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sooli\Documents\Academic\CSU\Phd\RBAC Scoping Review\manuscript 1\Journals\PLOS One\Data\"/>
    </mc:Choice>
  </mc:AlternateContent>
  <xr:revisionPtr revIDLastSave="0" documentId="13_ncr:1_{74A05B34-3F51-4F00-BE07-03160B8E4CE3}" xr6:coauthVersionLast="47" xr6:coauthVersionMax="47" xr10:uidLastSave="{00000000-0000-0000-0000-000000000000}"/>
  <bookViews>
    <workbookView xWindow="13110" yWindow="825" windowWidth="18780" windowHeight="12240" xr2:uid="{00000000-000D-0000-FFFF-FFFF00000000}"/>
  </bookViews>
  <sheets>
    <sheet name="Articles" sheetId="1" r:id="rId1"/>
    <sheet name="Funding" sheetId="16" r:id="rId2"/>
    <sheet name="Authors" sheetId="3" r:id="rId3"/>
    <sheet name="Authorships" sheetId="4" r:id="rId4"/>
    <sheet name="Institutions" sheetId="5" r:id="rId5"/>
    <sheet name="References" sheetId="8" r:id="rId6"/>
    <sheet name="MeSH" sheetId="13" r:id="rId7"/>
    <sheet name="MeSHList" sheetId="14" r:id="rId8"/>
    <sheet name="Benefits" sheetId="15" r:id="rId9"/>
    <sheet name="Publications" sheetId="7" r:id="rId10"/>
    <sheet name="TrialReg" sheetId="2" r:id="rId11"/>
  </sheets>
  <definedNames>
    <definedName name="_xlnm._FilterDatabase" localSheetId="0" hidden="1">Articles!$A$1:$AB$99</definedName>
    <definedName name="_xlnm._FilterDatabase" localSheetId="2" hidden="1">Authors!$A$1:$G$290</definedName>
    <definedName name="_xlnm._FilterDatabase" localSheetId="3" hidden="1">Authorships!$A$1:$N$472</definedName>
    <definedName name="_xlnm._FilterDatabase" localSheetId="8" hidden="1">Benefits!$A$1:$AI$139</definedName>
    <definedName name="_xlnm._FilterDatabase" localSheetId="1" hidden="1">Funding!$A$1:$H$99</definedName>
    <definedName name="_xlnm._FilterDatabase" localSheetId="4" hidden="1">Institutions!$A$1:$G$101</definedName>
    <definedName name="_xlnm._FilterDatabase" localSheetId="7" hidden="1">MeSHList!$A$1:$D$1782</definedName>
    <definedName name="_xlnm._FilterDatabase" localSheetId="5" hidden="1">References!$A$1:$F$613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6" i="15" l="1"/>
  <c r="B67" i="15"/>
  <c r="B103" i="15"/>
  <c r="B26" i="15"/>
  <c r="B27" i="15"/>
  <c r="B50" i="15"/>
  <c r="B138" i="15"/>
  <c r="B136" i="15"/>
  <c r="B134" i="15"/>
  <c r="B133" i="15"/>
  <c r="B129" i="15"/>
  <c r="B126" i="15"/>
  <c r="B123" i="15"/>
  <c r="B124" i="15"/>
  <c r="B119" i="15"/>
  <c r="B111" i="15"/>
  <c r="B112" i="15"/>
  <c r="B109" i="15"/>
  <c r="B107" i="15"/>
  <c r="B105" i="15"/>
  <c r="B114" i="15"/>
  <c r="B117" i="15"/>
  <c r="B93" i="15"/>
  <c r="B92" i="15"/>
  <c r="B90" i="15"/>
  <c r="B89" i="15"/>
  <c r="B85" i="15"/>
  <c r="B82" i="15"/>
  <c r="B83" i="15"/>
  <c r="B75" i="15"/>
  <c r="B70" i="15"/>
  <c r="B72" i="15"/>
  <c r="B54" i="15"/>
  <c r="B35" i="15"/>
  <c r="B32" i="15"/>
  <c r="B40" i="15"/>
  <c r="B16" i="15"/>
  <c r="B15" i="15"/>
  <c r="B13" i="15"/>
  <c r="B11" i="15"/>
  <c r="B4" i="15"/>
  <c r="B6" i="15"/>
  <c r="B5" i="15"/>
  <c r="B139" i="15"/>
  <c r="B137" i="15"/>
  <c r="B135" i="15"/>
  <c r="B132" i="15"/>
  <c r="B131" i="15"/>
  <c r="B130" i="15"/>
  <c r="B128" i="15"/>
  <c r="B127" i="15"/>
  <c r="B125" i="15"/>
  <c r="B122" i="15"/>
  <c r="B121" i="15"/>
  <c r="B120" i="15"/>
  <c r="B118" i="15"/>
  <c r="B116" i="15"/>
  <c r="B115" i="15"/>
  <c r="B113" i="15"/>
  <c r="B110" i="15"/>
  <c r="B108" i="15"/>
  <c r="B106" i="15"/>
  <c r="B104" i="15"/>
  <c r="B102" i="15"/>
  <c r="B101" i="15"/>
  <c r="B100" i="15"/>
  <c r="B99" i="15"/>
  <c r="B98" i="15"/>
  <c r="B97" i="15"/>
  <c r="B96" i="15"/>
  <c r="B95" i="15"/>
  <c r="B94" i="15"/>
  <c r="B91" i="15"/>
  <c r="B88" i="15"/>
  <c r="B87" i="15"/>
  <c r="B86" i="15"/>
  <c r="B84" i="15"/>
  <c r="B81" i="15"/>
  <c r="B80" i="15"/>
  <c r="B79" i="15"/>
  <c r="B78" i="15"/>
  <c r="B77" i="15"/>
  <c r="B76" i="15"/>
  <c r="B74" i="15"/>
  <c r="B73" i="15"/>
  <c r="B71" i="15"/>
  <c r="B69" i="15"/>
  <c r="B68" i="15"/>
  <c r="B65" i="15"/>
  <c r="B64" i="15"/>
  <c r="B63" i="15"/>
  <c r="B62" i="15"/>
  <c r="B61" i="15"/>
  <c r="B60" i="15"/>
  <c r="B59" i="15"/>
  <c r="B58" i="15"/>
  <c r="B57" i="15"/>
  <c r="B56" i="15"/>
  <c r="B55" i="15"/>
  <c r="B53" i="15"/>
  <c r="B52" i="15"/>
  <c r="B51" i="15"/>
  <c r="B49" i="15"/>
  <c r="B48" i="15"/>
  <c r="B47" i="15"/>
  <c r="B46" i="15"/>
  <c r="B45" i="15"/>
  <c r="B44" i="15"/>
  <c r="B43" i="15"/>
  <c r="B42" i="15"/>
  <c r="B41" i="15"/>
  <c r="B39" i="15"/>
  <c r="B38" i="15"/>
  <c r="B37" i="15"/>
  <c r="B36" i="15"/>
  <c r="B34" i="15"/>
  <c r="B33" i="15"/>
  <c r="B31" i="15"/>
  <c r="B30" i="15"/>
  <c r="B29" i="15"/>
  <c r="B28" i="15"/>
  <c r="B25" i="15"/>
  <c r="B24" i="15"/>
  <c r="B23" i="15"/>
  <c r="B22" i="15"/>
  <c r="B21" i="15"/>
  <c r="B20" i="15"/>
  <c r="B19" i="15"/>
  <c r="B18" i="15"/>
  <c r="B17" i="15"/>
  <c r="B14" i="15"/>
  <c r="B12" i="15"/>
  <c r="B10" i="15"/>
  <c r="B9" i="15"/>
  <c r="B8" i="15"/>
  <c r="B7" i="15"/>
  <c r="B3" i="15"/>
  <c r="B2" i="15"/>
  <c r="E71" i="7" a="1"/>
  <c r="E71" i="7" s="1"/>
  <c r="E70" i="7" a="1"/>
  <c r="E70" i="7" s="1"/>
  <c r="E69" i="7" a="1"/>
  <c r="E69" i="7" s="1"/>
  <c r="E68" i="7" a="1"/>
  <c r="E68" i="7" s="1"/>
  <c r="E67" i="7" a="1"/>
  <c r="E67" i="7" s="1"/>
  <c r="E66" i="7" a="1"/>
  <c r="E66" i="7" s="1"/>
  <c r="E65" i="7" a="1"/>
  <c r="E65" i="7" s="1"/>
  <c r="E64" i="7" a="1"/>
  <c r="E64" i="7" s="1"/>
  <c r="E63" i="7" a="1"/>
  <c r="E63" i="7" s="1"/>
  <c r="E62" i="7" a="1"/>
  <c r="E62" i="7" s="1"/>
  <c r="E61" i="7" a="1"/>
  <c r="E61" i="7" s="1"/>
  <c r="E60" i="7" a="1"/>
  <c r="E60" i="7" s="1"/>
  <c r="E59" i="7" a="1"/>
  <c r="E59" i="7" s="1"/>
  <c r="E58" i="7" a="1"/>
  <c r="E58" i="7" s="1"/>
  <c r="E57" i="7" a="1"/>
  <c r="E57" i="7" s="1"/>
  <c r="E56" i="7" a="1"/>
  <c r="E56" i="7" s="1"/>
  <c r="E55" i="7" a="1"/>
  <c r="E55" i="7" s="1"/>
  <c r="E54" i="7" a="1"/>
  <c r="E54" i="7" s="1"/>
  <c r="E53" i="7" a="1"/>
  <c r="E53" i="7" s="1"/>
  <c r="E52" i="7" a="1"/>
  <c r="E52" i="7" s="1"/>
  <c r="E51" i="7" a="1"/>
  <c r="E51" i="7" s="1"/>
  <c r="E50" i="7" a="1"/>
  <c r="E50" i="7" s="1"/>
  <c r="E49" i="7" a="1"/>
  <c r="E49" i="7" s="1"/>
  <c r="E48" i="7" a="1"/>
  <c r="E48" i="7" s="1"/>
  <c r="E47" i="7" a="1"/>
  <c r="E47" i="7" s="1"/>
  <c r="E46" i="7" a="1"/>
  <c r="E46" i="7" s="1"/>
  <c r="E45" i="7" a="1"/>
  <c r="E45" i="7" s="1"/>
  <c r="E44" i="7" a="1"/>
  <c r="E44" i="7" s="1"/>
  <c r="E43" i="7" a="1"/>
  <c r="E43" i="7" s="1"/>
  <c r="E42" i="7" a="1"/>
  <c r="E42" i="7" s="1"/>
  <c r="E41" i="7" a="1"/>
  <c r="E41" i="7" s="1"/>
  <c r="E40" i="7" a="1"/>
  <c r="E40" i="7" s="1"/>
  <c r="E39" i="7" a="1"/>
  <c r="E39" i="7" s="1"/>
  <c r="E38" i="7" a="1"/>
  <c r="E38" i="7" s="1"/>
  <c r="E37" i="7" a="1"/>
  <c r="E37" i="7" s="1"/>
  <c r="E36" i="7" a="1"/>
  <c r="E36" i="7" s="1"/>
  <c r="E35" i="7" a="1"/>
  <c r="E35" i="7" s="1"/>
  <c r="E34" i="7" a="1"/>
  <c r="E34" i="7" s="1"/>
  <c r="E33" i="7" a="1"/>
  <c r="E33" i="7" s="1"/>
  <c r="E32" i="7" a="1"/>
  <c r="E32" i="7" s="1"/>
  <c r="E31" i="7" a="1"/>
  <c r="E31" i="7" s="1"/>
  <c r="E30" i="7" a="1"/>
  <c r="E30" i="7" s="1"/>
  <c r="E29" i="7" a="1"/>
  <c r="E29" i="7" s="1"/>
  <c r="E28" i="7" a="1"/>
  <c r="E28" i="7" s="1"/>
  <c r="E27" i="7" a="1"/>
  <c r="E27" i="7" s="1"/>
  <c r="E26" i="7" a="1"/>
  <c r="E26" i="7" s="1"/>
  <c r="E25" i="7" a="1"/>
  <c r="E25" i="7" s="1"/>
  <c r="E24" i="7" a="1"/>
  <c r="E24" i="7" s="1"/>
  <c r="E23" i="7" a="1"/>
  <c r="E23" i="7" s="1"/>
  <c r="E22" i="7" a="1"/>
  <c r="E22" i="7" s="1"/>
  <c r="E21" i="7" a="1"/>
  <c r="E21" i="7" s="1"/>
  <c r="E20" i="7" a="1"/>
  <c r="E20" i="7" s="1"/>
  <c r="E19" i="7" a="1"/>
  <c r="E19" i="7" s="1"/>
  <c r="E18" i="7" a="1"/>
  <c r="E18" i="7" s="1"/>
  <c r="E17" i="7" a="1"/>
  <c r="E17" i="7" s="1"/>
  <c r="E16" i="7" a="1"/>
  <c r="E16" i="7" s="1"/>
  <c r="E15" i="7" a="1"/>
  <c r="E15" i="7" s="1"/>
  <c r="E14" i="7" a="1"/>
  <c r="E14" i="7" s="1"/>
  <c r="E13" i="7" a="1"/>
  <c r="E13" i="7" s="1"/>
  <c r="E12" i="7" a="1"/>
  <c r="E12" i="7" s="1"/>
  <c r="E11" i="7" a="1"/>
  <c r="E11" i="7" s="1"/>
  <c r="E10" i="7" a="1"/>
  <c r="E10" i="7" s="1"/>
  <c r="E9" i="7" a="1"/>
  <c r="E9" i="7" s="1"/>
  <c r="E8" i="7" a="1"/>
  <c r="E8" i="7" s="1"/>
  <c r="E7" i="7" a="1"/>
  <c r="E7" i="7" s="1"/>
  <c r="E6" i="7" a="1"/>
  <c r="E6" i="7" s="1"/>
  <c r="E5" i="7" a="1"/>
  <c r="E5" i="7" s="1"/>
  <c r="E4" i="7" a="1"/>
  <c r="E4" i="7" s="1"/>
  <c r="E3" i="7" a="1"/>
  <c r="E3" i="7" s="1"/>
  <c r="E2" i="7" a="1"/>
  <c r="E2" i="7" s="1"/>
  <c r="D71" i="7" a="1"/>
  <c r="D71" i="7" s="1"/>
  <c r="D70" i="7" a="1"/>
  <c r="D70" i="7" s="1"/>
  <c r="D69" i="7" a="1"/>
  <c r="D69" i="7" s="1"/>
  <c r="D68" i="7" a="1"/>
  <c r="D68" i="7" s="1"/>
  <c r="D67" i="7" a="1"/>
  <c r="D67" i="7" s="1"/>
  <c r="D66" i="7" a="1"/>
  <c r="D66" i="7" s="1"/>
  <c r="D65" i="7" a="1"/>
  <c r="D65" i="7" s="1"/>
  <c r="D64" i="7" a="1"/>
  <c r="D64" i="7" s="1"/>
  <c r="D63" i="7" a="1"/>
  <c r="D63" i="7" s="1"/>
  <c r="D62" i="7" a="1"/>
  <c r="D62" i="7" s="1"/>
  <c r="D61" i="7" a="1"/>
  <c r="D61" i="7" s="1"/>
  <c r="D60" i="7" a="1"/>
  <c r="D60" i="7" s="1"/>
  <c r="D59" i="7" a="1"/>
  <c r="D59" i="7" s="1"/>
  <c r="D58" i="7" a="1"/>
  <c r="D58" i="7" s="1"/>
  <c r="D57" i="7" a="1"/>
  <c r="D57" i="7" s="1"/>
  <c r="D56" i="7" a="1"/>
  <c r="D56" i="7" s="1"/>
  <c r="D55" i="7" a="1"/>
  <c r="D55" i="7" s="1"/>
  <c r="D54" i="7" a="1"/>
  <c r="D54" i="7" s="1"/>
  <c r="D53" i="7" a="1"/>
  <c r="D53" i="7" s="1"/>
  <c r="D52" i="7" a="1"/>
  <c r="D52" i="7" s="1"/>
  <c r="D51" i="7" a="1"/>
  <c r="D51" i="7" s="1"/>
  <c r="D50" i="7" a="1"/>
  <c r="D50" i="7" s="1"/>
  <c r="D49" i="7" a="1"/>
  <c r="D49" i="7" s="1"/>
  <c r="D48" i="7" a="1"/>
  <c r="D48" i="7" s="1"/>
  <c r="D47" i="7" a="1"/>
  <c r="D47" i="7" s="1"/>
  <c r="D46" i="7" a="1"/>
  <c r="D46" i="7" s="1"/>
  <c r="D45" i="7" a="1"/>
  <c r="D45" i="7" s="1"/>
  <c r="D44" i="7" a="1"/>
  <c r="D44" i="7" s="1"/>
  <c r="D43" i="7" a="1"/>
  <c r="D43" i="7" s="1"/>
  <c r="D42" i="7" a="1"/>
  <c r="D42" i="7" s="1"/>
  <c r="D41" i="7" a="1"/>
  <c r="D41" i="7" s="1"/>
  <c r="D40" i="7" a="1"/>
  <c r="D40" i="7" s="1"/>
  <c r="D39" i="7" a="1"/>
  <c r="D39" i="7" s="1"/>
  <c r="D38" i="7" a="1"/>
  <c r="D38" i="7" s="1"/>
  <c r="D37" i="7" a="1"/>
  <c r="D37" i="7" s="1"/>
  <c r="D36" i="7" a="1"/>
  <c r="D36" i="7" s="1"/>
  <c r="D35" i="7" a="1"/>
  <c r="D35" i="7" s="1"/>
  <c r="D34" i="7" a="1"/>
  <c r="D34" i="7" s="1"/>
  <c r="D33" i="7" a="1"/>
  <c r="D33" i="7" s="1"/>
  <c r="D32" i="7" a="1"/>
  <c r="D32" i="7" s="1"/>
  <c r="D31" i="7" a="1"/>
  <c r="D31" i="7" s="1"/>
  <c r="D30" i="7" a="1"/>
  <c r="D30" i="7" s="1"/>
  <c r="D29" i="7" a="1"/>
  <c r="D29" i="7" s="1"/>
  <c r="D28" i="7" a="1"/>
  <c r="D28" i="7" s="1"/>
  <c r="D27" i="7" a="1"/>
  <c r="D27" i="7" s="1"/>
  <c r="D26" i="7" a="1"/>
  <c r="D26" i="7" s="1"/>
  <c r="D25" i="7" a="1"/>
  <c r="D25" i="7" s="1"/>
  <c r="D24" i="7" a="1"/>
  <c r="D24" i="7" s="1"/>
  <c r="D23" i="7" a="1"/>
  <c r="D23" i="7" s="1"/>
  <c r="D22" i="7" a="1"/>
  <c r="D22" i="7" s="1"/>
  <c r="D21" i="7" a="1"/>
  <c r="D21" i="7" s="1"/>
  <c r="D20" i="7" a="1"/>
  <c r="D20" i="7" s="1"/>
  <c r="D19" i="7" a="1"/>
  <c r="D19" i="7" s="1"/>
  <c r="D18" i="7" a="1"/>
  <c r="D18" i="7" s="1"/>
  <c r="D17" i="7" a="1"/>
  <c r="D17" i="7" s="1"/>
  <c r="D16" i="7" a="1"/>
  <c r="D16" i="7" s="1"/>
  <c r="D15" i="7" a="1"/>
  <c r="D15" i="7" s="1"/>
  <c r="D14" i="7" a="1"/>
  <c r="D14" i="7" s="1"/>
  <c r="D13" i="7" a="1"/>
  <c r="D13" i="7" s="1"/>
  <c r="D12" i="7" a="1"/>
  <c r="D12" i="7" s="1"/>
  <c r="D11" i="7" a="1"/>
  <c r="D11" i="7" s="1"/>
  <c r="D10" i="7" a="1"/>
  <c r="D10" i="7" s="1"/>
  <c r="D9" i="7" a="1"/>
  <c r="D9" i="7" s="1"/>
  <c r="D8" i="7" a="1"/>
  <c r="D8" i="7" s="1"/>
  <c r="D7" i="7" a="1"/>
  <c r="D7" i="7" s="1"/>
  <c r="D6" i="7" a="1"/>
  <c r="D6" i="7" s="1"/>
  <c r="D5" i="7" a="1"/>
  <c r="D5" i="7" s="1"/>
  <c r="D4" i="7" a="1"/>
  <c r="D4" i="7" s="1"/>
  <c r="D3" i="7" a="1"/>
  <c r="D3" i="7" s="1"/>
  <c r="D2" i="7" a="1"/>
  <c r="D2" i="7" s="1"/>
  <c r="B71" i="7"/>
  <c r="C71" i="7" s="1"/>
  <c r="B70" i="7"/>
  <c r="C70" i="7" s="1"/>
  <c r="B69" i="7"/>
  <c r="C69" i="7" s="1"/>
  <c r="B68" i="7"/>
  <c r="C68" i="7" s="1"/>
  <c r="B67" i="7"/>
  <c r="C67" i="7" s="1"/>
  <c r="B66" i="7"/>
  <c r="C66" i="7" s="1"/>
  <c r="B65" i="7"/>
  <c r="C65" i="7" s="1"/>
  <c r="B64" i="7"/>
  <c r="C64" i="7" s="1"/>
  <c r="B63" i="7"/>
  <c r="C63" i="7" s="1"/>
  <c r="B62" i="7"/>
  <c r="C62" i="7" s="1"/>
  <c r="B61" i="7"/>
  <c r="C61" i="7" s="1"/>
  <c r="B60" i="7"/>
  <c r="C60" i="7" s="1"/>
  <c r="B59" i="7"/>
  <c r="C59" i="7" s="1"/>
  <c r="B58" i="7"/>
  <c r="C58" i="7" s="1"/>
  <c r="B57" i="7"/>
  <c r="C57" i="7" s="1"/>
  <c r="B56" i="7"/>
  <c r="C56" i="7" s="1"/>
  <c r="B55" i="7"/>
  <c r="C55" i="7" s="1"/>
  <c r="B54" i="7"/>
  <c r="C54" i="7" s="1"/>
  <c r="B53" i="7"/>
  <c r="C53" i="7" s="1"/>
  <c r="B52" i="7"/>
  <c r="C52" i="7" s="1"/>
  <c r="B51" i="7"/>
  <c r="C51" i="7" s="1"/>
  <c r="B50" i="7"/>
  <c r="C50" i="7" s="1"/>
  <c r="B49" i="7"/>
  <c r="C49" i="7" s="1"/>
  <c r="B48" i="7"/>
  <c r="C48" i="7" s="1"/>
  <c r="B47" i="7"/>
  <c r="C47" i="7" s="1"/>
  <c r="B46" i="7"/>
  <c r="C46" i="7" s="1"/>
  <c r="B45" i="7"/>
  <c r="C45" i="7" s="1"/>
  <c r="B44" i="7"/>
  <c r="C44" i="7" s="1"/>
  <c r="B43" i="7"/>
  <c r="C43" i="7" s="1"/>
  <c r="B42" i="7"/>
  <c r="C42" i="7" s="1"/>
  <c r="B41" i="7"/>
  <c r="C41" i="7" s="1"/>
  <c r="B40" i="7"/>
  <c r="C40" i="7" s="1"/>
  <c r="B39" i="7"/>
  <c r="C39" i="7" s="1"/>
  <c r="B38" i="7"/>
  <c r="C38" i="7" s="1"/>
  <c r="B37" i="7"/>
  <c r="C37" i="7" s="1"/>
  <c r="B36" i="7"/>
  <c r="C36" i="7" s="1"/>
  <c r="B35" i="7"/>
  <c r="C35" i="7" s="1"/>
  <c r="B34" i="7"/>
  <c r="C34" i="7" s="1"/>
  <c r="B33" i="7"/>
  <c r="C33" i="7" s="1"/>
  <c r="B32" i="7"/>
  <c r="C32" i="7" s="1"/>
  <c r="B31" i="7"/>
  <c r="C31" i="7" s="1"/>
  <c r="B30" i="7"/>
  <c r="C30" i="7" s="1"/>
  <c r="B29" i="7"/>
  <c r="C29" i="7" s="1"/>
  <c r="B28" i="7"/>
  <c r="C28" i="7" s="1"/>
  <c r="B27" i="7"/>
  <c r="C27" i="7" s="1"/>
  <c r="B26" i="7"/>
  <c r="C26" i="7" s="1"/>
  <c r="B25" i="7"/>
  <c r="C25" i="7" s="1"/>
  <c r="B24" i="7"/>
  <c r="C24" i="7" s="1"/>
  <c r="B23" i="7"/>
  <c r="C23" i="7" s="1"/>
  <c r="B22" i="7"/>
  <c r="C22" i="7" s="1"/>
  <c r="B21" i="7"/>
  <c r="C21" i="7" s="1"/>
  <c r="B20" i="7"/>
  <c r="C20" i="7" s="1"/>
  <c r="B19" i="7"/>
  <c r="C19" i="7" s="1"/>
  <c r="B18" i="7"/>
  <c r="C18" i="7" s="1"/>
  <c r="B17" i="7"/>
  <c r="C17" i="7" s="1"/>
  <c r="B16" i="7"/>
  <c r="C16" i="7" s="1"/>
  <c r="B15" i="7"/>
  <c r="C15" i="7" s="1"/>
  <c r="B14" i="7"/>
  <c r="C14" i="7" s="1"/>
  <c r="B13" i="7"/>
  <c r="C13" i="7" s="1"/>
  <c r="B12" i="7"/>
  <c r="C12" i="7" s="1"/>
  <c r="B11" i="7"/>
  <c r="C11" i="7" s="1"/>
  <c r="B10" i="7"/>
  <c r="C10" i="7" s="1"/>
  <c r="B9" i="7"/>
  <c r="C9" i="7" s="1"/>
  <c r="B8" i="7"/>
  <c r="C8" i="7" s="1"/>
  <c r="B7" i="7"/>
  <c r="C7" i="7" s="1"/>
  <c r="B6" i="7"/>
  <c r="C6" i="7" s="1"/>
  <c r="B5" i="7"/>
  <c r="C5" i="7" s="1"/>
  <c r="B4" i="7"/>
  <c r="C4" i="7" s="1"/>
  <c r="B3" i="7"/>
  <c r="C3" i="7" s="1"/>
  <c r="B2" i="7"/>
  <c r="C2" i="7" s="1"/>
  <c r="X99" i="1"/>
  <c r="X98" i="1"/>
  <c r="X97" i="1"/>
  <c r="X96" i="1"/>
  <c r="X95" i="1"/>
  <c r="X94" i="1"/>
  <c r="X93" i="1"/>
  <c r="X92" i="1"/>
  <c r="X91" i="1"/>
  <c r="X90" i="1"/>
  <c r="X89" i="1"/>
  <c r="X88" i="1"/>
  <c r="X87" i="1"/>
  <c r="X86" i="1"/>
  <c r="X85" i="1"/>
  <c r="X84" i="1"/>
  <c r="X83" i="1"/>
  <c r="X82" i="1"/>
  <c r="X81" i="1"/>
  <c r="X80" i="1"/>
  <c r="X79" i="1"/>
  <c r="X78" i="1"/>
  <c r="X77" i="1"/>
  <c r="X76" i="1"/>
  <c r="X75" i="1"/>
  <c r="X74" i="1"/>
  <c r="X73" i="1"/>
  <c r="X72" i="1"/>
  <c r="X71" i="1"/>
  <c r="X70" i="1"/>
  <c r="X69" i="1"/>
  <c r="X68" i="1"/>
  <c r="X67" i="1"/>
  <c r="X66" i="1"/>
  <c r="X65" i="1"/>
  <c r="X64" i="1"/>
  <c r="X63" i="1"/>
  <c r="X62" i="1"/>
  <c r="X60" i="1"/>
  <c r="X59" i="1"/>
  <c r="X58" i="1"/>
  <c r="X57" i="1"/>
  <c r="X56" i="1"/>
  <c r="X55" i="1"/>
  <c r="X54" i="1"/>
  <c r="X53" i="1"/>
  <c r="X52" i="1"/>
  <c r="X51" i="1"/>
  <c r="X50" i="1"/>
  <c r="X49" i="1"/>
  <c r="X48" i="1"/>
  <c r="X47" i="1"/>
  <c r="X46" i="1"/>
  <c r="X45" i="1"/>
  <c r="X44" i="1"/>
  <c r="X43" i="1"/>
  <c r="X41" i="1"/>
  <c r="X40" i="1"/>
  <c r="X42" i="1"/>
  <c r="X39" i="1"/>
  <c r="X37" i="1"/>
  <c r="X35" i="1"/>
  <c r="X34" i="1"/>
  <c r="X33" i="1"/>
  <c r="X32" i="1"/>
  <c r="X31" i="1"/>
  <c r="X30" i="1"/>
  <c r="X29" i="1"/>
  <c r="X27" i="1"/>
  <c r="X26" i="1"/>
  <c r="X25" i="1"/>
  <c r="X24" i="1"/>
  <c r="X23" i="1"/>
  <c r="X22" i="1"/>
  <c r="X21" i="1"/>
  <c r="X20" i="1"/>
  <c r="X19" i="1"/>
  <c r="X18" i="1"/>
  <c r="X17" i="1"/>
  <c r="X16" i="1"/>
  <c r="X15" i="1"/>
  <c r="X14" i="1"/>
  <c r="X13" i="1"/>
  <c r="X12" i="1"/>
  <c r="X11" i="1"/>
  <c r="X10" i="1"/>
  <c r="X9" i="1"/>
  <c r="X8" i="1"/>
  <c r="X7" i="1"/>
  <c r="X6" i="1"/>
  <c r="X5" i="1"/>
  <c r="X4" i="1"/>
  <c r="X3" i="1"/>
  <c r="X2" i="1"/>
  <c r="D101" i="5" a="1"/>
  <c r="D101" i="5" s="1"/>
  <c r="D100" i="5" a="1"/>
  <c r="D100" i="5" s="1"/>
  <c r="D99" i="5" a="1"/>
  <c r="D99" i="5" s="1"/>
  <c r="D98" i="5" a="1"/>
  <c r="D98" i="5" s="1"/>
  <c r="D97" i="5" a="1"/>
  <c r="D97" i="5" s="1"/>
  <c r="D96" i="5" a="1"/>
  <c r="D96" i="5" s="1"/>
  <c r="D95" i="5" a="1"/>
  <c r="D95" i="5" s="1"/>
  <c r="D94" i="5" a="1"/>
  <c r="D94" i="5" s="1"/>
  <c r="D93" i="5" a="1"/>
  <c r="D93" i="5" s="1"/>
  <c r="D92" i="5" a="1"/>
  <c r="D92" i="5" s="1"/>
  <c r="D91" i="5" a="1"/>
  <c r="D91" i="5" s="1"/>
  <c r="D90" i="5" a="1"/>
  <c r="D90" i="5" s="1"/>
  <c r="D89" i="5" a="1"/>
  <c r="D89" i="5" s="1"/>
  <c r="D88" i="5" a="1"/>
  <c r="D88" i="5" s="1"/>
  <c r="D87" i="5" a="1"/>
  <c r="D87" i="5" s="1"/>
  <c r="D86" i="5" a="1"/>
  <c r="D86" i="5" s="1"/>
  <c r="D85" i="5" a="1"/>
  <c r="D85" i="5" s="1"/>
  <c r="D84" i="5" a="1"/>
  <c r="D84" i="5" s="1"/>
  <c r="D83" i="5" a="1"/>
  <c r="D83" i="5" s="1"/>
  <c r="D82" i="5" a="1"/>
  <c r="D82" i="5" s="1"/>
  <c r="D81" i="5" a="1"/>
  <c r="D81" i="5" s="1"/>
  <c r="D80" i="5" a="1"/>
  <c r="D80" i="5" s="1"/>
  <c r="D79" i="5" a="1"/>
  <c r="D79" i="5" s="1"/>
  <c r="D78" i="5" a="1"/>
  <c r="D78" i="5" s="1"/>
  <c r="D77" i="5" a="1"/>
  <c r="D77" i="5" s="1"/>
  <c r="D76" i="5" a="1"/>
  <c r="D76" i="5" s="1"/>
  <c r="D75" i="5" a="1"/>
  <c r="D75" i="5" s="1"/>
  <c r="D74" i="5" a="1"/>
  <c r="D74" i="5" s="1"/>
  <c r="D73" i="5" a="1"/>
  <c r="D73" i="5" s="1"/>
  <c r="D72" i="5" a="1"/>
  <c r="D72" i="5" s="1"/>
  <c r="D71" i="5" a="1"/>
  <c r="D71" i="5" s="1"/>
  <c r="D70" i="5" a="1"/>
  <c r="D70" i="5" s="1"/>
  <c r="D69" i="5" a="1"/>
  <c r="D69" i="5" s="1"/>
  <c r="D68" i="5" a="1"/>
  <c r="D68" i="5" s="1"/>
  <c r="D67" i="5" a="1"/>
  <c r="D67" i="5" s="1"/>
  <c r="D66" i="5" a="1"/>
  <c r="D66" i="5" s="1"/>
  <c r="D65" i="5" a="1"/>
  <c r="D65" i="5" s="1"/>
  <c r="D64" i="5" a="1"/>
  <c r="D64" i="5" s="1"/>
  <c r="D63" i="5" a="1"/>
  <c r="D63" i="5" s="1"/>
  <c r="D62" i="5" a="1"/>
  <c r="D62" i="5" s="1"/>
  <c r="D61" i="5" a="1"/>
  <c r="D61" i="5" s="1"/>
  <c r="D60" i="5" a="1"/>
  <c r="D60" i="5" s="1"/>
  <c r="D59" i="5" a="1"/>
  <c r="D59" i="5" s="1"/>
  <c r="D58" i="5" a="1"/>
  <c r="D58" i="5" s="1"/>
  <c r="D57" i="5" a="1"/>
  <c r="D57" i="5" s="1"/>
  <c r="D56" i="5" a="1"/>
  <c r="D56" i="5" s="1"/>
  <c r="D55" i="5" a="1"/>
  <c r="D55" i="5" s="1"/>
  <c r="D54" i="5" a="1"/>
  <c r="D54" i="5" s="1"/>
  <c r="D53" i="5" a="1"/>
  <c r="D53" i="5" s="1"/>
  <c r="D52" i="5" a="1"/>
  <c r="D52" i="5" s="1"/>
  <c r="D51" i="5" a="1"/>
  <c r="D51" i="5" s="1"/>
  <c r="D50" i="5" a="1"/>
  <c r="D50" i="5" s="1"/>
  <c r="D49" i="5" a="1"/>
  <c r="D49" i="5" s="1"/>
  <c r="D48" i="5" a="1"/>
  <c r="D48" i="5" s="1"/>
  <c r="D47" i="5" a="1"/>
  <c r="D47" i="5" s="1"/>
  <c r="D46" i="5" a="1"/>
  <c r="D46" i="5" s="1"/>
  <c r="D45" i="5" a="1"/>
  <c r="D45" i="5" s="1"/>
  <c r="D44" i="5" a="1"/>
  <c r="D44" i="5" s="1"/>
  <c r="D43" i="5" a="1"/>
  <c r="D43" i="5" s="1"/>
  <c r="D42" i="5" a="1"/>
  <c r="D42" i="5" s="1"/>
  <c r="D41" i="5" a="1"/>
  <c r="D41" i="5" s="1"/>
  <c r="D40" i="5" a="1"/>
  <c r="D40" i="5" s="1"/>
  <c r="D39" i="5" a="1"/>
  <c r="D39" i="5" s="1"/>
  <c r="D38" i="5" a="1"/>
  <c r="D38" i="5" s="1"/>
  <c r="D37" i="5" a="1"/>
  <c r="D37" i="5" s="1"/>
  <c r="D36" i="5" a="1"/>
  <c r="D36" i="5" s="1"/>
  <c r="D35" i="5" a="1"/>
  <c r="D35" i="5" s="1"/>
  <c r="D34" i="5" a="1"/>
  <c r="D34" i="5" s="1"/>
  <c r="D33" i="5" a="1"/>
  <c r="D33" i="5" s="1"/>
  <c r="D32" i="5" a="1"/>
  <c r="D32" i="5" s="1"/>
  <c r="D31" i="5" a="1"/>
  <c r="D31" i="5" s="1"/>
  <c r="D30" i="5" a="1"/>
  <c r="D30" i="5" s="1"/>
  <c r="D29" i="5" a="1"/>
  <c r="D29" i="5" s="1"/>
  <c r="D28" i="5" a="1"/>
  <c r="D28" i="5" s="1"/>
  <c r="D27" i="5" a="1"/>
  <c r="D27" i="5" s="1"/>
  <c r="D26" i="5" a="1"/>
  <c r="D26" i="5" s="1"/>
  <c r="D25" i="5" a="1"/>
  <c r="D25" i="5" s="1"/>
  <c r="D24" i="5" a="1"/>
  <c r="D24" i="5" s="1"/>
  <c r="D23" i="5" a="1"/>
  <c r="D23" i="5" s="1"/>
  <c r="D22" i="5" a="1"/>
  <c r="D22" i="5" s="1"/>
  <c r="D21" i="5" a="1"/>
  <c r="D21" i="5" s="1"/>
  <c r="D20" i="5" a="1"/>
  <c r="D20" i="5" s="1"/>
  <c r="D19" i="5" a="1"/>
  <c r="D19" i="5" s="1"/>
  <c r="D18" i="5" a="1"/>
  <c r="D18" i="5" s="1"/>
  <c r="D17" i="5" a="1"/>
  <c r="D17" i="5" s="1"/>
  <c r="D16" i="5" a="1"/>
  <c r="D16" i="5" s="1"/>
  <c r="D15" i="5" a="1"/>
  <c r="D15" i="5" s="1"/>
  <c r="D14" i="5" a="1"/>
  <c r="D14" i="5" s="1"/>
  <c r="D13" i="5" a="1"/>
  <c r="D13" i="5" s="1"/>
  <c r="D12" i="5" a="1"/>
  <c r="D12" i="5" s="1"/>
  <c r="D11" i="5" a="1"/>
  <c r="D11" i="5" s="1"/>
  <c r="D10" i="5" a="1"/>
  <c r="D10" i="5" s="1"/>
  <c r="D9" i="5" a="1"/>
  <c r="D9" i="5" s="1"/>
  <c r="D8" i="5" a="1"/>
  <c r="D8" i="5" s="1"/>
  <c r="D7" i="5" a="1"/>
  <c r="D7" i="5" s="1"/>
  <c r="D6" i="5" a="1"/>
  <c r="D6" i="5" s="1"/>
  <c r="D5" i="5" a="1"/>
  <c r="D5" i="5" s="1"/>
  <c r="D4" i="5" a="1"/>
  <c r="D4" i="5" s="1"/>
  <c r="D3" i="5" a="1"/>
  <c r="D3" i="5" s="1"/>
  <c r="D2" i="5" a="1"/>
  <c r="D2" i="5" s="1"/>
  <c r="E2" i="3" a="1"/>
  <c r="E2" i="3" s="1"/>
  <c r="F2" i="3" s="1"/>
  <c r="C472" i="4"/>
  <c r="C471" i="4"/>
  <c r="H191" i="3" s="1" a="1"/>
  <c r="H191" i="3" s="1"/>
  <c r="C470" i="4"/>
  <c r="C469" i="4"/>
  <c r="I200" i="3" s="1" a="1"/>
  <c r="I200" i="3" s="1"/>
  <c r="C468" i="4"/>
  <c r="C467" i="4"/>
  <c r="C466" i="4"/>
  <c r="C465" i="4"/>
  <c r="C464" i="4"/>
  <c r="C463" i="4"/>
  <c r="C462" i="4"/>
  <c r="C461" i="4"/>
  <c r="I47" i="3" s="1" a="1"/>
  <c r="I47" i="3" s="1"/>
  <c r="C460" i="4"/>
  <c r="C459" i="4"/>
  <c r="C458" i="4"/>
  <c r="I274" i="3" s="1" a="1"/>
  <c r="I274" i="3" s="1"/>
  <c r="C457" i="4"/>
  <c r="H223" i="3" s="1" a="1"/>
  <c r="H223" i="3" s="1"/>
  <c r="C456" i="4"/>
  <c r="I33" i="3" s="1" a="1"/>
  <c r="I33" i="3" s="1"/>
  <c r="C455" i="4"/>
  <c r="H287" i="3" s="1" a="1"/>
  <c r="H287" i="3" s="1"/>
  <c r="C454" i="4"/>
  <c r="C453" i="4"/>
  <c r="H37" i="3" s="1" a="1"/>
  <c r="H37" i="3" s="1"/>
  <c r="C452" i="4"/>
  <c r="C451" i="4"/>
  <c r="H284" i="3" s="1" a="1"/>
  <c r="H284" i="3" s="1"/>
  <c r="C450" i="4"/>
  <c r="C449" i="4"/>
  <c r="C448" i="4"/>
  <c r="C447" i="4"/>
  <c r="I25" i="3" s="1" a="1"/>
  <c r="I25" i="3" s="1"/>
  <c r="C446" i="4"/>
  <c r="C445" i="4"/>
  <c r="C444" i="4"/>
  <c r="I269" i="3" s="1" a="1"/>
  <c r="I269" i="3" s="1"/>
  <c r="C443" i="4"/>
  <c r="C442" i="4"/>
  <c r="H13" i="3" s="1" a="1"/>
  <c r="H13" i="3" s="1"/>
  <c r="C441" i="4"/>
  <c r="C440" i="4"/>
  <c r="I26" i="5" s="1" a="1"/>
  <c r="I26" i="5" s="1"/>
  <c r="C439" i="4"/>
  <c r="H65" i="3" s="1" a="1"/>
  <c r="H65" i="3" s="1"/>
  <c r="C438" i="4"/>
  <c r="C437" i="4"/>
  <c r="C436" i="4"/>
  <c r="C435" i="4"/>
  <c r="C434" i="4"/>
  <c r="I163" i="3" s="1" a="1"/>
  <c r="I163" i="3" s="1"/>
  <c r="C433" i="4"/>
  <c r="I129" i="3" s="1" a="1"/>
  <c r="I129" i="3" s="1"/>
  <c r="C432" i="4"/>
  <c r="I282" i="3" s="1" a="1"/>
  <c r="I282" i="3" s="1"/>
  <c r="C431" i="4"/>
  <c r="I100" i="3" s="1" a="1"/>
  <c r="I100" i="3" s="1"/>
  <c r="C430" i="4"/>
  <c r="I197" i="3" s="1" a="1"/>
  <c r="I197" i="3" s="1"/>
  <c r="C429" i="4"/>
  <c r="I190" i="3" s="1" a="1"/>
  <c r="I190" i="3" s="1"/>
  <c r="C428" i="4"/>
  <c r="C427" i="4"/>
  <c r="H62" i="3" s="1" a="1"/>
  <c r="H62" i="3" s="1"/>
  <c r="C426" i="4"/>
  <c r="C425" i="4"/>
  <c r="H235" i="3" s="1" a="1"/>
  <c r="H235" i="3" s="1"/>
  <c r="C424" i="4"/>
  <c r="H256" i="3" s="1" a="1"/>
  <c r="H256" i="3" s="1"/>
  <c r="C423" i="4"/>
  <c r="H133" i="3" s="1" a="1"/>
  <c r="H133" i="3" s="1"/>
  <c r="C422" i="4"/>
  <c r="I90" i="3" s="1" a="1"/>
  <c r="I90" i="3" s="1"/>
  <c r="C421" i="4"/>
  <c r="H113" i="3" s="1" a="1"/>
  <c r="H113" i="3" s="1"/>
  <c r="C420" i="4"/>
  <c r="I131" i="3" s="1" a="1"/>
  <c r="I131" i="3" s="1"/>
  <c r="C419" i="4"/>
  <c r="H260" i="3" s="1" a="1"/>
  <c r="H260" i="3" s="1"/>
  <c r="C418" i="4"/>
  <c r="I249" i="3" s="1" a="1"/>
  <c r="I249" i="3" s="1"/>
  <c r="C417" i="4"/>
  <c r="C416" i="4"/>
  <c r="I44" i="3" s="1" a="1"/>
  <c r="I44" i="3" s="1"/>
  <c r="C415" i="4"/>
  <c r="H285" i="3" s="1" a="1"/>
  <c r="H285" i="3" s="1"/>
  <c r="C414" i="4"/>
  <c r="C413" i="4"/>
  <c r="H170" i="3" s="1" a="1"/>
  <c r="H170" i="3" s="1"/>
  <c r="C412" i="4"/>
  <c r="I232" i="3" s="1" a="1"/>
  <c r="I232" i="3" s="1"/>
  <c r="C411" i="4"/>
  <c r="I84" i="3" s="1" a="1"/>
  <c r="I84" i="3" s="1"/>
  <c r="C410" i="4"/>
  <c r="I23" i="3" s="1" a="1"/>
  <c r="I23" i="3" s="1"/>
  <c r="C409" i="4"/>
  <c r="I165" i="3" s="1" a="1"/>
  <c r="I165" i="3" s="1"/>
  <c r="C408" i="4"/>
  <c r="I76" i="3" s="1" a="1"/>
  <c r="I76" i="3" s="1"/>
  <c r="C407" i="4"/>
  <c r="H253" i="3" s="1" a="1"/>
  <c r="H253" i="3" s="1"/>
  <c r="C406" i="4"/>
  <c r="H219" i="3" s="1" a="1"/>
  <c r="H219" i="3" s="1"/>
  <c r="C405" i="4"/>
  <c r="C404" i="4"/>
  <c r="H222" i="3" s="1" a="1"/>
  <c r="H222" i="3" s="1"/>
  <c r="C403" i="4"/>
  <c r="I218" i="3" s="1" a="1"/>
  <c r="I218" i="3" s="1"/>
  <c r="C402" i="4"/>
  <c r="C401" i="4"/>
  <c r="H80" i="3" s="1" a="1"/>
  <c r="H80" i="3" s="1"/>
  <c r="C400" i="4"/>
  <c r="I46" i="3" s="1" a="1"/>
  <c r="I46" i="3" s="1"/>
  <c r="C399" i="4"/>
  <c r="H233" i="3" s="1" a="1"/>
  <c r="H233" i="3" s="1"/>
  <c r="C398" i="4"/>
  <c r="I160" i="3" s="1" a="1"/>
  <c r="I160" i="3" s="1"/>
  <c r="C397" i="4"/>
  <c r="H194" i="3" s="1" a="1"/>
  <c r="H194" i="3" s="1"/>
  <c r="C396" i="4"/>
  <c r="I237" i="3" s="1" a="1"/>
  <c r="I237" i="3" s="1"/>
  <c r="C395" i="4"/>
  <c r="H286" i="3" s="1" a="1"/>
  <c r="H286" i="3" s="1"/>
  <c r="C394" i="4"/>
  <c r="C393" i="4"/>
  <c r="I86" i="3" s="1" a="1"/>
  <c r="I86" i="3" s="1"/>
  <c r="C392" i="4"/>
  <c r="I60" i="3" s="1" a="1"/>
  <c r="I60" i="3" s="1"/>
  <c r="C391" i="4"/>
  <c r="I272" i="3" s="1" a="1"/>
  <c r="I272" i="3" s="1"/>
  <c r="C390" i="4"/>
  <c r="C389" i="4"/>
  <c r="H169" i="3" s="1" a="1"/>
  <c r="H169" i="3" s="1"/>
  <c r="C388" i="4"/>
  <c r="C387" i="4"/>
  <c r="I81" i="3" s="1" a="1"/>
  <c r="I81" i="3" s="1"/>
  <c r="C386" i="4"/>
  <c r="H104" i="3" s="1" a="1"/>
  <c r="H104" i="3" s="1"/>
  <c r="C385" i="4"/>
  <c r="C384" i="4"/>
  <c r="I61" i="5" s="1" a="1"/>
  <c r="I61" i="5" s="1"/>
  <c r="C383" i="4"/>
  <c r="H236" i="3" s="1" a="1"/>
  <c r="H236" i="3" s="1"/>
  <c r="C382" i="4"/>
  <c r="I175" i="3" s="1" a="1"/>
  <c r="I175" i="3" s="1"/>
  <c r="C381" i="4"/>
  <c r="C380" i="4"/>
  <c r="H204" i="3" s="1" a="1"/>
  <c r="H204" i="3" s="1"/>
  <c r="C379" i="4"/>
  <c r="I91" i="5" s="1" a="1"/>
  <c r="I91" i="5" s="1"/>
  <c r="C378" i="4"/>
  <c r="I39" i="5" s="1" a="1"/>
  <c r="I39" i="5" s="1"/>
  <c r="C377" i="4"/>
  <c r="C376" i="4"/>
  <c r="C375" i="4"/>
  <c r="I3" i="5" s="1" a="1"/>
  <c r="I3" i="5" s="1"/>
  <c r="C374" i="4"/>
  <c r="C373" i="4"/>
  <c r="H254" i="3" s="1" a="1"/>
  <c r="H254" i="3" s="1"/>
  <c r="C372" i="4"/>
  <c r="C371" i="4"/>
  <c r="C370" i="4"/>
  <c r="I5" i="3" s="1" a="1"/>
  <c r="I5" i="3" s="1"/>
  <c r="C369" i="4"/>
  <c r="C368" i="4"/>
  <c r="C367" i="4"/>
  <c r="C366" i="4"/>
  <c r="C365" i="4"/>
  <c r="H116" i="3" s="1" a="1"/>
  <c r="H116" i="3" s="1"/>
  <c r="C364" i="4"/>
  <c r="H181" i="3" s="1" a="1"/>
  <c r="H181" i="3" s="1"/>
  <c r="C363" i="4"/>
  <c r="I34" i="3" s="1" a="1"/>
  <c r="I34" i="3" s="1"/>
  <c r="C362" i="4"/>
  <c r="H180" i="3" s="1" a="1"/>
  <c r="H180" i="3" s="1"/>
  <c r="C361" i="4"/>
  <c r="H173" i="3" s="1" a="1"/>
  <c r="H173" i="3" s="1"/>
  <c r="C360" i="4"/>
  <c r="I149" i="3" s="1" a="1"/>
  <c r="I149" i="3" s="1"/>
  <c r="C359" i="4"/>
  <c r="H184" i="3" s="1" a="1"/>
  <c r="H184" i="3" s="1"/>
  <c r="C358" i="4"/>
  <c r="I63" i="5" s="1" a="1"/>
  <c r="I63" i="5" s="1"/>
  <c r="C357" i="4"/>
  <c r="I14" i="5" s="1" a="1"/>
  <c r="I14" i="5" s="1"/>
  <c r="C356" i="4"/>
  <c r="H226" i="3" s="1" a="1"/>
  <c r="H226" i="3" s="1"/>
  <c r="C355" i="4"/>
  <c r="C354" i="4"/>
  <c r="C353" i="4"/>
  <c r="H14" i="3" s="1" a="1"/>
  <c r="H14" i="3" s="1"/>
  <c r="C352" i="4"/>
  <c r="H240" i="3" s="1" a="1"/>
  <c r="H240" i="3" s="1"/>
  <c r="C351" i="4"/>
  <c r="H164" i="3" s="1" a="1"/>
  <c r="H164" i="3" s="1"/>
  <c r="C350" i="4"/>
  <c r="I205" i="3" s="1" a="1"/>
  <c r="I205" i="3" s="1"/>
  <c r="C349" i="4"/>
  <c r="H244" i="3" s="1" a="1"/>
  <c r="H244" i="3" s="1"/>
  <c r="C348" i="4"/>
  <c r="I178" i="3" s="1" a="1"/>
  <c r="I178" i="3" s="1"/>
  <c r="C347" i="4"/>
  <c r="H159" i="3" s="1" a="1"/>
  <c r="H159" i="3" s="1"/>
  <c r="C346" i="4"/>
  <c r="C345" i="4"/>
  <c r="I38" i="5" s="1" a="1"/>
  <c r="I38" i="5" s="1"/>
  <c r="C344" i="4"/>
  <c r="H85" i="3" s="1" a="1"/>
  <c r="H85" i="3" s="1"/>
  <c r="C343" i="4"/>
  <c r="I221" i="3" s="1" a="1"/>
  <c r="I221" i="3" s="1"/>
  <c r="C342" i="4"/>
  <c r="C341" i="4"/>
  <c r="I176" i="3" s="1" a="1"/>
  <c r="I176" i="3" s="1"/>
  <c r="C340" i="4"/>
  <c r="H162" i="3" s="1" a="1"/>
  <c r="H162" i="3" s="1"/>
  <c r="C339" i="4"/>
  <c r="I228" i="3" s="1" a="1"/>
  <c r="I228" i="3" s="1"/>
  <c r="C338" i="4"/>
  <c r="I66" i="3" s="1" a="1"/>
  <c r="I66" i="3" s="1"/>
  <c r="C337" i="4"/>
  <c r="H28" i="3" s="1" a="1"/>
  <c r="H28" i="3" s="1"/>
  <c r="C336" i="4"/>
  <c r="I174" i="3" s="1" a="1"/>
  <c r="I174" i="3" s="1"/>
  <c r="C335" i="4"/>
  <c r="H150" i="3" s="1" a="1"/>
  <c r="H150" i="3" s="1"/>
  <c r="C334" i="4"/>
  <c r="C333" i="4"/>
  <c r="C332" i="4"/>
  <c r="C331" i="4"/>
  <c r="C330" i="4"/>
  <c r="C329" i="4"/>
  <c r="C328" i="4"/>
  <c r="C327" i="4"/>
  <c r="I132" i="3" s="1" a="1"/>
  <c r="I132" i="3" s="1"/>
  <c r="C326" i="4"/>
  <c r="C325" i="4"/>
  <c r="C324" i="4"/>
  <c r="C323" i="4"/>
  <c r="C322" i="4"/>
  <c r="C321" i="4"/>
  <c r="C320" i="4"/>
  <c r="C319" i="4"/>
  <c r="C318" i="4"/>
  <c r="C317" i="4"/>
  <c r="C316" i="4"/>
  <c r="C315" i="4"/>
  <c r="C314" i="4"/>
  <c r="I82" i="3" s="1" a="1"/>
  <c r="I82" i="3" s="1"/>
  <c r="C313" i="4"/>
  <c r="C312" i="4"/>
  <c r="C311" i="4"/>
  <c r="I68" i="3" s="1" a="1"/>
  <c r="I68" i="3" s="1"/>
  <c r="C310" i="4"/>
  <c r="C309" i="4"/>
  <c r="I90" i="5" s="1" a="1"/>
  <c r="I90" i="5" s="1"/>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I252" i="3" s="1" a="1"/>
  <c r="I252" i="3" s="1"/>
  <c r="C268" i="4"/>
  <c r="H20" i="3" s="1" a="1"/>
  <c r="H20" i="3" s="1"/>
  <c r="C267" i="4"/>
  <c r="H245" i="3" s="1" a="1"/>
  <c r="H245" i="3" s="1"/>
  <c r="C266" i="4"/>
  <c r="I246" i="3" s="1" a="1"/>
  <c r="I246" i="3" s="1"/>
  <c r="C265" i="4"/>
  <c r="C264" i="4"/>
  <c r="H126" i="3" s="1" a="1"/>
  <c r="H126" i="3" s="1"/>
  <c r="C263" i="4"/>
  <c r="C262" i="4"/>
  <c r="C261" i="4"/>
  <c r="C260" i="4"/>
  <c r="C259" i="4"/>
  <c r="I144" i="3" s="1" a="1"/>
  <c r="I144" i="3" s="1"/>
  <c r="C258" i="4"/>
  <c r="C257" i="4"/>
  <c r="C256" i="4"/>
  <c r="C255" i="4"/>
  <c r="C254" i="4"/>
  <c r="C253" i="4"/>
  <c r="C252" i="4"/>
  <c r="C251" i="4"/>
  <c r="C250" i="4"/>
  <c r="C249" i="4"/>
  <c r="C248" i="4"/>
  <c r="H77" i="3" s="1" a="1"/>
  <c r="H77" i="3" s="1"/>
  <c r="C247" i="4"/>
  <c r="C246" i="4"/>
  <c r="C245" i="4"/>
  <c r="C244" i="4"/>
  <c r="C243" i="4"/>
  <c r="C242" i="4"/>
  <c r="C241" i="4"/>
  <c r="I36" i="3" s="1" a="1"/>
  <c r="I36" i="3" s="1"/>
  <c r="C240" i="4"/>
  <c r="C239" i="4"/>
  <c r="C238" i="4"/>
  <c r="C237" i="4"/>
  <c r="C236" i="4"/>
  <c r="I47" i="5" s="1" a="1"/>
  <c r="I47" i="5" s="1"/>
  <c r="C235" i="4"/>
  <c r="C234" i="4"/>
  <c r="C233" i="4"/>
  <c r="I119" i="3" s="1" a="1"/>
  <c r="I119" i="3" s="1"/>
  <c r="C232" i="4"/>
  <c r="H117" i="3" s="1" a="1"/>
  <c r="H117" i="3" s="1"/>
  <c r="C231" i="4"/>
  <c r="C230" i="4"/>
  <c r="C229" i="4"/>
  <c r="C228" i="4"/>
  <c r="C227" i="4"/>
  <c r="I280" i="3" s="1" a="1"/>
  <c r="I280" i="3" s="1"/>
  <c r="C226" i="4"/>
  <c r="C225" i="4"/>
  <c r="C224" i="4"/>
  <c r="I201" i="3" s="1" a="1"/>
  <c r="I201" i="3" s="1"/>
  <c r="C223" i="4"/>
  <c r="H115" i="3" s="1" a="1"/>
  <c r="H115" i="3" s="1"/>
  <c r="C222" i="4"/>
  <c r="I259" i="3" s="1" a="1"/>
  <c r="I259" i="3" s="1"/>
  <c r="C221" i="4"/>
  <c r="I134" i="3" s="1" a="1"/>
  <c r="I134" i="3" s="1"/>
  <c r="C220" i="4"/>
  <c r="H185" i="3" s="1" a="1"/>
  <c r="H185" i="3" s="1"/>
  <c r="C219" i="4"/>
  <c r="H182" i="3" s="1" a="1"/>
  <c r="H182" i="3" s="1"/>
  <c r="C218" i="4"/>
  <c r="H268" i="3" s="1" a="1"/>
  <c r="H268" i="3" s="1"/>
  <c r="C217" i="4"/>
  <c r="H192" i="3" s="1" a="1"/>
  <c r="H192" i="3" s="1"/>
  <c r="C216" i="4"/>
  <c r="I75" i="3" s="1" a="1"/>
  <c r="I75" i="3" s="1"/>
  <c r="C215" i="4"/>
  <c r="H114" i="3" s="1" a="1"/>
  <c r="H114" i="3" s="1"/>
  <c r="C214" i="4"/>
  <c r="C213" i="4"/>
  <c r="C212" i="4"/>
  <c r="H258" i="3" s="1" a="1"/>
  <c r="H258" i="3" s="1"/>
  <c r="C211" i="4"/>
  <c r="I241" i="3" s="1" a="1"/>
  <c r="I241" i="3" s="1"/>
  <c r="C210" i="4"/>
  <c r="C209" i="4"/>
  <c r="C208" i="4"/>
  <c r="C207" i="4"/>
  <c r="I108" i="3" s="1" a="1"/>
  <c r="I108" i="3" s="1"/>
  <c r="C206" i="4"/>
  <c r="C205" i="4"/>
  <c r="I231" i="3" s="1" a="1"/>
  <c r="I231" i="3" s="1"/>
  <c r="C204" i="4"/>
  <c r="I275" i="3" s="1" a="1"/>
  <c r="I275" i="3" s="1"/>
  <c r="C203" i="4"/>
  <c r="H102" i="3" s="1" a="1"/>
  <c r="H102" i="3" s="1"/>
  <c r="C202" i="4"/>
  <c r="C201" i="4"/>
  <c r="H121" i="3" s="1" a="1"/>
  <c r="H121" i="3" s="1"/>
  <c r="C200" i="4"/>
  <c r="H118" i="3" s="1" a="1"/>
  <c r="H118" i="3" s="1"/>
  <c r="C199" i="4"/>
  <c r="H198" i="3" s="1" a="1"/>
  <c r="H198" i="3" s="1"/>
  <c r="C198" i="4"/>
  <c r="C197" i="4"/>
  <c r="I135" i="3" s="1" a="1"/>
  <c r="I135" i="3" s="1"/>
  <c r="C196" i="4"/>
  <c r="I187" i="3" s="1" a="1"/>
  <c r="I187" i="3" s="1"/>
  <c r="C195" i="4"/>
  <c r="I98" i="3" s="1" a="1"/>
  <c r="I98" i="3" s="1"/>
  <c r="C194" i="4"/>
  <c r="H183" i="3" s="1" a="1"/>
  <c r="H183" i="3" s="1"/>
  <c r="C193" i="4"/>
  <c r="I101" i="3" s="1" a="1"/>
  <c r="I101" i="3" s="1"/>
  <c r="C192" i="4"/>
  <c r="C191" i="4"/>
  <c r="I67" i="3" s="1" a="1"/>
  <c r="I67" i="3" s="1"/>
  <c r="C190" i="4"/>
  <c r="H188" i="3" s="1" a="1"/>
  <c r="H188" i="3" s="1"/>
  <c r="C189" i="4"/>
  <c r="I89" i="3" s="1" a="1"/>
  <c r="I89" i="3" s="1"/>
  <c r="C188" i="4"/>
  <c r="I93" i="3" s="1" a="1"/>
  <c r="I93" i="3" s="1"/>
  <c r="C187" i="4"/>
  <c r="I211" i="3" s="1" a="1"/>
  <c r="I211" i="3" s="1"/>
  <c r="C186" i="4"/>
  <c r="C185" i="4"/>
  <c r="C184" i="4"/>
  <c r="C183" i="4"/>
  <c r="C182" i="4"/>
  <c r="C181" i="4"/>
  <c r="C180" i="4"/>
  <c r="C179" i="4"/>
  <c r="C178" i="4"/>
  <c r="C177" i="4"/>
  <c r="C176" i="4"/>
  <c r="C175" i="4"/>
  <c r="C174" i="4"/>
  <c r="C173" i="4"/>
  <c r="C172" i="4"/>
  <c r="C171" i="4"/>
  <c r="C170" i="4"/>
  <c r="I224" i="3" s="1" a="1"/>
  <c r="I224" i="3" s="1"/>
  <c r="C169" i="4"/>
  <c r="I157" i="3" s="1" a="1"/>
  <c r="I157" i="3" s="1"/>
  <c r="C168" i="4"/>
  <c r="I45" i="3" s="1" a="1"/>
  <c r="I45" i="3" s="1"/>
  <c r="C167" i="4"/>
  <c r="C166" i="4"/>
  <c r="C165" i="4"/>
  <c r="C164" i="4"/>
  <c r="H41" i="3" s="1" a="1"/>
  <c r="H41" i="3" s="1"/>
  <c r="C163" i="4"/>
  <c r="H230" i="3" s="1" a="1"/>
  <c r="H230" i="3" s="1"/>
  <c r="C162" i="4"/>
  <c r="C161" i="4"/>
  <c r="C160" i="4"/>
  <c r="C159" i="4"/>
  <c r="C158" i="4"/>
  <c r="C157" i="4"/>
  <c r="C156" i="4"/>
  <c r="C155" i="4"/>
  <c r="C154" i="4"/>
  <c r="C153" i="4"/>
  <c r="C152" i="4"/>
  <c r="C151" i="4"/>
  <c r="C150" i="4"/>
  <c r="C149" i="4"/>
  <c r="I155" i="3" s="1" a="1"/>
  <c r="I155" i="3" s="1"/>
  <c r="C148" i="4"/>
  <c r="I156" i="3" s="1" a="1"/>
  <c r="I156" i="3" s="1"/>
  <c r="C147" i="4"/>
  <c r="H271" i="3" s="1" a="1"/>
  <c r="H271" i="3" s="1"/>
  <c r="C146" i="4"/>
  <c r="I255" i="3" s="1" a="1"/>
  <c r="I255" i="3" s="1"/>
  <c r="C145" i="4"/>
  <c r="C144" i="4"/>
  <c r="C143" i="4"/>
  <c r="C142" i="4"/>
  <c r="C141" i="4"/>
  <c r="C140" i="4"/>
  <c r="C139" i="4"/>
  <c r="H106" i="3" s="1" a="1"/>
  <c r="H106" i="3" s="1"/>
  <c r="C138" i="4"/>
  <c r="C137" i="4"/>
  <c r="C136" i="4"/>
  <c r="C135" i="4"/>
  <c r="C134" i="4"/>
  <c r="C133" i="4"/>
  <c r="C132" i="4"/>
  <c r="C131" i="4"/>
  <c r="C130" i="4"/>
  <c r="C129" i="4"/>
  <c r="C128" i="4"/>
  <c r="C127" i="4"/>
  <c r="H29" i="3" s="1" a="1"/>
  <c r="H29" i="3" s="1"/>
  <c r="C126" i="4"/>
  <c r="C125" i="4"/>
  <c r="C124" i="4"/>
  <c r="C123" i="4"/>
  <c r="C122" i="4"/>
  <c r="C121" i="4"/>
  <c r="H4" i="3" s="1" a="1"/>
  <c r="H4" i="3" s="1"/>
  <c r="C120" i="4"/>
  <c r="C119" i="4"/>
  <c r="C118" i="4"/>
  <c r="C117" i="4"/>
  <c r="C116" i="4"/>
  <c r="H6" i="3" s="1" a="1"/>
  <c r="H6" i="3" s="1"/>
  <c r="C115" i="4"/>
  <c r="C114" i="4"/>
  <c r="C113" i="4"/>
  <c r="C112" i="4"/>
  <c r="C111" i="4"/>
  <c r="I57" i="3" s="1" a="1"/>
  <c r="I57" i="3" s="1"/>
  <c r="C110" i="4"/>
  <c r="C109" i="4"/>
  <c r="C108" i="4"/>
  <c r="C107" i="4"/>
  <c r="C106" i="4"/>
  <c r="C105" i="4"/>
  <c r="C104" i="4"/>
  <c r="C103" i="4"/>
  <c r="I79" i="3" s="1" a="1"/>
  <c r="I79" i="3" s="1"/>
  <c r="C102" i="4"/>
  <c r="C101" i="4"/>
  <c r="C100" i="4"/>
  <c r="H196" i="3" s="1" a="1"/>
  <c r="H196" i="3" s="1"/>
  <c r="C99" i="4"/>
  <c r="C98" i="4"/>
  <c r="C97" i="4"/>
  <c r="H278" i="3" s="1" a="1"/>
  <c r="H278" i="3" s="1"/>
  <c r="C96" i="4"/>
  <c r="C95" i="4"/>
  <c r="I123" i="3" s="1" a="1"/>
  <c r="I123" i="3" s="1"/>
  <c r="C94" i="4"/>
  <c r="C93" i="4"/>
  <c r="C92" i="4"/>
  <c r="C91" i="4"/>
  <c r="H212" i="3" s="1" a="1"/>
  <c r="H212" i="3" s="1"/>
  <c r="C90" i="4"/>
  <c r="I26" i="3" s="1" a="1"/>
  <c r="I26" i="3" s="1"/>
  <c r="C89" i="4"/>
  <c r="I8" i="5" s="1" a="1"/>
  <c r="I8" i="5" s="1"/>
  <c r="C88" i="4"/>
  <c r="C87" i="4"/>
  <c r="H39" i="3" s="1" a="1"/>
  <c r="H39" i="3" s="1"/>
  <c r="C86" i="4"/>
  <c r="C85" i="4"/>
  <c r="I179" i="3" s="1" a="1"/>
  <c r="I179" i="3" s="1"/>
  <c r="C84" i="4"/>
  <c r="I50" i="3" s="1" a="1"/>
  <c r="I50" i="3" s="1"/>
  <c r="C83" i="4"/>
  <c r="I94" i="3" s="1" a="1"/>
  <c r="I94" i="3" s="1"/>
  <c r="C82" i="4"/>
  <c r="C81" i="4"/>
  <c r="C80" i="4"/>
  <c r="C79" i="4"/>
  <c r="C78" i="4"/>
  <c r="C77" i="4"/>
  <c r="C76" i="4"/>
  <c r="C75" i="4"/>
  <c r="H215" i="3" s="1" a="1"/>
  <c r="H215" i="3" s="1"/>
  <c r="C74" i="4"/>
  <c r="H137" i="3" s="1" a="1"/>
  <c r="H137" i="3" s="1"/>
  <c r="C73" i="4"/>
  <c r="I208" i="3" s="1" a="1"/>
  <c r="I208" i="3" s="1"/>
  <c r="C72" i="4"/>
  <c r="I35" i="3" s="1" a="1"/>
  <c r="I35" i="3" s="1"/>
  <c r="C71" i="4"/>
  <c r="I283" i="3" s="1" a="1"/>
  <c r="I283" i="3" s="1"/>
  <c r="C70" i="4"/>
  <c r="C69" i="4"/>
  <c r="C68" i="4"/>
  <c r="C67" i="4"/>
  <c r="C66" i="4"/>
  <c r="C65" i="4"/>
  <c r="C64" i="4"/>
  <c r="I48" i="3" s="1" a="1"/>
  <c r="I48" i="3" s="1"/>
  <c r="C63" i="4"/>
  <c r="H153" i="3" s="1" a="1"/>
  <c r="H153" i="3" s="1"/>
  <c r="C62" i="4"/>
  <c r="H109" i="3" s="1" a="1"/>
  <c r="H109" i="3" s="1"/>
  <c r="C61" i="4"/>
  <c r="H151" i="3" s="1" a="1"/>
  <c r="H151" i="3" s="1"/>
  <c r="C60" i="4"/>
  <c r="I31" i="3" s="1" a="1"/>
  <c r="I31" i="3" s="1"/>
  <c r="C59" i="4"/>
  <c r="I54" i="3" s="1" a="1"/>
  <c r="I54" i="3" s="1"/>
  <c r="C58" i="4"/>
  <c r="C57" i="4"/>
  <c r="C56" i="4"/>
  <c r="H27" i="3" s="1" a="1"/>
  <c r="H27" i="3" s="1"/>
  <c r="C55" i="4"/>
  <c r="H267" i="3" s="1" a="1"/>
  <c r="H267" i="3" s="1"/>
  <c r="C54" i="4"/>
  <c r="C53" i="4"/>
  <c r="C52" i="4"/>
  <c r="C51" i="4"/>
  <c r="C50" i="4"/>
  <c r="I139" i="3" s="1" a="1"/>
  <c r="I139" i="3" s="1"/>
  <c r="C49" i="4"/>
  <c r="I142" i="3" s="1" a="1"/>
  <c r="I142" i="3" s="1"/>
  <c r="C48" i="4"/>
  <c r="I143" i="3" s="1" a="1"/>
  <c r="I143" i="3" s="1"/>
  <c r="C47" i="4"/>
  <c r="H49" i="3" s="1" a="1"/>
  <c r="H49" i="3" s="1"/>
  <c r="C46" i="4"/>
  <c r="C45" i="4"/>
  <c r="I262" i="3" s="1" a="1"/>
  <c r="I262" i="3" s="1"/>
  <c r="C44" i="4"/>
  <c r="H266" i="3" s="1" a="1"/>
  <c r="H266" i="3" s="1"/>
  <c r="C43" i="4"/>
  <c r="I21" i="3" s="1" a="1"/>
  <c r="I21" i="3" s="1"/>
  <c r="C42" i="4"/>
  <c r="C41" i="4"/>
  <c r="C40" i="4"/>
  <c r="C39" i="4"/>
  <c r="H138" i="3" s="1" a="1"/>
  <c r="H138" i="3" s="1"/>
  <c r="C38" i="4"/>
  <c r="C37" i="4"/>
  <c r="C36" i="4"/>
  <c r="I146" i="3" s="1" a="1"/>
  <c r="I146" i="3" s="1"/>
  <c r="C35" i="4"/>
  <c r="C34" i="4"/>
  <c r="C33" i="4"/>
  <c r="C32" i="4"/>
  <c r="C31" i="4"/>
  <c r="C30" i="4"/>
  <c r="C29" i="4"/>
  <c r="C28" i="4"/>
  <c r="I8" i="3" s="1" a="1"/>
  <c r="I8" i="3" s="1"/>
  <c r="C27" i="4"/>
  <c r="I15" i="3" s="1" a="1"/>
  <c r="I15" i="3" s="1"/>
  <c r="C26" i="4"/>
  <c r="C25" i="4"/>
  <c r="C24" i="4"/>
  <c r="C23" i="4"/>
  <c r="C22" i="4"/>
  <c r="C21" i="4"/>
  <c r="C20" i="4"/>
  <c r="C19" i="4"/>
  <c r="C18" i="4"/>
  <c r="C17" i="4"/>
  <c r="C16" i="4"/>
  <c r="C15" i="4"/>
  <c r="C14" i="4"/>
  <c r="C13" i="4"/>
  <c r="C12" i="4"/>
  <c r="C11" i="4"/>
  <c r="C10" i="4"/>
  <c r="I12" i="3" s="1" a="1"/>
  <c r="I12" i="3" s="1"/>
  <c r="C9" i="4"/>
  <c r="C8" i="4"/>
  <c r="H167" i="3" s="1" a="1"/>
  <c r="H167" i="3" s="1"/>
  <c r="C7" i="4"/>
  <c r="H276" i="3" s="1" a="1"/>
  <c r="H276" i="3" s="1"/>
  <c r="C6" i="4"/>
  <c r="C5" i="4"/>
  <c r="H16" i="3" s="1" a="1"/>
  <c r="H16" i="3" s="1"/>
  <c r="C4" i="4"/>
  <c r="H147" i="3" s="1" a="1"/>
  <c r="H147" i="3" s="1"/>
  <c r="C3" i="4"/>
  <c r="H171" i="3" s="1" a="1"/>
  <c r="H171" i="3" s="1"/>
  <c r="C2" i="4"/>
  <c r="N154" i="4"/>
  <c r="M76" i="4"/>
  <c r="M2" i="4"/>
  <c r="M472" i="4"/>
  <c r="M471" i="4"/>
  <c r="M470" i="4"/>
  <c r="N468" i="4"/>
  <c r="M467" i="4"/>
  <c r="N466" i="4"/>
  <c r="N465" i="4"/>
  <c r="N464" i="4"/>
  <c r="M463" i="4"/>
  <c r="M462" i="4"/>
  <c r="N461" i="4"/>
  <c r="M460" i="4"/>
  <c r="M459" i="4"/>
  <c r="M458" i="4"/>
  <c r="N456" i="4"/>
  <c r="G2" i="5" s="1"/>
  <c r="M455" i="4"/>
  <c r="N454" i="4"/>
  <c r="N453" i="4"/>
  <c r="G70" i="5" s="1"/>
  <c r="N452" i="4"/>
  <c r="M451" i="4"/>
  <c r="N450" i="4"/>
  <c r="N449" i="4"/>
  <c r="M448" i="4"/>
  <c r="M447" i="4"/>
  <c r="M446" i="4"/>
  <c r="N444" i="4"/>
  <c r="G82" i="5" s="1"/>
  <c r="M443" i="4"/>
  <c r="N442" i="4"/>
  <c r="M441" i="4"/>
  <c r="N440" i="4"/>
  <c r="G26" i="5" s="1"/>
  <c r="M439" i="4"/>
  <c r="M438" i="4"/>
  <c r="N437" i="4"/>
  <c r="M436" i="4"/>
  <c r="M435" i="4"/>
  <c r="M434" i="4"/>
  <c r="N432" i="4"/>
  <c r="M431" i="4"/>
  <c r="N430" i="4"/>
  <c r="N429" i="4"/>
  <c r="N428" i="4"/>
  <c r="M427" i="4"/>
  <c r="N426" i="4"/>
  <c r="N425" i="4"/>
  <c r="M424" i="4"/>
  <c r="M423" i="4"/>
  <c r="M422" i="4"/>
  <c r="N420" i="4"/>
  <c r="M419" i="4"/>
  <c r="N418" i="4"/>
  <c r="N417" i="4"/>
  <c r="N416" i="4"/>
  <c r="M414" i="4"/>
  <c r="N413" i="4"/>
  <c r="M412" i="4"/>
  <c r="M411" i="4"/>
  <c r="M410" i="4"/>
  <c r="N408" i="4"/>
  <c r="M407" i="4"/>
  <c r="N406" i="4"/>
  <c r="N405" i="4"/>
  <c r="N404" i="4"/>
  <c r="M403" i="4"/>
  <c r="N402" i="4"/>
  <c r="N401" i="4"/>
  <c r="M400" i="4"/>
  <c r="M396" i="4"/>
  <c r="M395" i="4"/>
  <c r="M393" i="4"/>
  <c r="N392" i="4"/>
  <c r="G17" i="5" s="1"/>
  <c r="N390" i="4"/>
  <c r="N389" i="4"/>
  <c r="G28" i="5" s="1"/>
  <c r="M388" i="4"/>
  <c r="M387" i="4"/>
  <c r="M386" i="4"/>
  <c r="M385" i="4"/>
  <c r="N384" i="4"/>
  <c r="G61" i="5" s="1"/>
  <c r="M383" i="4"/>
  <c r="N382" i="4"/>
  <c r="N381" i="4"/>
  <c r="N380" i="4"/>
  <c r="M379" i="4"/>
  <c r="N378" i="4"/>
  <c r="G39" i="5" s="1"/>
  <c r="N377" i="4"/>
  <c r="M376" i="4"/>
  <c r="M375" i="4"/>
  <c r="N372" i="4"/>
  <c r="M371" i="4"/>
  <c r="N370" i="4"/>
  <c r="N369" i="4"/>
  <c r="N368" i="4"/>
  <c r="N366" i="4"/>
  <c r="N365" i="4"/>
  <c r="M364" i="4"/>
  <c r="M363" i="4"/>
  <c r="M362" i="4"/>
  <c r="N360" i="4"/>
  <c r="M359" i="4"/>
  <c r="M358" i="4"/>
  <c r="N357" i="4"/>
  <c r="G14" i="5" s="1"/>
  <c r="N356" i="4"/>
  <c r="M355" i="4"/>
  <c r="M354" i="4"/>
  <c r="N353" i="4"/>
  <c r="M352" i="4"/>
  <c r="M351" i="4"/>
  <c r="M350" i="4"/>
  <c r="N348" i="4"/>
  <c r="G51" i="5" s="1"/>
  <c r="M347" i="4"/>
  <c r="N346" i="4"/>
  <c r="N345" i="4"/>
  <c r="G38" i="5" s="1"/>
  <c r="N344" i="4"/>
  <c r="G12" i="5" s="1"/>
  <c r="N342" i="4"/>
  <c r="N341" i="4"/>
  <c r="M340" i="4"/>
  <c r="M339" i="4"/>
  <c r="M338" i="4"/>
  <c r="N336" i="4"/>
  <c r="M335" i="4"/>
  <c r="N334" i="4"/>
  <c r="N333" i="4"/>
  <c r="N332" i="4"/>
  <c r="M331" i="4"/>
  <c r="M330" i="4"/>
  <c r="N329" i="4"/>
  <c r="M328" i="4"/>
  <c r="M327" i="4"/>
  <c r="M326" i="4"/>
  <c r="N324" i="4"/>
  <c r="M323" i="4"/>
  <c r="N322" i="4"/>
  <c r="N321" i="4"/>
  <c r="N320" i="4"/>
  <c r="M319" i="4"/>
  <c r="N318" i="4"/>
  <c r="N317" i="4"/>
  <c r="M316" i="4"/>
  <c r="M315" i="4"/>
  <c r="M314" i="4"/>
  <c r="N312" i="4"/>
  <c r="M311" i="4"/>
  <c r="N310" i="4"/>
  <c r="N309" i="4"/>
  <c r="G90" i="5" s="1"/>
  <c r="N308" i="4"/>
  <c r="M307" i="4"/>
  <c r="M306" i="4"/>
  <c r="N305" i="4"/>
  <c r="M304" i="4"/>
  <c r="M303" i="4"/>
  <c r="M302" i="4"/>
  <c r="N300" i="4"/>
  <c r="M299" i="4"/>
  <c r="N298" i="4"/>
  <c r="N297" i="4"/>
  <c r="N296" i="4"/>
  <c r="M295" i="4"/>
  <c r="M294" i="4"/>
  <c r="N293" i="4"/>
  <c r="M292" i="4"/>
  <c r="M291" i="4"/>
  <c r="M290" i="4"/>
  <c r="N288" i="4"/>
  <c r="M287" i="4"/>
  <c r="N286" i="4"/>
  <c r="N285" i="4"/>
  <c r="N284" i="4"/>
  <c r="M282" i="4"/>
  <c r="M281" i="4"/>
  <c r="M279" i="4"/>
  <c r="M278" i="4"/>
  <c r="N276" i="4"/>
  <c r="M275" i="4"/>
  <c r="N274" i="4"/>
  <c r="N273" i="4"/>
  <c r="N272" i="4"/>
  <c r="M271" i="4"/>
  <c r="M270" i="4"/>
  <c r="N269" i="4"/>
  <c r="M268" i="4"/>
  <c r="M267" i="4"/>
  <c r="M266" i="4"/>
  <c r="N264" i="4"/>
  <c r="M263" i="4"/>
  <c r="N262" i="4"/>
  <c r="N261" i="4"/>
  <c r="N260" i="4"/>
  <c r="N258" i="4"/>
  <c r="N257" i="4"/>
  <c r="M256" i="4"/>
  <c r="M255" i="4"/>
  <c r="M254" i="4"/>
  <c r="N252" i="4"/>
  <c r="M251" i="4"/>
  <c r="N250" i="4"/>
  <c r="N249" i="4"/>
  <c r="N248" i="4"/>
  <c r="M247" i="4"/>
  <c r="M246" i="4"/>
  <c r="N245" i="4"/>
  <c r="N240" i="4"/>
  <c r="M239" i="4"/>
  <c r="N238" i="4"/>
  <c r="M237" i="4"/>
  <c r="N236" i="4"/>
  <c r="G47" i="5" s="1"/>
  <c r="N234" i="4"/>
  <c r="N233" i="4"/>
  <c r="G79" i="5" s="1"/>
  <c r="M232" i="4"/>
  <c r="M231" i="4"/>
  <c r="M230" i="4"/>
  <c r="N228" i="4"/>
  <c r="M227" i="4"/>
  <c r="N226" i="4"/>
  <c r="N225" i="4"/>
  <c r="N224" i="4"/>
  <c r="G60" i="5" s="1"/>
  <c r="M223" i="4"/>
  <c r="N222" i="4"/>
  <c r="N221" i="4"/>
  <c r="M220" i="4"/>
  <c r="M219" i="4"/>
  <c r="N216" i="4"/>
  <c r="M215" i="4"/>
  <c r="N214" i="4"/>
  <c r="N213" i="4"/>
  <c r="N212" i="4"/>
  <c r="N210" i="4"/>
  <c r="N209" i="4"/>
  <c r="M208" i="4"/>
  <c r="M207" i="4"/>
  <c r="M206" i="4"/>
  <c r="N204" i="4"/>
  <c r="M203" i="4"/>
  <c r="N202" i="4"/>
  <c r="N201" i="4"/>
  <c r="N200" i="4"/>
  <c r="M199" i="4"/>
  <c r="N198" i="4"/>
  <c r="N197" i="4"/>
  <c r="M196" i="4"/>
  <c r="M195" i="4"/>
  <c r="M194" i="4"/>
  <c r="N192" i="4"/>
  <c r="M191" i="4"/>
  <c r="N190" i="4"/>
  <c r="N189" i="4"/>
  <c r="N188" i="4"/>
  <c r="M187" i="4"/>
  <c r="N186" i="4"/>
  <c r="N185" i="4"/>
  <c r="M184" i="4"/>
  <c r="M183" i="4"/>
  <c r="M182" i="4"/>
  <c r="N180" i="4"/>
  <c r="M179" i="4"/>
  <c r="N178" i="4"/>
  <c r="N177" i="4"/>
  <c r="N176" i="4"/>
  <c r="N174" i="4"/>
  <c r="N173" i="4"/>
  <c r="M172" i="4"/>
  <c r="M171" i="4"/>
  <c r="M170" i="4"/>
  <c r="N168" i="4"/>
  <c r="M167" i="4"/>
  <c r="N166" i="4"/>
  <c r="N165" i="4"/>
  <c r="N164" i="4"/>
  <c r="M163" i="4"/>
  <c r="N162" i="4"/>
  <c r="N161" i="4"/>
  <c r="M160" i="4"/>
  <c r="M159" i="4"/>
  <c r="M158" i="4"/>
  <c r="N156" i="4"/>
  <c r="M155" i="4"/>
  <c r="N153" i="4"/>
  <c r="N152" i="4"/>
  <c r="N150" i="4"/>
  <c r="M149" i="4"/>
  <c r="M148" i="4"/>
  <c r="M146" i="4"/>
  <c r="N144" i="4"/>
  <c r="M143" i="4"/>
  <c r="N142" i="4"/>
  <c r="N141" i="4"/>
  <c r="N140" i="4"/>
  <c r="M139" i="4"/>
  <c r="M138" i="4"/>
  <c r="N137" i="4"/>
  <c r="M136" i="4"/>
  <c r="N132" i="4"/>
  <c r="N131" i="4"/>
  <c r="N130" i="4"/>
  <c r="N129" i="4"/>
  <c r="N128" i="4"/>
  <c r="N126" i="4"/>
  <c r="N125" i="4"/>
  <c r="M124" i="4"/>
  <c r="M123" i="4"/>
  <c r="M122" i="4"/>
  <c r="N120" i="4"/>
  <c r="N119" i="4"/>
  <c r="N118" i="4"/>
  <c r="N117" i="4"/>
  <c r="N116" i="4"/>
  <c r="M115" i="4"/>
  <c r="N114" i="4"/>
  <c r="N113" i="4"/>
  <c r="M112" i="4"/>
  <c r="M111" i="4"/>
  <c r="M110" i="4"/>
  <c r="N108" i="4"/>
  <c r="N107" i="4"/>
  <c r="N106" i="4"/>
  <c r="N105" i="4"/>
  <c r="N104" i="4"/>
  <c r="N102" i="4"/>
  <c r="N101" i="4"/>
  <c r="M100" i="4"/>
  <c r="M99" i="4"/>
  <c r="M98" i="4"/>
  <c r="N96" i="4"/>
  <c r="N95" i="4"/>
  <c r="N94" i="4"/>
  <c r="N93" i="4"/>
  <c r="N92" i="4"/>
  <c r="M91" i="4"/>
  <c r="M90" i="4"/>
  <c r="M89" i="4"/>
  <c r="M88" i="4"/>
  <c r="M87" i="4"/>
  <c r="M86" i="4"/>
  <c r="N84" i="4"/>
  <c r="N83" i="4"/>
  <c r="N82" i="4"/>
  <c r="N81" i="4"/>
  <c r="N80" i="4"/>
  <c r="M79" i="4"/>
  <c r="N78" i="4"/>
  <c r="N77" i="4"/>
  <c r="M75" i="4"/>
  <c r="M74" i="4"/>
  <c r="N72" i="4"/>
  <c r="N71" i="4"/>
  <c r="N70" i="4"/>
  <c r="N69" i="4"/>
  <c r="N68" i="4"/>
  <c r="M66" i="4"/>
  <c r="N65" i="4"/>
  <c r="M64" i="4"/>
  <c r="M63" i="4"/>
  <c r="M62" i="4"/>
  <c r="N61" i="4"/>
  <c r="N60" i="4"/>
  <c r="N59" i="4"/>
  <c r="N58" i="4"/>
  <c r="N57" i="4"/>
  <c r="N56" i="4"/>
  <c r="M55" i="4"/>
  <c r="M54" i="4"/>
  <c r="N53" i="4"/>
  <c r="M52" i="4"/>
  <c r="M49" i="4"/>
  <c r="N48" i="4"/>
  <c r="N47" i="4"/>
  <c r="N46" i="4"/>
  <c r="N45" i="4"/>
  <c r="N44" i="4"/>
  <c r="N42" i="4"/>
  <c r="N41" i="4"/>
  <c r="M40" i="4"/>
  <c r="M39" i="4"/>
  <c r="M38" i="4"/>
  <c r="N37" i="4"/>
  <c r="N36" i="4"/>
  <c r="N35" i="4"/>
  <c r="N34" i="4"/>
  <c r="N33" i="4"/>
  <c r="N32" i="4"/>
  <c r="M31" i="4"/>
  <c r="M30" i="4"/>
  <c r="N29" i="4"/>
  <c r="M28" i="4"/>
  <c r="N25" i="4"/>
  <c r="N24" i="4"/>
  <c r="N23" i="4"/>
  <c r="N22" i="4"/>
  <c r="N21" i="4"/>
  <c r="N20" i="4"/>
  <c r="N18" i="4"/>
  <c r="N17" i="4"/>
  <c r="M16" i="4"/>
  <c r="M15" i="4"/>
  <c r="M14" i="4"/>
  <c r="M13" i="4"/>
  <c r="N12" i="4"/>
  <c r="N11" i="4"/>
  <c r="N10" i="4"/>
  <c r="N9" i="4"/>
  <c r="N8" i="4"/>
  <c r="G30" i="5" s="1"/>
  <c r="M7" i="4"/>
  <c r="N6" i="4"/>
  <c r="N5" i="4"/>
  <c r="M4" i="4"/>
  <c r="M3" i="4"/>
  <c r="N441" i="4"/>
  <c r="N438" i="4"/>
  <c r="N385" i="4"/>
  <c r="N379" i="4"/>
  <c r="G91" i="5" s="1"/>
  <c r="N358" i="4"/>
  <c r="G63" i="5" s="1"/>
  <c r="N355" i="4"/>
  <c r="N281" i="4"/>
  <c r="N110" i="4"/>
  <c r="N89" i="4"/>
  <c r="G8" i="5" s="1"/>
  <c r="M280" i="4"/>
  <c r="M244" i="4"/>
  <c r="M147" i="4"/>
  <c r="W61" i="1"/>
  <c r="X61" i="1" s="1"/>
  <c r="W38" i="1"/>
  <c r="X38" i="1" s="1"/>
  <c r="W28" i="1"/>
  <c r="X28" i="1" s="1"/>
  <c r="W36" i="1"/>
  <c r="X36" i="1" s="1"/>
  <c r="E101" i="5" a="1"/>
  <c r="E101" i="5" s="1"/>
  <c r="F101" i="5" s="1"/>
  <c r="E100" i="5" a="1"/>
  <c r="E100" i="5" s="1"/>
  <c r="F100" i="5" s="1"/>
  <c r="E99" i="5" a="1"/>
  <c r="E99" i="5" s="1"/>
  <c r="F99" i="5" s="1"/>
  <c r="E98" i="5" a="1"/>
  <c r="E98" i="5" s="1"/>
  <c r="F98" i="5" s="1"/>
  <c r="E97" i="5" a="1"/>
  <c r="E97" i="5" s="1"/>
  <c r="F97" i="5" s="1"/>
  <c r="E96" i="5" a="1"/>
  <c r="E96" i="5" s="1"/>
  <c r="F96" i="5" s="1"/>
  <c r="E95" i="5" a="1"/>
  <c r="E95" i="5" s="1"/>
  <c r="F95" i="5" s="1"/>
  <c r="E94" i="5" a="1"/>
  <c r="E94" i="5" s="1"/>
  <c r="F94" i="5" s="1"/>
  <c r="E93" i="5" a="1"/>
  <c r="E93" i="5" s="1"/>
  <c r="F93" i="5" s="1"/>
  <c r="E92" i="5" a="1"/>
  <c r="E92" i="5" s="1"/>
  <c r="F92" i="5" s="1"/>
  <c r="E91" i="5" a="1"/>
  <c r="E91" i="5" s="1"/>
  <c r="F91" i="5" s="1"/>
  <c r="E90" i="5" a="1"/>
  <c r="E90" i="5" s="1"/>
  <c r="F90" i="5" s="1"/>
  <c r="E89" i="5" a="1"/>
  <c r="E89" i="5" s="1"/>
  <c r="F89" i="5" s="1"/>
  <c r="E88" i="5" a="1"/>
  <c r="E88" i="5" s="1"/>
  <c r="F88" i="5" s="1"/>
  <c r="E87" i="5" a="1"/>
  <c r="E87" i="5" s="1"/>
  <c r="F87" i="5" s="1"/>
  <c r="E86" i="5" a="1"/>
  <c r="E86" i="5" s="1"/>
  <c r="F86" i="5" s="1"/>
  <c r="E85" i="5" a="1"/>
  <c r="E85" i="5" s="1"/>
  <c r="F85" i="5" s="1"/>
  <c r="E84" i="5" a="1"/>
  <c r="E84" i="5" s="1"/>
  <c r="F84" i="5" s="1"/>
  <c r="E83" i="5" a="1"/>
  <c r="E83" i="5" s="1"/>
  <c r="F83" i="5" s="1"/>
  <c r="E82" i="5" a="1"/>
  <c r="E82" i="5" s="1"/>
  <c r="F82" i="5" s="1"/>
  <c r="E81" i="5" a="1"/>
  <c r="E81" i="5" s="1"/>
  <c r="F81" i="5" s="1"/>
  <c r="E80" i="5" a="1"/>
  <c r="E80" i="5" s="1"/>
  <c r="F80" i="5" s="1"/>
  <c r="E79" i="5" a="1"/>
  <c r="E79" i="5" s="1"/>
  <c r="F79" i="5" s="1"/>
  <c r="E78" i="5" a="1"/>
  <c r="E78" i="5" s="1"/>
  <c r="F78" i="5" s="1"/>
  <c r="E77" i="5" a="1"/>
  <c r="E77" i="5" s="1"/>
  <c r="F77" i="5" s="1"/>
  <c r="E76" i="5" a="1"/>
  <c r="E76" i="5" s="1"/>
  <c r="F76" i="5" s="1"/>
  <c r="E75" i="5" a="1"/>
  <c r="E75" i="5" s="1"/>
  <c r="F75" i="5" s="1"/>
  <c r="E74" i="5" a="1"/>
  <c r="E74" i="5" s="1"/>
  <c r="F74" i="5" s="1"/>
  <c r="E73" i="5" a="1"/>
  <c r="E73" i="5" s="1"/>
  <c r="F73" i="5" s="1"/>
  <c r="E72" i="5" a="1"/>
  <c r="E72" i="5" s="1"/>
  <c r="F72" i="5" s="1"/>
  <c r="E71" i="5" a="1"/>
  <c r="E71" i="5" s="1"/>
  <c r="F71" i="5" s="1"/>
  <c r="E70" i="5" a="1"/>
  <c r="E70" i="5" s="1"/>
  <c r="F70" i="5" s="1"/>
  <c r="E69" i="5" a="1"/>
  <c r="E69" i="5" s="1"/>
  <c r="F69" i="5" s="1"/>
  <c r="E68" i="5" a="1"/>
  <c r="E68" i="5" s="1"/>
  <c r="F68" i="5" s="1"/>
  <c r="E67" i="5" a="1"/>
  <c r="E67" i="5" s="1"/>
  <c r="F67" i="5" s="1"/>
  <c r="E66" i="5" a="1"/>
  <c r="E66" i="5" s="1"/>
  <c r="F66" i="5" s="1"/>
  <c r="E65" i="5" a="1"/>
  <c r="E65" i="5" s="1"/>
  <c r="F65" i="5" s="1"/>
  <c r="E64" i="5" a="1"/>
  <c r="E64" i="5" s="1"/>
  <c r="F64" i="5" s="1"/>
  <c r="E63" i="5" a="1"/>
  <c r="E63" i="5" s="1"/>
  <c r="F63" i="5" s="1"/>
  <c r="E62" i="5" a="1"/>
  <c r="E62" i="5" s="1"/>
  <c r="F62" i="5" s="1"/>
  <c r="E61" i="5" a="1"/>
  <c r="E61" i="5" s="1"/>
  <c r="F61" i="5" s="1"/>
  <c r="E60" i="5" a="1"/>
  <c r="E60" i="5" s="1"/>
  <c r="F60" i="5" s="1"/>
  <c r="E59" i="5" a="1"/>
  <c r="E59" i="5" s="1"/>
  <c r="F59" i="5" s="1"/>
  <c r="E58" i="5" a="1"/>
  <c r="E58" i="5" s="1"/>
  <c r="F58" i="5" s="1"/>
  <c r="E57" i="5" a="1"/>
  <c r="E57" i="5" s="1"/>
  <c r="F57" i="5" s="1"/>
  <c r="E56" i="5" a="1"/>
  <c r="E56" i="5" s="1"/>
  <c r="F56" i="5" s="1"/>
  <c r="E55" i="5" a="1"/>
  <c r="E55" i="5" s="1"/>
  <c r="F55" i="5" s="1"/>
  <c r="E54" i="5" a="1"/>
  <c r="E54" i="5" s="1"/>
  <c r="F54" i="5" s="1"/>
  <c r="E53" i="5" a="1"/>
  <c r="E53" i="5" s="1"/>
  <c r="F53" i="5" s="1"/>
  <c r="E52" i="5" a="1"/>
  <c r="E52" i="5" s="1"/>
  <c r="F52" i="5" s="1"/>
  <c r="E51" i="5" a="1"/>
  <c r="E51" i="5" s="1"/>
  <c r="F51" i="5" s="1"/>
  <c r="E50" i="5" a="1"/>
  <c r="E50" i="5" s="1"/>
  <c r="F50" i="5" s="1"/>
  <c r="E49" i="5" a="1"/>
  <c r="E49" i="5" s="1"/>
  <c r="F49" i="5" s="1"/>
  <c r="E48" i="5" a="1"/>
  <c r="E48" i="5" s="1"/>
  <c r="F48" i="5" s="1"/>
  <c r="E47" i="5" a="1"/>
  <c r="E47" i="5" s="1"/>
  <c r="F47" i="5" s="1"/>
  <c r="E46" i="5" a="1"/>
  <c r="E46" i="5" s="1"/>
  <c r="F46" i="5" s="1"/>
  <c r="E45" i="5" a="1"/>
  <c r="E45" i="5" s="1"/>
  <c r="F45" i="5" s="1"/>
  <c r="E44" i="5" a="1"/>
  <c r="E44" i="5" s="1"/>
  <c r="F44" i="5" s="1"/>
  <c r="E43" i="5" a="1"/>
  <c r="E43" i="5" s="1"/>
  <c r="F43" i="5" s="1"/>
  <c r="E42" i="5" a="1"/>
  <c r="E42" i="5" s="1"/>
  <c r="F42" i="5" s="1"/>
  <c r="E41" i="5" a="1"/>
  <c r="E41" i="5" s="1"/>
  <c r="F41" i="5" s="1"/>
  <c r="E40" i="5" a="1"/>
  <c r="E40" i="5" s="1"/>
  <c r="F40" i="5" s="1"/>
  <c r="E39" i="5" a="1"/>
  <c r="E39" i="5" s="1"/>
  <c r="F39" i="5" s="1"/>
  <c r="E38" i="5" a="1"/>
  <c r="E38" i="5" s="1"/>
  <c r="F38" i="5" s="1"/>
  <c r="E37" i="5" a="1"/>
  <c r="E37" i="5" s="1"/>
  <c r="F37" i="5" s="1"/>
  <c r="E36" i="5" a="1"/>
  <c r="E36" i="5" s="1"/>
  <c r="F36" i="5" s="1"/>
  <c r="E35" i="5" a="1"/>
  <c r="E35" i="5" s="1"/>
  <c r="F35" i="5" s="1"/>
  <c r="E34" i="5" a="1"/>
  <c r="E34" i="5" s="1"/>
  <c r="F34" i="5" s="1"/>
  <c r="E33" i="5" a="1"/>
  <c r="E33" i="5" s="1"/>
  <c r="F33" i="5" s="1"/>
  <c r="E32" i="5" a="1"/>
  <c r="E32" i="5" s="1"/>
  <c r="F32" i="5" s="1"/>
  <c r="E31" i="5" a="1"/>
  <c r="E31" i="5" s="1"/>
  <c r="F31" i="5" s="1"/>
  <c r="E30" i="5" a="1"/>
  <c r="E30" i="5" s="1"/>
  <c r="F30" i="5" s="1"/>
  <c r="E29" i="5" a="1"/>
  <c r="E29" i="5" s="1"/>
  <c r="F29" i="5" s="1"/>
  <c r="E28" i="5" a="1"/>
  <c r="E28" i="5" s="1"/>
  <c r="F28" i="5" s="1"/>
  <c r="E27" i="5" a="1"/>
  <c r="E27" i="5" s="1"/>
  <c r="F27" i="5" s="1"/>
  <c r="E26" i="5" a="1"/>
  <c r="E26" i="5" s="1"/>
  <c r="F26" i="5" s="1"/>
  <c r="E25" i="5" a="1"/>
  <c r="E25" i="5" s="1"/>
  <c r="F25" i="5" s="1"/>
  <c r="E24" i="5" a="1"/>
  <c r="E24" i="5" s="1"/>
  <c r="F24" i="5" s="1"/>
  <c r="E23" i="5" a="1"/>
  <c r="E23" i="5" s="1"/>
  <c r="F23" i="5" s="1"/>
  <c r="E22" i="5" a="1"/>
  <c r="E22" i="5" s="1"/>
  <c r="F22" i="5" s="1"/>
  <c r="E21" i="5" a="1"/>
  <c r="E21" i="5" s="1"/>
  <c r="F21" i="5" s="1"/>
  <c r="E20" i="5" a="1"/>
  <c r="E20" i="5" s="1"/>
  <c r="F20" i="5" s="1"/>
  <c r="E19" i="5" a="1"/>
  <c r="E19" i="5" s="1"/>
  <c r="F19" i="5" s="1"/>
  <c r="E18" i="5" a="1"/>
  <c r="E18" i="5" s="1"/>
  <c r="F18" i="5" s="1"/>
  <c r="E17" i="5" a="1"/>
  <c r="E17" i="5" s="1"/>
  <c r="F17" i="5" s="1"/>
  <c r="E16" i="5" a="1"/>
  <c r="E16" i="5" s="1"/>
  <c r="F16" i="5" s="1"/>
  <c r="E15" i="5" a="1"/>
  <c r="E15" i="5" s="1"/>
  <c r="F15" i="5" s="1"/>
  <c r="E14" i="5" a="1"/>
  <c r="E14" i="5" s="1"/>
  <c r="F14" i="5" s="1"/>
  <c r="E13" i="5" a="1"/>
  <c r="E13" i="5" s="1"/>
  <c r="F13" i="5" s="1"/>
  <c r="E12" i="5" a="1"/>
  <c r="E12" i="5" s="1"/>
  <c r="F12" i="5" s="1"/>
  <c r="E11" i="5" a="1"/>
  <c r="E11" i="5" s="1"/>
  <c r="F11" i="5" s="1"/>
  <c r="E10" i="5" a="1"/>
  <c r="E10" i="5" s="1"/>
  <c r="F10" i="5" s="1"/>
  <c r="E9" i="5" a="1"/>
  <c r="E9" i="5" s="1"/>
  <c r="F9" i="5" s="1"/>
  <c r="E8" i="5" a="1"/>
  <c r="E8" i="5" s="1"/>
  <c r="F8" i="5" s="1"/>
  <c r="E7" i="5" a="1"/>
  <c r="E7" i="5" s="1"/>
  <c r="F7" i="5" s="1"/>
  <c r="E6" i="5" a="1"/>
  <c r="E6" i="5" s="1"/>
  <c r="F6" i="5" s="1"/>
  <c r="E5" i="5" a="1"/>
  <c r="E5" i="5" s="1"/>
  <c r="F5" i="5" s="1"/>
  <c r="E4" i="5" a="1"/>
  <c r="E4" i="5" s="1"/>
  <c r="F4" i="5" s="1"/>
  <c r="E3" i="5" a="1"/>
  <c r="E3" i="5" s="1"/>
  <c r="F3" i="5" s="1"/>
  <c r="E2" i="5" a="1"/>
  <c r="E2" i="5" s="1"/>
  <c r="F2" i="5" s="1"/>
  <c r="E290" i="3" a="1"/>
  <c r="E290" i="3" s="1"/>
  <c r="F290" i="3" s="1"/>
  <c r="E289" i="3" a="1"/>
  <c r="E289" i="3" s="1"/>
  <c r="F289" i="3" s="1"/>
  <c r="E288" i="3" a="1"/>
  <c r="E288" i="3" s="1"/>
  <c r="F288" i="3" s="1"/>
  <c r="E287" i="3" a="1"/>
  <c r="E287" i="3" s="1"/>
  <c r="F287" i="3" s="1"/>
  <c r="E286" i="3" a="1"/>
  <c r="E286" i="3" s="1"/>
  <c r="F286" i="3" s="1"/>
  <c r="E285" i="3" a="1"/>
  <c r="E285" i="3" s="1"/>
  <c r="F285" i="3" s="1"/>
  <c r="E284" i="3" a="1"/>
  <c r="E284" i="3" s="1"/>
  <c r="F284" i="3" s="1"/>
  <c r="E283" i="3" a="1"/>
  <c r="E283" i="3" s="1"/>
  <c r="F283" i="3" s="1"/>
  <c r="E282" i="3" a="1"/>
  <c r="E282" i="3" s="1"/>
  <c r="F282" i="3" s="1"/>
  <c r="E281" i="3" a="1"/>
  <c r="E281" i="3" s="1"/>
  <c r="F281" i="3" s="1"/>
  <c r="E280" i="3" a="1"/>
  <c r="E280" i="3" s="1"/>
  <c r="F280" i="3" s="1"/>
  <c r="E279" i="3" a="1"/>
  <c r="E279" i="3" s="1"/>
  <c r="F279" i="3" s="1"/>
  <c r="E278" i="3" a="1"/>
  <c r="E278" i="3" s="1"/>
  <c r="F278" i="3" s="1"/>
  <c r="E277" i="3" a="1"/>
  <c r="E277" i="3" s="1"/>
  <c r="F277" i="3" s="1"/>
  <c r="E276" i="3" a="1"/>
  <c r="E276" i="3" s="1"/>
  <c r="F276" i="3" s="1"/>
  <c r="E275" i="3" a="1"/>
  <c r="E275" i="3" s="1"/>
  <c r="F275" i="3" s="1"/>
  <c r="E274" i="3" a="1"/>
  <c r="E274" i="3" s="1"/>
  <c r="F274" i="3" s="1"/>
  <c r="E273" i="3" a="1"/>
  <c r="E273" i="3" s="1"/>
  <c r="F273" i="3" s="1"/>
  <c r="E272" i="3" a="1"/>
  <c r="E272" i="3" s="1"/>
  <c r="F272" i="3" s="1"/>
  <c r="E271" i="3" a="1"/>
  <c r="E271" i="3" s="1"/>
  <c r="F271" i="3" s="1"/>
  <c r="E270" i="3" a="1"/>
  <c r="E270" i="3" s="1"/>
  <c r="F270" i="3" s="1"/>
  <c r="E269" i="3" a="1"/>
  <c r="E269" i="3" s="1"/>
  <c r="F269" i="3" s="1"/>
  <c r="E268" i="3" a="1"/>
  <c r="E268" i="3" s="1"/>
  <c r="F268" i="3" s="1"/>
  <c r="E267" i="3" a="1"/>
  <c r="E267" i="3" s="1"/>
  <c r="F267" i="3" s="1"/>
  <c r="E266" i="3" a="1"/>
  <c r="E266" i="3" s="1"/>
  <c r="F266" i="3" s="1"/>
  <c r="E265" i="3" a="1"/>
  <c r="E265" i="3" s="1"/>
  <c r="F265" i="3" s="1"/>
  <c r="E264" i="3" a="1"/>
  <c r="E264" i="3" s="1"/>
  <c r="F264" i="3" s="1"/>
  <c r="E263" i="3" a="1"/>
  <c r="E263" i="3" s="1"/>
  <c r="F263" i="3" s="1"/>
  <c r="E262" i="3" a="1"/>
  <c r="E262" i="3" s="1"/>
  <c r="F262" i="3" s="1"/>
  <c r="E261" i="3" a="1"/>
  <c r="E261" i="3" s="1"/>
  <c r="F261" i="3" s="1"/>
  <c r="E260" i="3" a="1"/>
  <c r="E260" i="3" s="1"/>
  <c r="F260" i="3" s="1"/>
  <c r="E259" i="3" a="1"/>
  <c r="E259" i="3" s="1"/>
  <c r="F259" i="3" s="1"/>
  <c r="E258" i="3" a="1"/>
  <c r="E258" i="3" s="1"/>
  <c r="F258" i="3" s="1"/>
  <c r="E257" i="3" a="1"/>
  <c r="E257" i="3" s="1"/>
  <c r="F257" i="3" s="1"/>
  <c r="E256" i="3" a="1"/>
  <c r="E256" i="3" s="1"/>
  <c r="F256" i="3" s="1"/>
  <c r="E255" i="3" a="1"/>
  <c r="E255" i="3" s="1"/>
  <c r="F255" i="3" s="1"/>
  <c r="E254" i="3" a="1"/>
  <c r="E254" i="3" s="1"/>
  <c r="F254" i="3" s="1"/>
  <c r="E253" i="3" a="1"/>
  <c r="E253" i="3" s="1"/>
  <c r="F253" i="3" s="1"/>
  <c r="E252" i="3" a="1"/>
  <c r="E252" i="3" s="1"/>
  <c r="F252" i="3" s="1"/>
  <c r="E251" i="3" a="1"/>
  <c r="E251" i="3" s="1"/>
  <c r="F251" i="3" s="1"/>
  <c r="E250" i="3" a="1"/>
  <c r="E250" i="3" s="1"/>
  <c r="F250" i="3" s="1"/>
  <c r="E249" i="3" a="1"/>
  <c r="E249" i="3" s="1"/>
  <c r="F249" i="3" s="1"/>
  <c r="E248" i="3" a="1"/>
  <c r="E248" i="3" s="1"/>
  <c r="F248" i="3" s="1"/>
  <c r="E247" i="3" a="1"/>
  <c r="E247" i="3" s="1"/>
  <c r="F247" i="3" s="1"/>
  <c r="E246" i="3" a="1"/>
  <c r="E246" i="3" s="1"/>
  <c r="F246" i="3" s="1"/>
  <c r="E245" i="3" a="1"/>
  <c r="E245" i="3" s="1"/>
  <c r="F245" i="3" s="1"/>
  <c r="E244" i="3" a="1"/>
  <c r="E244" i="3" s="1"/>
  <c r="F244" i="3" s="1"/>
  <c r="E243" i="3" a="1"/>
  <c r="E243" i="3" s="1"/>
  <c r="F243" i="3" s="1"/>
  <c r="E242" i="3" a="1"/>
  <c r="E242" i="3" s="1"/>
  <c r="F242" i="3" s="1"/>
  <c r="E241" i="3" a="1"/>
  <c r="E241" i="3" s="1"/>
  <c r="F241" i="3" s="1"/>
  <c r="E240" i="3" a="1"/>
  <c r="E240" i="3" s="1"/>
  <c r="F240" i="3" s="1"/>
  <c r="E239" i="3" a="1"/>
  <c r="E239" i="3" s="1"/>
  <c r="F239" i="3" s="1"/>
  <c r="E238" i="3" a="1"/>
  <c r="E238" i="3" s="1"/>
  <c r="F238" i="3" s="1"/>
  <c r="E237" i="3" a="1"/>
  <c r="E237" i="3" s="1"/>
  <c r="F237" i="3" s="1"/>
  <c r="E236" i="3" a="1"/>
  <c r="E236" i="3" s="1"/>
  <c r="F236" i="3" s="1"/>
  <c r="E235" i="3" a="1"/>
  <c r="E235" i="3" s="1"/>
  <c r="F235" i="3" s="1"/>
  <c r="E234" i="3" a="1"/>
  <c r="E234" i="3" s="1"/>
  <c r="F234" i="3" s="1"/>
  <c r="E233" i="3" a="1"/>
  <c r="E233" i="3" s="1"/>
  <c r="F233" i="3" s="1"/>
  <c r="E232" i="3" a="1"/>
  <c r="E232" i="3" s="1"/>
  <c r="F232" i="3" s="1"/>
  <c r="E231" i="3" a="1"/>
  <c r="E231" i="3" s="1"/>
  <c r="F231" i="3" s="1"/>
  <c r="E230" i="3" a="1"/>
  <c r="E230" i="3" s="1"/>
  <c r="F230" i="3" s="1"/>
  <c r="E229" i="3" a="1"/>
  <c r="E229" i="3" s="1"/>
  <c r="F229" i="3" s="1"/>
  <c r="E228" i="3" a="1"/>
  <c r="E228" i="3" s="1"/>
  <c r="F228" i="3" s="1"/>
  <c r="E227" i="3" a="1"/>
  <c r="E227" i="3" s="1"/>
  <c r="F227" i="3" s="1"/>
  <c r="E226" i="3" a="1"/>
  <c r="E226" i="3" s="1"/>
  <c r="F226" i="3" s="1"/>
  <c r="E225" i="3" a="1"/>
  <c r="E225" i="3" s="1"/>
  <c r="F225" i="3" s="1"/>
  <c r="E224" i="3" a="1"/>
  <c r="E224" i="3" s="1"/>
  <c r="F224" i="3" s="1"/>
  <c r="E223" i="3" a="1"/>
  <c r="E223" i="3" s="1"/>
  <c r="F223" i="3" s="1"/>
  <c r="E222" i="3" a="1"/>
  <c r="E222" i="3" s="1"/>
  <c r="F222" i="3" s="1"/>
  <c r="E221" i="3" a="1"/>
  <c r="E221" i="3" s="1"/>
  <c r="F221" i="3" s="1"/>
  <c r="E220" i="3" a="1"/>
  <c r="E220" i="3" s="1"/>
  <c r="F220" i="3" s="1"/>
  <c r="E219" i="3" a="1"/>
  <c r="E219" i="3" s="1"/>
  <c r="F219" i="3" s="1"/>
  <c r="E218" i="3" a="1"/>
  <c r="E218" i="3" s="1"/>
  <c r="F218" i="3" s="1"/>
  <c r="E217" i="3" a="1"/>
  <c r="E217" i="3" s="1"/>
  <c r="F217" i="3" s="1"/>
  <c r="E216" i="3" a="1"/>
  <c r="E216" i="3" s="1"/>
  <c r="F216" i="3" s="1"/>
  <c r="E215" i="3" a="1"/>
  <c r="E215" i="3" s="1"/>
  <c r="F215" i="3" s="1"/>
  <c r="E214" i="3" a="1"/>
  <c r="E214" i="3" s="1"/>
  <c r="F214" i="3" s="1"/>
  <c r="E213" i="3" a="1"/>
  <c r="E213" i="3" s="1"/>
  <c r="F213" i="3" s="1"/>
  <c r="E212" i="3" a="1"/>
  <c r="E212" i="3" s="1"/>
  <c r="F212" i="3" s="1"/>
  <c r="E211" i="3" a="1"/>
  <c r="E211" i="3" s="1"/>
  <c r="F211" i="3" s="1"/>
  <c r="E210" i="3" a="1"/>
  <c r="E210" i="3" s="1"/>
  <c r="F210" i="3" s="1"/>
  <c r="E209" i="3" a="1"/>
  <c r="E209" i="3" s="1"/>
  <c r="F209" i="3" s="1"/>
  <c r="E208" i="3" a="1"/>
  <c r="E208" i="3" s="1"/>
  <c r="F208" i="3" s="1"/>
  <c r="E207" i="3" a="1"/>
  <c r="E207" i="3" s="1"/>
  <c r="F207" i="3" s="1"/>
  <c r="E206" i="3" a="1"/>
  <c r="E206" i="3" s="1"/>
  <c r="F206" i="3" s="1"/>
  <c r="E205" i="3" a="1"/>
  <c r="E205" i="3" s="1"/>
  <c r="F205" i="3" s="1"/>
  <c r="E204" i="3" a="1"/>
  <c r="E204" i="3" s="1"/>
  <c r="F204" i="3" s="1"/>
  <c r="E203" i="3" a="1"/>
  <c r="E203" i="3" s="1"/>
  <c r="F203" i="3" s="1"/>
  <c r="E202" i="3" a="1"/>
  <c r="E202" i="3" s="1"/>
  <c r="F202" i="3" s="1"/>
  <c r="E201" i="3" a="1"/>
  <c r="E201" i="3" s="1"/>
  <c r="F201" i="3" s="1"/>
  <c r="E200" i="3" a="1"/>
  <c r="E200" i="3" s="1"/>
  <c r="F200" i="3" s="1"/>
  <c r="E199" i="3" a="1"/>
  <c r="E199" i="3" s="1"/>
  <c r="F199" i="3" s="1"/>
  <c r="E198" i="3" a="1"/>
  <c r="E198" i="3" s="1"/>
  <c r="F198" i="3" s="1"/>
  <c r="E197" i="3" a="1"/>
  <c r="E197" i="3" s="1"/>
  <c r="F197" i="3" s="1"/>
  <c r="E196" i="3" a="1"/>
  <c r="E196" i="3" s="1"/>
  <c r="F196" i="3" s="1"/>
  <c r="E195" i="3" a="1"/>
  <c r="E195" i="3" s="1"/>
  <c r="F195" i="3" s="1"/>
  <c r="E194" i="3" a="1"/>
  <c r="E194" i="3" s="1"/>
  <c r="F194" i="3" s="1"/>
  <c r="E193" i="3" a="1"/>
  <c r="E193" i="3" s="1"/>
  <c r="F193" i="3" s="1"/>
  <c r="E192" i="3" a="1"/>
  <c r="E192" i="3" s="1"/>
  <c r="F192" i="3" s="1"/>
  <c r="E191" i="3" a="1"/>
  <c r="E191" i="3" s="1"/>
  <c r="F191" i="3" s="1"/>
  <c r="E190" i="3" a="1"/>
  <c r="E190" i="3" s="1"/>
  <c r="F190" i="3" s="1"/>
  <c r="E189" i="3" a="1"/>
  <c r="E189" i="3" s="1"/>
  <c r="F189" i="3" s="1"/>
  <c r="E188" i="3" a="1"/>
  <c r="E188" i="3" s="1"/>
  <c r="F188" i="3" s="1"/>
  <c r="E187" i="3" a="1"/>
  <c r="E187" i="3" s="1"/>
  <c r="F187" i="3" s="1"/>
  <c r="E186" i="3" a="1"/>
  <c r="E186" i="3" s="1"/>
  <c r="F186" i="3" s="1"/>
  <c r="E185" i="3" a="1"/>
  <c r="E185" i="3" s="1"/>
  <c r="F185" i="3" s="1"/>
  <c r="E184" i="3" a="1"/>
  <c r="E184" i="3" s="1"/>
  <c r="F184" i="3" s="1"/>
  <c r="E183" i="3" a="1"/>
  <c r="E183" i="3" s="1"/>
  <c r="F183" i="3" s="1"/>
  <c r="E182" i="3" a="1"/>
  <c r="E182" i="3" s="1"/>
  <c r="F182" i="3" s="1"/>
  <c r="E181" i="3" a="1"/>
  <c r="E181" i="3" s="1"/>
  <c r="F181" i="3" s="1"/>
  <c r="E180" i="3" a="1"/>
  <c r="E180" i="3" s="1"/>
  <c r="F180" i="3" s="1"/>
  <c r="E179" i="3" a="1"/>
  <c r="E179" i="3" s="1"/>
  <c r="F179" i="3" s="1"/>
  <c r="E178" i="3" a="1"/>
  <c r="E178" i="3" s="1"/>
  <c r="F178" i="3" s="1"/>
  <c r="E177" i="3" a="1"/>
  <c r="E177" i="3" s="1"/>
  <c r="F177" i="3" s="1"/>
  <c r="E176" i="3" a="1"/>
  <c r="E176" i="3" s="1"/>
  <c r="F176" i="3" s="1"/>
  <c r="E175" i="3" a="1"/>
  <c r="E175" i="3" s="1"/>
  <c r="F175" i="3" s="1"/>
  <c r="E174" i="3" a="1"/>
  <c r="E174" i="3" s="1"/>
  <c r="F174" i="3" s="1"/>
  <c r="E173" i="3" a="1"/>
  <c r="E173" i="3" s="1"/>
  <c r="F173" i="3" s="1"/>
  <c r="E172" i="3" a="1"/>
  <c r="E172" i="3" s="1"/>
  <c r="F172" i="3" s="1"/>
  <c r="E171" i="3" a="1"/>
  <c r="E171" i="3" s="1"/>
  <c r="F171" i="3" s="1"/>
  <c r="E170" i="3" a="1"/>
  <c r="E170" i="3" s="1"/>
  <c r="F170" i="3" s="1"/>
  <c r="E169" i="3" a="1"/>
  <c r="E169" i="3" s="1"/>
  <c r="F169" i="3" s="1"/>
  <c r="E168" i="3" a="1"/>
  <c r="E168" i="3" s="1"/>
  <c r="F168" i="3" s="1"/>
  <c r="E167" i="3" a="1"/>
  <c r="E167" i="3" s="1"/>
  <c r="F167" i="3" s="1"/>
  <c r="E166" i="3" a="1"/>
  <c r="E166" i="3" s="1"/>
  <c r="F166" i="3" s="1"/>
  <c r="E165" i="3" a="1"/>
  <c r="E165" i="3" s="1"/>
  <c r="F165" i="3" s="1"/>
  <c r="E164" i="3" a="1"/>
  <c r="E164" i="3" s="1"/>
  <c r="F164" i="3" s="1"/>
  <c r="E163" i="3" a="1"/>
  <c r="E163" i="3" s="1"/>
  <c r="F163" i="3" s="1"/>
  <c r="E162" i="3" a="1"/>
  <c r="E162" i="3" s="1"/>
  <c r="F162" i="3" s="1"/>
  <c r="E161" i="3" a="1"/>
  <c r="E161" i="3" s="1"/>
  <c r="F161" i="3" s="1"/>
  <c r="E160" i="3" a="1"/>
  <c r="E160" i="3" s="1"/>
  <c r="F160" i="3" s="1"/>
  <c r="E159" i="3" a="1"/>
  <c r="E159" i="3" s="1"/>
  <c r="F159" i="3" s="1"/>
  <c r="E158" i="3" a="1"/>
  <c r="E158" i="3" s="1"/>
  <c r="F158" i="3" s="1"/>
  <c r="E157" i="3" a="1"/>
  <c r="E157" i="3" s="1"/>
  <c r="F157" i="3" s="1"/>
  <c r="E156" i="3" a="1"/>
  <c r="E156" i="3" s="1"/>
  <c r="F156" i="3" s="1"/>
  <c r="E155" i="3" a="1"/>
  <c r="E155" i="3" s="1"/>
  <c r="F155" i="3" s="1"/>
  <c r="E154" i="3" a="1"/>
  <c r="E154" i="3" s="1"/>
  <c r="F154" i="3" s="1"/>
  <c r="E153" i="3" a="1"/>
  <c r="E153" i="3" s="1"/>
  <c r="F153" i="3" s="1"/>
  <c r="E152" i="3" a="1"/>
  <c r="E152" i="3" s="1"/>
  <c r="F152" i="3" s="1"/>
  <c r="E151" i="3" a="1"/>
  <c r="E151" i="3" s="1"/>
  <c r="F151" i="3" s="1"/>
  <c r="E150" i="3" a="1"/>
  <c r="E150" i="3" s="1"/>
  <c r="F150" i="3" s="1"/>
  <c r="E149" i="3" a="1"/>
  <c r="E149" i="3" s="1"/>
  <c r="F149" i="3" s="1"/>
  <c r="E148" i="3" a="1"/>
  <c r="E148" i="3" s="1"/>
  <c r="F148" i="3" s="1"/>
  <c r="E147" i="3" a="1"/>
  <c r="E147" i="3" s="1"/>
  <c r="F147" i="3" s="1"/>
  <c r="E146" i="3" a="1"/>
  <c r="E146" i="3" s="1"/>
  <c r="F146" i="3" s="1"/>
  <c r="E145" i="3" a="1"/>
  <c r="E145" i="3" s="1"/>
  <c r="F145" i="3" s="1"/>
  <c r="E144" i="3" a="1"/>
  <c r="E144" i="3" s="1"/>
  <c r="F144" i="3" s="1"/>
  <c r="E143" i="3" a="1"/>
  <c r="E143" i="3" s="1"/>
  <c r="F143" i="3" s="1"/>
  <c r="E142" i="3" a="1"/>
  <c r="E142" i="3" s="1"/>
  <c r="F142" i="3" s="1"/>
  <c r="E141" i="3" a="1"/>
  <c r="E141" i="3" s="1"/>
  <c r="F141" i="3" s="1"/>
  <c r="E140" i="3" a="1"/>
  <c r="E140" i="3" s="1"/>
  <c r="F140" i="3" s="1"/>
  <c r="E139" i="3" a="1"/>
  <c r="E139" i="3" s="1"/>
  <c r="F139" i="3" s="1"/>
  <c r="E138" i="3" a="1"/>
  <c r="E138" i="3" s="1"/>
  <c r="F138" i="3" s="1"/>
  <c r="E137" i="3" a="1"/>
  <c r="E137" i="3" s="1"/>
  <c r="F137" i="3" s="1"/>
  <c r="E136" i="3" a="1"/>
  <c r="E136" i="3" s="1"/>
  <c r="F136" i="3" s="1"/>
  <c r="E135" i="3" a="1"/>
  <c r="E135" i="3" s="1"/>
  <c r="F135" i="3" s="1"/>
  <c r="E134" i="3" a="1"/>
  <c r="E134" i="3" s="1"/>
  <c r="F134" i="3" s="1"/>
  <c r="E133" i="3" a="1"/>
  <c r="E133" i="3" s="1"/>
  <c r="F133" i="3" s="1"/>
  <c r="E132" i="3" a="1"/>
  <c r="E132" i="3" s="1"/>
  <c r="F132" i="3" s="1"/>
  <c r="E131" i="3" a="1"/>
  <c r="E131" i="3" s="1"/>
  <c r="F131" i="3" s="1"/>
  <c r="E130" i="3" a="1"/>
  <c r="E130" i="3" s="1"/>
  <c r="F130" i="3" s="1"/>
  <c r="E129" i="3" a="1"/>
  <c r="E129" i="3" s="1"/>
  <c r="F129" i="3" s="1"/>
  <c r="E128" i="3" a="1"/>
  <c r="E128" i="3" s="1"/>
  <c r="F128" i="3" s="1"/>
  <c r="E127" i="3" a="1"/>
  <c r="E127" i="3" s="1"/>
  <c r="F127" i="3" s="1"/>
  <c r="E126" i="3" a="1"/>
  <c r="E126" i="3" s="1"/>
  <c r="F126" i="3" s="1"/>
  <c r="E125" i="3" a="1"/>
  <c r="E125" i="3" s="1"/>
  <c r="F125" i="3" s="1"/>
  <c r="E124" i="3" a="1"/>
  <c r="E124" i="3" s="1"/>
  <c r="F124" i="3" s="1"/>
  <c r="E123" i="3" a="1"/>
  <c r="E123" i="3" s="1"/>
  <c r="F123" i="3" s="1"/>
  <c r="E122" i="3" a="1"/>
  <c r="E122" i="3" s="1"/>
  <c r="F122" i="3" s="1"/>
  <c r="E121" i="3" a="1"/>
  <c r="E121" i="3" s="1"/>
  <c r="F121" i="3" s="1"/>
  <c r="E120" i="3" a="1"/>
  <c r="E120" i="3" s="1"/>
  <c r="F120" i="3" s="1"/>
  <c r="E119" i="3" a="1"/>
  <c r="E119" i="3" s="1"/>
  <c r="F119" i="3" s="1"/>
  <c r="E118" i="3" a="1"/>
  <c r="E118" i="3" s="1"/>
  <c r="F118" i="3" s="1"/>
  <c r="E117" i="3" a="1"/>
  <c r="E117" i="3" s="1"/>
  <c r="F117" i="3" s="1"/>
  <c r="E116" i="3" a="1"/>
  <c r="E116" i="3" s="1"/>
  <c r="F116" i="3" s="1"/>
  <c r="E115" i="3" a="1"/>
  <c r="E115" i="3" s="1"/>
  <c r="F115" i="3" s="1"/>
  <c r="E114" i="3" a="1"/>
  <c r="E114" i="3" s="1"/>
  <c r="F114" i="3" s="1"/>
  <c r="E113" i="3" a="1"/>
  <c r="E113" i="3" s="1"/>
  <c r="F113" i="3" s="1"/>
  <c r="E112" i="3" a="1"/>
  <c r="E112" i="3" s="1"/>
  <c r="F112" i="3" s="1"/>
  <c r="E111" i="3" a="1"/>
  <c r="E111" i="3" s="1"/>
  <c r="F111" i="3" s="1"/>
  <c r="E110" i="3" a="1"/>
  <c r="E110" i="3" s="1"/>
  <c r="F110" i="3" s="1"/>
  <c r="E109" i="3" a="1"/>
  <c r="E109" i="3" s="1"/>
  <c r="F109" i="3" s="1"/>
  <c r="E108" i="3" a="1"/>
  <c r="E108" i="3" s="1"/>
  <c r="F108" i="3" s="1"/>
  <c r="E107" i="3" a="1"/>
  <c r="E107" i="3" s="1"/>
  <c r="F107" i="3" s="1"/>
  <c r="E106" i="3" a="1"/>
  <c r="E106" i="3" s="1"/>
  <c r="F106" i="3" s="1"/>
  <c r="E105" i="3" a="1"/>
  <c r="E105" i="3" s="1"/>
  <c r="F105" i="3" s="1"/>
  <c r="E104" i="3" a="1"/>
  <c r="E104" i="3" s="1"/>
  <c r="F104" i="3" s="1"/>
  <c r="E103" i="3" a="1"/>
  <c r="E103" i="3" s="1"/>
  <c r="F103" i="3" s="1"/>
  <c r="E102" i="3" a="1"/>
  <c r="E102" i="3" s="1"/>
  <c r="F102" i="3" s="1"/>
  <c r="E101" i="3" a="1"/>
  <c r="E101" i="3" s="1"/>
  <c r="F101" i="3" s="1"/>
  <c r="E100" i="3" a="1"/>
  <c r="E100" i="3" s="1"/>
  <c r="F100" i="3" s="1"/>
  <c r="E99" i="3" a="1"/>
  <c r="E99" i="3" s="1"/>
  <c r="F99" i="3" s="1"/>
  <c r="E98" i="3" a="1"/>
  <c r="E98" i="3" s="1"/>
  <c r="F98" i="3" s="1"/>
  <c r="E97" i="3" a="1"/>
  <c r="E97" i="3" s="1"/>
  <c r="F97" i="3" s="1"/>
  <c r="E96" i="3" a="1"/>
  <c r="E96" i="3" s="1"/>
  <c r="F96" i="3" s="1"/>
  <c r="E95" i="3" a="1"/>
  <c r="E95" i="3" s="1"/>
  <c r="F95" i="3" s="1"/>
  <c r="E94" i="3" a="1"/>
  <c r="E94" i="3" s="1"/>
  <c r="F94" i="3" s="1"/>
  <c r="E93" i="3" a="1"/>
  <c r="E93" i="3" s="1"/>
  <c r="F93" i="3" s="1"/>
  <c r="E92" i="3" a="1"/>
  <c r="E92" i="3" s="1"/>
  <c r="F92" i="3" s="1"/>
  <c r="E91" i="3" a="1"/>
  <c r="E91" i="3" s="1"/>
  <c r="F91" i="3" s="1"/>
  <c r="E90" i="3" a="1"/>
  <c r="E90" i="3" s="1"/>
  <c r="F90" i="3" s="1"/>
  <c r="E89" i="3" a="1"/>
  <c r="E89" i="3" s="1"/>
  <c r="F89" i="3" s="1"/>
  <c r="E88" i="3" a="1"/>
  <c r="E88" i="3" s="1"/>
  <c r="F88" i="3" s="1"/>
  <c r="E87" i="3" a="1"/>
  <c r="E87" i="3" s="1"/>
  <c r="F87" i="3" s="1"/>
  <c r="E86" i="3" a="1"/>
  <c r="E86" i="3" s="1"/>
  <c r="F86" i="3" s="1"/>
  <c r="E85" i="3" a="1"/>
  <c r="E85" i="3" s="1"/>
  <c r="F85" i="3" s="1"/>
  <c r="E84" i="3" a="1"/>
  <c r="E84" i="3" s="1"/>
  <c r="F84" i="3" s="1"/>
  <c r="E83" i="3" a="1"/>
  <c r="E83" i="3" s="1"/>
  <c r="F83" i="3" s="1"/>
  <c r="E82" i="3" a="1"/>
  <c r="E82" i="3" s="1"/>
  <c r="F82" i="3" s="1"/>
  <c r="E81" i="3" a="1"/>
  <c r="E81" i="3" s="1"/>
  <c r="F81" i="3" s="1"/>
  <c r="E80" i="3" a="1"/>
  <c r="E80" i="3" s="1"/>
  <c r="F80" i="3" s="1"/>
  <c r="E79" i="3" a="1"/>
  <c r="E79" i="3" s="1"/>
  <c r="F79" i="3" s="1"/>
  <c r="E78" i="3" a="1"/>
  <c r="E78" i="3" s="1"/>
  <c r="F78" i="3" s="1"/>
  <c r="E77" i="3" a="1"/>
  <c r="E77" i="3" s="1"/>
  <c r="F77" i="3" s="1"/>
  <c r="E76" i="3" a="1"/>
  <c r="E76" i="3" s="1"/>
  <c r="F76" i="3" s="1"/>
  <c r="E75" i="3" a="1"/>
  <c r="E75" i="3" s="1"/>
  <c r="F75" i="3" s="1"/>
  <c r="E74" i="3" a="1"/>
  <c r="E74" i="3" s="1"/>
  <c r="F74" i="3" s="1"/>
  <c r="E73" i="3" a="1"/>
  <c r="E73" i="3" s="1"/>
  <c r="F73" i="3" s="1"/>
  <c r="E72" i="3" a="1"/>
  <c r="E72" i="3" s="1"/>
  <c r="F72" i="3" s="1"/>
  <c r="E71" i="3" a="1"/>
  <c r="E71" i="3" s="1"/>
  <c r="F71" i="3" s="1"/>
  <c r="E70" i="3" a="1"/>
  <c r="E70" i="3" s="1"/>
  <c r="F70" i="3" s="1"/>
  <c r="E69" i="3" a="1"/>
  <c r="E69" i="3" s="1"/>
  <c r="F69" i="3" s="1"/>
  <c r="E68" i="3" a="1"/>
  <c r="E68" i="3" s="1"/>
  <c r="F68" i="3" s="1"/>
  <c r="E67" i="3" a="1"/>
  <c r="E67" i="3" s="1"/>
  <c r="F67" i="3" s="1"/>
  <c r="E66" i="3" a="1"/>
  <c r="E66" i="3" s="1"/>
  <c r="F66" i="3" s="1"/>
  <c r="E65" i="3" a="1"/>
  <c r="E65" i="3" s="1"/>
  <c r="F65" i="3" s="1"/>
  <c r="E64" i="3" a="1"/>
  <c r="E64" i="3" s="1"/>
  <c r="F64" i="3" s="1"/>
  <c r="E63" i="3" a="1"/>
  <c r="E63" i="3" s="1"/>
  <c r="F63" i="3" s="1"/>
  <c r="E62" i="3" a="1"/>
  <c r="E62" i="3" s="1"/>
  <c r="F62" i="3" s="1"/>
  <c r="E61" i="3" a="1"/>
  <c r="E61" i="3" s="1"/>
  <c r="F61" i="3" s="1"/>
  <c r="E60" i="3" a="1"/>
  <c r="E60" i="3" s="1"/>
  <c r="F60" i="3" s="1"/>
  <c r="E59" i="3" a="1"/>
  <c r="E59" i="3" s="1"/>
  <c r="F59" i="3" s="1"/>
  <c r="E58" i="3" a="1"/>
  <c r="E58" i="3" s="1"/>
  <c r="F58" i="3" s="1"/>
  <c r="E57" i="3" a="1"/>
  <c r="E57" i="3" s="1"/>
  <c r="F57" i="3" s="1"/>
  <c r="E56" i="3" a="1"/>
  <c r="E56" i="3" s="1"/>
  <c r="F56" i="3" s="1"/>
  <c r="E55" i="3" a="1"/>
  <c r="E55" i="3" s="1"/>
  <c r="F55" i="3" s="1"/>
  <c r="E54" i="3" a="1"/>
  <c r="E54" i="3" s="1"/>
  <c r="F54" i="3" s="1"/>
  <c r="E53" i="3" a="1"/>
  <c r="E53" i="3" s="1"/>
  <c r="F53" i="3" s="1"/>
  <c r="E52" i="3" a="1"/>
  <c r="E52" i="3" s="1"/>
  <c r="F52" i="3" s="1"/>
  <c r="E51" i="3" a="1"/>
  <c r="E51" i="3" s="1"/>
  <c r="F51" i="3" s="1"/>
  <c r="E50" i="3" a="1"/>
  <c r="E50" i="3" s="1"/>
  <c r="F50" i="3" s="1"/>
  <c r="E49" i="3" a="1"/>
  <c r="E49" i="3" s="1"/>
  <c r="F49" i="3" s="1"/>
  <c r="E48" i="3" a="1"/>
  <c r="E48" i="3" s="1"/>
  <c r="F48" i="3" s="1"/>
  <c r="E47" i="3" a="1"/>
  <c r="E47" i="3" s="1"/>
  <c r="F47" i="3" s="1"/>
  <c r="E46" i="3" a="1"/>
  <c r="E46" i="3" s="1"/>
  <c r="F46" i="3" s="1"/>
  <c r="E45" i="3" a="1"/>
  <c r="E45" i="3" s="1"/>
  <c r="F45" i="3" s="1"/>
  <c r="E44" i="3" a="1"/>
  <c r="E44" i="3" s="1"/>
  <c r="F44" i="3" s="1"/>
  <c r="E43" i="3" a="1"/>
  <c r="E43" i="3" s="1"/>
  <c r="F43" i="3" s="1"/>
  <c r="E42" i="3" a="1"/>
  <c r="E42" i="3" s="1"/>
  <c r="F42" i="3" s="1"/>
  <c r="E41" i="3" a="1"/>
  <c r="E41" i="3" s="1"/>
  <c r="F41" i="3" s="1"/>
  <c r="E40" i="3" a="1"/>
  <c r="E40" i="3" s="1"/>
  <c r="F40" i="3" s="1"/>
  <c r="E39" i="3" a="1"/>
  <c r="E39" i="3" s="1"/>
  <c r="F39" i="3" s="1"/>
  <c r="E38" i="3" a="1"/>
  <c r="E38" i="3" s="1"/>
  <c r="F38" i="3" s="1"/>
  <c r="E37" i="3" a="1"/>
  <c r="E37" i="3" s="1"/>
  <c r="F37" i="3" s="1"/>
  <c r="E36" i="3" a="1"/>
  <c r="E36" i="3" s="1"/>
  <c r="F36" i="3" s="1"/>
  <c r="E35" i="3" a="1"/>
  <c r="E35" i="3" s="1"/>
  <c r="F35" i="3" s="1"/>
  <c r="E34" i="3" a="1"/>
  <c r="E34" i="3" s="1"/>
  <c r="F34" i="3" s="1"/>
  <c r="E33" i="3" a="1"/>
  <c r="E33" i="3" s="1"/>
  <c r="F33" i="3" s="1"/>
  <c r="E32" i="3" a="1"/>
  <c r="E32" i="3" s="1"/>
  <c r="F32" i="3" s="1"/>
  <c r="E31" i="3" a="1"/>
  <c r="E31" i="3" s="1"/>
  <c r="F31" i="3" s="1"/>
  <c r="E30" i="3" a="1"/>
  <c r="E30" i="3" s="1"/>
  <c r="F30" i="3" s="1"/>
  <c r="E29" i="3" a="1"/>
  <c r="E29" i="3" s="1"/>
  <c r="F29" i="3" s="1"/>
  <c r="E28" i="3" a="1"/>
  <c r="E28" i="3" s="1"/>
  <c r="F28" i="3" s="1"/>
  <c r="E27" i="3" a="1"/>
  <c r="E27" i="3" s="1"/>
  <c r="F27" i="3" s="1"/>
  <c r="E26" i="3" a="1"/>
  <c r="E26" i="3" s="1"/>
  <c r="F26" i="3" s="1"/>
  <c r="E25" i="3" a="1"/>
  <c r="E25" i="3" s="1"/>
  <c r="F25" i="3" s="1"/>
  <c r="E24" i="3" a="1"/>
  <c r="E24" i="3" s="1"/>
  <c r="F24" i="3" s="1"/>
  <c r="E23" i="3" a="1"/>
  <c r="E23" i="3" s="1"/>
  <c r="F23" i="3" s="1"/>
  <c r="E22" i="3" a="1"/>
  <c r="E22" i="3" s="1"/>
  <c r="F22" i="3" s="1"/>
  <c r="E21" i="3" a="1"/>
  <c r="E21" i="3" s="1"/>
  <c r="F21" i="3" s="1"/>
  <c r="E20" i="3" a="1"/>
  <c r="E20" i="3" s="1"/>
  <c r="F20" i="3" s="1"/>
  <c r="E19" i="3" a="1"/>
  <c r="E19" i="3" s="1"/>
  <c r="F19" i="3" s="1"/>
  <c r="E18" i="3" a="1"/>
  <c r="E18" i="3" s="1"/>
  <c r="F18" i="3" s="1"/>
  <c r="E17" i="3" a="1"/>
  <c r="E17" i="3" s="1"/>
  <c r="F17" i="3" s="1"/>
  <c r="E16" i="3" a="1"/>
  <c r="E16" i="3" s="1"/>
  <c r="F16" i="3" s="1"/>
  <c r="E15" i="3" a="1"/>
  <c r="E15" i="3" s="1"/>
  <c r="F15" i="3" s="1"/>
  <c r="E14" i="3" a="1"/>
  <c r="E14" i="3" s="1"/>
  <c r="F14" i="3" s="1"/>
  <c r="E13" i="3" a="1"/>
  <c r="E13" i="3" s="1"/>
  <c r="F13" i="3" s="1"/>
  <c r="E12" i="3" a="1"/>
  <c r="E12" i="3" s="1"/>
  <c r="F12" i="3" s="1"/>
  <c r="E11" i="3" a="1"/>
  <c r="E11" i="3" s="1"/>
  <c r="F11" i="3" s="1"/>
  <c r="E10" i="3" a="1"/>
  <c r="E10" i="3" s="1"/>
  <c r="F10" i="3" s="1"/>
  <c r="E9" i="3" a="1"/>
  <c r="E9" i="3" s="1"/>
  <c r="F9" i="3" s="1"/>
  <c r="E8" i="3" a="1"/>
  <c r="E8" i="3" s="1"/>
  <c r="F8" i="3" s="1"/>
  <c r="E7" i="3" a="1"/>
  <c r="E7" i="3" s="1"/>
  <c r="F7" i="3" s="1"/>
  <c r="E6" i="3" a="1"/>
  <c r="E6" i="3" s="1"/>
  <c r="F6" i="3" s="1"/>
  <c r="E5" i="3" a="1"/>
  <c r="E5" i="3" s="1"/>
  <c r="F5" i="3" s="1"/>
  <c r="E4" i="3" a="1"/>
  <c r="E4" i="3" s="1"/>
  <c r="F4" i="3" s="1"/>
  <c r="E3" i="3" a="1"/>
  <c r="E3" i="3" s="1"/>
  <c r="F3" i="3" s="1"/>
  <c r="I37" i="5" l="1" a="1"/>
  <c r="I37" i="5" s="1"/>
  <c r="I48" i="5" a="1"/>
  <c r="I48" i="5" s="1"/>
  <c r="I9" i="5" a="1"/>
  <c r="I9" i="5" s="1"/>
  <c r="I24" i="5" a="1"/>
  <c r="I24" i="5" s="1"/>
  <c r="I193" i="3" a="1"/>
  <c r="I193" i="3" s="1"/>
  <c r="I100" i="5" a="1"/>
  <c r="I100" i="5" s="1"/>
  <c r="I41" i="5" a="1"/>
  <c r="I41" i="5" s="1"/>
  <c r="I19" i="5" a="1"/>
  <c r="I19" i="5" s="1"/>
  <c r="I31" i="5" a="1"/>
  <c r="I31" i="5" s="1"/>
  <c r="I27" i="5" a="1"/>
  <c r="I27" i="5" s="1"/>
  <c r="I89" i="5" a="1"/>
  <c r="I89" i="5" s="1"/>
  <c r="I86" i="5" a="1"/>
  <c r="I86" i="5" s="1"/>
  <c r="I93" i="5" a="1"/>
  <c r="I93" i="5" s="1"/>
  <c r="H12" i="5" a="1"/>
  <c r="H12" i="5" s="1"/>
  <c r="I84" i="5" a="1"/>
  <c r="I84" i="5" s="1"/>
  <c r="I99" i="5" a="1"/>
  <c r="I99" i="5" s="1"/>
  <c r="I12" i="5" a="1"/>
  <c r="I12" i="5" s="1"/>
  <c r="I29" i="5" a="1"/>
  <c r="I29" i="5" s="1"/>
  <c r="H234" i="3" a="1"/>
  <c r="H234" i="3" s="1"/>
  <c r="I74" i="5" a="1"/>
  <c r="I74" i="5" s="1"/>
  <c r="H36" i="5" a="1"/>
  <c r="H36" i="5" s="1"/>
  <c r="I85" i="5" a="1"/>
  <c r="I85" i="5" s="1"/>
  <c r="I97" i="5" a="1"/>
  <c r="I97" i="5" s="1"/>
  <c r="H16" i="5" a="1"/>
  <c r="H16" i="5" s="1"/>
  <c r="I5" i="5" a="1"/>
  <c r="I5" i="5" s="1"/>
  <c r="I56" i="5" a="1"/>
  <c r="I56" i="5" s="1"/>
  <c r="H42" i="5" a="1"/>
  <c r="H42" i="5" s="1"/>
  <c r="I83" i="5" a="1"/>
  <c r="I83" i="5" s="1"/>
  <c r="I42" i="5" a="1"/>
  <c r="I42" i="5" s="1"/>
  <c r="I101" i="5" a="1"/>
  <c r="I101" i="5" s="1"/>
  <c r="I111" i="3" a="1"/>
  <c r="I111" i="3" s="1"/>
  <c r="H73" i="3" a="1"/>
  <c r="H73" i="3" s="1"/>
  <c r="H217" i="3" a="1"/>
  <c r="H217" i="3" s="1"/>
  <c r="I2" i="3" a="1"/>
  <c r="I2" i="3" s="1"/>
  <c r="I43" i="3" a="1"/>
  <c r="I43" i="3" s="1"/>
  <c r="I195" i="3" a="1"/>
  <c r="I195" i="3" s="1"/>
  <c r="I4" i="5" a="1"/>
  <c r="I4" i="5" s="1"/>
  <c r="I10" i="5" a="1"/>
  <c r="I10" i="5" s="1"/>
  <c r="I16" i="5" a="1"/>
  <c r="I16" i="5" s="1"/>
  <c r="I22" i="5" a="1"/>
  <c r="I22" i="5" s="1"/>
  <c r="I28" i="5" a="1"/>
  <c r="I28" i="5" s="1"/>
  <c r="I34" i="5" a="1"/>
  <c r="I34" i="5" s="1"/>
  <c r="I40" i="5" a="1"/>
  <c r="I40" i="5" s="1"/>
  <c r="H46" i="5" a="1"/>
  <c r="H46" i="5" s="1"/>
  <c r="H52" i="5" a="1"/>
  <c r="H52" i="5" s="1"/>
  <c r="H58" i="5" a="1"/>
  <c r="H58" i="5" s="1"/>
  <c r="H64" i="5" a="1"/>
  <c r="H64" i="5" s="1"/>
  <c r="H70" i="5" a="1"/>
  <c r="H70" i="5" s="1"/>
  <c r="H76" i="5" a="1"/>
  <c r="H76" i="5" s="1"/>
  <c r="H82" i="5" a="1"/>
  <c r="H82" i="5" s="1"/>
  <c r="H88" i="5" a="1"/>
  <c r="H88" i="5" s="1"/>
  <c r="H94" i="5" a="1"/>
  <c r="H94" i="5" s="1"/>
  <c r="H100" i="5" a="1"/>
  <c r="H100" i="5" s="1"/>
  <c r="H5" i="5" a="1"/>
  <c r="H5" i="5" s="1"/>
  <c r="H11" i="5" a="1"/>
  <c r="H11" i="5" s="1"/>
  <c r="H17" i="5" a="1"/>
  <c r="H17" i="5" s="1"/>
  <c r="H23" i="5" a="1"/>
  <c r="H23" i="5" s="1"/>
  <c r="H29" i="5" a="1"/>
  <c r="H29" i="5" s="1"/>
  <c r="H35" i="5" a="1"/>
  <c r="H35" i="5" s="1"/>
  <c r="H41" i="5" a="1"/>
  <c r="H41" i="5" s="1"/>
  <c r="I46" i="5" a="1"/>
  <c r="I46" i="5" s="1"/>
  <c r="I52" i="5" a="1"/>
  <c r="I52" i="5" s="1"/>
  <c r="I58" i="5" a="1"/>
  <c r="I58" i="5" s="1"/>
  <c r="I64" i="5" a="1"/>
  <c r="I64" i="5" s="1"/>
  <c r="I70" i="5" a="1"/>
  <c r="I70" i="5" s="1"/>
  <c r="I76" i="5" a="1"/>
  <c r="I76" i="5" s="1"/>
  <c r="I82" i="5" a="1"/>
  <c r="I82" i="5" s="1"/>
  <c r="I88" i="5" a="1"/>
  <c r="I88" i="5" s="1"/>
  <c r="I94" i="5" a="1"/>
  <c r="I94" i="5" s="1"/>
  <c r="I11" i="5" a="1"/>
  <c r="I11" i="5" s="1"/>
  <c r="I17" i="5" a="1"/>
  <c r="I17" i="5" s="1"/>
  <c r="I23" i="5" a="1"/>
  <c r="I23" i="5" s="1"/>
  <c r="I35" i="5" a="1"/>
  <c r="I35" i="5" s="1"/>
  <c r="H47" i="5" a="1"/>
  <c r="H47" i="5" s="1"/>
  <c r="H53" i="5" a="1"/>
  <c r="H53" i="5" s="1"/>
  <c r="H59" i="5" a="1"/>
  <c r="H59" i="5" s="1"/>
  <c r="H65" i="5" a="1"/>
  <c r="H65" i="5" s="1"/>
  <c r="H71" i="5" a="1"/>
  <c r="H71" i="5" s="1"/>
  <c r="H77" i="5" a="1"/>
  <c r="H77" i="5" s="1"/>
  <c r="H83" i="5" a="1"/>
  <c r="H83" i="5" s="1"/>
  <c r="H89" i="5" a="1"/>
  <c r="H89" i="5" s="1"/>
  <c r="H95" i="5" a="1"/>
  <c r="H95" i="5" s="1"/>
  <c r="H101" i="5" a="1"/>
  <c r="H101" i="5" s="1"/>
  <c r="H6" i="5" a="1"/>
  <c r="H6" i="5" s="1"/>
  <c r="H18" i="5" a="1"/>
  <c r="H18" i="5" s="1"/>
  <c r="H24" i="5" a="1"/>
  <c r="H24" i="5" s="1"/>
  <c r="H30" i="5" a="1"/>
  <c r="H30" i="5" s="1"/>
  <c r="I53" i="5" a="1"/>
  <c r="I53" i="5" s="1"/>
  <c r="I59" i="5" a="1"/>
  <c r="I59" i="5" s="1"/>
  <c r="I65" i="5" a="1"/>
  <c r="I65" i="5" s="1"/>
  <c r="I71" i="5" a="1"/>
  <c r="I71" i="5" s="1"/>
  <c r="I77" i="5" a="1"/>
  <c r="I77" i="5" s="1"/>
  <c r="I95" i="5" a="1"/>
  <c r="I95" i="5" s="1"/>
  <c r="I6" i="5" a="1"/>
  <c r="I6" i="5" s="1"/>
  <c r="I18" i="5" a="1"/>
  <c r="I18" i="5" s="1"/>
  <c r="I30" i="5" a="1"/>
  <c r="I30" i="5" s="1"/>
  <c r="I36" i="5" a="1"/>
  <c r="I36" i="5" s="1"/>
  <c r="H48" i="5" a="1"/>
  <c r="H48" i="5" s="1"/>
  <c r="H54" i="5" a="1"/>
  <c r="H54" i="5" s="1"/>
  <c r="H60" i="5" a="1"/>
  <c r="H60" i="5" s="1"/>
  <c r="H66" i="5" a="1"/>
  <c r="H66" i="5" s="1"/>
  <c r="H72" i="5" a="1"/>
  <c r="H72" i="5" s="1"/>
  <c r="H78" i="5" a="1"/>
  <c r="H78" i="5" s="1"/>
  <c r="H84" i="5" a="1"/>
  <c r="H84" i="5" s="1"/>
  <c r="H90" i="5" a="1"/>
  <c r="H90" i="5" s="1"/>
  <c r="H96" i="5" a="1"/>
  <c r="H96" i="5" s="1"/>
  <c r="H7" i="5" a="1"/>
  <c r="H7" i="5" s="1"/>
  <c r="H13" i="5" a="1"/>
  <c r="H13" i="5" s="1"/>
  <c r="H19" i="5" a="1"/>
  <c r="H19" i="5" s="1"/>
  <c r="H25" i="5" a="1"/>
  <c r="H25" i="5" s="1"/>
  <c r="H31" i="5" a="1"/>
  <c r="H31" i="5" s="1"/>
  <c r="H37" i="5" a="1"/>
  <c r="H37" i="5" s="1"/>
  <c r="H43" i="5" a="1"/>
  <c r="H43" i="5" s="1"/>
  <c r="I54" i="5" a="1"/>
  <c r="I54" i="5" s="1"/>
  <c r="I60" i="5" a="1"/>
  <c r="I60" i="5" s="1"/>
  <c r="I66" i="5" a="1"/>
  <c r="I66" i="5" s="1"/>
  <c r="I72" i="5" a="1"/>
  <c r="I72" i="5" s="1"/>
  <c r="I78" i="5" a="1"/>
  <c r="I78" i="5" s="1"/>
  <c r="I96" i="5" a="1"/>
  <c r="I96" i="5" s="1"/>
  <c r="H2" i="3" a="1"/>
  <c r="H2" i="3" s="1"/>
  <c r="I7" i="5" a="1"/>
  <c r="I7" i="5" s="1"/>
  <c r="I13" i="5" a="1"/>
  <c r="I13" i="5" s="1"/>
  <c r="I25" i="5" a="1"/>
  <c r="I25" i="5" s="1"/>
  <c r="I43" i="5" a="1"/>
  <c r="I43" i="5" s="1"/>
  <c r="H49" i="5" a="1"/>
  <c r="H49" i="5" s="1"/>
  <c r="H55" i="5" a="1"/>
  <c r="H55" i="5" s="1"/>
  <c r="H61" i="5" a="1"/>
  <c r="H61" i="5" s="1"/>
  <c r="H67" i="5" a="1"/>
  <c r="H67" i="5" s="1"/>
  <c r="H73" i="5" a="1"/>
  <c r="H73" i="5" s="1"/>
  <c r="H79" i="5" a="1"/>
  <c r="H79" i="5" s="1"/>
  <c r="H85" i="5" a="1"/>
  <c r="H85" i="5" s="1"/>
  <c r="H91" i="5" a="1"/>
  <c r="H91" i="5" s="1"/>
  <c r="H97" i="5" a="1"/>
  <c r="H97" i="5" s="1"/>
  <c r="H229" i="3" a="1"/>
  <c r="H229" i="3" s="1"/>
  <c r="H2" i="5" a="1"/>
  <c r="H2" i="5" s="1"/>
  <c r="H8" i="5" a="1"/>
  <c r="H8" i="5" s="1"/>
  <c r="H14" i="5" a="1"/>
  <c r="H14" i="5" s="1"/>
  <c r="H20" i="5" a="1"/>
  <c r="H20" i="5" s="1"/>
  <c r="H26" i="5" a="1"/>
  <c r="H26" i="5" s="1"/>
  <c r="H32" i="5" a="1"/>
  <c r="H32" i="5" s="1"/>
  <c r="H38" i="5" a="1"/>
  <c r="H38" i="5" s="1"/>
  <c r="H44" i="5" a="1"/>
  <c r="H44" i="5" s="1"/>
  <c r="I49" i="5" a="1"/>
  <c r="I49" i="5" s="1"/>
  <c r="I55" i="5" a="1"/>
  <c r="I55" i="5" s="1"/>
  <c r="I67" i="5" a="1"/>
  <c r="I67" i="5" s="1"/>
  <c r="I73" i="5" a="1"/>
  <c r="I73" i="5" s="1"/>
  <c r="I79" i="5" a="1"/>
  <c r="I79" i="5" s="1"/>
  <c r="H261" i="3" a="1"/>
  <c r="H261" i="3" s="1"/>
  <c r="I2" i="5" a="1"/>
  <c r="I2" i="5" s="1"/>
  <c r="I20" i="5" a="1"/>
  <c r="I20" i="5" s="1"/>
  <c r="I32" i="5" a="1"/>
  <c r="I32" i="5" s="1"/>
  <c r="I44" i="5" a="1"/>
  <c r="I44" i="5" s="1"/>
  <c r="H50" i="5" a="1"/>
  <c r="H50" i="5" s="1"/>
  <c r="H56" i="5" a="1"/>
  <c r="H56" i="5" s="1"/>
  <c r="H62" i="5" a="1"/>
  <c r="H62" i="5" s="1"/>
  <c r="H68" i="5" a="1"/>
  <c r="H68" i="5" s="1"/>
  <c r="H74" i="5" a="1"/>
  <c r="H74" i="5" s="1"/>
  <c r="H80" i="5" a="1"/>
  <c r="H80" i="5" s="1"/>
  <c r="H86" i="5" a="1"/>
  <c r="H86" i="5" s="1"/>
  <c r="H92" i="5" a="1"/>
  <c r="H92" i="5" s="1"/>
  <c r="H98" i="5" a="1"/>
  <c r="H98" i="5" s="1"/>
  <c r="H3" i="5" a="1"/>
  <c r="H3" i="5" s="1"/>
  <c r="H9" i="5" a="1"/>
  <c r="H9" i="5" s="1"/>
  <c r="H15" i="5" a="1"/>
  <c r="H15" i="5" s="1"/>
  <c r="H21" i="5" a="1"/>
  <c r="H21" i="5" s="1"/>
  <c r="H27" i="5" a="1"/>
  <c r="H27" i="5" s="1"/>
  <c r="H33" i="5" a="1"/>
  <c r="H33" i="5" s="1"/>
  <c r="H39" i="5" a="1"/>
  <c r="H39" i="5" s="1"/>
  <c r="H45" i="5" a="1"/>
  <c r="H45" i="5" s="1"/>
  <c r="I50" i="5" a="1"/>
  <c r="I50" i="5" s="1"/>
  <c r="I62" i="5" a="1"/>
  <c r="I62" i="5" s="1"/>
  <c r="I68" i="5" a="1"/>
  <c r="I68" i="5" s="1"/>
  <c r="I80" i="5" a="1"/>
  <c r="I80" i="5" s="1"/>
  <c r="I92" i="5" a="1"/>
  <c r="I92" i="5" s="1"/>
  <c r="I98" i="5" a="1"/>
  <c r="I98" i="5" s="1"/>
  <c r="I15" i="5" a="1"/>
  <c r="I15" i="5" s="1"/>
  <c r="I21" i="5" a="1"/>
  <c r="I21" i="5" s="1"/>
  <c r="I33" i="5" a="1"/>
  <c r="I33" i="5" s="1"/>
  <c r="H51" i="5" a="1"/>
  <c r="H51" i="5" s="1"/>
  <c r="H57" i="5" a="1"/>
  <c r="H57" i="5" s="1"/>
  <c r="H63" i="5" a="1"/>
  <c r="H63" i="5" s="1"/>
  <c r="H69" i="5" a="1"/>
  <c r="H69" i="5" s="1"/>
  <c r="H75" i="5" a="1"/>
  <c r="H75" i="5" s="1"/>
  <c r="H81" i="5" a="1"/>
  <c r="H81" i="5" s="1"/>
  <c r="H87" i="5" a="1"/>
  <c r="H87" i="5" s="1"/>
  <c r="H93" i="5" a="1"/>
  <c r="H93" i="5" s="1"/>
  <c r="H99" i="5" a="1"/>
  <c r="H99" i="5" s="1"/>
  <c r="H4" i="5" a="1"/>
  <c r="H4" i="5" s="1"/>
  <c r="H10" i="5" a="1"/>
  <c r="H10" i="5" s="1"/>
  <c r="H22" i="5" a="1"/>
  <c r="H22" i="5" s="1"/>
  <c r="H28" i="5" a="1"/>
  <c r="H28" i="5" s="1"/>
  <c r="H34" i="5" a="1"/>
  <c r="H34" i="5" s="1"/>
  <c r="H40" i="5" a="1"/>
  <c r="H40" i="5" s="1"/>
  <c r="I45" i="5" a="1"/>
  <c r="I45" i="5" s="1"/>
  <c r="I51" i="5" a="1"/>
  <c r="I51" i="5" s="1"/>
  <c r="I57" i="5" a="1"/>
  <c r="I57" i="5" s="1"/>
  <c r="I69" i="5" a="1"/>
  <c r="I69" i="5" s="1"/>
  <c r="I75" i="5" a="1"/>
  <c r="I75" i="5" s="1"/>
  <c r="I81" i="5" a="1"/>
  <c r="I81" i="5" s="1"/>
  <c r="I87" i="5" a="1"/>
  <c r="I87" i="5" s="1"/>
  <c r="H248" i="3" a="1"/>
  <c r="H248" i="3" s="1"/>
  <c r="H22" i="3" a="1"/>
  <c r="H22" i="3" s="1"/>
  <c r="H206" i="3" a="1"/>
  <c r="H206" i="3" s="1"/>
  <c r="I11" i="3" a="1"/>
  <c r="I11" i="3" s="1"/>
  <c r="H128" i="3" a="1"/>
  <c r="H128" i="3" s="1"/>
  <c r="I290" i="3" a="1"/>
  <c r="I290" i="3" s="1"/>
  <c r="I177" i="3" a="1"/>
  <c r="I177" i="3" s="1"/>
  <c r="I61" i="3" a="1"/>
  <c r="I61" i="3" s="1"/>
  <c r="H108" i="3" a="1"/>
  <c r="H108" i="3" s="1"/>
  <c r="I154" i="3" a="1"/>
  <c r="I154" i="3" s="1"/>
  <c r="I91" i="3" a="1"/>
  <c r="I91" i="3" s="1"/>
  <c r="H288" i="3" a="1"/>
  <c r="H288" i="3" s="1"/>
  <c r="I273" i="3" a="1"/>
  <c r="I273" i="3" s="1"/>
  <c r="I71" i="3" a="1"/>
  <c r="I71" i="3" s="1"/>
  <c r="H203" i="3" a="1"/>
  <c r="H203" i="3" s="1"/>
  <c r="I7" i="3" a="1"/>
  <c r="I7" i="3" s="1"/>
  <c r="H141" i="3" a="1"/>
  <c r="H141" i="3" s="1"/>
  <c r="I22" i="3" a="1"/>
  <c r="I22" i="3" s="1"/>
  <c r="I78" i="3" a="1"/>
  <c r="I78" i="3" s="1"/>
  <c r="H139" i="3" a="1"/>
  <c r="H139" i="3" s="1"/>
  <c r="I202" i="3" a="1"/>
  <c r="I202" i="3" s="1"/>
  <c r="H224" i="3" a="1"/>
  <c r="H224" i="3" s="1"/>
  <c r="I97" i="3" a="1"/>
  <c r="I97" i="3" s="1"/>
  <c r="I56" i="3" a="1"/>
  <c r="I56" i="3" s="1"/>
  <c r="H251" i="3" a="1"/>
  <c r="H251" i="3" s="1"/>
  <c r="H40" i="3" a="1"/>
  <c r="H40" i="3" s="1"/>
  <c r="H274" i="3" a="1"/>
  <c r="H274" i="3" s="1"/>
  <c r="H18" i="3" a="1"/>
  <c r="H18" i="3" s="1"/>
  <c r="H19" i="3" a="1"/>
  <c r="H19" i="3" s="1"/>
  <c r="I55" i="3" a="1"/>
  <c r="I55" i="3" s="1"/>
  <c r="I72" i="3" a="1"/>
  <c r="I72" i="3" s="1"/>
  <c r="H172" i="3" a="1"/>
  <c r="H172" i="3" s="1"/>
  <c r="I41" i="3" a="1"/>
  <c r="I41" i="3" s="1"/>
  <c r="I96" i="3" a="1"/>
  <c r="I96" i="3" s="1"/>
  <c r="H225" i="3" a="1"/>
  <c r="H225" i="3" s="1"/>
  <c r="I227" i="3" a="1"/>
  <c r="I227" i="3" s="1"/>
  <c r="I109" i="3" a="1"/>
  <c r="I109" i="3" s="1"/>
  <c r="I32" i="3" a="1"/>
  <c r="I32" i="3" s="1"/>
  <c r="I180" i="3" a="1"/>
  <c r="I180" i="3" s="1"/>
  <c r="H57" i="3" a="1"/>
  <c r="H57" i="3" s="1"/>
  <c r="H142" i="3" a="1"/>
  <c r="H142" i="3" s="1"/>
  <c r="H179" i="3" a="1"/>
  <c r="H179" i="3" s="1"/>
  <c r="H228" i="3" a="1"/>
  <c r="H228" i="3" s="1"/>
  <c r="H275" i="3" a="1"/>
  <c r="H275" i="3" s="1"/>
  <c r="I49" i="3" a="1"/>
  <c r="I49" i="3" s="1"/>
  <c r="I113" i="3" a="1"/>
  <c r="I113" i="3" s="1"/>
  <c r="I181" i="3" a="1"/>
  <c r="I181" i="3" s="1"/>
  <c r="H178" i="3" a="1"/>
  <c r="H178" i="3" s="1"/>
  <c r="I141" i="3" a="1"/>
  <c r="I141" i="3" s="1"/>
  <c r="I203" i="3" a="1"/>
  <c r="I203" i="3" s="1"/>
  <c r="H23" i="3" a="1"/>
  <c r="H23" i="3" s="1"/>
  <c r="H66" i="3" a="1"/>
  <c r="H66" i="3" s="1"/>
  <c r="H111" i="3" a="1"/>
  <c r="H111" i="3" s="1"/>
  <c r="H143" i="3" a="1"/>
  <c r="H143" i="3" s="1"/>
  <c r="H231" i="3" a="1"/>
  <c r="H231" i="3" s="1"/>
  <c r="H280" i="3" a="1"/>
  <c r="H280" i="3" s="1"/>
  <c r="I126" i="3" a="1"/>
  <c r="I126" i="3" s="1"/>
  <c r="I191" i="3" a="1"/>
  <c r="I191" i="3" s="1"/>
  <c r="H74" i="3" a="1"/>
  <c r="H74" i="3" s="1"/>
  <c r="H195" i="3" a="1"/>
  <c r="H195" i="3" s="1"/>
  <c r="H25" i="3" a="1"/>
  <c r="H25" i="3" s="1"/>
  <c r="H67" i="3" a="1"/>
  <c r="H67" i="3" s="1"/>
  <c r="H146" i="3" a="1"/>
  <c r="H146" i="3" s="1"/>
  <c r="H187" i="3" a="1"/>
  <c r="H187" i="3" s="1"/>
  <c r="H232" i="3" a="1"/>
  <c r="H232" i="3" s="1"/>
  <c r="H282" i="3" a="1"/>
  <c r="H282" i="3" s="1"/>
  <c r="I65" i="3" a="1"/>
  <c r="I65" i="3" s="1"/>
  <c r="I133" i="3" a="1"/>
  <c r="I133" i="3" s="1"/>
  <c r="I198" i="3" a="1"/>
  <c r="I198" i="3" s="1"/>
  <c r="H50" i="3" a="1"/>
  <c r="H50" i="3" s="1"/>
  <c r="I3" i="3" a="1"/>
  <c r="I3" i="3" s="1"/>
  <c r="H31" i="3" a="1"/>
  <c r="H31" i="3" s="1"/>
  <c r="H75" i="3" a="1"/>
  <c r="H75" i="3" s="1"/>
  <c r="H119" i="3" a="1"/>
  <c r="H119" i="3" s="1"/>
  <c r="H149" i="3" a="1"/>
  <c r="H149" i="3" s="1"/>
  <c r="H200" i="3" a="1"/>
  <c r="H200" i="3" s="1"/>
  <c r="H237" i="3" a="1"/>
  <c r="H237" i="3" s="1"/>
  <c r="H283" i="3" a="1"/>
  <c r="H283" i="3" s="1"/>
  <c r="I137" i="3" a="1"/>
  <c r="I137" i="3" s="1"/>
  <c r="I210" i="3" a="1"/>
  <c r="I210" i="3" s="1"/>
  <c r="H239" i="3" a="1"/>
  <c r="H239" i="3" s="1"/>
  <c r="H103" i="3" a="1"/>
  <c r="H103" i="3" s="1"/>
  <c r="H33" i="3" a="1"/>
  <c r="H33" i="3" s="1"/>
  <c r="H76" i="3" a="1"/>
  <c r="H76" i="3" s="1"/>
  <c r="H123" i="3" a="1"/>
  <c r="H123" i="3" s="1"/>
  <c r="H156" i="3" a="1"/>
  <c r="H156" i="3" s="1"/>
  <c r="H201" i="3" a="1"/>
  <c r="H201" i="3" s="1"/>
  <c r="H241" i="3" a="1"/>
  <c r="H241" i="3" s="1"/>
  <c r="H290" i="3" a="1"/>
  <c r="H290" i="3" s="1"/>
  <c r="I73" i="3" a="1"/>
  <c r="I73" i="3" s="1"/>
  <c r="I212" i="3" a="1"/>
  <c r="I212" i="3" s="1"/>
  <c r="H213" i="3" a="1"/>
  <c r="H213" i="3" s="1"/>
  <c r="H38" i="3" a="1"/>
  <c r="H38" i="3" s="1"/>
  <c r="H265" i="3" a="1"/>
  <c r="H265" i="3" s="1"/>
  <c r="H32" i="3" a="1"/>
  <c r="H32" i="3" s="1"/>
  <c r="H52" i="3" a="1"/>
  <c r="H52" i="3" s="1"/>
  <c r="I122" i="3" a="1"/>
  <c r="I122" i="3" s="1"/>
  <c r="H58" i="3" a="1"/>
  <c r="H58" i="3" s="1"/>
  <c r="H154" i="3" a="1"/>
  <c r="H154" i="3" s="1"/>
  <c r="I239" i="3" a="1"/>
  <c r="I239" i="3" s="1"/>
  <c r="H35" i="3" a="1"/>
  <c r="H35" i="3" s="1"/>
  <c r="H78" i="3" a="1"/>
  <c r="H78" i="3" s="1"/>
  <c r="H157" i="3" a="1"/>
  <c r="H157" i="3" s="1"/>
  <c r="H205" i="3" a="1"/>
  <c r="H205" i="3" s="1"/>
  <c r="H246" i="3" a="1"/>
  <c r="H246" i="3" s="1"/>
  <c r="I4" i="3" a="1"/>
  <c r="I4" i="3" s="1"/>
  <c r="I222" i="3" a="1"/>
  <c r="I222" i="3" s="1"/>
  <c r="H61" i="3" a="1"/>
  <c r="H61" i="3" s="1"/>
  <c r="H227" i="3" a="1"/>
  <c r="H227" i="3" s="1"/>
  <c r="H193" i="3" a="1"/>
  <c r="H193" i="3" s="1"/>
  <c r="H79" i="3" a="1"/>
  <c r="H79" i="3" s="1"/>
  <c r="H129" i="3" a="1"/>
  <c r="H129" i="3" s="1"/>
  <c r="H160" i="3" a="1"/>
  <c r="H160" i="3" s="1"/>
  <c r="H208" i="3" a="1"/>
  <c r="H208" i="3" s="1"/>
  <c r="H252" i="3" a="1"/>
  <c r="H252" i="3" s="1"/>
  <c r="I16" i="3" a="1"/>
  <c r="I16" i="3" s="1"/>
  <c r="I77" i="3" a="1"/>
  <c r="I77" i="3" s="1"/>
  <c r="I229" i="3" a="1"/>
  <c r="I229" i="3" s="1"/>
  <c r="H214" i="3" a="1"/>
  <c r="H214" i="3" s="1"/>
  <c r="H264" i="3" a="1"/>
  <c r="H264" i="3" s="1"/>
  <c r="H202" i="3" a="1"/>
  <c r="H202" i="3" s="1"/>
  <c r="H36" i="3" a="1"/>
  <c r="H36" i="3" s="1"/>
  <c r="H82" i="3" a="1"/>
  <c r="H82" i="3" s="1"/>
  <c r="H131" i="3" a="1"/>
  <c r="H131" i="3" s="1"/>
  <c r="H163" i="3" a="1"/>
  <c r="H163" i="3" s="1"/>
  <c r="H210" i="3" a="1"/>
  <c r="H210" i="3" s="1"/>
  <c r="H255" i="3" a="1"/>
  <c r="H255" i="3" s="1"/>
  <c r="I85" i="3" a="1"/>
  <c r="I85" i="3" s="1"/>
  <c r="I253" i="3" a="1"/>
  <c r="I253" i="3" s="1"/>
  <c r="I10" i="3" a="1"/>
  <c r="I10" i="3" s="1"/>
  <c r="H11" i="3" a="1"/>
  <c r="H11" i="3" s="1"/>
  <c r="H145" i="3" a="1"/>
  <c r="H145" i="3" s="1"/>
  <c r="H15" i="3" a="1"/>
  <c r="H15" i="3" s="1"/>
  <c r="H43" i="3" a="1"/>
  <c r="H43" i="3" s="1"/>
  <c r="H90" i="3" a="1"/>
  <c r="H90" i="3" s="1"/>
  <c r="H134" i="3" a="1"/>
  <c r="H134" i="3" s="1"/>
  <c r="H165" i="3" a="1"/>
  <c r="H165" i="3" s="1"/>
  <c r="H211" i="3" a="1"/>
  <c r="H211" i="3" s="1"/>
  <c r="H269" i="3" a="1"/>
  <c r="H269" i="3" s="1"/>
  <c r="I28" i="3" a="1"/>
  <c r="I28" i="3" s="1"/>
  <c r="I167" i="3" a="1"/>
  <c r="I167" i="3" s="1"/>
  <c r="I260" i="3" a="1"/>
  <c r="I260" i="3" s="1"/>
  <c r="I125" i="3" a="1"/>
  <c r="I125" i="3" s="1"/>
  <c r="I64" i="3" a="1"/>
  <c r="I64" i="3" s="1"/>
  <c r="H45" i="3" a="1"/>
  <c r="H45" i="3" s="1"/>
  <c r="H100" i="3" a="1"/>
  <c r="H100" i="3" s="1"/>
  <c r="H135" i="3" a="1"/>
  <c r="H135" i="3" s="1"/>
  <c r="H218" i="3" a="1"/>
  <c r="H218" i="3" s="1"/>
  <c r="H272" i="3" a="1"/>
  <c r="H272" i="3" s="1"/>
  <c r="I29" i="3" a="1"/>
  <c r="I29" i="3" s="1"/>
  <c r="I171" i="3" a="1"/>
  <c r="I171" i="3" s="1"/>
  <c r="H21" i="3" a="1"/>
  <c r="H21" i="3" s="1"/>
  <c r="H46" i="3" a="1"/>
  <c r="H46" i="3" s="1"/>
  <c r="H101" i="3" a="1"/>
  <c r="H101" i="3" s="1"/>
  <c r="H174" i="3" a="1"/>
  <c r="H174" i="3" s="1"/>
  <c r="H221" i="3" a="1"/>
  <c r="H221" i="3" s="1"/>
  <c r="H273" i="3" a="1"/>
  <c r="H273" i="3" s="1"/>
  <c r="I37" i="3" a="1"/>
  <c r="I37" i="3" s="1"/>
  <c r="I284" i="3" a="1"/>
  <c r="I284" i="3" s="1"/>
  <c r="H97" i="3" a="1"/>
  <c r="H97" i="3" s="1"/>
  <c r="H197" i="3" a="1"/>
  <c r="H197" i="3" s="1"/>
  <c r="I188" i="3" a="1"/>
  <c r="I188" i="3" s="1"/>
  <c r="H88" i="3" a="1"/>
  <c r="H88" i="3" s="1"/>
  <c r="H130" i="3" a="1"/>
  <c r="H130" i="3" s="1"/>
  <c r="H64" i="3" a="1"/>
  <c r="H64" i="3" s="1"/>
  <c r="H148" i="3" a="1"/>
  <c r="H148" i="3" s="1"/>
  <c r="I148" i="3" a="1"/>
  <c r="I148" i="3" s="1"/>
  <c r="I9" i="3" a="1"/>
  <c r="I9" i="3" s="1"/>
  <c r="H9" i="3" a="1"/>
  <c r="H9" i="3" s="1"/>
  <c r="H63" i="3" a="1"/>
  <c r="H63" i="3" s="1"/>
  <c r="I63" i="3" a="1"/>
  <c r="I63" i="3" s="1"/>
  <c r="H42" i="3" a="1"/>
  <c r="H42" i="3" s="1"/>
  <c r="I42" i="3" a="1"/>
  <c r="I42" i="3" s="1"/>
  <c r="H289" i="3" a="1"/>
  <c r="H289" i="3" s="1"/>
  <c r="I289" i="3" a="1"/>
  <c r="I289" i="3" s="1"/>
  <c r="H53" i="3" a="1"/>
  <c r="H53" i="3" s="1"/>
  <c r="I53" i="3" a="1"/>
  <c r="I53" i="3" s="1"/>
  <c r="I166" i="3" a="1"/>
  <c r="I166" i="3" s="1"/>
  <c r="H166" i="3" a="1"/>
  <c r="H166" i="3" s="1"/>
  <c r="H207" i="3" a="1"/>
  <c r="H207" i="3" s="1"/>
  <c r="I207" i="3" a="1"/>
  <c r="I207" i="3" s="1"/>
  <c r="H107" i="3" a="1"/>
  <c r="H107" i="3" s="1"/>
  <c r="I107" i="3" a="1"/>
  <c r="I107" i="3" s="1"/>
  <c r="H124" i="3" a="1"/>
  <c r="H124" i="3" s="1"/>
  <c r="I124" i="3" a="1"/>
  <c r="I124" i="3" s="1"/>
  <c r="H242" i="3" a="1"/>
  <c r="H242" i="3" s="1"/>
  <c r="I242" i="3" a="1"/>
  <c r="I242" i="3" s="1"/>
  <c r="H189" i="3" a="1"/>
  <c r="H189" i="3" s="1"/>
  <c r="I189" i="3" a="1"/>
  <c r="I189" i="3" s="1"/>
  <c r="I59" i="3" a="1"/>
  <c r="I59" i="3" s="1"/>
  <c r="H59" i="3" a="1"/>
  <c r="H59" i="3" s="1"/>
  <c r="H263" i="3" a="1"/>
  <c r="H263" i="3" s="1"/>
  <c r="I263" i="3" a="1"/>
  <c r="I263" i="3" s="1"/>
  <c r="I24" i="3" a="1"/>
  <c r="I24" i="3" s="1"/>
  <c r="H24" i="3" a="1"/>
  <c r="H24" i="3" s="1"/>
  <c r="H209" i="3" a="1"/>
  <c r="H209" i="3" s="1"/>
  <c r="I209" i="3" a="1"/>
  <c r="I209" i="3" s="1"/>
  <c r="I120" i="3" a="1"/>
  <c r="I120" i="3" s="1"/>
  <c r="H120" i="3" a="1"/>
  <c r="H120" i="3" s="1"/>
  <c r="H250" i="3" a="1"/>
  <c r="H250" i="3" s="1"/>
  <c r="I250" i="3" a="1"/>
  <c r="I250" i="3" s="1"/>
  <c r="H5" i="3" a="1"/>
  <c r="H5" i="3" s="1"/>
  <c r="I145" i="3" a="1"/>
  <c r="I145" i="3" s="1"/>
  <c r="H270" i="3" a="1"/>
  <c r="H270" i="3" s="1"/>
  <c r="I270" i="3" a="1"/>
  <c r="I270" i="3" s="1"/>
  <c r="I219" i="3" a="1"/>
  <c r="I219" i="3" s="1"/>
  <c r="H247" i="3" a="1"/>
  <c r="H247" i="3" s="1"/>
  <c r="I247" i="3" a="1"/>
  <c r="I247" i="3" s="1"/>
  <c r="H281" i="3" a="1"/>
  <c r="H281" i="3" s="1"/>
  <c r="I281" i="3" a="1"/>
  <c r="I281" i="3" s="1"/>
  <c r="H17" i="3" a="1"/>
  <c r="H17" i="3" s="1"/>
  <c r="I17" i="3" a="1"/>
  <c r="I17" i="3" s="1"/>
  <c r="I69" i="3" a="1"/>
  <c r="I69" i="3" s="1"/>
  <c r="I92" i="3" a="1"/>
  <c r="I92" i="3" s="1"/>
  <c r="H125" i="3" a="1"/>
  <c r="H125" i="3" s="1"/>
  <c r="I251" i="3" a="1"/>
  <c r="I251" i="3" s="1"/>
  <c r="I58" i="3" a="1"/>
  <c r="I58" i="3" s="1"/>
  <c r="I130" i="3" a="1"/>
  <c r="I130" i="3" s="1"/>
  <c r="H175" i="3" a="1"/>
  <c r="H175" i="3" s="1"/>
  <c r="H249" i="3" a="1"/>
  <c r="H249" i="3" s="1"/>
  <c r="H186" i="3" a="1"/>
  <c r="H186" i="3" s="1"/>
  <c r="I186" i="3" a="1"/>
  <c r="I186" i="3" s="1"/>
  <c r="H51" i="3" a="1"/>
  <c r="H51" i="3" s="1"/>
  <c r="I51" i="3" a="1"/>
  <c r="I51" i="3" s="1"/>
  <c r="H112" i="3" a="1"/>
  <c r="H112" i="3" s="1"/>
  <c r="I112" i="3" a="1"/>
  <c r="I112" i="3" s="1"/>
  <c r="H152" i="3" a="1"/>
  <c r="H152" i="3" s="1"/>
  <c r="I152" i="3" a="1"/>
  <c r="I152" i="3" s="1"/>
  <c r="H12" i="3" a="1"/>
  <c r="H12" i="3" s="1"/>
  <c r="I40" i="3" a="1"/>
  <c r="I40" i="3" s="1"/>
  <c r="I52" i="3" a="1"/>
  <c r="I52" i="3" s="1"/>
  <c r="H122" i="3" a="1"/>
  <c r="H122" i="3" s="1"/>
  <c r="H86" i="3" a="1"/>
  <c r="H86" i="3" s="1"/>
  <c r="H136" i="3" a="1"/>
  <c r="H136" i="3" s="1"/>
  <c r="I136" i="3" a="1"/>
  <c r="I136" i="3" s="1"/>
  <c r="H140" i="3" a="1"/>
  <c r="H140" i="3" s="1"/>
  <c r="H96" i="3" a="1"/>
  <c r="H96" i="3" s="1"/>
  <c r="H89" i="3" a="1"/>
  <c r="H89" i="3" s="1"/>
  <c r="H259" i="3" a="1"/>
  <c r="H259" i="3" s="1"/>
  <c r="I13" i="3" a="1"/>
  <c r="I13" i="3" s="1"/>
  <c r="I121" i="3" a="1"/>
  <c r="I121" i="3" s="1"/>
  <c r="I83" i="3" a="1"/>
  <c r="I83" i="3" s="1"/>
  <c r="H83" i="3" a="1"/>
  <c r="H83" i="3" s="1"/>
  <c r="H161" i="3" a="1"/>
  <c r="H161" i="3" s="1"/>
  <c r="I161" i="3" a="1"/>
  <c r="I161" i="3" s="1"/>
  <c r="H105" i="3" a="1"/>
  <c r="H105" i="3" s="1"/>
  <c r="I105" i="3" a="1"/>
  <c r="I105" i="3" s="1"/>
  <c r="H277" i="3" a="1"/>
  <c r="H277" i="3" s="1"/>
  <c r="I277" i="3" a="1"/>
  <c r="I277" i="3" s="1"/>
  <c r="I95" i="3" a="1"/>
  <c r="I95" i="3" s="1"/>
  <c r="H95" i="3" a="1"/>
  <c r="H95" i="3" s="1"/>
  <c r="H30" i="3" a="1"/>
  <c r="H30" i="3" s="1"/>
  <c r="I30" i="3" a="1"/>
  <c r="I30" i="3" s="1"/>
  <c r="I243" i="3" a="1"/>
  <c r="I243" i="3" s="1"/>
  <c r="H243" i="3" a="1"/>
  <c r="H243" i="3" s="1"/>
  <c r="H238" i="3" a="1"/>
  <c r="H238" i="3" s="1"/>
  <c r="I238" i="3" a="1"/>
  <c r="I238" i="3" s="1"/>
  <c r="H279" i="3" a="1"/>
  <c r="H279" i="3" s="1"/>
  <c r="I279" i="3" a="1"/>
  <c r="I279" i="3" s="1"/>
  <c r="I70" i="3" a="1"/>
  <c r="I70" i="3" s="1"/>
  <c r="H70" i="3" a="1"/>
  <c r="H70" i="3" s="1"/>
  <c r="I99" i="3" a="1"/>
  <c r="I99" i="3" s="1"/>
  <c r="H99" i="3" a="1"/>
  <c r="H99" i="3" s="1"/>
  <c r="H110" i="3" a="1"/>
  <c r="H110" i="3" s="1"/>
  <c r="I110" i="3" a="1"/>
  <c r="I110" i="3" s="1"/>
  <c r="H127" i="3" a="1"/>
  <c r="H127" i="3" s="1"/>
  <c r="I127" i="3" a="1"/>
  <c r="I127" i="3" s="1"/>
  <c r="I87" i="3" a="1"/>
  <c r="I87" i="3" s="1"/>
  <c r="H87" i="3" a="1"/>
  <c r="H87" i="3" s="1"/>
  <c r="H158" i="3" a="1"/>
  <c r="H158" i="3" s="1"/>
  <c r="I158" i="3" a="1"/>
  <c r="I158" i="3" s="1"/>
  <c r="H168" i="3" a="1"/>
  <c r="H168" i="3" s="1"/>
  <c r="I168" i="3" a="1"/>
  <c r="I168" i="3" s="1"/>
  <c r="H199" i="3" a="1"/>
  <c r="H199" i="3" s="1"/>
  <c r="I199" i="3" a="1"/>
  <c r="I199" i="3" s="1"/>
  <c r="H216" i="3" a="1"/>
  <c r="H216" i="3" s="1"/>
  <c r="I216" i="3" a="1"/>
  <c r="I216" i="3" s="1"/>
  <c r="H220" i="3" a="1"/>
  <c r="H220" i="3" s="1"/>
  <c r="I220" i="3" a="1"/>
  <c r="I220" i="3" s="1"/>
  <c r="H257" i="3" a="1"/>
  <c r="H257" i="3" s="1"/>
  <c r="I257" i="3" a="1"/>
  <c r="I257" i="3" s="1"/>
  <c r="I88" i="3" a="1"/>
  <c r="I88" i="3" s="1"/>
  <c r="H26" i="3" a="1"/>
  <c r="H26" i="3" s="1"/>
  <c r="H56" i="3" a="1"/>
  <c r="H56" i="3" s="1"/>
  <c r="H190" i="3" a="1"/>
  <c r="H190" i="3" s="1"/>
  <c r="H262" i="3" a="1"/>
  <c r="H262" i="3" s="1"/>
  <c r="H3" i="3" a="1"/>
  <c r="H3" i="3" s="1"/>
  <c r="H34" i="3" a="1"/>
  <c r="H34" i="3" s="1"/>
  <c r="H44" i="3" a="1"/>
  <c r="H44" i="3" s="1"/>
  <c r="H54" i="3" a="1"/>
  <c r="H54" i="3" s="1"/>
  <c r="H98" i="3" a="1"/>
  <c r="H98" i="3" s="1"/>
  <c r="H132" i="3" a="1"/>
  <c r="H132" i="3" s="1"/>
  <c r="H176" i="3" a="1"/>
  <c r="H176" i="3" s="1"/>
  <c r="I14" i="3" a="1"/>
  <c r="I14" i="3" s="1"/>
  <c r="I38" i="3" a="1"/>
  <c r="I38" i="3" s="1"/>
  <c r="I62" i="3" a="1"/>
  <c r="I62" i="3" s="1"/>
  <c r="I74" i="3" a="1"/>
  <c r="I74" i="3" s="1"/>
  <c r="I230" i="3" a="1"/>
  <c r="I230" i="3" s="1"/>
  <c r="I240" i="3" a="1"/>
  <c r="I240" i="3" s="1"/>
  <c r="I261" i="3" a="1"/>
  <c r="I261" i="3" s="1"/>
  <c r="I271" i="3" a="1"/>
  <c r="I271" i="3" s="1"/>
  <c r="H55" i="3" a="1"/>
  <c r="H55" i="3" s="1"/>
  <c r="H144" i="3" a="1"/>
  <c r="H144" i="3" s="1"/>
  <c r="H155" i="3" a="1"/>
  <c r="H155" i="3" s="1"/>
  <c r="H177" i="3" a="1"/>
  <c r="H177" i="3" s="1"/>
  <c r="I27" i="3" a="1"/>
  <c r="I27" i="3" s="1"/>
  <c r="I39" i="3" a="1"/>
  <c r="I39" i="3" s="1"/>
  <c r="I147" i="3" a="1"/>
  <c r="I147" i="3" s="1"/>
  <c r="I159" i="3" a="1"/>
  <c r="I159" i="3" s="1"/>
  <c r="I169" i="3" a="1"/>
  <c r="I169" i="3" s="1"/>
  <c r="I170" i="3" a="1"/>
  <c r="I170" i="3" s="1"/>
  <c r="H47" i="3" a="1"/>
  <c r="H47" i="3" s="1"/>
  <c r="H68" i="3" a="1"/>
  <c r="H68" i="3" s="1"/>
  <c r="H91" i="3" a="1"/>
  <c r="H91" i="3" s="1"/>
  <c r="I6" i="3" a="1"/>
  <c r="I6" i="3" s="1"/>
  <c r="I102" i="3" a="1"/>
  <c r="I102" i="3" s="1"/>
  <c r="I114" i="3" a="1"/>
  <c r="I114" i="3" s="1"/>
  <c r="I138" i="3" a="1"/>
  <c r="I138" i="3" s="1"/>
  <c r="I150" i="3" a="1"/>
  <c r="I150" i="3" s="1"/>
  <c r="I172" i="3" a="1"/>
  <c r="I172" i="3" s="1"/>
  <c r="I182" i="3" a="1"/>
  <c r="I182" i="3" s="1"/>
  <c r="I192" i="3" a="1"/>
  <c r="I192" i="3" s="1"/>
  <c r="I213" i="3" a="1"/>
  <c r="I213" i="3" s="1"/>
  <c r="I223" i="3" a="1"/>
  <c r="I223" i="3" s="1"/>
  <c r="I233" i="3" a="1"/>
  <c r="I233" i="3" s="1"/>
  <c r="I244" i="3" a="1"/>
  <c r="I244" i="3" s="1"/>
  <c r="I254" i="3" a="1"/>
  <c r="I254" i="3" s="1"/>
  <c r="I264" i="3" a="1"/>
  <c r="I264" i="3" s="1"/>
  <c r="I285" i="3" a="1"/>
  <c r="I285" i="3" s="1"/>
  <c r="H7" i="3" a="1"/>
  <c r="H7" i="3" s="1"/>
  <c r="H48" i="3" a="1"/>
  <c r="H48" i="3" s="1"/>
  <c r="H69" i="3" a="1"/>
  <c r="H69" i="3" s="1"/>
  <c r="H81" i="3" a="1"/>
  <c r="H81" i="3" s="1"/>
  <c r="H92" i="3" a="1"/>
  <c r="H92" i="3" s="1"/>
  <c r="I19" i="3" a="1"/>
  <c r="I19" i="3" s="1"/>
  <c r="I103" i="3" a="1"/>
  <c r="I103" i="3" s="1"/>
  <c r="I115" i="3" a="1"/>
  <c r="I115" i="3" s="1"/>
  <c r="I151" i="3" a="1"/>
  <c r="I151" i="3" s="1"/>
  <c r="I162" i="3" a="1"/>
  <c r="I162" i="3" s="1"/>
  <c r="I183" i="3" a="1"/>
  <c r="I183" i="3" s="1"/>
  <c r="I214" i="3" a="1"/>
  <c r="I214" i="3" s="1"/>
  <c r="I234" i="3" a="1"/>
  <c r="I234" i="3" s="1"/>
  <c r="I265" i="3" a="1"/>
  <c r="I265" i="3" s="1"/>
  <c r="I286" i="3" a="1"/>
  <c r="I286" i="3" s="1"/>
  <c r="I18" i="3" a="1"/>
  <c r="I18" i="3" s="1"/>
  <c r="H8" i="3" a="1"/>
  <c r="H8" i="3" s="1"/>
  <c r="H93" i="3" a="1"/>
  <c r="H93" i="3" s="1"/>
  <c r="I20" i="3" a="1"/>
  <c r="I20" i="3" s="1"/>
  <c r="I80" i="3" a="1"/>
  <c r="I80" i="3" s="1"/>
  <c r="I104" i="3" a="1"/>
  <c r="I104" i="3" s="1"/>
  <c r="I116" i="3" a="1"/>
  <c r="I116" i="3" s="1"/>
  <c r="I128" i="3" a="1"/>
  <c r="I128" i="3" s="1"/>
  <c r="I140" i="3" a="1"/>
  <c r="I140" i="3" s="1"/>
  <c r="I173" i="3" a="1"/>
  <c r="I173" i="3" s="1"/>
  <c r="I184" i="3" a="1"/>
  <c r="I184" i="3" s="1"/>
  <c r="I194" i="3" a="1"/>
  <c r="I194" i="3" s="1"/>
  <c r="I204" i="3" a="1"/>
  <c r="I204" i="3" s="1"/>
  <c r="I225" i="3" a="1"/>
  <c r="I225" i="3" s="1"/>
  <c r="I235" i="3" a="1"/>
  <c r="I235" i="3" s="1"/>
  <c r="I245" i="3" a="1"/>
  <c r="I245" i="3" s="1"/>
  <c r="I256" i="3" a="1"/>
  <c r="I256" i="3" s="1"/>
  <c r="I266" i="3" a="1"/>
  <c r="I266" i="3" s="1"/>
  <c r="I276" i="3" a="1"/>
  <c r="I276" i="3" s="1"/>
  <c r="H60" i="3" a="1"/>
  <c r="H60" i="3" s="1"/>
  <c r="H71" i="3" a="1"/>
  <c r="H71" i="3" s="1"/>
  <c r="H94" i="3" a="1"/>
  <c r="H94" i="3" s="1"/>
  <c r="I117" i="3" a="1"/>
  <c r="I117" i="3" s="1"/>
  <c r="I153" i="3" a="1"/>
  <c r="I153" i="3" s="1"/>
  <c r="I164" i="3" a="1"/>
  <c r="I164" i="3" s="1"/>
  <c r="I215" i="3" a="1"/>
  <c r="I215" i="3" s="1"/>
  <c r="I226" i="3" a="1"/>
  <c r="I226" i="3" s="1"/>
  <c r="I236" i="3" a="1"/>
  <c r="I236" i="3" s="1"/>
  <c r="I267" i="3" a="1"/>
  <c r="I267" i="3" s="1"/>
  <c r="I287" i="3" a="1"/>
  <c r="I287" i="3" s="1"/>
  <c r="H10" i="3" a="1"/>
  <c r="H10" i="3" s="1"/>
  <c r="H72" i="3" a="1"/>
  <c r="H72" i="3" s="1"/>
  <c r="I106" i="3" a="1"/>
  <c r="I106" i="3" s="1"/>
  <c r="I118" i="3" a="1"/>
  <c r="I118" i="3" s="1"/>
  <c r="I185" i="3" a="1"/>
  <c r="I185" i="3" s="1"/>
  <c r="I196" i="3" a="1"/>
  <c r="I196" i="3" s="1"/>
  <c r="I206" i="3" a="1"/>
  <c r="I206" i="3" s="1"/>
  <c r="I268" i="3" a="1"/>
  <c r="I268" i="3" s="1"/>
  <c r="I278" i="3" a="1"/>
  <c r="I278" i="3" s="1"/>
  <c r="I288" i="3" a="1"/>
  <c r="I288" i="3" s="1"/>
  <c r="H84" i="3" a="1"/>
  <c r="H84" i="3" s="1"/>
  <c r="I217" i="3" a="1"/>
  <c r="I217" i="3" s="1"/>
  <c r="I248" i="3" a="1"/>
  <c r="I248" i="3" s="1"/>
  <c r="I258" i="3" a="1"/>
  <c r="I258" i="3" s="1"/>
  <c r="G41" i="5"/>
  <c r="G56" i="5"/>
  <c r="G98" i="5"/>
  <c r="G72" i="5"/>
  <c r="G37" i="5"/>
  <c r="G48" i="5"/>
  <c r="N13" i="4"/>
  <c r="N49" i="4"/>
  <c r="G142" i="3" s="1"/>
  <c r="M48" i="4"/>
  <c r="M47" i="4"/>
  <c r="N396" i="4"/>
  <c r="G237" i="3" s="1"/>
  <c r="N237" i="4"/>
  <c r="M108" i="4"/>
  <c r="M228" i="4"/>
  <c r="N394" i="4"/>
  <c r="G152" i="3" s="1"/>
  <c r="M394" i="4"/>
  <c r="N393" i="4"/>
  <c r="G86" i="3" s="1"/>
  <c r="M17" i="4"/>
  <c r="M221" i="4"/>
  <c r="M357" i="4"/>
  <c r="M353" i="4"/>
  <c r="M29" i="4"/>
  <c r="M117" i="4"/>
  <c r="M365" i="4"/>
  <c r="M125" i="4"/>
  <c r="M137" i="4"/>
  <c r="M209" i="4"/>
  <c r="M245" i="4"/>
  <c r="M165" i="4"/>
  <c r="M273" i="4"/>
  <c r="M53" i="4"/>
  <c r="M168" i="4"/>
  <c r="M293" i="4"/>
  <c r="M401" i="4"/>
  <c r="M65" i="4"/>
  <c r="M173" i="4"/>
  <c r="M317" i="4"/>
  <c r="M429" i="4"/>
  <c r="M5" i="4"/>
  <c r="M77" i="4"/>
  <c r="M185" i="4"/>
  <c r="M321" i="4"/>
  <c r="M437" i="4"/>
  <c r="M11" i="4"/>
  <c r="M84" i="4"/>
  <c r="M197" i="4"/>
  <c r="M329" i="4"/>
  <c r="M449" i="4"/>
  <c r="M101" i="4"/>
  <c r="M41" i="4"/>
  <c r="M12" i="4"/>
  <c r="M201" i="4"/>
  <c r="M341" i="4"/>
  <c r="M461" i="4"/>
  <c r="M93" i="4"/>
  <c r="M129" i="4"/>
  <c r="M249" i="4"/>
  <c r="M285" i="4"/>
  <c r="M21" i="4"/>
  <c r="M57" i="4"/>
  <c r="M102" i="4"/>
  <c r="M177" i="4"/>
  <c r="M213" i="4"/>
  <c r="M333" i="4"/>
  <c r="M369" i="4"/>
  <c r="M450" i="4"/>
  <c r="M106" i="4"/>
  <c r="M186" i="4"/>
  <c r="M222" i="4"/>
  <c r="M257" i="4"/>
  <c r="M305" i="4"/>
  <c r="M377" i="4"/>
  <c r="M413" i="4"/>
  <c r="M198" i="4"/>
  <c r="M318" i="4"/>
  <c r="M126" i="4"/>
  <c r="M18" i="4"/>
  <c r="M174" i="4"/>
  <c r="M210" i="4"/>
  <c r="M250" i="4"/>
  <c r="M366" i="4"/>
  <c r="M402" i="4"/>
  <c r="N411" i="4"/>
  <c r="G84" i="3" s="1"/>
  <c r="M105" i="4"/>
  <c r="M141" i="4"/>
  <c r="M252" i="4"/>
  <c r="M297" i="4"/>
  <c r="M334" i="4"/>
  <c r="M372" i="4"/>
  <c r="M405" i="4"/>
  <c r="M453" i="4"/>
  <c r="M33" i="4"/>
  <c r="M69" i="4"/>
  <c r="M107" i="4"/>
  <c r="M150" i="4"/>
  <c r="M189" i="4"/>
  <c r="M225" i="4"/>
  <c r="M258" i="4"/>
  <c r="M336" i="4"/>
  <c r="M378" i="4"/>
  <c r="M456" i="4"/>
  <c r="M153" i="4"/>
  <c r="M190" i="4"/>
  <c r="M261" i="4"/>
  <c r="M309" i="4"/>
  <c r="M417" i="4"/>
  <c r="M6" i="4"/>
  <c r="M42" i="4"/>
  <c r="M78" i="4"/>
  <c r="M113" i="4"/>
  <c r="M161" i="4"/>
  <c r="M233" i="4"/>
  <c r="M269" i="4"/>
  <c r="M342" i="4"/>
  <c r="M389" i="4"/>
  <c r="M425" i="4"/>
  <c r="M381" i="4"/>
  <c r="M9" i="4"/>
  <c r="M45" i="4"/>
  <c r="M81" i="4"/>
  <c r="M114" i="4"/>
  <c r="M162" i="4"/>
  <c r="M192" i="4"/>
  <c r="M234" i="4"/>
  <c r="M312" i="4"/>
  <c r="M345" i="4"/>
  <c r="M390" i="4"/>
  <c r="M426" i="4"/>
  <c r="M465" i="4"/>
  <c r="N73" i="4"/>
  <c r="G208" i="3" s="1"/>
  <c r="M73" i="4"/>
  <c r="N145" i="4"/>
  <c r="M145" i="4"/>
  <c r="N193" i="4"/>
  <c r="M193" i="4"/>
  <c r="N253" i="4"/>
  <c r="G251" i="3" s="1"/>
  <c r="M253" i="4"/>
  <c r="N289" i="4"/>
  <c r="M289" i="4"/>
  <c r="N337" i="4"/>
  <c r="G28" i="3" s="1"/>
  <c r="M337" i="4"/>
  <c r="N397" i="4"/>
  <c r="M397" i="4"/>
  <c r="N469" i="4"/>
  <c r="G200" i="3" s="1"/>
  <c r="M469" i="4"/>
  <c r="M20" i="4"/>
  <c r="M72" i="4"/>
  <c r="M116" i="4"/>
  <c r="M216" i="4"/>
  <c r="M260" i="4"/>
  <c r="M360" i="4"/>
  <c r="M382" i="4"/>
  <c r="M404" i="4"/>
  <c r="M8" i="4"/>
  <c r="M24" i="4"/>
  <c r="M44" i="4"/>
  <c r="M60" i="4"/>
  <c r="M120" i="4"/>
  <c r="M142" i="4"/>
  <c r="M164" i="4"/>
  <c r="M264" i="4"/>
  <c r="M286" i="4"/>
  <c r="M308" i="4"/>
  <c r="M408" i="4"/>
  <c r="M430" i="4"/>
  <c r="M452" i="4"/>
  <c r="M25" i="4"/>
  <c r="M61" i="4"/>
  <c r="M82" i="4"/>
  <c r="M104" i="4"/>
  <c r="M204" i="4"/>
  <c r="M226" i="4"/>
  <c r="M248" i="4"/>
  <c r="M348" i="4"/>
  <c r="M370" i="4"/>
  <c r="M392" i="4"/>
  <c r="M272" i="4"/>
  <c r="N19" i="4"/>
  <c r="M19" i="4"/>
  <c r="N43" i="4"/>
  <c r="M43" i="4"/>
  <c r="N67" i="4"/>
  <c r="G19" i="3" s="1"/>
  <c r="M67" i="4"/>
  <c r="N103" i="4"/>
  <c r="G79" i="3" s="1"/>
  <c r="M103" i="4"/>
  <c r="N127" i="4"/>
  <c r="G29" i="3" s="1"/>
  <c r="M127" i="4"/>
  <c r="N151" i="4"/>
  <c r="M151" i="4"/>
  <c r="N175" i="4"/>
  <c r="M175" i="4"/>
  <c r="N211" i="4"/>
  <c r="G241" i="3" s="1"/>
  <c r="M211" i="4"/>
  <c r="N235" i="4"/>
  <c r="M235" i="4"/>
  <c r="N259" i="4"/>
  <c r="G144" i="3" s="1"/>
  <c r="M259" i="4"/>
  <c r="N283" i="4"/>
  <c r="M283" i="4"/>
  <c r="N343" i="4"/>
  <c r="G221" i="3" s="1"/>
  <c r="M343" i="4"/>
  <c r="N367" i="4"/>
  <c r="G193" i="3" s="1"/>
  <c r="M367" i="4"/>
  <c r="N391" i="4"/>
  <c r="G272" i="3" s="1"/>
  <c r="M391" i="4"/>
  <c r="N415" i="4"/>
  <c r="G285" i="3" s="1"/>
  <c r="M415" i="4"/>
  <c r="M10" i="4"/>
  <c r="M46" i="4"/>
  <c r="M83" i="4"/>
  <c r="M144" i="4"/>
  <c r="M166" i="4"/>
  <c r="M188" i="4"/>
  <c r="M288" i="4"/>
  <c r="M310" i="4"/>
  <c r="M332" i="4"/>
  <c r="M432" i="4"/>
  <c r="M454" i="4"/>
  <c r="M32" i="4"/>
  <c r="M212" i="4"/>
  <c r="M356" i="4"/>
  <c r="M130" i="4"/>
  <c r="M152" i="4"/>
  <c r="M274" i="4"/>
  <c r="M296" i="4"/>
  <c r="M418" i="4"/>
  <c r="M92" i="4"/>
  <c r="M236" i="4"/>
  <c r="M35" i="4"/>
  <c r="M154" i="4"/>
  <c r="M176" i="4"/>
  <c r="M276" i="4"/>
  <c r="M298" i="4"/>
  <c r="M320" i="4"/>
  <c r="M420" i="4"/>
  <c r="M442" i="4"/>
  <c r="N97" i="4"/>
  <c r="M97" i="4"/>
  <c r="N133" i="4"/>
  <c r="M133" i="4"/>
  <c r="N181" i="4"/>
  <c r="G92" i="3" s="1"/>
  <c r="M181" i="4"/>
  <c r="N217" i="4"/>
  <c r="G192" i="3" s="1"/>
  <c r="M217" i="4"/>
  <c r="N241" i="4"/>
  <c r="G36" i="3" s="1"/>
  <c r="M241" i="4"/>
  <c r="N277" i="4"/>
  <c r="M277" i="4"/>
  <c r="N313" i="4"/>
  <c r="M313" i="4"/>
  <c r="N325" i="4"/>
  <c r="G225" i="3" s="1"/>
  <c r="M325" i="4"/>
  <c r="N349" i="4"/>
  <c r="G244" i="3" s="1"/>
  <c r="M349" i="4"/>
  <c r="N373" i="4"/>
  <c r="G254" i="3" s="1"/>
  <c r="M373" i="4"/>
  <c r="N409" i="4"/>
  <c r="G165" i="3" s="1"/>
  <c r="M409" i="4"/>
  <c r="N433" i="4"/>
  <c r="G129" i="3" s="1"/>
  <c r="M433" i="4"/>
  <c r="N445" i="4"/>
  <c r="M445" i="4"/>
  <c r="N457" i="4"/>
  <c r="G223" i="3" s="1"/>
  <c r="M457" i="4"/>
  <c r="M36" i="4"/>
  <c r="M56" i="4"/>
  <c r="M94" i="4"/>
  <c r="M238" i="4"/>
  <c r="N26" i="4"/>
  <c r="M26" i="4"/>
  <c r="N50" i="4"/>
  <c r="G139" i="3" s="1"/>
  <c r="M50" i="4"/>
  <c r="N134" i="4"/>
  <c r="M134" i="4"/>
  <c r="N218" i="4"/>
  <c r="G268" i="3" s="1"/>
  <c r="M218" i="4"/>
  <c r="N242" i="4"/>
  <c r="M242" i="4"/>
  <c r="N374" i="4"/>
  <c r="M374" i="4"/>
  <c r="N398" i="4"/>
  <c r="G160" i="3" s="1"/>
  <c r="M398" i="4"/>
  <c r="M37" i="4"/>
  <c r="M95" i="4"/>
  <c r="M156" i="4"/>
  <c r="M178" i="4"/>
  <c r="M200" i="4"/>
  <c r="M300" i="4"/>
  <c r="M322" i="4"/>
  <c r="M344" i="4"/>
  <c r="M444" i="4"/>
  <c r="M466" i="4"/>
  <c r="M34" i="4"/>
  <c r="M70" i="4"/>
  <c r="M131" i="4"/>
  <c r="M214" i="4"/>
  <c r="M380" i="4"/>
  <c r="M71" i="4"/>
  <c r="M132" i="4"/>
  <c r="M464" i="4"/>
  <c r="N85" i="4"/>
  <c r="G179" i="3" s="1"/>
  <c r="M85" i="4"/>
  <c r="N109" i="4"/>
  <c r="M109" i="4"/>
  <c r="N157" i="4"/>
  <c r="G265" i="3" s="1"/>
  <c r="M157" i="4"/>
  <c r="N169" i="4"/>
  <c r="M169" i="4"/>
  <c r="N205" i="4"/>
  <c r="M205" i="4"/>
  <c r="N229" i="4"/>
  <c r="M229" i="4"/>
  <c r="N265" i="4"/>
  <c r="M265" i="4"/>
  <c r="N301" i="4"/>
  <c r="G130" i="3" s="1"/>
  <c r="M301" i="4"/>
  <c r="N421" i="4"/>
  <c r="G113" i="3" s="1"/>
  <c r="M421" i="4"/>
  <c r="M27" i="4"/>
  <c r="N27" i="4"/>
  <c r="G15" i="3" s="1"/>
  <c r="N51" i="4"/>
  <c r="M51" i="4"/>
  <c r="N135" i="4"/>
  <c r="M135" i="4"/>
  <c r="N243" i="4"/>
  <c r="M243" i="4"/>
  <c r="N399" i="4"/>
  <c r="M399" i="4"/>
  <c r="M22" i="4"/>
  <c r="M58" i="4"/>
  <c r="M96" i="4"/>
  <c r="M118" i="4"/>
  <c r="M140" i="4"/>
  <c r="M240" i="4"/>
  <c r="M262" i="4"/>
  <c r="M284" i="4"/>
  <c r="M384" i="4"/>
  <c r="M406" i="4"/>
  <c r="M428" i="4"/>
  <c r="M128" i="4"/>
  <c r="M416" i="4"/>
  <c r="M68" i="4"/>
  <c r="M440" i="4"/>
  <c r="N121" i="4"/>
  <c r="G4" i="3" s="1"/>
  <c r="M121" i="4"/>
  <c r="N361" i="4"/>
  <c r="M361" i="4"/>
  <c r="M23" i="4"/>
  <c r="M59" i="4"/>
  <c r="M80" i="4"/>
  <c r="M119" i="4"/>
  <c r="M180" i="4"/>
  <c r="M202" i="4"/>
  <c r="M224" i="4"/>
  <c r="M324" i="4"/>
  <c r="M346" i="4"/>
  <c r="M368" i="4"/>
  <c r="M468" i="4"/>
  <c r="N149" i="4"/>
  <c r="G155" i="3" s="1"/>
  <c r="N171" i="4"/>
  <c r="N244" i="4"/>
  <c r="N279" i="4"/>
  <c r="G64" i="3" s="1"/>
  <c r="N462" i="4"/>
  <c r="G88" i="3" s="1"/>
  <c r="N463" i="4"/>
  <c r="N91" i="4"/>
  <c r="G212" i="3" s="1"/>
  <c r="N295" i="4"/>
  <c r="N303" i="4"/>
  <c r="G17" i="3" s="1"/>
  <c r="N338" i="4"/>
  <c r="G66" i="3" s="1"/>
  <c r="N111" i="4"/>
  <c r="G57" i="3" s="1"/>
  <c r="N280" i="4"/>
  <c r="N387" i="4"/>
  <c r="N148" i="4"/>
  <c r="G156" i="3" s="1"/>
  <c r="N400" i="4"/>
  <c r="N28" i="4"/>
  <c r="N172" i="4"/>
  <c r="N304" i="4"/>
  <c r="N414" i="4"/>
  <c r="N31" i="4"/>
  <c r="N187" i="4"/>
  <c r="G211" i="3" s="1"/>
  <c r="N427" i="4"/>
  <c r="G62" i="3" s="1"/>
  <c r="N412" i="4"/>
  <c r="G232" i="3" s="1"/>
  <c r="N38" i="4"/>
  <c r="N220" i="4"/>
  <c r="G185" i="3" s="1"/>
  <c r="N350" i="4"/>
  <c r="G205" i="3" s="1"/>
  <c r="N39" i="4"/>
  <c r="N223" i="4"/>
  <c r="G115" i="3" s="1"/>
  <c r="N354" i="4"/>
  <c r="N88" i="4"/>
  <c r="N231" i="4"/>
  <c r="N451" i="4"/>
  <c r="N232" i="4"/>
  <c r="N458" i="4"/>
  <c r="N30" i="4"/>
  <c r="N90" i="4"/>
  <c r="G26" i="3" s="1"/>
  <c r="N163" i="4"/>
  <c r="G230" i="3" s="1"/>
  <c r="N230" i="4"/>
  <c r="N351" i="4"/>
  <c r="N410" i="4"/>
  <c r="G23" i="3" s="1"/>
  <c r="N460" i="4"/>
  <c r="G234" i="3" s="1"/>
  <c r="N470" i="4"/>
  <c r="G97" i="3" s="1"/>
  <c r="N52" i="4"/>
  <c r="N115" i="4"/>
  <c r="N194" i="4"/>
  <c r="G183" i="3" s="1"/>
  <c r="N254" i="4"/>
  <c r="N306" i="4"/>
  <c r="N362" i="4"/>
  <c r="N62" i="4"/>
  <c r="G109" i="3" s="1"/>
  <c r="N122" i="4"/>
  <c r="N196" i="4"/>
  <c r="G187" i="3" s="1"/>
  <c r="N255" i="4"/>
  <c r="N307" i="4"/>
  <c r="N375" i="4"/>
  <c r="N434" i="4"/>
  <c r="G163" i="3" s="1"/>
  <c r="N2" i="4"/>
  <c r="N63" i="4"/>
  <c r="G153" i="3" s="1"/>
  <c r="N123" i="4"/>
  <c r="N256" i="4"/>
  <c r="N319" i="4"/>
  <c r="G227" i="3" s="1"/>
  <c r="N376" i="4"/>
  <c r="N436" i="4"/>
  <c r="G261" i="3" s="1"/>
  <c r="N3" i="4"/>
  <c r="N64" i="4"/>
  <c r="G48" i="3" s="1"/>
  <c r="N136" i="4"/>
  <c r="N199" i="4"/>
  <c r="G198" i="3" s="1"/>
  <c r="N326" i="4"/>
  <c r="N7" i="4"/>
  <c r="G276" i="3" s="1"/>
  <c r="N79" i="4"/>
  <c r="N146" i="4"/>
  <c r="G255" i="3" s="1"/>
  <c r="N206" i="4"/>
  <c r="N270" i="4"/>
  <c r="N328" i="4"/>
  <c r="N439" i="4"/>
  <c r="G65" i="3" s="1"/>
  <c r="N14" i="4"/>
  <c r="N86" i="4"/>
  <c r="G238" i="3" s="1"/>
  <c r="N147" i="4"/>
  <c r="G271" i="3" s="1"/>
  <c r="N219" i="4"/>
  <c r="G182" i="3" s="1"/>
  <c r="N271" i="4"/>
  <c r="G214" i="3" s="1"/>
  <c r="N331" i="4"/>
  <c r="N386" i="4"/>
  <c r="G104" i="3" s="1"/>
  <c r="N66" i="4"/>
  <c r="N282" i="4"/>
  <c r="N143" i="4"/>
  <c r="N179" i="4"/>
  <c r="N203" i="4"/>
  <c r="N227" i="4"/>
  <c r="G280" i="3" s="1"/>
  <c r="N239" i="4"/>
  <c r="N263" i="4"/>
  <c r="N275" i="4"/>
  <c r="N287" i="4"/>
  <c r="N299" i="4"/>
  <c r="G172" i="3" s="1"/>
  <c r="N311" i="4"/>
  <c r="N323" i="4"/>
  <c r="N347" i="4"/>
  <c r="N359" i="4"/>
  <c r="G184" i="3" s="1"/>
  <c r="N371" i="4"/>
  <c r="N383" i="4"/>
  <c r="G236" i="3" s="1"/>
  <c r="N395" i="4"/>
  <c r="N407" i="4"/>
  <c r="G253" i="3" s="1"/>
  <c r="N419" i="4"/>
  <c r="G260" i="3" s="1"/>
  <c r="N431" i="4"/>
  <c r="G100" i="3" s="1"/>
  <c r="N443" i="4"/>
  <c r="N455" i="4"/>
  <c r="N467" i="4"/>
  <c r="N294" i="4"/>
  <c r="G87" i="3" s="1"/>
  <c r="N155" i="4"/>
  <c r="N167" i="4"/>
  <c r="N191" i="4"/>
  <c r="G67" i="3" s="1"/>
  <c r="N215" i="4"/>
  <c r="G114" i="3" s="1"/>
  <c r="N251" i="4"/>
  <c r="N335" i="4"/>
  <c r="N138" i="4"/>
  <c r="N246" i="4"/>
  <c r="N54" i="4"/>
  <c r="N330" i="4"/>
  <c r="N4" i="4"/>
  <c r="G147" i="3" s="1"/>
  <c r="N55" i="4"/>
  <c r="G267" i="3" s="1"/>
  <c r="N87" i="4"/>
  <c r="N112" i="4"/>
  <c r="N139" i="4"/>
  <c r="G106" i="3" s="1"/>
  <c r="N170" i="4"/>
  <c r="G224" i="3" s="1"/>
  <c r="N195" i="4"/>
  <c r="G98" i="3" s="1"/>
  <c r="N247" i="4"/>
  <c r="N278" i="4"/>
  <c r="N302" i="4"/>
  <c r="G148" i="3" s="1"/>
  <c r="N327" i="4"/>
  <c r="N352" i="4"/>
  <c r="G240" i="3" s="1"/>
  <c r="N403" i="4"/>
  <c r="N435" i="4"/>
  <c r="N459" i="4"/>
  <c r="G288" i="3" s="1"/>
  <c r="N15" i="4"/>
  <c r="G3" i="3" s="1"/>
  <c r="N40" i="4"/>
  <c r="N98" i="4"/>
  <c r="N124" i="4"/>
  <c r="N207" i="4"/>
  <c r="N314" i="4"/>
  <c r="G82" i="3" s="1"/>
  <c r="N339" i="4"/>
  <c r="G228" i="3" s="1"/>
  <c r="N363" i="4"/>
  <c r="G34" i="3" s="1"/>
  <c r="N388" i="4"/>
  <c r="N446" i="4"/>
  <c r="G43" i="3" s="1"/>
  <c r="N471" i="4"/>
  <c r="G191" i="3" s="1"/>
  <c r="N16" i="4"/>
  <c r="G210" i="3" s="1"/>
  <c r="N74" i="4"/>
  <c r="G137" i="3" s="1"/>
  <c r="N99" i="4"/>
  <c r="N182" i="4"/>
  <c r="G22" i="3" s="1"/>
  <c r="N208" i="4"/>
  <c r="G111" i="3" s="1"/>
  <c r="N290" i="4"/>
  <c r="N315" i="4"/>
  <c r="G264" i="3" s="1"/>
  <c r="N340" i="4"/>
  <c r="N364" i="4"/>
  <c r="G181" i="3" s="1"/>
  <c r="N422" i="4"/>
  <c r="G90" i="3" s="1"/>
  <c r="N447" i="4"/>
  <c r="G25" i="3" s="1"/>
  <c r="N472" i="4"/>
  <c r="N75" i="4"/>
  <c r="G215" i="3" s="1"/>
  <c r="N100" i="4"/>
  <c r="G196" i="3" s="1"/>
  <c r="N158" i="4"/>
  <c r="N183" i="4"/>
  <c r="G136" i="3" s="1"/>
  <c r="N266" i="4"/>
  <c r="N291" i="4"/>
  <c r="G177" i="3" s="1"/>
  <c r="N316" i="4"/>
  <c r="N423" i="4"/>
  <c r="G133" i="3" s="1"/>
  <c r="N448" i="4"/>
  <c r="N76" i="4"/>
  <c r="N159" i="4"/>
  <c r="N184" i="4"/>
  <c r="N267" i="4"/>
  <c r="N292" i="4"/>
  <c r="N424" i="4"/>
  <c r="N160" i="4"/>
  <c r="N268" i="4"/>
  <c r="G20" i="3" s="1"/>
  <c r="G151" i="3"/>
  <c r="G135" i="3"/>
  <c r="G119" i="3"/>
  <c r="G14" i="3"/>
  <c r="G80" i="3"/>
  <c r="G235" i="3"/>
  <c r="G99" i="3"/>
  <c r="G158" i="3"/>
  <c r="G257" i="3"/>
  <c r="G167" i="3"/>
  <c r="G27" i="3"/>
  <c r="G93" i="3"/>
  <c r="G201" i="3"/>
  <c r="G85" i="3"/>
  <c r="G60" i="3"/>
  <c r="G44" i="3"/>
  <c r="G53" i="3"/>
  <c r="G207" i="3"/>
  <c r="G24" i="3"/>
  <c r="G120" i="3"/>
  <c r="G190" i="3"/>
  <c r="G37" i="3"/>
  <c r="G250" i="3"/>
  <c r="G12" i="3"/>
  <c r="G247" i="3"/>
  <c r="G83" i="3"/>
  <c r="G161" i="3"/>
  <c r="G105" i="3"/>
  <c r="G188" i="3"/>
  <c r="G186" i="3"/>
  <c r="G51" i="3"/>
  <c r="G112" i="3"/>
  <c r="G270" i="3"/>
  <c r="G5" i="3"/>
  <c r="G175" i="3"/>
  <c r="G219" i="3"/>
  <c r="G249" i="3"/>
  <c r="G197" i="3"/>
  <c r="G13" i="3"/>
  <c r="G16" i="3"/>
  <c r="G134" i="3"/>
  <c r="G252" i="3"/>
  <c r="G176" i="3"/>
  <c r="G116" i="3"/>
  <c r="G169" i="3"/>
  <c r="G170" i="3"/>
  <c r="G47" i="3"/>
  <c r="G279" i="3"/>
  <c r="G70" i="3"/>
  <c r="G110" i="3"/>
  <c r="G259" i="3"/>
  <c r="G216" i="3"/>
  <c r="G220" i="3"/>
  <c r="G266" i="3"/>
  <c r="G6" i="3"/>
  <c r="G41" i="3"/>
  <c r="G118" i="3"/>
  <c r="G258" i="3"/>
  <c r="G77" i="3"/>
  <c r="G226" i="3"/>
  <c r="G204" i="3"/>
  <c r="G222" i="3"/>
  <c r="G202" i="3"/>
  <c r="G262" i="3"/>
  <c r="G42" i="3"/>
  <c r="G89" i="3"/>
  <c r="G121" i="3"/>
  <c r="G107" i="3"/>
  <c r="G59" i="3"/>
  <c r="G209" i="3"/>
  <c r="G49" i="3"/>
  <c r="G54" i="3"/>
  <c r="G283" i="3"/>
  <c r="G94" i="3"/>
  <c r="G123" i="3"/>
  <c r="G146" i="3"/>
  <c r="G143" i="3"/>
  <c r="G31" i="3"/>
  <c r="G35" i="3"/>
  <c r="G50" i="3"/>
  <c r="G45" i="3"/>
  <c r="G275" i="3"/>
  <c r="G75" i="3"/>
  <c r="G126" i="3"/>
  <c r="G174" i="3"/>
  <c r="G178" i="3"/>
  <c r="G149" i="3"/>
  <c r="G76" i="3"/>
  <c r="G131" i="3"/>
  <c r="G282" i="3"/>
  <c r="G269" i="3"/>
  <c r="G33" i="3"/>
  <c r="G56" i="3"/>
  <c r="G32" i="3"/>
  <c r="G290" i="3"/>
  <c r="G96" i="3"/>
  <c r="G166" i="3"/>
  <c r="G103" i="3"/>
  <c r="G140" i="3"/>
  <c r="G263" i="3"/>
  <c r="G199" i="3"/>
  <c r="G206" i="3"/>
  <c r="G9" i="3"/>
  <c r="G248" i="3"/>
  <c r="G242" i="3"/>
  <c r="G55" i="3"/>
  <c r="G281" i="3"/>
  <c r="G40" i="3"/>
  <c r="G78" i="3"/>
  <c r="G289" i="3"/>
  <c r="G63" i="3"/>
  <c r="G122" i="3"/>
  <c r="G75" i="5" l="1"/>
  <c r="G97" i="5"/>
  <c r="G100" i="5"/>
  <c r="G46" i="5"/>
  <c r="G45" i="5"/>
  <c r="G43" i="5"/>
  <c r="G87" i="5"/>
  <c r="G81" i="5"/>
  <c r="G25" i="5"/>
  <c r="G21" i="5"/>
  <c r="G29" i="5"/>
  <c r="G31" i="5"/>
  <c r="G73" i="5"/>
  <c r="G5" i="5"/>
  <c r="G101" i="3"/>
  <c r="G54" i="5"/>
  <c r="G86" i="5"/>
  <c r="G246" i="3"/>
  <c r="G44" i="5"/>
  <c r="G286" i="3"/>
  <c r="G95" i="5"/>
  <c r="G171" i="3"/>
  <c r="G88" i="5"/>
  <c r="G164" i="3"/>
  <c r="G59" i="5"/>
  <c r="G138" i="3"/>
  <c r="G7" i="5"/>
  <c r="G46" i="3"/>
  <c r="G35" i="5"/>
  <c r="G53" i="5"/>
  <c r="G50" i="5"/>
  <c r="G108" i="3"/>
  <c r="G33" i="5"/>
  <c r="G150" i="3"/>
  <c r="G67" i="5"/>
  <c r="G8" i="3"/>
  <c r="G6" i="5"/>
  <c r="G102" i="3"/>
  <c r="G65" i="5"/>
  <c r="G92" i="5"/>
  <c r="G21" i="3"/>
  <c r="G76" i="5"/>
  <c r="G36" i="5"/>
  <c r="G52" i="5"/>
  <c r="G159" i="3"/>
  <c r="G11" i="5"/>
  <c r="G231" i="3"/>
  <c r="G23" i="5"/>
  <c r="G68" i="3"/>
  <c r="G10" i="5"/>
  <c r="G157" i="3"/>
  <c r="G96" i="5"/>
  <c r="G19" i="5"/>
  <c r="G24" i="5"/>
  <c r="G94" i="5"/>
  <c r="G256" i="3"/>
  <c r="G68" i="5"/>
  <c r="G180" i="3"/>
  <c r="G34" i="5"/>
  <c r="G194" i="3"/>
  <c r="G40" i="5"/>
  <c r="G39" i="3"/>
  <c r="G49" i="5"/>
  <c r="G99" i="5"/>
  <c r="G218" i="3"/>
  <c r="G80" i="5"/>
  <c r="G117" i="3"/>
  <c r="G69" i="5"/>
  <c r="G71" i="5"/>
  <c r="G287" i="3"/>
  <c r="G78" i="5"/>
  <c r="G11" i="3"/>
  <c r="G62" i="5"/>
  <c r="G84" i="5"/>
  <c r="G284" i="3"/>
  <c r="G22" i="5"/>
  <c r="G9" i="5"/>
  <c r="G16" i="5"/>
  <c r="G85" i="5"/>
  <c r="G132" i="3"/>
  <c r="G66" i="5"/>
  <c r="G30" i="3"/>
  <c r="G89" i="5"/>
  <c r="G20" i="5"/>
  <c r="G101" i="5"/>
  <c r="G32" i="5"/>
  <c r="G195" i="3"/>
  <c r="G3" i="5"/>
  <c r="G273" i="3"/>
  <c r="G27" i="5"/>
  <c r="G42" i="5"/>
  <c r="G81" i="3"/>
  <c r="G13" i="5"/>
  <c r="G173" i="3"/>
  <c r="G58" i="5"/>
  <c r="G55" i="5"/>
  <c r="G245" i="3"/>
  <c r="G15" i="5"/>
  <c r="G4" i="5"/>
  <c r="G274" i="3"/>
  <c r="G77" i="5"/>
  <c r="G162" i="3"/>
  <c r="G57" i="5"/>
  <c r="G168" i="3"/>
  <c r="G93" i="5"/>
  <c r="G128" i="3"/>
  <c r="G64" i="5"/>
  <c r="G233" i="3"/>
  <c r="G18" i="5"/>
  <c r="G83" i="5"/>
  <c r="G74" i="5"/>
  <c r="G74" i="3"/>
  <c r="G145" i="3"/>
  <c r="G141" i="3"/>
  <c r="G229" i="3"/>
  <c r="G124" i="3"/>
  <c r="G38" i="3"/>
  <c r="G61" i="3"/>
  <c r="G203" i="3"/>
  <c r="G72" i="3"/>
  <c r="G73" i="3"/>
  <c r="G58" i="3"/>
  <c r="G127" i="3"/>
  <c r="G125" i="3"/>
  <c r="G278" i="3"/>
  <c r="G18" i="3"/>
  <c r="G189" i="3"/>
  <c r="G213" i="3"/>
  <c r="G7" i="3"/>
  <c r="G239" i="3"/>
  <c r="G243" i="3"/>
  <c r="G91" i="3"/>
  <c r="G52" i="3"/>
  <c r="G277" i="3"/>
  <c r="G2" i="3"/>
  <c r="G217" i="3"/>
  <c r="G69" i="3"/>
  <c r="G71" i="3"/>
  <c r="G10" i="3"/>
  <c r="G154" i="3"/>
  <c r="G9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tc={B07DCC1B-D20B-4623-BCF7-1872FA7EA880}</author>
  </authors>
  <commentList>
    <comment ref="N1" authorId="0" shapeId="0" xr:uid="{B07DCC1B-D20B-4623-BCF7-1872FA7EA880}">
      <text>
        <t xml:space="preserve">[Threaded comment]
Your version of Excel allows you to read this threaded comment; however, any edits to it will get removed if the file is opened in a newer version of Excel. Learn more: https://go.microsoft.com/fwlink/?linkid=870924
Comment:
    Co-author weight coefficients 
First &amp; Last Author = 1
Corresponding Author = 1
Co-author formula:
 c(k,n) = 2(n − k + 1)/(n + 1)(n − 2)
 n ≥ 4, 2 ≤ k ≤ n − 1 (a special case is c(2,3) = 0.7  
Zhang C. T. (2009). A proposal for calculating weighted citations based on author rank. EMBO reports, 10(5), 416–417. https://doi.org/10.1038/embor.2009.74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<sst xmlns="http://schemas.openxmlformats.org/spreadsheetml/2006/main" count="15862" uniqueCount="2333">
  <si>
    <t>Title</t>
  </si>
  <si>
    <t>An open-label, randomized clinical trial to assess the immunomodulatory activity of a novel oligosaccharide compound in healthy adults</t>
  </si>
  <si>
    <t>Year</t>
  </si>
  <si>
    <t>Functional Foods in Health and Disease</t>
  </si>
  <si>
    <t>ArticleType</t>
  </si>
  <si>
    <t>Full paper</t>
  </si>
  <si>
    <t>Country</t>
  </si>
  <si>
    <t>USA</t>
  </si>
  <si>
    <t>Ali et al. (2012)</t>
  </si>
  <si>
    <t>An (2011)</t>
  </si>
  <si>
    <t>Immune-enhance and anti-tumor effect of exo-biopolymer extract from submerged culture of Lentinus edodes with rice bran</t>
  </si>
  <si>
    <t>Korea</t>
  </si>
  <si>
    <t>Chemopreventive activity of MGN-3/Biobran against chemical induction of glandular stomach carcinogenesis in rats and its apoptotic effect in gastric cancer cells</t>
  </si>
  <si>
    <t>Integrative Cancer Therapies</t>
  </si>
  <si>
    <t>Egypt</t>
  </si>
  <si>
    <t>Badr El-Din et al. (2016a)</t>
  </si>
  <si>
    <t>Badr El-Din et al. (2016b)</t>
  </si>
  <si>
    <t>Enhancing the apoptotic effect of a low dose of paclitaxel on tumor cells in mice by arabinoxylan rice bran (MGN-3/Biobran)</t>
  </si>
  <si>
    <t>Nutrition and Cancer</t>
  </si>
  <si>
    <t>Badr El-Din et al. (2008)</t>
  </si>
  <si>
    <t>In vivo tumor inhibitory effects of nutritional rice bran supplement MGN-3/Biobran on Ehrlich carcinoma-bearing mice</t>
  </si>
  <si>
    <t>Badr El-Din et al. (2019)</t>
  </si>
  <si>
    <t>Arabinoxylan rice bran (MGN-3/Biobran) enhances radiotherapy in animals bearing Ehrlich ascites carcinoma</t>
  </si>
  <si>
    <t>Journal of Radiation Research</t>
  </si>
  <si>
    <t>Badr El-Din et al. (2020)</t>
  </si>
  <si>
    <t>Chemopreventive role of arabinoxylan rice bran, MGN-3/Biobran, on liver carcinogenesis in rats</t>
  </si>
  <si>
    <t>Biomedicine &amp; Pharmacotherapy</t>
  </si>
  <si>
    <t>Bae et al. (2004)</t>
  </si>
  <si>
    <t>The effects of the arabinoxylane and the polysaccharide peptide (PSP) on the antiallergy, anticancer</t>
  </si>
  <si>
    <t>Journal of the Korean Society of Food Science and Nutrition</t>
  </si>
  <si>
    <t>Bang et al. (2010)</t>
  </si>
  <si>
    <t>Arabinoxylan rice bran (MGN-3) enhances the effects of interventional therapies for the treatment of hepatocellular carcinoma: a three-year randomized clinical trial</t>
  </si>
  <si>
    <t>Anticancer Research</t>
  </si>
  <si>
    <t>Vietnam</t>
  </si>
  <si>
    <t>BioBran/MGN-3 (Rice Bran Arabinoxylan Coumpound): Basic and clinical application to integrative medicine (2nd ed.)</t>
  </si>
  <si>
    <t>Book Chapter</t>
  </si>
  <si>
    <t>Japan</t>
  </si>
  <si>
    <t>Brush et al. (2010)</t>
  </si>
  <si>
    <t xml:space="preserve">RBAC, a modified form of Arabinoxylan from rice bran, impairs prostate cancer cell line proliferation, adhesion, and invasion in vitro </t>
  </si>
  <si>
    <t>Cancer Research</t>
  </si>
  <si>
    <t>Abstract</t>
  </si>
  <si>
    <t>Cadden et al. (2020)</t>
  </si>
  <si>
    <t xml:space="preserve">Anti-inflammatory effects of arabinoxylan rice bran supplementation in participants with treated, suppressed HIV infection and inadequate immune reconstitution: a randomized, doubleblind trial </t>
  </si>
  <si>
    <t>Antiviral therapy</t>
  </si>
  <si>
    <t>Australia</t>
  </si>
  <si>
    <t>Chae et al. (2004)</t>
  </si>
  <si>
    <t>Effect of arabinoxylane and PSP on activation of immune cells</t>
  </si>
  <si>
    <t>Choi et al. (2014)</t>
  </si>
  <si>
    <t>Dietary supplementation with rice bran fermented with Lentinus edodes increases interferon-γ activity without causing adverse effects: a randomized, double-blind, placebo-controlled, parallel-group study</t>
  </si>
  <si>
    <t>Nutrition Journal</t>
  </si>
  <si>
    <t>Cholujova et al. (2013)</t>
  </si>
  <si>
    <t>MGN-3 arabinoxylan rice bran modulates innate immunity in multiple myeloma patients</t>
  </si>
  <si>
    <t>Cancer Immunology, Immunotherapy</t>
  </si>
  <si>
    <t>Cholujova et al. (2009)</t>
  </si>
  <si>
    <t>BioBran-augmented maturation of human monocyte-derived dendritic cells</t>
  </si>
  <si>
    <t>Neoplasma</t>
  </si>
  <si>
    <t>HumanStudy</t>
  </si>
  <si>
    <t>AnimalStudy</t>
  </si>
  <si>
    <t>InVitroStudy</t>
  </si>
  <si>
    <t>No</t>
  </si>
  <si>
    <t>Yes</t>
  </si>
  <si>
    <t>RegisteredTrial</t>
  </si>
  <si>
    <t>TrialRegNo</t>
  </si>
  <si>
    <t>ClinicalTrialRegistery</t>
  </si>
  <si>
    <t xml:space="preserve">ClinicalTrials.gov </t>
  </si>
  <si>
    <t>NCT02019628</t>
  </si>
  <si>
    <t>LinkTo</t>
  </si>
  <si>
    <t xml:space="preserve">ClinicalTrials.gov. (2013) </t>
  </si>
  <si>
    <t>NCT01018381</t>
  </si>
  <si>
    <t>Before and after study</t>
  </si>
  <si>
    <t>Randomised controlled trial</t>
  </si>
  <si>
    <t>StudyProtocolOnly</t>
  </si>
  <si>
    <t>KCT0000536</t>
  </si>
  <si>
    <t>ClinicalTrials.gov (2009)</t>
  </si>
  <si>
    <t>Clinical Research Information Service (2012)</t>
  </si>
  <si>
    <t>Chung et al. (2015)</t>
  </si>
  <si>
    <t>Hepatoprotective effect of Lentinus edodes mycelia fermented formulation against alcoholic liver injury in rats</t>
  </si>
  <si>
    <t>Intervention</t>
  </si>
  <si>
    <t>MGN-3/Biobran</t>
  </si>
  <si>
    <t>Daiwa</t>
  </si>
  <si>
    <t>Erom</t>
  </si>
  <si>
    <t>Source</t>
  </si>
  <si>
    <t xml:space="preserve"> NCT02922907</t>
  </si>
  <si>
    <t>Journal of Food Biochemistry</t>
  </si>
  <si>
    <t xml:space="preserve">STR Biotech </t>
  </si>
  <si>
    <t>Daizo et al. (2001)</t>
  </si>
  <si>
    <t>Effect of enzymatically treated rice bran hemicellulose (MGN-3) on experimental galactosamine liver injury in rats</t>
  </si>
  <si>
    <t>Journal of Japanese Association for Dietary Fiber Research</t>
  </si>
  <si>
    <t>Language</t>
  </si>
  <si>
    <t>English</t>
  </si>
  <si>
    <t>Korean</t>
  </si>
  <si>
    <t>Japanese</t>
  </si>
  <si>
    <t>Egashira et al. (2013)</t>
  </si>
  <si>
    <t>Suppressive effect of hydrolyzed rice bran (HRB) on D-galactosamine/ LPS induced IL-18 and hepatitis by inhibition of NF-kappa B pathway in mice</t>
  </si>
  <si>
    <t>Annals of Nutrition and Metabolism</t>
  </si>
  <si>
    <t>Elsaid et al. (2018)</t>
  </si>
  <si>
    <t>Biobran/MGN-3, an arabinoxylan rice bran, enhances NK cell activity in geriatric subjects: A randomized, double-blind, placebo-controlled clinical trial</t>
  </si>
  <si>
    <t>Experimental and Therapeutic Medicine</t>
  </si>
  <si>
    <t>Elsaid et al. (2020)</t>
  </si>
  <si>
    <t>The enhancing effects of Biobran/MGN-3, an arabinoxylan rice bran, on healthy old adults' health-related quality of life: a randomized, double-blind, placebo-controlled clinical trial</t>
  </si>
  <si>
    <t>Quality of Life Research</t>
  </si>
  <si>
    <t>Elsaid et al. (2021)</t>
  </si>
  <si>
    <t>Dietary supplementation with Biobran/MGN-3 increases innate resistance and reduces the incidence of influenza-like illnesses in elderly subjects: a randomized, double-blind, placebo-controlled pilot clinical trial</t>
  </si>
  <si>
    <t>Nutrients</t>
  </si>
  <si>
    <t>NCT04646980</t>
  </si>
  <si>
    <t>ClinicalTrials.gov (2020)</t>
  </si>
  <si>
    <t>Modified rice bran beneficial for weight loss of mice as a major and acute adverse effect of cisplatin</t>
  </si>
  <si>
    <t>Pharmacology and Toxicology</t>
  </si>
  <si>
    <t>Canada</t>
  </si>
  <si>
    <t>Short Communication</t>
  </si>
  <si>
    <t xml:space="preserve">Ghoneum &amp; Abedi (2004) </t>
  </si>
  <si>
    <t>Endo &amp; Kanbayashi (2003)</t>
  </si>
  <si>
    <t>Enhancement of natural killer cell activity of aged mice by modified arabinoxylan rice bran (MGN-3/Biobran)</t>
  </si>
  <si>
    <t>Journal of Pharmacy and Pharmacology</t>
  </si>
  <si>
    <t>Ghoneum &amp; Agrawal (2011)</t>
  </si>
  <si>
    <t>Activation of human monocyte-derived dendritic cells in vitro by the biological response modifier arabinoxylan rice bran (MGN-3/Biobran)</t>
  </si>
  <si>
    <t>International Journal of Immunopathology and Pharmacology</t>
  </si>
  <si>
    <t>Ghoneum &amp; Agrawal (2014)</t>
  </si>
  <si>
    <t>MGN-3/biobran enhances generation of cytotoxic CD8+ T cells via upregulation of DEC-205 expression on dendritic cells</t>
  </si>
  <si>
    <t>Ghoneum &amp; Brown (1999)</t>
  </si>
  <si>
    <t>NK Immunorestoration and cancer patients by MGN-3, a modified arabinoxylan rice bran (Study of 32 patients followed for up to 4 years)</t>
  </si>
  <si>
    <t>Anti-aging Medical Therapeutics</t>
  </si>
  <si>
    <t>Ghoneum &amp; El Sayed (2021)</t>
  </si>
  <si>
    <t>Protective effect of Biobran/MGN-3 against sporadic Alzheimer's disease mouse model: possible role of oxidative stress and apoptotic pathways</t>
  </si>
  <si>
    <t>Oxidative Medicine and Cellular Longevity</t>
  </si>
  <si>
    <t>Ghoneum &amp; Gollapudi (2003)</t>
  </si>
  <si>
    <t>Modified arabinoxylan rice bran (MGN-3/Biobran) sensitizes human T cell leukemia cells to death receptor (CD95)-induced apoptosis</t>
  </si>
  <si>
    <t>Cancer Letters</t>
  </si>
  <si>
    <t>Ghoneum &amp; Gollapudi (2005a)</t>
  </si>
  <si>
    <t>Modified arabinoxylan rice bran (MGN-3/Biobran) enhances yeast-induced apoptosis in human breast cancer cells in vitro</t>
  </si>
  <si>
    <t>Ghoneum &amp; Gollapudi (2005b)</t>
  </si>
  <si>
    <t>Synergistic role of arabinoxylan rice bran (MGN-3/Biobran) in S. cerevisiae-induced apoptosis of monolayer breast cancer MCF-7 cells</t>
  </si>
  <si>
    <t>Ghoneum &amp; Gollapudi (2011)</t>
  </si>
  <si>
    <t>Synergistic apoptotic effect of arabinoxylan rice bran (MGN-3/Biobran) and curcumin (turmeric) on human multiple myeloma cell line U266 in vitro</t>
  </si>
  <si>
    <t>Ghoneum &amp; Jewett (2000)</t>
  </si>
  <si>
    <t>Production of tumor necrosis factor-alpha and interferon-gamma from human peripheral blood lymphocytes by MGN-3, a modified arabinoxylan from rice bran, and its synergy with interleukin-2 in vitro</t>
  </si>
  <si>
    <t>Cancer Detection and Prevention</t>
  </si>
  <si>
    <t>Ghoneum &amp; Matsuura (2004)</t>
  </si>
  <si>
    <t>Augmentation of macrophage phagocytosis by modified arabinoxylan rice bran (MGN-3/biobran)</t>
  </si>
  <si>
    <t>Ghoneum (1998a)</t>
  </si>
  <si>
    <t>Enhancement of human natural killer cell activity by modified arabinoxylane from rice bran (MGN-3)</t>
  </si>
  <si>
    <t>International Journal of Immunotherapy</t>
  </si>
  <si>
    <t>Ghoneum (1998b)</t>
  </si>
  <si>
    <t>Anti-HIV activity in vitro of MGN-3, an activated arabinoxylane from rice bran</t>
  </si>
  <si>
    <t>Biochemical and Biophysical Research Communications</t>
  </si>
  <si>
    <t>Ghoneum (1999)</t>
  </si>
  <si>
    <t>Immunostimulation and cancer prevention</t>
  </si>
  <si>
    <t>PublishedIn</t>
  </si>
  <si>
    <t>Ghoneum et al. (2000)</t>
  </si>
  <si>
    <t>Natural biological response modifier (MGN-3) shown to be effective against tumor cell growth</t>
  </si>
  <si>
    <t>International Congress on Anti‐Aging &amp; Biomedical Technologies</t>
  </si>
  <si>
    <t>Ghonuem et al. (2008)</t>
  </si>
  <si>
    <t>Modified arabinoxylan rice bran (MGN-3/Biobran) enhances intracellular killing of microbes by human phagocytic cells in vitro</t>
  </si>
  <si>
    <t>Arabinoxylan rice bran (MGN-3/Biobran) provides protection against whole-body gamma -irradiation in mice via restoration of hematopoietic tissues</t>
  </si>
  <si>
    <t>Ghoneum et al. (2014)</t>
  </si>
  <si>
    <t>Ghoneum et al. (2013)</t>
  </si>
  <si>
    <t>Modified arabinoxylan from rice bran, MGN-3/Biobran, sensitizes metastatic breast cancer cells to paclitaxel in vitro</t>
  </si>
  <si>
    <t>Giese et al. (2008)</t>
  </si>
  <si>
    <t>Impact of ingestion of rice bran and shitake mushroom extract on lymphocyte function and cytokine production in healthy rats</t>
  </si>
  <si>
    <t>Journal of Dietary Supplements</t>
  </si>
  <si>
    <t>Gollapudi &amp; Ghoneum (2008)</t>
  </si>
  <si>
    <t>MGN-3/Biobran, modified arabinoxylan from rice bran, sensitizes human breast cancer cells to chemotherapeutic agent, daunorubicin</t>
  </si>
  <si>
    <t>Golombick et al. (2016)</t>
  </si>
  <si>
    <t>Addition of rice bran arabinoxylan to curcumin therapy may be of benefit to patients with early-stage B-cell lymphoid malignancies (monoclonal gammopathy of undetermined significance, smoldering multiple myeloma, or stage 0/1 chronic lymphocytic leukemia)</t>
  </si>
  <si>
    <t>Case series</t>
  </si>
  <si>
    <t>Hajtó  &amp; Kirsch (2013)</t>
  </si>
  <si>
    <t>Case reports of cancer patients with hepatic metastases treated by standardized plant immunomodulatory preparations</t>
  </si>
  <si>
    <t>Journal of Cancer Research Updates</t>
  </si>
  <si>
    <t>Hungary</t>
  </si>
  <si>
    <t>Hajtó et al. (2015)</t>
  </si>
  <si>
    <t>Can a synergistic activation of pattern recognition receptors by plant immunomodulators enhance the effect of oncologic therapy? Case Report of a patient with uterus and ovary sarcoma</t>
  </si>
  <si>
    <t>Clinical Case Reports and Reviews</t>
  </si>
  <si>
    <t>Can the EGFR inhibitors increase the immunomodulatory effects of standardized plant extracts (mistletoe lectin and arabinoxylan) with clinical benefit? Case report of a patient with lung adenocarcinoma</t>
  </si>
  <si>
    <t>Case report</t>
  </si>
  <si>
    <t>Hajtó et al. (2016a)</t>
  </si>
  <si>
    <t>Hajtó et al. (2016b)</t>
  </si>
  <si>
    <t>Improvement of quality of life in tumor patients after an immunomodulatory treatment with standardized mistletoe lectin and arabinoxylan plant extracts</t>
  </si>
  <si>
    <t>International Journal of Neurorehabilitation</t>
  </si>
  <si>
    <t>Descriptive cross-sectional studies</t>
  </si>
  <si>
    <t>Hajtó (2017)</t>
  </si>
  <si>
    <t>Can a standardized plant immunomodulator (rice bran arabinoxylan concentrate/MGN-3) increase the effects of MEK and BRAF inhibitors with clinical benefit? Case report of a patient with carcinoma in biliary duct</t>
  </si>
  <si>
    <t>Research and Review Insights</t>
  </si>
  <si>
    <t>Hajtó (2018)</t>
  </si>
  <si>
    <t>New perspectives to improve the MHC-I unrestricted immune mechanisms against malignant tumors</t>
  </si>
  <si>
    <t>Advances in Clinical and Translational Research</t>
  </si>
  <si>
    <t>Hoshino et al. (2010)</t>
  </si>
  <si>
    <t>Inhibition of degranulation and cytokine production in bone marrow-derived mast cells by hydrolyzed rice bran</t>
  </si>
  <si>
    <t>Inflammation Research</t>
  </si>
  <si>
    <t>Ichihashi (2004)</t>
  </si>
  <si>
    <t>Experience with administration of BioBran in patients with chronic rheumatism</t>
  </si>
  <si>
    <t>Clinical Pharmacology and Therapy</t>
  </si>
  <si>
    <t>Itoh et al. (2015)</t>
  </si>
  <si>
    <t>A randomized, double-blind pilot trial of hydrolyzed rice bran versus placebo for radioprotective effect on acute gastroenteritis secondary to chemoradiotherapy in patients with cervical cancer</t>
  </si>
  <si>
    <t>Evidence-based Complementary and Alternative Medicine</t>
  </si>
  <si>
    <t>UMIN-CTR</t>
  </si>
  <si>
    <t>UMIN000004350</t>
  </si>
  <si>
    <t>Jacoby et al. (2001)</t>
  </si>
  <si>
    <t>The effect of MGN-3 on cisplatin and doxorubicin induced toxicity in the rat</t>
  </si>
  <si>
    <t>Journal of Nutraceuticals, Functional &amp; Medical Foods</t>
  </si>
  <si>
    <t>Kaketani (2004)</t>
  </si>
  <si>
    <t>A case where an immunomodulatory food was effective in conservative therapy for progressive terminal pancreatic cancer</t>
  </si>
  <si>
    <t>Kambayashi &amp; Endo (2002)</t>
  </si>
  <si>
    <t>Evaluation of the effects of asthma prevention and symptom reduction by enzymatically modified rice-bran foods in asthmatic model mice</t>
  </si>
  <si>
    <t>Japanese Journal of Allergology</t>
  </si>
  <si>
    <t>Kamiya et al. (2014)</t>
  </si>
  <si>
    <t>Therapeutic effects of Biobran, modified arabinoxylan rice bran, in improving symptoms of diarrhea predominant or mixed type irritable bowel syndrome: a pilot, randomized controlled study</t>
  </si>
  <si>
    <t>Kang et al. (2022)</t>
  </si>
  <si>
    <t>Immunostimulatory effect of rice bran fermented by Lentinus edodes mycelia on mouse macrophages and splenocytes</t>
  </si>
  <si>
    <t>Kawai (2004)</t>
  </si>
  <si>
    <t>One case of a patient with umbilical metastasis of recurrent cancer (Sister Mary Joseph’s Nodule, SMJN) who has survived for a long time under immunomodulatory supplement therapy</t>
  </si>
  <si>
    <t>Kenyon (2001)</t>
  </si>
  <si>
    <t>A descriptive questionnaire-based study on the use of Biobran (MGN3), in chronic fatigue syndrome</t>
  </si>
  <si>
    <t>Townsend Letter for Doctors and Patients</t>
  </si>
  <si>
    <t>Evaluation of biological activities of fermented rice bran from novel black colored rice cultivar SuperC3GHi</t>
  </si>
  <si>
    <t>Korean Journal of Crop Science</t>
  </si>
  <si>
    <t xml:space="preserve">Fermented SuperC3GHi bran </t>
  </si>
  <si>
    <t>Enhancement of immunological activity in exo-biopolymer from submerged culture of Lentinus edodes with rice bran</t>
  </si>
  <si>
    <t>Natural Product Sciences</t>
  </si>
  <si>
    <t>A polysaccharide extracted from rice bran fermented with Lentinus edodes enhances natural killer cell activity and exhibits anticancer effects</t>
  </si>
  <si>
    <t>Journal of Medicinal Food</t>
  </si>
  <si>
    <t>Efficacy of cereal-based oral nutrition supplement on nutritional status, inflammatory cytokine secretion and quality of life in cancer patients under cancer therapy</t>
  </si>
  <si>
    <t>Journal of Cancer Prevention</t>
  </si>
  <si>
    <t>ONS</t>
  </si>
  <si>
    <t>Non-randomised controlled trial</t>
  </si>
  <si>
    <t>A polysaccharide isolated from the liquid culture of Lentinus edodes (Shiitake) mushroom mycelia containing black rice bran protects mice against a Salmonella lipopolysaccharide-induced endotoxemia</t>
  </si>
  <si>
    <t>Journal of Agricultural and Food Chemistry</t>
  </si>
  <si>
    <t>BPP/FF</t>
  </si>
  <si>
    <t>RBEP/EFR</t>
  </si>
  <si>
    <t>A polysaccharide isolated from the liquid culture of Lentinus edodes (Shiitake) mushroom mycelia containing black rice bran protects mice against salmonellosis through upregulation of the Th1 immune reaction</t>
  </si>
  <si>
    <t>The composition of a bioprocessed shiitake (Lentinus edodes) mushroom mycelia and rice bran formulation and its antimicrobial effects against Salmonella enterica subsp. enterica serovar Typhimurium strain SL1344 in macrophage cells and in mice</t>
  </si>
  <si>
    <t>BMC Complementary and Alternative Medicine</t>
  </si>
  <si>
    <t>BPRBE</t>
  </si>
  <si>
    <t>Lewis et al. (2020a)</t>
  </si>
  <si>
    <t>The novel effects of a hydrolyzed polysaccharide dietary supplement on immune, hepatic, and renal function in adults with HIV in a randomized, double-blind, placebo-control trial</t>
  </si>
  <si>
    <t>NCT02214173</t>
  </si>
  <si>
    <t>ClinicalTrials.gov (2014)</t>
  </si>
  <si>
    <t>Lewis et al. (2020b)</t>
  </si>
  <si>
    <t>Cardiovascular, endothelial function, and immune markers in response to treatment with a polysaccharide in HIV(+) adults in a randomized, double-blind placebo-controlled trial</t>
  </si>
  <si>
    <t>Journal of Clinical and Translational Research</t>
  </si>
  <si>
    <t>Lewis et al. (2020c)</t>
  </si>
  <si>
    <t>Corrigendum to “The Effect of a Hydrolyzed Polysaccharide Dietary Supplement on Biomarkers in Adults with Nonalcoholic Fatty Liver Disease”</t>
  </si>
  <si>
    <t>NCT02568787</t>
  </si>
  <si>
    <t>ClinicalTrials.gov (2015)</t>
  </si>
  <si>
    <t>Lissoni et al. (2008)</t>
  </si>
  <si>
    <t>Modulation of the anticancer immunity by natural agents: inhibition of T regulatory lymphocyte generation by arabinoxylan in patients with locally limited or metastatic solid tumors</t>
  </si>
  <si>
    <t>Cancer Therapy</t>
  </si>
  <si>
    <t>Italy</t>
  </si>
  <si>
    <t>Markus et al. (2006)</t>
  </si>
  <si>
    <t>Metastatic hemangiopericytoma of the skin treated with wide local excision and MGN-3</t>
  </si>
  <si>
    <t>Dermatologic Surgery</t>
  </si>
  <si>
    <t>Masood et al. (2013)</t>
  </si>
  <si>
    <t>“BIOBRAN MGN-3"; Effect of reducing side effects of chemotherapy in breast cancer patients</t>
  </si>
  <si>
    <t>The Professional Medical Journal</t>
  </si>
  <si>
    <t>Pakistan</t>
  </si>
  <si>
    <t>McDermott et al. (2006)</t>
  </si>
  <si>
    <t>A placebo-controlled, double-blind, randomized controlled trial of a natural killer cell stimulant (BioBran MGN-3) in chronic fatigue syndrome</t>
  </si>
  <si>
    <t>QJM: An International Journal of Medicine</t>
  </si>
  <si>
    <t>UK</t>
  </si>
  <si>
    <t>Meshitsuka (2013)</t>
  </si>
  <si>
    <t>A case of stage IV hepatocellular carcinoma treated by KM900, Biobran, and psychotherapy has presented significant good results</t>
  </si>
  <si>
    <t>Personalized Medicine Universe (Japanese Edition)</t>
  </si>
  <si>
    <t>Chemical structure of the component involved in immunoregulation</t>
  </si>
  <si>
    <t>Noaman et al. (2008)</t>
  </si>
  <si>
    <t>Antioxidant potential by arabinoxylan rice bran, MGN-3/biobran, represents a mechanism for its oncostatic effect against murine solid Ehrlich carcinoma</t>
  </si>
  <si>
    <t>Ohara et al. (2000)</t>
  </si>
  <si>
    <t>Effects of modified rice bran on serum lipids and taste preference in streptozotocin-induced diabetic rats</t>
  </si>
  <si>
    <t>Nutrition Research</t>
  </si>
  <si>
    <t>Ohara et al. (2002)</t>
  </si>
  <si>
    <t>Modified rice bran improves glucose tolerance in NIDDM adult rats given streptozotocin as neonates</t>
  </si>
  <si>
    <t>Aichi Gakusen University Research Studies</t>
  </si>
  <si>
    <t>Okamura (2004)</t>
  </si>
  <si>
    <t>The clinical significance of Biobran in the immunotherapy for cancer</t>
  </si>
  <si>
    <t>Pérez-Martínez et al. (2015)</t>
  </si>
  <si>
    <t>Arabinoxylan rice bran (MGN-3/Biobran) enhances natural killer cell-mediated cytotoxicity against neuroblastoma in vitro and in vivo</t>
  </si>
  <si>
    <t>Cytotherapy</t>
  </si>
  <si>
    <t>Spain</t>
  </si>
  <si>
    <t>Ooi et al. (2020)</t>
  </si>
  <si>
    <t>Rice bran arabinoxylan compound and quality of life of cancer patients (RBAC-QoL): Study protocol for a randomized pilot feasibility trial</t>
  </si>
  <si>
    <t>Contemporary Clinical Trials Communications</t>
  </si>
  <si>
    <t>Study Protocol</t>
  </si>
  <si>
    <t>ANZCTR</t>
  </si>
  <si>
    <t>Pescatore et al. (2022)</t>
  </si>
  <si>
    <t>RBAC and its role with the immune system</t>
  </si>
  <si>
    <t>Alternative Therapies in Health and Medicine</t>
  </si>
  <si>
    <t>Petrovics et al. (2016)</t>
  </si>
  <si>
    <t>Controlled pilot study for cancer patients suffering from chronic fatigue syndrome due to chemotherapy treated with BioBran (MGN-3Arabinoxylane) and targeted radiofrequency heat therapy</t>
  </si>
  <si>
    <t>European Journal of Integrative Medicine</t>
  </si>
  <si>
    <t>Salama et al. (2016)</t>
  </si>
  <si>
    <t>Arabinoxylan rice bran (Biobran) suppresses the viremia level in patients with chronic HCV infection: A randomized trial</t>
  </si>
  <si>
    <t>NCT02690103</t>
  </si>
  <si>
    <t>Sudo et al. (2001)</t>
  </si>
  <si>
    <t>The basic study of alabinoxlan compound (MGN-3) on the activation of vital defence</t>
  </si>
  <si>
    <t>Rinshou to Kenkyu</t>
  </si>
  <si>
    <t>Takahara &amp; Sano (2004)</t>
  </si>
  <si>
    <t>The life prolongation and QOL improvement effect of rice bran arabinoxylan derivative (MGN-3, Biobran) for progressive cancer</t>
  </si>
  <si>
    <t>Tan &amp; Flores (2020)</t>
  </si>
  <si>
    <t>The immunomodulating effects of arabinoxylan rice bran (Lentin) on hematologic profile, nutritional status and quality of life among head and neck carcinoma patients undergoing radiation therapy: A double blind randomized control trial</t>
  </si>
  <si>
    <t>Radiology Journal, The Official Publication of the Philippine College of Radiology</t>
  </si>
  <si>
    <t>Philippines</t>
  </si>
  <si>
    <t>Tazawa et al. (2000)</t>
  </si>
  <si>
    <t xml:space="preserve"> Scavenging activity of MGN-3 (arabinoxylane from rice bran) with natural killer cell activity on free radicals</t>
  </si>
  <si>
    <t>Biotherapy: Official Journal of Japanese Society of Biological Response Modifiers</t>
  </si>
  <si>
    <t>Tazawa et al. (2003)</t>
  </si>
  <si>
    <t>The oral administration of the Hydrolysis Rice Bran (HRB) prevents a common cold syndrome in elderly people based on immunomodulatory function</t>
  </si>
  <si>
    <t>Journal of Traditional Medicines</t>
  </si>
  <si>
    <t>Effect of long-term administration of immunomodulatory food on cancer patients completing conventional treatments</t>
  </si>
  <si>
    <t>Yamada et al. (2002)</t>
  </si>
  <si>
    <t xml:space="preserve">Effects of enzyme-treated rice bran hemicellulose (MGN-3) on experimental liver injury in rats </t>
  </si>
  <si>
    <t>Yu et al. (2004)</t>
  </si>
  <si>
    <t>Macrophage stimulating activity of exo-biopolymer from submerged culture of Lentinus edodes with rice bran</t>
  </si>
  <si>
    <t>Journal of Microbiology and Biotechnology</t>
  </si>
  <si>
    <t>Suppressive effect of modified arabinoxylan from rice bran (MGN-3) on D-galactosamine-induced IL-18 expression and hepatitis in rats</t>
  </si>
  <si>
    <t>Bioscience, Biotechnology, and Biochemistry</t>
  </si>
  <si>
    <t>Protective effect of low molecular fraction of MGN-3, a modified arabinoxylan from rice bran, on acute liver injury by inhibition of NF-[kappa]B and JNK/MAPK expression</t>
  </si>
  <si>
    <t>International Immunopharmacology</t>
  </si>
  <si>
    <t>Zhao et al. (2020)</t>
  </si>
  <si>
    <t>Arabinoxylan rice bran (MGN-3/Biobran) alleviates radiation-induced intestinal barrier dysfunction of mice in a mitochondrion-dependent manner</t>
  </si>
  <si>
    <t>China</t>
  </si>
  <si>
    <t>Zhu et al. (2017)</t>
  </si>
  <si>
    <t>Modified rice bran hemicellulose inhibits vascular endothelial growth factor-induced angiogenesis in vitro via VEGFR2 and its downstream signaling pathways</t>
  </si>
  <si>
    <t>Bioscience of Microbiota, Food and Health</t>
  </si>
  <si>
    <t>ACTRN12619000562178</t>
  </si>
  <si>
    <t>Australian New Zealand Clinical Trials Registry (2019)</t>
  </si>
  <si>
    <t>TrialID</t>
  </si>
  <si>
    <t>Registry</t>
  </si>
  <si>
    <t>URL</t>
  </si>
  <si>
    <t>Completed</t>
  </si>
  <si>
    <t>ClinicalTrials.gov</t>
  </si>
  <si>
    <t>https://clinicaltrials.gov/show/NCT01018381</t>
  </si>
  <si>
    <t>https://center6.umin.ac.jp/cgi-open-bin/ctr_e/ctr_view.cgi?recptno=R000005179</t>
  </si>
  <si>
    <t>CRIS</t>
  </si>
  <si>
    <t>Effects of ingestion of fermented rice bran powder on immune function in healthy adults</t>
  </si>
  <si>
    <t>CRiS</t>
  </si>
  <si>
    <t>https://cris.nih.go.kr/cris/search/listDetail.do?searchWord=KCT0000536</t>
  </si>
  <si>
    <t>Publication1</t>
  </si>
  <si>
    <t>Publication2</t>
  </si>
  <si>
    <t>Prorocol</t>
  </si>
  <si>
    <t>ClinicalTrials.gov (2013)</t>
  </si>
  <si>
    <t>https://clinicaltrials.gov/show/NCT02019628</t>
  </si>
  <si>
    <t>Arabinoxylan rice bran (MGN-3/Biobran) for the treatment of hepatocellular carcinoma and hepatitis B and C infection</t>
  </si>
  <si>
    <t>Radioprotective effects of the hydrolyzed rice bran (HRB) on acute gastroenteritis for cervical cancer treated with chemoradiation</t>
  </si>
  <si>
    <t>Enhanced natural killer cell activity and RBAC</t>
  </si>
  <si>
    <t>The effect of an enhanced rice bran nutritional supplement in HIV(BRM4)</t>
  </si>
  <si>
    <t>https://clinicaltrials.gov/show/NCT02214173</t>
  </si>
  <si>
    <t>The effect of an RBAC supplement (BRM4) on NAFLD</t>
  </si>
  <si>
    <t>https://clinicaltrials.gov/show/NCT02568787</t>
  </si>
  <si>
    <t>ClinicalTrials.gov (2016a)</t>
  </si>
  <si>
    <t>ClinicalTrials.gov (2016b)</t>
  </si>
  <si>
    <t>Rice bran supplementation in treated HIV infection</t>
  </si>
  <si>
    <t>Response modifier (arabinoxylan rice bran/mgn-3/biobran) with interferon-alpha for for HCV</t>
  </si>
  <si>
    <t>https://clinicaltrials.gov/show/NCT02922907</t>
  </si>
  <si>
    <t>https://clinicaltrials.gov/show/NCT02690103</t>
  </si>
  <si>
    <t>NCT02922907</t>
  </si>
  <si>
    <t>UniqueID</t>
  </si>
  <si>
    <t xml:space="preserve">ISRCTN </t>
  </si>
  <si>
    <t>Current Controlled Trials (2017)</t>
  </si>
  <si>
    <t>Trial of the functional food Biobran in patients with persistent symptoms attributed to Lyme borreliosis</t>
  </si>
  <si>
    <t>ISRCTN31318565</t>
  </si>
  <si>
    <t>https://www.isrctn.com/ISRCTN31318565</t>
  </si>
  <si>
    <t>Recruitment</t>
  </si>
  <si>
    <t>TrialStatus</t>
  </si>
  <si>
    <t xml:space="preserve">Recruiting </t>
  </si>
  <si>
    <t>Ongoing</t>
  </si>
  <si>
    <t>Clinical Research Information Service (2018)</t>
  </si>
  <si>
    <t>A 8 week, randomized, double-blind, Placebo-controlled clinical trial of RB-F for the evaluation of efficacy and safety on immune function</t>
  </si>
  <si>
    <t>KCT0002646</t>
  </si>
  <si>
    <t>https://cris.nih.go.kr/cris/search/listDetail.do?searchWord=KCT0002646</t>
  </si>
  <si>
    <t>University Hospital Medical Information Network Center (2018)</t>
  </si>
  <si>
    <t>University Hospital Medical Information Network Center (2010)</t>
  </si>
  <si>
    <t>A single center, prospective and randomized controlled study of the efficacy and safety of MGN-3/BioBran for patients with B-cell non-Hodgkin's lymphoma after CR</t>
  </si>
  <si>
    <t>UMIN000034569</t>
  </si>
  <si>
    <t>https://center6.umin.ac.jp/cgi-open-bin/ctr_e/ctr_view.cgi?recptno=R000039342</t>
  </si>
  <si>
    <t>Rice bran arabinoxylan compound and quality of life of cancer patients (RBAC-QoL)</t>
  </si>
  <si>
    <t>https://www.anzctr.org.au/Trial/Registration/TrialReview.aspx?id=377340</t>
  </si>
  <si>
    <t>Biobran/MGN-3 increases innate resistance and reduces the incidence of influenza-like illnesses</t>
  </si>
  <si>
    <t>https://clinicaltrials.gov/show/NCT04646980</t>
  </si>
  <si>
    <t>Thesis</t>
  </si>
  <si>
    <t>Affiliation</t>
  </si>
  <si>
    <t>AuthorID</t>
  </si>
  <si>
    <t>ArticleID</t>
  </si>
  <si>
    <t>AuthorOrder</t>
  </si>
  <si>
    <t>Corresponding</t>
  </si>
  <si>
    <t>Ali, Karriem H.</t>
  </si>
  <si>
    <t>Melillo, Angelica B.</t>
  </si>
  <si>
    <t>Leonard, Susanna M.</t>
  </si>
  <si>
    <t>Asthana, Deshratn</t>
  </si>
  <si>
    <t>Woolger, Judi M.</t>
  </si>
  <si>
    <t>Wolfson, Aaron H.</t>
  </si>
  <si>
    <t>McDaniel, H.</t>
  </si>
  <si>
    <t>Lewis, John E.</t>
  </si>
  <si>
    <t>Pharmacognosia</t>
  </si>
  <si>
    <t>University of Miami Miller School of Medicine</t>
  </si>
  <si>
    <t>Fisher Institute for Medical Research</t>
  </si>
  <si>
    <t>An, Sub Yeom</t>
  </si>
  <si>
    <t>Korea University</t>
  </si>
  <si>
    <t>Badr El-Din, Nariman K.</t>
  </si>
  <si>
    <t>Abdel Fattah, Salma M.</t>
  </si>
  <si>
    <t>Pan, Deyu</t>
  </si>
  <si>
    <t>Tolentino, Lucilene</t>
  </si>
  <si>
    <t>Ghoneum, Mamdooh</t>
  </si>
  <si>
    <t>University of Mansoura</t>
  </si>
  <si>
    <t>Charles Drew University of Medicine and Science</t>
  </si>
  <si>
    <t>Noaman, Eman</t>
  </si>
  <si>
    <t>Ali, Doaa A.</t>
  </si>
  <si>
    <t>Areida, Said K.</t>
  </si>
  <si>
    <t>Ahmed, Kvan O.</t>
  </si>
  <si>
    <t>Al-Qalam University</t>
  </si>
  <si>
    <t>Iraq</t>
  </si>
  <si>
    <t>Othman, Reem</t>
  </si>
  <si>
    <t>French, Samuel W.</t>
  </si>
  <si>
    <t>Bae, Man Jong</t>
  </si>
  <si>
    <t>Lee, Seong Tae</t>
  </si>
  <si>
    <t>Shin, Sung Hae</t>
  </si>
  <si>
    <t>Kwon, Sang Ho</t>
  </si>
  <si>
    <t>Daegu Haany University</t>
  </si>
  <si>
    <t>Sunchon National University</t>
  </si>
  <si>
    <t>Andong Science College</t>
  </si>
  <si>
    <t>Bang, Mai Hong</t>
  </si>
  <si>
    <t>Thinh, Nguyen Tien</t>
  </si>
  <si>
    <t>Song, Le Huu</t>
  </si>
  <si>
    <t>Dung, Trinh Tuan</t>
  </si>
  <si>
    <t>Ky, Thai Doan</t>
  </si>
  <si>
    <t>Shaheen, Magda</t>
  </si>
  <si>
    <t>Tran, Van Riep</t>
  </si>
  <si>
    <t>Le, Van Truong</t>
  </si>
  <si>
    <t>Le, Van Don</t>
  </si>
  <si>
    <t>The 108 Military Central Hospital</t>
  </si>
  <si>
    <t>BioBran Research Foundation (2013)</t>
  </si>
  <si>
    <t>Brush, Thomas P.</t>
  </si>
  <si>
    <t>Trinh, Sandra</t>
  </si>
  <si>
    <t>Brawner, Christopher M.</t>
  </si>
  <si>
    <t>Hauke, Ralph J.</t>
  </si>
  <si>
    <t>Elkahwaji, Johny E.</t>
  </si>
  <si>
    <t>University of Nebraska Medical Center</t>
  </si>
  <si>
    <t>Cadden, J. J.</t>
  </si>
  <si>
    <t>Loomis, K. A.</t>
  </si>
  <si>
    <t>Kallia, R.</t>
  </si>
  <si>
    <t>Louie, S.</t>
  </si>
  <si>
    <t>Dube, M. P.</t>
  </si>
  <si>
    <t>University of Southern California</t>
  </si>
  <si>
    <t>Micalos, Peter S.</t>
  </si>
  <si>
    <t>Pak, Sok Cheon</t>
  </si>
  <si>
    <t>Charles Sturt University</t>
  </si>
  <si>
    <t>FullName</t>
  </si>
  <si>
    <t>Yee, Sung Tae</t>
  </si>
  <si>
    <t>Choi, Ji Young</t>
  </si>
  <si>
    <t>Paik, Doo Jin</t>
  </si>
  <si>
    <t>Kwon, Dae Young</t>
  </si>
  <si>
    <t>Park, Yongsoon</t>
  </si>
  <si>
    <t>Hanyang University</t>
  </si>
  <si>
    <t>Korean Food Research Institutes</t>
  </si>
  <si>
    <t>City</t>
  </si>
  <si>
    <t>Seoul</t>
  </si>
  <si>
    <t>Mansoura</t>
  </si>
  <si>
    <t>Cairo</t>
  </si>
  <si>
    <t>Kerkuk</t>
  </si>
  <si>
    <t>Gyeongsan</t>
  </si>
  <si>
    <t>Suncheon</t>
  </si>
  <si>
    <t>Andong</t>
  </si>
  <si>
    <t>Hanoi</t>
  </si>
  <si>
    <t>Tokyo</t>
  </si>
  <si>
    <t>Cholujova, Dana</t>
  </si>
  <si>
    <t>Jakubikova, Jana</t>
  </si>
  <si>
    <t>Czako, Branislav</t>
  </si>
  <si>
    <t>Martisova, Michaela</t>
  </si>
  <si>
    <t>Hunakova, Luba</t>
  </si>
  <si>
    <t>Duraj, Jozef</t>
  </si>
  <si>
    <t>Mistrik, Martin</t>
  </si>
  <si>
    <t>Sedlak, Jan</t>
  </si>
  <si>
    <t>Bratislava</t>
  </si>
  <si>
    <t>Slovakia</t>
  </si>
  <si>
    <t>University Hospital of St. Cyril and Methodius</t>
  </si>
  <si>
    <t>Slovak Academy of Sciences</t>
  </si>
  <si>
    <t>Chung, Won Seok</t>
  </si>
  <si>
    <t>Wang, Jing Hua</t>
  </si>
  <si>
    <t>Bose, Shambhunath</t>
  </si>
  <si>
    <t>Park, Jong Min</t>
  </si>
  <si>
    <t>Park, Sun Ok</t>
  </si>
  <si>
    <t>Lee, Sang Jong</t>
  </si>
  <si>
    <t>Jeon, Songhee</t>
  </si>
  <si>
    <t>Kim, Hojun</t>
  </si>
  <si>
    <t>Kyunghee University</t>
  </si>
  <si>
    <t>Anhui University of Traditional Chinese Medicine</t>
  </si>
  <si>
    <t>Hefei</t>
  </si>
  <si>
    <t>Dongguk University</t>
  </si>
  <si>
    <t>Gyeongju</t>
  </si>
  <si>
    <t>STR Biotech Co. Ltd.</t>
  </si>
  <si>
    <t>Daizo, Ayako</t>
  </si>
  <si>
    <t>Yamada, Taito</t>
  </si>
  <si>
    <t>Egashira, Yukari</t>
  </si>
  <si>
    <t>Maeda, Hiroaki</t>
  </si>
  <si>
    <t>Ohta, Takeo</t>
  </si>
  <si>
    <t>Sanada, Hiroo</t>
  </si>
  <si>
    <t>Chiba University</t>
  </si>
  <si>
    <t>Hanaki, M.</t>
  </si>
  <si>
    <t>Hirai, Shizuka</t>
  </si>
  <si>
    <t>Zhu, Xia</t>
  </si>
  <si>
    <t>Igari, Naoki</t>
  </si>
  <si>
    <t>Matsudo</t>
  </si>
  <si>
    <t>Daiwa Pharmaceutical Co. Ltd.</t>
  </si>
  <si>
    <t>Elsaid, Ahmed F.</t>
  </si>
  <si>
    <t>Zagazig University</t>
  </si>
  <si>
    <t>Zagazig</t>
  </si>
  <si>
    <t>Fahmi, R. M.</t>
  </si>
  <si>
    <t>Agrawal, Sudhanshu</t>
  </si>
  <si>
    <t>Agrawal, Anshu</t>
  </si>
  <si>
    <t>Endo, Yuzo</t>
  </si>
  <si>
    <t>Kanbayashi, Hiroshi</t>
  </si>
  <si>
    <t>McMaster University</t>
  </si>
  <si>
    <t>Ghoneum &amp; Abedi (2004)</t>
  </si>
  <si>
    <t>Abedi, Sarah</t>
  </si>
  <si>
    <t>Brown, Jimmy</t>
  </si>
  <si>
    <t xml:space="preserve">El Sayed, Nesrine S. </t>
  </si>
  <si>
    <t>Cairo University</t>
  </si>
  <si>
    <t xml:space="preserve">Ghoneum &amp; Gollapudi (2003) </t>
  </si>
  <si>
    <t>Ali KH</t>
  </si>
  <si>
    <t>Melillo AB</t>
  </si>
  <si>
    <t>Leonard SM</t>
  </si>
  <si>
    <t>Asthana D</t>
  </si>
  <si>
    <t>Woolger JM</t>
  </si>
  <si>
    <t>Wolfson AH</t>
  </si>
  <si>
    <t>McDaniel H</t>
  </si>
  <si>
    <t>Lewis JE</t>
  </si>
  <si>
    <t>An SY</t>
  </si>
  <si>
    <t>Noaman E</t>
  </si>
  <si>
    <t>Ghoneum M</t>
  </si>
  <si>
    <t>Pan D</t>
  </si>
  <si>
    <t>Tolentino L</t>
  </si>
  <si>
    <t>Ali DA</t>
  </si>
  <si>
    <t>Areida SK</t>
  </si>
  <si>
    <t>Ahmed KO</t>
  </si>
  <si>
    <t>Othman R</t>
  </si>
  <si>
    <t>French SW</t>
  </si>
  <si>
    <t>Bae MJ</t>
  </si>
  <si>
    <t>Lee ST</t>
  </si>
  <si>
    <t>Chae SY</t>
  </si>
  <si>
    <t>Shin SH</t>
  </si>
  <si>
    <t>Kwon SH</t>
  </si>
  <si>
    <t>Park MH</t>
  </si>
  <si>
    <t>Hwang SJ</t>
  </si>
  <si>
    <t>Bang MH</t>
  </si>
  <si>
    <t>Tran VR</t>
  </si>
  <si>
    <t>Thinh NT</t>
  </si>
  <si>
    <t>Song LH</t>
  </si>
  <si>
    <t>Dung TT</t>
  </si>
  <si>
    <t>Le VT</t>
  </si>
  <si>
    <t>Le VD</t>
  </si>
  <si>
    <t>Ky TD</t>
  </si>
  <si>
    <t>Shaheen M</t>
  </si>
  <si>
    <t>Brush TP</t>
  </si>
  <si>
    <t>Trinh S</t>
  </si>
  <si>
    <t>Brawner CM</t>
  </si>
  <si>
    <t>Hauke RJ</t>
  </si>
  <si>
    <t>Elkahwaji JE</t>
  </si>
  <si>
    <t>Cadden JJ</t>
  </si>
  <si>
    <t>Loomis KA</t>
  </si>
  <si>
    <t>Kallia R</t>
  </si>
  <si>
    <t>Louie S</t>
  </si>
  <si>
    <t>Dube MP</t>
  </si>
  <si>
    <t>Micalos PS</t>
  </si>
  <si>
    <t>Pak SC</t>
  </si>
  <si>
    <t>Yee ST</t>
  </si>
  <si>
    <t>Song MK</t>
  </si>
  <si>
    <t>Choi JY</t>
  </si>
  <si>
    <t>Park Y</t>
  </si>
  <si>
    <t>Kwon DY</t>
  </si>
  <si>
    <t>Paik DJ</t>
  </si>
  <si>
    <t>Cholujova D</t>
  </si>
  <si>
    <t>Martisova M</t>
  </si>
  <si>
    <t>Czako B</t>
  </si>
  <si>
    <t>Jakubikova J</t>
  </si>
  <si>
    <t>Sedlak J</t>
  </si>
  <si>
    <t>Mistrik M</t>
  </si>
  <si>
    <t>Duraj J</t>
  </si>
  <si>
    <t>Hunakova L</t>
  </si>
  <si>
    <t>Chung WS</t>
  </si>
  <si>
    <t>Wang JH</t>
  </si>
  <si>
    <t>Jeon S</t>
  </si>
  <si>
    <t>Lee SJ</t>
  </si>
  <si>
    <t>Park SO</t>
  </si>
  <si>
    <t>Park JM</t>
  </si>
  <si>
    <t>Bose S</t>
  </si>
  <si>
    <t>Kim H</t>
  </si>
  <si>
    <t>Daizo A</t>
  </si>
  <si>
    <t>Sanada H</t>
  </si>
  <si>
    <t>Ohta T</t>
  </si>
  <si>
    <t>Maeda H</t>
  </si>
  <si>
    <t>Egashira Y</t>
  </si>
  <si>
    <t>Yamada T</t>
  </si>
  <si>
    <t>Igari N</t>
  </si>
  <si>
    <t>Zhu X</t>
  </si>
  <si>
    <t>Hirai S</t>
  </si>
  <si>
    <t>Hanaki M</t>
  </si>
  <si>
    <t>Elsaid AF</t>
  </si>
  <si>
    <t>Fahmi RM</t>
  </si>
  <si>
    <t>Agrawal A</t>
  </si>
  <si>
    <t>Agrawal S</t>
  </si>
  <si>
    <t>Endo Y</t>
  </si>
  <si>
    <t>Kanbayashi H</t>
  </si>
  <si>
    <t>Abedi S</t>
  </si>
  <si>
    <t>Brown J</t>
  </si>
  <si>
    <t>Gollapudi, Sastry</t>
  </si>
  <si>
    <t xml:space="preserve">Ghoneum &amp; Gollapudi (2005a) </t>
  </si>
  <si>
    <t xml:space="preserve">Ghoneum &amp; Gollapudi (2005b) </t>
  </si>
  <si>
    <t xml:space="preserve">Ghoneum &amp; Gollapudi (2011) </t>
  </si>
  <si>
    <t>Jewett, A.</t>
  </si>
  <si>
    <t>Matsuura, Motohiro</t>
  </si>
  <si>
    <t>Tochigi</t>
  </si>
  <si>
    <t>Tachiki, Ken H.</t>
  </si>
  <si>
    <t>Ueyama, Koichi</t>
  </si>
  <si>
    <t>Makinodan, Takashi</t>
  </si>
  <si>
    <t>Makhijani, Nalini</t>
  </si>
  <si>
    <t>Yamaguchi, Dean</t>
  </si>
  <si>
    <t>Ghoneum et al. (2008)</t>
  </si>
  <si>
    <t>Jichi Medical University</t>
  </si>
  <si>
    <t xml:space="preserve">Ghoneum et al. (2013) </t>
  </si>
  <si>
    <t>Giese, Scott</t>
  </si>
  <si>
    <t>Sabell, George Richard</t>
  </si>
  <si>
    <t>Coussons-Read, Mary</t>
  </si>
  <si>
    <t xml:space="preserve">University of Colorado at Denver </t>
  </si>
  <si>
    <t>University of California at Irvine</t>
  </si>
  <si>
    <t>University of California at Los Angeles</t>
  </si>
  <si>
    <t>Golombick, Terry</t>
  </si>
  <si>
    <t>Diamond, Terrence H.</t>
  </si>
  <si>
    <t>Manoharan, Arumugam</t>
  </si>
  <si>
    <t>Ramakrishna, Rajeev</t>
  </si>
  <si>
    <t>St George Hospital</t>
  </si>
  <si>
    <t>University of Wollongong</t>
  </si>
  <si>
    <t>Hajtó, Tibor</t>
  </si>
  <si>
    <t>Pécs</t>
  </si>
  <si>
    <t>Kirsch, Angelika</t>
  </si>
  <si>
    <t>Binningen</t>
  </si>
  <si>
    <t>Switzerland</t>
  </si>
  <si>
    <t>Baranyai, Lilla</t>
  </si>
  <si>
    <t>Kuzma, Monika</t>
  </si>
  <si>
    <t>Private Praxis Medical Office</t>
  </si>
  <si>
    <t>Horváth, Anna</t>
  </si>
  <si>
    <t>Perjési, Pál</t>
  </si>
  <si>
    <t>Papp, Szidonia</t>
  </si>
  <si>
    <t>Hoshino, Yuka</t>
  </si>
  <si>
    <t>Hirashima, Naohide</t>
  </si>
  <si>
    <t>Nakanishi, Mamoru</t>
  </si>
  <si>
    <t>Furuno, Tadahide</t>
  </si>
  <si>
    <t>Nagoya City University</t>
  </si>
  <si>
    <t>Nagoya</t>
  </si>
  <si>
    <t>Aichi-Gakuin University</t>
  </si>
  <si>
    <t>Ichihashi, Kenichi</t>
  </si>
  <si>
    <t>Ichihashi Clinic</t>
  </si>
  <si>
    <t>Kobe</t>
  </si>
  <si>
    <t>Itoh, Yoshiyuki</t>
  </si>
  <si>
    <t>Mizuno, Mika</t>
  </si>
  <si>
    <t>Ikeda, Mitsuru</t>
  </si>
  <si>
    <t>Nakahara, Rie</t>
  </si>
  <si>
    <t>Kubota, Seiji</t>
  </si>
  <si>
    <t>Ito, Junji</t>
  </si>
  <si>
    <t>Okada, Tohru</t>
  </si>
  <si>
    <t>Kawamura, Mariko</t>
  </si>
  <si>
    <t>Kikkawa, Fumitaka</t>
  </si>
  <si>
    <t>Naganawa, Shinji</t>
  </si>
  <si>
    <t>Nagoya University</t>
  </si>
  <si>
    <t>Jacoby, Henry I.</t>
  </si>
  <si>
    <t>Wnorowski, Gary</t>
  </si>
  <si>
    <t>Sakata, Karl</t>
  </si>
  <si>
    <t>Product Safety Labs</t>
  </si>
  <si>
    <t>Creative Strategy Inc.</t>
  </si>
  <si>
    <t>Kaketani, Kazutoshi</t>
  </si>
  <si>
    <t>Hanzomon Gastrointestinal Clinic</t>
  </si>
  <si>
    <t>Kamiya, Takeshi</t>
  </si>
  <si>
    <t>Shikano, Michiko</t>
  </si>
  <si>
    <t>Tanaka, Mamoru</t>
  </si>
  <si>
    <t>Ozeki, Keiji</t>
  </si>
  <si>
    <t>Ebi, Masahide</t>
  </si>
  <si>
    <t>Katano, Takahito</t>
  </si>
  <si>
    <t>Hamano, Shingo</t>
  </si>
  <si>
    <t>Nishiwaki, Hirotaka</t>
  </si>
  <si>
    <t>Tsukamoto, Hironobu</t>
  </si>
  <si>
    <t>Mizoshita, Tsutomu</t>
  </si>
  <si>
    <t>Mori, Yoshinori</t>
  </si>
  <si>
    <t>Kubota, Eiji</t>
  </si>
  <si>
    <t>Tanida, Satoshi</t>
  </si>
  <si>
    <t>Kataoka, Hiromi</t>
  </si>
  <si>
    <t>Okuda, Noriaki</t>
  </si>
  <si>
    <t>Joh, Takashi</t>
  </si>
  <si>
    <t>Okuda Naika Clinic</t>
  </si>
  <si>
    <t>Kang, Su Jin</t>
  </si>
  <si>
    <t>Yang, Hyi Young</t>
  </si>
  <si>
    <t>Kim, Joong Hark</t>
  </si>
  <si>
    <t>Hwang, Sung Joo</t>
  </si>
  <si>
    <t>Hong, Seong Gil</t>
  </si>
  <si>
    <t>Erom Co. Ltd</t>
  </si>
  <si>
    <t>Gyeonggi</t>
  </si>
  <si>
    <t>Kawai, Tomonori</t>
  </si>
  <si>
    <t>Shinkurashiki Icho Komon Geka</t>
  </si>
  <si>
    <t>Okayama</t>
  </si>
  <si>
    <t>Kenyon, Julian</t>
  </si>
  <si>
    <t>The Dove Clinic for Integrated Medicine</t>
  </si>
  <si>
    <t>Twyford</t>
  </si>
  <si>
    <t>Kim H.Y. et al. (2005)</t>
  </si>
  <si>
    <t>Kim H.Y. et al. (2007)</t>
  </si>
  <si>
    <t>Kim J.M. et al.(2020)</t>
  </si>
  <si>
    <t>Kim S.P. et al. (2013)</t>
  </si>
  <si>
    <t>Kim S.P. et al. (2014)</t>
  </si>
  <si>
    <t>Kim S.P. et al. (2018)</t>
  </si>
  <si>
    <t>Kim, Dong Ju</t>
  </si>
  <si>
    <t>Choi, Su Min</t>
  </si>
  <si>
    <t>Kim, Hwa Young</t>
  </si>
  <si>
    <t>Ryu, Su Noh</t>
  </si>
  <si>
    <t>Han, Sang Jun</t>
  </si>
  <si>
    <t>Chuncheon</t>
  </si>
  <si>
    <t>Korea National Open University</t>
  </si>
  <si>
    <t>Han, Jae Taek</t>
  </si>
  <si>
    <t>Yang, Sung Bum</t>
  </si>
  <si>
    <t>Shin, Kwang Soon</t>
  </si>
  <si>
    <t>Suh, Hyung Joo</t>
  </si>
  <si>
    <t>Park, Mi Hyoun</t>
  </si>
  <si>
    <t>Kyonggi University</t>
  </si>
  <si>
    <t>Suwon</t>
  </si>
  <si>
    <t>Lee, Seong Ae</t>
  </si>
  <si>
    <t>Kim, Jin Min</t>
  </si>
  <si>
    <t>Song, Bum Seok</t>
  </si>
  <si>
    <t>Sohn, Hee Jung</t>
  </si>
  <si>
    <t>Baik, Hyunwook</t>
  </si>
  <si>
    <t>Sung, Mi Kyung</t>
  </si>
  <si>
    <t>Sookmyung Women’s University</t>
  </si>
  <si>
    <t>Bundang Jesaeng Hospital</t>
  </si>
  <si>
    <t>Seongnam</t>
  </si>
  <si>
    <t>Korea Atomic Energy Institute</t>
  </si>
  <si>
    <t>Jeongeup</t>
  </si>
  <si>
    <t>Kim, Sung Phil</t>
  </si>
  <si>
    <t>Nam, Seok Hyun</t>
  </si>
  <si>
    <t>Friedman, Mendel</t>
  </si>
  <si>
    <t>Ajou University</t>
  </si>
  <si>
    <t>U.S. Department of Agriculture</t>
  </si>
  <si>
    <t>Atlas, Steven E.</t>
  </si>
  <si>
    <t>Abbas, Muhammad H.</t>
  </si>
  <si>
    <t>Rasul, Ammar</t>
  </si>
  <si>
    <t>Farooqi, Ashar</t>
  </si>
  <si>
    <t>Lantigua, Laura A.</t>
  </si>
  <si>
    <t>Michaud, Frederick</t>
  </si>
  <si>
    <t>Goldberg, Sharon</t>
  </si>
  <si>
    <t>Lages, Lucas C.</t>
  </si>
  <si>
    <t>Higuera, Oscar L.</t>
  </si>
  <si>
    <t>Fiallo, Andrea</t>
  </si>
  <si>
    <t>Tiozzo, Eduard</t>
  </si>
  <si>
    <t>Ciraula, Stephanie</t>
  </si>
  <si>
    <t>Mendez, Armando</t>
  </si>
  <si>
    <t>Konefal, Janet</t>
  </si>
  <si>
    <t>Glow Health</t>
  </si>
  <si>
    <t>Gao, Jinrun</t>
  </si>
  <si>
    <t>Harvey, Philip D.</t>
  </si>
  <si>
    <t>University of New Mexico</t>
  </si>
  <si>
    <t>Barclay’s, Inc.</t>
  </si>
  <si>
    <t>Kromo, Olga</t>
  </si>
  <si>
    <t>Rodriguez, Allan E.</t>
  </si>
  <si>
    <t>Rheumatic Wellness Institute, LLC</t>
  </si>
  <si>
    <t>Lissoni, Paolo</t>
  </si>
  <si>
    <t>Messina, Giusy</t>
  </si>
  <si>
    <t>Brivio, Fernando</t>
  </si>
  <si>
    <t>Fumagalli, Luca</t>
  </si>
  <si>
    <t>Rovelli, Franco</t>
  </si>
  <si>
    <t>Maruelli, Luisa</t>
  </si>
  <si>
    <t>Miceli, Mauro</t>
  </si>
  <si>
    <t>Marchiori, Paolo</t>
  </si>
  <si>
    <t>Porro, Giorgio</t>
  </si>
  <si>
    <t>Held, Michael</t>
  </si>
  <si>
    <t>Fede, Giuseppe</t>
  </si>
  <si>
    <t>Uchiyamada, Toshi</t>
  </si>
  <si>
    <t>San Gerardo Hospital</t>
  </si>
  <si>
    <t>Milan</t>
  </si>
  <si>
    <t>Natur-Spiritual</t>
  </si>
  <si>
    <t>Biological Medicine Center</t>
  </si>
  <si>
    <t>Rome</t>
  </si>
  <si>
    <t>Institute of Biological Medicine</t>
  </si>
  <si>
    <t>Markus, Jodi</t>
  </si>
  <si>
    <t>Miller, Alicia</t>
  </si>
  <si>
    <t>Smith, Megan</t>
  </si>
  <si>
    <t>Orengo, Ida</t>
  </si>
  <si>
    <t>Baylor College of Medicine</t>
  </si>
  <si>
    <t>Mayo Clinic</t>
  </si>
  <si>
    <t>Masood, Ahmad Ijaz</t>
  </si>
  <si>
    <t>Sheikh, Rabeeta</t>
  </si>
  <si>
    <t>Anwer, Rana Atique</t>
  </si>
  <si>
    <t xml:space="preserve">Nishtar Hospital </t>
  </si>
  <si>
    <t>Multan</t>
  </si>
  <si>
    <t>McDermott, C.</t>
  </si>
  <si>
    <t>Richards, S. C.</t>
  </si>
  <si>
    <t>Thomas, P. W.</t>
  </si>
  <si>
    <t>Montgomery, J.</t>
  </si>
  <si>
    <t>Lewith, G.</t>
  </si>
  <si>
    <t xml:space="preserve">University of Southampton </t>
  </si>
  <si>
    <t>Southampton</t>
  </si>
  <si>
    <t>Wareham Community Hospital</t>
  </si>
  <si>
    <t>Wareham</t>
  </si>
  <si>
    <t>Poole Hospital NHS Trust</t>
  </si>
  <si>
    <t>Poole</t>
  </si>
  <si>
    <t>Bournemouth University</t>
  </si>
  <si>
    <t>Bournemouth</t>
  </si>
  <si>
    <t>Meshitsuka, Keisuke</t>
  </si>
  <si>
    <t>Nishi-Shinjuku Yamate Clinic</t>
  </si>
  <si>
    <t>Shinjuku</t>
  </si>
  <si>
    <t>Miura, Tomisato</t>
  </si>
  <si>
    <t>Chiba, Mitsuru</t>
  </si>
  <si>
    <t>Miyazaki, Yuko</t>
  </si>
  <si>
    <t>Kato, Yoji</t>
  </si>
  <si>
    <t>Hirosaki University</t>
  </si>
  <si>
    <t>Hirosaki</t>
  </si>
  <si>
    <t>Bibars, Mona A.</t>
  </si>
  <si>
    <t>Abou Mossallam, Ahlam A.</t>
  </si>
  <si>
    <t>National Center for Radiation Research and Technology</t>
  </si>
  <si>
    <t>National Research Center</t>
  </si>
  <si>
    <t>Ohara, Ikuo</t>
  </si>
  <si>
    <t>Onai, Kumiko</t>
  </si>
  <si>
    <t>Aichi Gakusen University</t>
  </si>
  <si>
    <t>Okazaki</t>
  </si>
  <si>
    <t>Tabuchi, Ritsuko</t>
  </si>
  <si>
    <t>Kobe Women's University</t>
  </si>
  <si>
    <t>Okamura, Yasushi</t>
  </si>
  <si>
    <t>Institute of Life Science</t>
  </si>
  <si>
    <t>Fukuoka</t>
  </si>
  <si>
    <t>University of Occupational and Environmental Health</t>
  </si>
  <si>
    <t>Kitakyushu</t>
  </si>
  <si>
    <t>Ooi, Soo Liang</t>
  </si>
  <si>
    <t>Schupfer, Emily</t>
  </si>
  <si>
    <t>Zielinski, Rob</t>
  </si>
  <si>
    <t>Jeffries, Thomas</t>
  </si>
  <si>
    <t>Harris, Garth</t>
  </si>
  <si>
    <t>McKinnon, David</t>
  </si>
  <si>
    <t>Orange Health Service</t>
  </si>
  <si>
    <t>Western Sydney University</t>
  </si>
  <si>
    <t>BioMedica Nutraceuticals Pty Ltd</t>
  </si>
  <si>
    <t>Edith Cowan University</t>
  </si>
  <si>
    <t>Gollapudi S</t>
  </si>
  <si>
    <t>Jewett A</t>
  </si>
  <si>
    <t>Matsuura M</t>
  </si>
  <si>
    <t>Yamaguchi D</t>
  </si>
  <si>
    <t>Makhijani N</t>
  </si>
  <si>
    <t>Makinodan T</t>
  </si>
  <si>
    <t>Ueyama K</t>
  </si>
  <si>
    <t>Tachiki KH</t>
  </si>
  <si>
    <t>Giese S</t>
  </si>
  <si>
    <t>Coussons-Read M</t>
  </si>
  <si>
    <t>Sabell GR</t>
  </si>
  <si>
    <t>Golombick T</t>
  </si>
  <si>
    <t>Ramakrishna R</t>
  </si>
  <si>
    <t>Manoharan A</t>
  </si>
  <si>
    <t>Diamond TH</t>
  </si>
  <si>
    <t>Hajtó T</t>
  </si>
  <si>
    <t>Kirsch A</t>
  </si>
  <si>
    <t>Perjési P</t>
  </si>
  <si>
    <t>Kuzma M</t>
  </si>
  <si>
    <t>Baranyai L</t>
  </si>
  <si>
    <t>Horváth A</t>
  </si>
  <si>
    <t>Papp S</t>
  </si>
  <si>
    <t>Hoshino Y</t>
  </si>
  <si>
    <t>Furuno T</t>
  </si>
  <si>
    <t>Nakanishi M</t>
  </si>
  <si>
    <t>Hirashima N</t>
  </si>
  <si>
    <t>Ichihashi K</t>
  </si>
  <si>
    <t>Itoh Y</t>
  </si>
  <si>
    <t>Naganawa S</t>
  </si>
  <si>
    <t>Kikkawa F</t>
  </si>
  <si>
    <t>Kawamura M</t>
  </si>
  <si>
    <t>Okada T</t>
  </si>
  <si>
    <t>Ito J</t>
  </si>
  <si>
    <t>Kubota S</t>
  </si>
  <si>
    <t>Nakahara R</t>
  </si>
  <si>
    <t>Ikeda M</t>
  </si>
  <si>
    <t>Mizuno M</t>
  </si>
  <si>
    <t>Jacoby HI</t>
  </si>
  <si>
    <t>Sakata K</t>
  </si>
  <si>
    <t>Wnorowski G</t>
  </si>
  <si>
    <t>Kaketani K</t>
  </si>
  <si>
    <t>Kamiya T</t>
  </si>
  <si>
    <t>Kataoka H</t>
  </si>
  <si>
    <t>Tanida S</t>
  </si>
  <si>
    <t>Kubota E</t>
  </si>
  <si>
    <t>Mori Y</t>
  </si>
  <si>
    <t>Mizoshita T</t>
  </si>
  <si>
    <t>Tsukamoto H</t>
  </si>
  <si>
    <t>Nishiwaki H</t>
  </si>
  <si>
    <t>Hamano S</t>
  </si>
  <si>
    <t>Katano T</t>
  </si>
  <si>
    <t>Ebi M</t>
  </si>
  <si>
    <t>Ozeki K</t>
  </si>
  <si>
    <t>Tanaka M</t>
  </si>
  <si>
    <t>Shikano M</t>
  </si>
  <si>
    <t>Joh T</t>
  </si>
  <si>
    <t>Okuda N</t>
  </si>
  <si>
    <t>Kang SJ</t>
  </si>
  <si>
    <t>Hong SG</t>
  </si>
  <si>
    <t>Kim JH</t>
  </si>
  <si>
    <t>Yang HY</t>
  </si>
  <si>
    <t>Kawai T</t>
  </si>
  <si>
    <t>Kenyon J</t>
  </si>
  <si>
    <t>Kim DJ</t>
  </si>
  <si>
    <t>Han SJ</t>
  </si>
  <si>
    <t>Ryu SN</t>
  </si>
  <si>
    <t>Kim HY</t>
  </si>
  <si>
    <t>Choi SM</t>
  </si>
  <si>
    <t>Suh HJ</t>
  </si>
  <si>
    <t>Shin KS</t>
  </si>
  <si>
    <t>Yang SB</t>
  </si>
  <si>
    <t>Han JT</t>
  </si>
  <si>
    <t>Lee SA</t>
  </si>
  <si>
    <t>Kim JM</t>
  </si>
  <si>
    <t>Sung MK</t>
  </si>
  <si>
    <t>Baik H</t>
  </si>
  <si>
    <t>Sohn HJ</t>
  </si>
  <si>
    <t>Song BS</t>
  </si>
  <si>
    <t>Kim SP</t>
  </si>
  <si>
    <t>Friedman M</t>
  </si>
  <si>
    <t>Nam SH</t>
  </si>
  <si>
    <t>Lages LC</t>
  </si>
  <si>
    <t>Goldberg S</t>
  </si>
  <si>
    <t>Michaud F</t>
  </si>
  <si>
    <t>Lantigua LA</t>
  </si>
  <si>
    <t>Farooqi A</t>
  </si>
  <si>
    <t>Rasul A</t>
  </si>
  <si>
    <t>Abbas MH</t>
  </si>
  <si>
    <t>Atlas SE</t>
  </si>
  <si>
    <t>Konefal J</t>
  </si>
  <si>
    <t>Mendez A</t>
  </si>
  <si>
    <t>Ciraula S</t>
  </si>
  <si>
    <t>Tiozzo E</t>
  </si>
  <si>
    <t>Fiallo A</t>
  </si>
  <si>
    <t>Higuera OL</t>
  </si>
  <si>
    <t>Harvey PD</t>
  </si>
  <si>
    <t>Gao J</t>
  </si>
  <si>
    <t>Rodriguez AE</t>
  </si>
  <si>
    <t>Kromo O</t>
  </si>
  <si>
    <t>Lissoni P</t>
  </si>
  <si>
    <t>Miceli M</t>
  </si>
  <si>
    <t>Maruelli L</t>
  </si>
  <si>
    <t>Rovelli F</t>
  </si>
  <si>
    <t>Fumagalli L</t>
  </si>
  <si>
    <t>Brivio F</t>
  </si>
  <si>
    <t>Messina G</t>
  </si>
  <si>
    <t>Uchiyamada T</t>
  </si>
  <si>
    <t>Fede G</t>
  </si>
  <si>
    <t>Held M</t>
  </si>
  <si>
    <t>Porro G</t>
  </si>
  <si>
    <t>Marchiori P</t>
  </si>
  <si>
    <t>Markus J</t>
  </si>
  <si>
    <t>Orengo I</t>
  </si>
  <si>
    <t>Smith M</t>
  </si>
  <si>
    <t>Miller A</t>
  </si>
  <si>
    <t>Masood AI</t>
  </si>
  <si>
    <t>Anwer RA</t>
  </si>
  <si>
    <t>Sheikh R</t>
  </si>
  <si>
    <t>McDermott C</t>
  </si>
  <si>
    <t>Thomas PW</t>
  </si>
  <si>
    <t>Richards SC</t>
  </si>
  <si>
    <t>Montgomery J</t>
  </si>
  <si>
    <t>Lewith G</t>
  </si>
  <si>
    <t>Meshitsuka K</t>
  </si>
  <si>
    <t>Miura T</t>
  </si>
  <si>
    <t>Kato Y</t>
  </si>
  <si>
    <t>Miyazaki Y</t>
  </si>
  <si>
    <t>Chiba M</t>
  </si>
  <si>
    <t>Bibars MA</t>
  </si>
  <si>
    <t>Ohara I</t>
  </si>
  <si>
    <t>Tabuchi R</t>
  </si>
  <si>
    <t>Onai K</t>
  </si>
  <si>
    <t>Okamura Y</t>
  </si>
  <si>
    <t>Pérez-Martínez, Antonio</t>
  </si>
  <si>
    <t>Valentín, Jaime</t>
  </si>
  <si>
    <t>Fernández, Lucía</t>
  </si>
  <si>
    <t>Hernández-Jiménez, Enrique</t>
  </si>
  <si>
    <t>López-Collazo, Eduardo</t>
  </si>
  <si>
    <t>Zerbes, Petra</t>
  </si>
  <si>
    <t>Schwörer, Ellen</t>
  </si>
  <si>
    <t>Nuñéz, Fernando</t>
  </si>
  <si>
    <t>Martín, Inmaculada Génesis</t>
  </si>
  <si>
    <t>Sallis, Hannah</t>
  </si>
  <si>
    <t>Díaz, Miguel Ángel</t>
  </si>
  <si>
    <t>Handgretinger, Rupert</t>
  </si>
  <si>
    <t>Pfeiffer, Matthias Manuel</t>
  </si>
  <si>
    <t>Hospital Universitario La Paz</t>
  </si>
  <si>
    <t>Madrid</t>
  </si>
  <si>
    <t>Cancer Research National Centre</t>
  </si>
  <si>
    <t>University of Tuebingen</t>
  </si>
  <si>
    <t>Tuebingen</t>
  </si>
  <si>
    <t>Germany</t>
  </si>
  <si>
    <t>Instituto de Investigaciones Biomedicas “Alberto Sols”</t>
  </si>
  <si>
    <t>Cardiff University</t>
  </si>
  <si>
    <t>Cardiff</t>
  </si>
  <si>
    <t>Hospital Infantil Universitario Niño Jesús</t>
  </si>
  <si>
    <t xml:space="preserve">Pescatore, Fred M. </t>
  </si>
  <si>
    <t>Přestáno, Carmelo</t>
  </si>
  <si>
    <t>Kichikova, Malka</t>
  </si>
  <si>
    <t>The International &amp; American Associations of Clinical Nutritionists</t>
  </si>
  <si>
    <t>Petrovics, Gabriel</t>
  </si>
  <si>
    <t>Szigeti, Gyula</t>
  </si>
  <si>
    <t>Hamvas, Szilard</t>
  </si>
  <si>
    <t>Mate, Agnes</t>
  </si>
  <si>
    <t>Betlehem, Jozsef</t>
  </si>
  <si>
    <t>Hegyi, Gabriella</t>
  </si>
  <si>
    <t>University of Pécs</t>
  </si>
  <si>
    <t>Salama, Hosny</t>
  </si>
  <si>
    <t>Medhat, Eman</t>
  </si>
  <si>
    <t>Zekri, Abdel-Rahman N.</t>
  </si>
  <si>
    <t>Darwish, Tarneem</t>
  </si>
  <si>
    <t>Sudo, Nobuyuki</t>
  </si>
  <si>
    <t>Tatoe, Konen</t>
  </si>
  <si>
    <t>Koyama, Naomi</t>
  </si>
  <si>
    <t>Kanna, Hideyuki</t>
  </si>
  <si>
    <t>Hirayama, Kenji</t>
  </si>
  <si>
    <t>Kubo, Chiharu</t>
  </si>
  <si>
    <t>Kyushu University</t>
  </si>
  <si>
    <t>Takahara, Kihachiro</t>
  </si>
  <si>
    <t>Sano, Kamataro</t>
  </si>
  <si>
    <t>Sano Surgery Clinic</t>
  </si>
  <si>
    <t>Tan, Dorothy Faye S.</t>
  </si>
  <si>
    <t>Flores, Jerickson Abbie S.</t>
  </si>
  <si>
    <t>Jose R. Reyes Memorial Medical Center</t>
  </si>
  <si>
    <t>Manila</t>
  </si>
  <si>
    <t>Tazawa, Kenji</t>
  </si>
  <si>
    <t>Namikawa, Hirohide</t>
  </si>
  <si>
    <t>Oida, Naoko</t>
  </si>
  <si>
    <t>Itoh, Kayoko</t>
  </si>
  <si>
    <t>Yatsuzuka, Miki</t>
  </si>
  <si>
    <t>Koike, Jun</t>
  </si>
  <si>
    <t>Masada, Masahiro</t>
  </si>
  <si>
    <t>Toyama Medical and Pharmaceutical University</t>
  </si>
  <si>
    <t>Toyama</t>
  </si>
  <si>
    <t>Tsunekawa (2004)</t>
  </si>
  <si>
    <t>Fujii, Takako</t>
  </si>
  <si>
    <t>Omura, Kazunobu</t>
  </si>
  <si>
    <t>Anazawa, Mari</t>
  </si>
  <si>
    <t>Atreyu Uozaki Long Term Care Institute</t>
  </si>
  <si>
    <t>Dokkyo University</t>
  </si>
  <si>
    <t>Tsunekawa, Hiroshi</t>
  </si>
  <si>
    <t>Tsunekawa Gastrointestinal Clinic</t>
  </si>
  <si>
    <t>Boindogurung, Kinka</t>
  </si>
  <si>
    <t>Yu, Kwang Won</t>
  </si>
  <si>
    <t xml:space="preserve">Choi, Yang Mun </t>
  </si>
  <si>
    <t>Chongju National College of Science and Technology</t>
  </si>
  <si>
    <t>Shinsung College</t>
  </si>
  <si>
    <t>Zheng et al. (2012a)</t>
  </si>
  <si>
    <t>Zheng et al. (2012b)</t>
  </si>
  <si>
    <t>Zheng, Surina</t>
  </si>
  <si>
    <t>Dohi, Hirofumi</t>
  </si>
  <si>
    <t>Inage</t>
  </si>
  <si>
    <t>Sugita, Shunsuke</t>
  </si>
  <si>
    <t>Zhao, Zhenguo</t>
  </si>
  <si>
    <t>Cheng, Wei</t>
  </si>
  <si>
    <t>Qu, Wei</t>
  </si>
  <si>
    <t>Wang, Kai</t>
  </si>
  <si>
    <t>The Affiliated Jiangyin Hospital of Southeast University Medical College</t>
  </si>
  <si>
    <t>Jiangsu</t>
  </si>
  <si>
    <t>Affiliated Hospital of Nanjing University of Chinese Medicine</t>
  </si>
  <si>
    <t>Nanjing</t>
  </si>
  <si>
    <t>The Affiliated Hospital of Xuzhou Medical University</t>
  </si>
  <si>
    <t>Xuzhou</t>
  </si>
  <si>
    <t>Okubo, Aya</t>
  </si>
  <si>
    <t>Ninomiya, Kentaro</t>
  </si>
  <si>
    <t>Ibaraki</t>
  </si>
  <si>
    <t>Ooi SL</t>
  </si>
  <si>
    <t>Schupfer E</t>
  </si>
  <si>
    <t>Zielinski R</t>
  </si>
  <si>
    <t>Jeffries T</t>
  </si>
  <si>
    <t>Harris G</t>
  </si>
  <si>
    <t>McKinnon D</t>
  </si>
  <si>
    <t>Pérez-Martínez A</t>
  </si>
  <si>
    <t>Valentín J</t>
  </si>
  <si>
    <t>Fernández L</t>
  </si>
  <si>
    <t>Hernández-Jiménez E</t>
  </si>
  <si>
    <t>López-Collazo E</t>
  </si>
  <si>
    <t>Zerbes P</t>
  </si>
  <si>
    <t>Schwörer E</t>
  </si>
  <si>
    <t>Nuñéz F</t>
  </si>
  <si>
    <t>Martín IG</t>
  </si>
  <si>
    <t>Sallis H</t>
  </si>
  <si>
    <t>Díaz MÁ</t>
  </si>
  <si>
    <t>Handgretinger R</t>
  </si>
  <si>
    <t>Pfeiffer MM</t>
  </si>
  <si>
    <t>Pescatore FM</t>
  </si>
  <si>
    <t>Přestáno C</t>
  </si>
  <si>
    <t>Kichikova M</t>
  </si>
  <si>
    <t>Petrovics G</t>
  </si>
  <si>
    <t>Szigeti G</t>
  </si>
  <si>
    <t>Hamvas S</t>
  </si>
  <si>
    <t>Mate A</t>
  </si>
  <si>
    <t>Betlehem J</t>
  </si>
  <si>
    <t>Hegyi G</t>
  </si>
  <si>
    <t>Salama H</t>
  </si>
  <si>
    <t>Medhat E</t>
  </si>
  <si>
    <t>Zekri AN</t>
  </si>
  <si>
    <t>Darwish T</t>
  </si>
  <si>
    <t>Sudo N</t>
  </si>
  <si>
    <t>Tatoe K</t>
  </si>
  <si>
    <t>Koyama N</t>
  </si>
  <si>
    <t>Kanna H</t>
  </si>
  <si>
    <t>Hirayama K</t>
  </si>
  <si>
    <t>Kubo C</t>
  </si>
  <si>
    <t>Takahara K</t>
  </si>
  <si>
    <t>Sano K</t>
  </si>
  <si>
    <t>Tan DF</t>
  </si>
  <si>
    <t>Flores JA</t>
  </si>
  <si>
    <t>Tazawa K</t>
  </si>
  <si>
    <t>Namikawa H</t>
  </si>
  <si>
    <t>Oida N</t>
  </si>
  <si>
    <t>Itoh K</t>
  </si>
  <si>
    <t>Yatsuzuka M</t>
  </si>
  <si>
    <t>Koike J</t>
  </si>
  <si>
    <t>Masada M</t>
  </si>
  <si>
    <t>Fujii T</t>
  </si>
  <si>
    <t>Omura K</t>
  </si>
  <si>
    <t>Anazawa M</t>
  </si>
  <si>
    <t>Tsunekawa H</t>
  </si>
  <si>
    <t>Boindogurung K</t>
  </si>
  <si>
    <t>Yu KW</t>
  </si>
  <si>
    <t>Choi YM</t>
  </si>
  <si>
    <t>Zheng S</t>
  </si>
  <si>
    <t>Dohi H</t>
  </si>
  <si>
    <t>Sugita S</t>
  </si>
  <si>
    <t>Zhao Z</t>
  </si>
  <si>
    <t>Cheng W</t>
  </si>
  <si>
    <t>Qu W</t>
  </si>
  <si>
    <t>Wang K</t>
  </si>
  <si>
    <t>Okubo A</t>
  </si>
  <si>
    <t>Ninomiya K</t>
  </si>
  <si>
    <t>Alaa El-Dein, Mai</t>
  </si>
  <si>
    <t>Chae, Su Yeon</t>
  </si>
  <si>
    <t>Song, Mi Kyung</t>
  </si>
  <si>
    <t>Organisation</t>
  </si>
  <si>
    <t>Affiliated Hospital of Nanjing University of Chinese Medicine, Nanjing, China</t>
  </si>
  <si>
    <t>Aichi Gakusen University, Okazaki, Japan</t>
  </si>
  <si>
    <t>Aichi-Gakuin University, Nagoya, Japan</t>
  </si>
  <si>
    <t>Al-Qalam University, Kerkuk, Iraq</t>
  </si>
  <si>
    <t>Anhui University of Traditional Chinese Medicine, Hefei, China</t>
  </si>
  <si>
    <t>Atreyu Uozaki Long Term Care Institute, Kobe, Japan</t>
  </si>
  <si>
    <t>Barclay’s, Inc., Wilmington, DE, USA</t>
  </si>
  <si>
    <t>Baylor College of Medicine, Houston, TX, USA</t>
  </si>
  <si>
    <t>Biological Medicine Center, Rome, Italy</t>
  </si>
  <si>
    <t>BioMedica Nutraceuticals Pty Ltd, Alexandria, NSW, Australia</t>
  </si>
  <si>
    <t>Bournemouth University, Bournemouth, UK</t>
  </si>
  <si>
    <t>Cairo University, Cairo, Egypt</t>
  </si>
  <si>
    <t>Cancer Research National Centre, Madrid, Spain</t>
  </si>
  <si>
    <t>Cardiff University, Cardiff, UK</t>
  </si>
  <si>
    <t>Charles Drew University of Medicine and Science, Los Angeles, CA, USA</t>
  </si>
  <si>
    <t>Charles Sturt University, Bathurst, NSW, Australia</t>
  </si>
  <si>
    <t>Chiba University, Matsudo, Japan</t>
  </si>
  <si>
    <t>Chongju National College of Science and Technology, Chungbuk, Korea</t>
  </si>
  <si>
    <t>Creative Strategy Inc., Tokyo, Japan</t>
  </si>
  <si>
    <t>Daiwa Pharmaceutical Co. Ltd., Tokyo, Japan</t>
  </si>
  <si>
    <t>Dokkyo University, Tochigi, Japan</t>
  </si>
  <si>
    <t>Edith Cowan University, Joondalup, WA, Australia</t>
  </si>
  <si>
    <t>Fisher Institute for Medical Research, Grand Prairie, TX, USA</t>
  </si>
  <si>
    <t>Glow Health, Bay Harbor Islands, FL, USA</t>
  </si>
  <si>
    <t>Hanzomon Gastrointestinal Clinic, Tokyo, Japan</t>
  </si>
  <si>
    <t>Hirosaki University, Hirosaki, Japan</t>
  </si>
  <si>
    <t>Hospital Infantil Universitario Niño Jesús, Madrid, Spain</t>
  </si>
  <si>
    <t>Hospital Universitario La Paz, Madrid, Spain</t>
  </si>
  <si>
    <t>Ichihashi Clinic, Kobe, Japan</t>
  </si>
  <si>
    <t>Institute of Biological Medicine, Milan, Italy</t>
  </si>
  <si>
    <t>Institute of Life Science, Fukuoka, Japan</t>
  </si>
  <si>
    <t>Instituto de Investigaciones Biomedicas “Alberto Sols”, Madrid, Spain</t>
  </si>
  <si>
    <t>Jichi Medical University, Tochigi, Japan</t>
  </si>
  <si>
    <t>Jose R. Reyes Memorial Medical Center, Manila, Philippines</t>
  </si>
  <si>
    <t>Kobe Women's University, Kobe, Japan</t>
  </si>
  <si>
    <t>Korea Atomic Energy Institute, Jeongeup, Korea</t>
  </si>
  <si>
    <t>Korea University, Seoul, Korea</t>
  </si>
  <si>
    <t>Kyonggi University, Suwon, Korea</t>
  </si>
  <si>
    <t>Kyushu University, Fukuoka, Japan</t>
  </si>
  <si>
    <t>Mayo Clinic, Jacksonville, FL, USA</t>
  </si>
  <si>
    <t>McMaster University, Hamilton, ON, Canada</t>
  </si>
  <si>
    <t>Nagoya City University, Nagoya, Japan</t>
  </si>
  <si>
    <t>Nagoya University, Nagoya, Japan</t>
  </si>
  <si>
    <t>National Center for Radiation Research and Technology, Cairo, Egypt</t>
  </si>
  <si>
    <t>National Research Center, Cairo, Egypt</t>
  </si>
  <si>
    <t>Natur-Spiritual, Milan, Italy</t>
  </si>
  <si>
    <t>Nishi-Shinjuku Yamate Clinic, Shinjuku, Japan</t>
  </si>
  <si>
    <t>Nishtar Hospital, Multan, Pakistan</t>
  </si>
  <si>
    <t>Okuda Naika Clinic, Nagoya, Japan</t>
  </si>
  <si>
    <t>Orange Health Service, Orange, NSW, Australia</t>
  </si>
  <si>
    <t>Pharmacognosia, Rainier, WA, USA</t>
  </si>
  <si>
    <t>Poole Hospital NHS Trust, Poole, UK</t>
  </si>
  <si>
    <t>Private Praxis Medical Office, Binningen, Switzerland</t>
  </si>
  <si>
    <t>Product Safety Labs, East Brunswick, NJ, USA</t>
  </si>
  <si>
    <t>Rheumatic Wellness Institute, LLC, South Miami, FL, USA</t>
  </si>
  <si>
    <t>San Gerardo Hospital, Milan, Italy</t>
  </si>
  <si>
    <t>Sano Surgery Clinic, Fukuoka, Japan</t>
  </si>
  <si>
    <t>Shinkurashiki Icho Komon Geka, Okayama, Japan</t>
  </si>
  <si>
    <t>Slovak Academy of Sciences, Bratislava, Slovakia</t>
  </si>
  <si>
    <t>St George Hospital, Kogarah, NSW, Australia</t>
  </si>
  <si>
    <t>STR Biotech Co. Ltd., Chuncheon, Korea</t>
  </si>
  <si>
    <t>The 108 Military Central Hospital, Hanoi, Vietnam</t>
  </si>
  <si>
    <t>The Affiliated Hospital of Xuzhou Medical University, Xuzhou, China</t>
  </si>
  <si>
    <t>The Affiliated Jiangyin Hospital of Southeast University Medical College, Jiangsu, China</t>
  </si>
  <si>
    <t>The Dove Clinic for Integrated Medicine, Twyford, UK</t>
  </si>
  <si>
    <t>The International &amp; American Associations of Clinical Nutritionists, Plano, TX, USA</t>
  </si>
  <si>
    <t>Toyama Medical and Pharmaceutical University, Toyama, Japan</t>
  </si>
  <si>
    <t>U.S. Department of Agriculture, Albany, CA, USA</t>
  </si>
  <si>
    <t>University of California at Irvine, Irvine, CA, USA</t>
  </si>
  <si>
    <t>University of California at Los Angeles, Los Angeles, CA, USA</t>
  </si>
  <si>
    <t>University of Colorado at Denver, Dender, CO, USA</t>
  </si>
  <si>
    <t>University of Mansoura, Mansoura, Egypt</t>
  </si>
  <si>
    <t>University of Miami Miller School of Medicine, Miami, FL, USA</t>
  </si>
  <si>
    <t>University of Nebraska Medical Center, Omaha, NE, USA</t>
  </si>
  <si>
    <t>University of New Mexico, Albuquerque, NM, USA</t>
  </si>
  <si>
    <t>University of Occupational and Environmental Health, Kitakyushu, Japan</t>
  </si>
  <si>
    <t>University of Pécs, Pécs, Hungary</t>
  </si>
  <si>
    <t>University of Southampton, Southampton, UK</t>
  </si>
  <si>
    <t>University of Southern California, Los Angeles, CA, USA</t>
  </si>
  <si>
    <t>University of Tuebingen, Tuebingen, Germany</t>
  </si>
  <si>
    <t>University of Wollongong, Wollongong, NSW, Australia</t>
  </si>
  <si>
    <t>University Hospital of St. Cyril and Methodius, Bratislava, Slovakia</t>
  </si>
  <si>
    <t>Wareham Community Hospital, Wareham, UK</t>
  </si>
  <si>
    <t>Western Sydney University, Penrith, NSW, Australia</t>
  </si>
  <si>
    <t>Zagazig University, Zagazig, Egypt</t>
  </si>
  <si>
    <t>Unknown</t>
  </si>
  <si>
    <t>Unkown</t>
  </si>
  <si>
    <t>Type</t>
  </si>
  <si>
    <t>Research</t>
  </si>
  <si>
    <t>Commercial</t>
  </si>
  <si>
    <t>Academic</t>
  </si>
  <si>
    <t>Private Practice</t>
  </si>
  <si>
    <t>Healthcare</t>
  </si>
  <si>
    <t>NoAuthors</t>
  </si>
  <si>
    <t>Unknown, Unkown, USA</t>
  </si>
  <si>
    <t>FullOrganisationDetail</t>
  </si>
  <si>
    <t>Publication</t>
  </si>
  <si>
    <t>ArticleCount</t>
  </si>
  <si>
    <t>Korea University Library Dissertation Repository</t>
  </si>
  <si>
    <t>Kim D.J. et al. (2011a)</t>
  </si>
  <si>
    <t>Kim D.J. et al. (2011b)</t>
  </si>
  <si>
    <t>In vivo immunological activity in fermentation with black rice bran</t>
  </si>
  <si>
    <t>The Korean Journal of Food And Nutrition</t>
  </si>
  <si>
    <t xml:space="preserve">Fermented black rice bran </t>
  </si>
  <si>
    <t>Miura et al. (2004/2013)</t>
  </si>
  <si>
    <t>Badr El-Din et al. (2016c)</t>
  </si>
  <si>
    <t>Inhibition of experimental carcinogenesis by the bioactive natural product Biobran</t>
  </si>
  <si>
    <t>Journal of Plant Protection and Pathology</t>
  </si>
  <si>
    <t>ArtCount</t>
  </si>
  <si>
    <t>Badr El-Din NK</t>
  </si>
  <si>
    <t>Abdel Fattah SM</t>
  </si>
  <si>
    <t>Abou Mossallam AA</t>
  </si>
  <si>
    <t>Alaa El-Dein M</t>
  </si>
  <si>
    <t>El Sayed NS</t>
  </si>
  <si>
    <t>StudyType</t>
  </si>
  <si>
    <t>Animal</t>
  </si>
  <si>
    <t>ChemicalAnalysis</t>
  </si>
  <si>
    <t>UID</t>
  </si>
  <si>
    <t>SourceID</t>
  </si>
  <si>
    <t>DestID</t>
  </si>
  <si>
    <t>SourceArtID</t>
  </si>
  <si>
    <t>RefArtID</t>
  </si>
  <si>
    <t>SourceYear</t>
  </si>
  <si>
    <t>DestYear</t>
  </si>
  <si>
    <t/>
  </si>
  <si>
    <t>Kanbayashi &amp; Endo (2002)</t>
  </si>
  <si>
    <t>State</t>
  </si>
  <si>
    <t>WA</t>
  </si>
  <si>
    <t>FL</t>
  </si>
  <si>
    <t>TX</t>
  </si>
  <si>
    <t>CA</t>
  </si>
  <si>
    <t>Rainier</t>
  </si>
  <si>
    <t>Miami</t>
  </si>
  <si>
    <t>Grand Prairie</t>
  </si>
  <si>
    <t>NM</t>
  </si>
  <si>
    <t>NSW</t>
  </si>
  <si>
    <t>Albany</t>
  </si>
  <si>
    <t>Albuquerque</t>
  </si>
  <si>
    <t>Alexandria</t>
  </si>
  <si>
    <t>Bathurst</t>
  </si>
  <si>
    <t>Bay Harbor Islands</t>
  </si>
  <si>
    <t>CO</t>
  </si>
  <si>
    <t>NJ</t>
  </si>
  <si>
    <t>Denver</t>
  </si>
  <si>
    <t>East Brunswick</t>
  </si>
  <si>
    <t>ON</t>
  </si>
  <si>
    <t>Hamilton</t>
  </si>
  <si>
    <t>Houston</t>
  </si>
  <si>
    <t>Irvine</t>
  </si>
  <si>
    <t>Jacksonville</t>
  </si>
  <si>
    <t>Joondalup</t>
  </si>
  <si>
    <t>Kogarah</t>
  </si>
  <si>
    <t>Los Angeles</t>
  </si>
  <si>
    <t>NE</t>
  </si>
  <si>
    <t>Omaha</t>
  </si>
  <si>
    <t>Orange</t>
  </si>
  <si>
    <t>Penrith</t>
  </si>
  <si>
    <t>Plano</t>
  </si>
  <si>
    <t>South Miami</t>
  </si>
  <si>
    <t>DE</t>
  </si>
  <si>
    <t>Wilmington</t>
  </si>
  <si>
    <t>Tsunekawa Gastrointestinal Clinic, Nagoya, Japan</t>
  </si>
  <si>
    <t>South Korea</t>
  </si>
  <si>
    <t>South Korea University, Seoul, South Korea</t>
  </si>
  <si>
    <t>Daegu Haany University, Gyeongsan, South Korea</t>
  </si>
  <si>
    <t>Sunchon National University, Suncheon, South Korea</t>
  </si>
  <si>
    <t>Andong Science College, Andong, South Korea</t>
  </si>
  <si>
    <t>Erom Co. Ltd, Seoul, South Korea</t>
  </si>
  <si>
    <t>Hanyang University, Seoul, South Korea</t>
  </si>
  <si>
    <t>South Korean Food Research Institutes</t>
  </si>
  <si>
    <t>Kyunghee University, Seoul, South Korea</t>
  </si>
  <si>
    <t>Dongguk University, Gyeongju, South Korea</t>
  </si>
  <si>
    <t>Dongguk University, Seoul, South Korea</t>
  </si>
  <si>
    <t>STR Biotech Co. Ltd., Chuncheon, South Korea</t>
  </si>
  <si>
    <t>Erom Co. Ltd, Chuncheon, South Korea</t>
  </si>
  <si>
    <t>Korea National Open University, Seoul, South Korea</t>
  </si>
  <si>
    <t>Kyonggi University, Suwon, South Korea</t>
  </si>
  <si>
    <t>Korea University, Seoul, South Korea</t>
  </si>
  <si>
    <t>Sookmyung Women’s University, Seoul, South Korea</t>
  </si>
  <si>
    <t>Bundang Jesaeng Hospital, Seongnam, South Korea</t>
  </si>
  <si>
    <t>Ajou University, Suwon, South Korea</t>
  </si>
  <si>
    <t>Cheongju</t>
  </si>
  <si>
    <t>Dangjin</t>
  </si>
  <si>
    <t>Shinsung College, Dangjin, Chungnam, Korea</t>
  </si>
  <si>
    <t xml:space="preserve">Uiwang </t>
  </si>
  <si>
    <t>Erom Co. Ltd, Uiwang, Gyeonggi, South Korea</t>
  </si>
  <si>
    <t>Ushiku</t>
  </si>
  <si>
    <t>Daiwa Pharmaceutical Co. Ltd., Ushiku, Ibaraki, Japan</t>
  </si>
  <si>
    <t>Chiba</t>
  </si>
  <si>
    <t>Chiba University, Inage, Chiba, Japan</t>
  </si>
  <si>
    <t xml:space="preserve">Wuxi </t>
  </si>
  <si>
    <t>South Korean Food Research Institutes, Seongnam, South Korea</t>
  </si>
  <si>
    <t>Wollongong</t>
  </si>
  <si>
    <t>CaseReportType</t>
  </si>
  <si>
    <t>Humans
Adult
Cytokines
Epidermal Growth Factor
arabinoxylan
Interferons
hemicellulose B
Creatinine
Interleukin-1
Bilirubin
Hydrolysis
Smokers
Killer Cells, Natural
Immunosuppression Therapy
Tumor Necrosis Factors
Immunologic Factors
Immunization
Liver</t>
  </si>
  <si>
    <t>Mice
Animals
Shiitake Mushrooms
hemicellulose
Spleen
arabinoxylan
Antioxidants
Cytokines
Pectins
Mice, Inbred ICR
Dinitrochlorobenzene
Injections, Intraperitoneal
beta-Glucans
Ascites
Anti-Allergic Agents
Survival Rate
Human Body
Polysaccharides
Cell Wall
Cell Line
Fibrosarcoma
Body Weight
Macrophages
Attention
Fibroblasts
Sarcoma
Immunoglobulin E</t>
  </si>
  <si>
    <t xml:space="preserve"> Mice
 Animals
 arabinoxylan
 Interferon-gamma
 polysaccharide MGN3
 Tumor Necrosis Factor-alpha
 Cytokines
 Tumor Burden
 Injections, Intraperitoneal
 Ascites
 Thigh
 Carcinoma, Ehrlich Tumor
 Interleukins</t>
  </si>
  <si>
    <t xml:space="preserve"> Humans
 Rats
 Animals
 Methylnitronitrosoguanidine
 arabinoxylan
 polysaccharide MGN3
 bcl-2-Associated X Protein
 Down-Regulation
 Carcinogens
 Up-Regulation
 Biomarkers, Tumor
 Stomach Neoplasms
 Adenocarcinoma
 Cell Cycle Checkpoints
 Carcinogenesis
 Lymphocytes
 Body Weight
 Caspases</t>
  </si>
  <si>
    <t xml:space="preserve"> Mice
 Animals
 arabinoxylan
 Paclitaxel
 polysaccharide MGN3
 Tumor Burden
 Ascites
 Electrons
 Apoptosis
 Cell Proliferation
 DNA Damage
 Dietary Supplements
 Body Weight
 Artificial Intelligence</t>
  </si>
  <si>
    <t xml:space="preserve"> Rats
 Animals
 Carbon Tetrachloride
 polysaccharide MGN3
 Peptidyl Transferases
 Carcinogens
 gamma-Glutamyltransferase
 Aspartate Aminotransferases
 Liver
 Alanine Transaminase
 Hepatocytes
 Biopsy
 Injections, Subcutaneous
 Body Weight
 Phosphoric Monoester Hydrolases</t>
  </si>
  <si>
    <t xml:space="preserve"> Humans
 Mice
 Animals
 arabinoxylan
 polysaccharide MGN3
 X-Rays
 bcl-2-Associated X Protein
 Spleen
 DNA Fragmentation
 Tumor Burden
 Injections, Intraperitoneal
 gamma-Glutamyltransferase
 Reference Values
 Liver
 Transaminases
 Gene Expression
 Body Weight
 Caspases</t>
  </si>
  <si>
    <t xml:space="preserve"> Rats
 Animals
 polysaccharide MGN3
 Diethylnitrosamine
 Carcinoma, Hepatocellular
 hemicellulose
 bcl-2-Associated X Protein
 Carbon Tetrachloride
 NF-KappaB Inhibitor alpha
 DNA Fragmentation
 Carcinogens
 Injections, Intraperitoneal
 Biological Products
 Liver Neoplasms
 Cell Cycle
 Carcinogenesis
 Cell Proliferation
 Inflammation</t>
  </si>
  <si>
    <t xml:space="preserve"> Mice
 Animals
 polysaccharide peptide
 Histamine
 Immunologic Factors
 Adjuvants, Immunologic
 Macrophages
 Sarcoma</t>
  </si>
  <si>
    <t xml:space="preserve"> Humans
 Carcinoma, Hepatocellular
 polysaccharide MGN3
 alpha-Fetoproteins
 arabinoxylan
 Liver Neoplasms
 Tumor Burden
 Random Allocation
 Ethanol
 Computers</t>
  </si>
  <si>
    <t xml:space="preserve"> Humans
 Male
 Mice
 Animals
 Androgens
 Shiitake Mushrooms
 cytoplasmic antiproteinase
 Carbon Dioxide
 Cell Adhesion
 Prostate
 Cell Proliferation
 PC-3 Cells
 Prostatic Neoplasms
 Mesenchymal Stem Cells
 Killer Cells, Natural
 Carbohydrates
 Recurrence
 Cytokines
 Prognosis</t>
  </si>
  <si>
    <t xml:space="preserve"> Humans
 Animals
 arabinoxylan
 C-Reactive Protein
 Lipopolysaccharide Receptors
 CD163 antigen
 polysaccharide MGN3
 Lipopolysaccharides
 HIV Infections
 Monocytes
 Interleukin-6
 Irritable Bowel Syndrome
 Arm
 Lost to Follow-Up
 CD4 Lymphocyte Count
 Anti-Retroviral Agents
 Inflammation
 CD8-Positive T-Lymphocytes
 Macrophages
 Fasting
 Enzyme-Linked Immunosorbent Assay
 RNA
 Dietary Supplements
 Killer Cells, Natural
 Pharmaceutical Preparations
 T-Lymphocytes</t>
  </si>
  <si>
    <t xml:space="preserve"> Mice
 Animals
 Spleen
 T-Lymphocytes
 polysaccharide peptide
 B-Lymphocytes
 Macrophages</t>
  </si>
  <si>
    <t xml:space="preserve"> Humans
 Adult
 Cytokines
 Shiitake Mushrooms
 arabinoxylan
 Interleukin-12
 Leukocytes, Mononuclear
 Interferons
 Healthy Volunteers
 Killer Cells, Natural
 Tumor Necrosis Factors
 Biopolymers
 Leukocyte Count
 Dietary Supplements
 Randomized Controlled Trials as Topic</t>
  </si>
  <si>
    <t xml:space="preserve"> Humans
 Cytokines
 polysaccharide MGN3
 Multiple Myeloma
 Killer Cells, Natural
 Dendritic Cells
 T-Lymphocytes, Helper-Inducer</t>
  </si>
  <si>
    <t xml:space="preserve"> Humans
 B7-2 Antigen
 CD1a antigen
 Interleukin-3 Receptor alpha Subunit
 polysaccharide MGN3
 Tumor Necrosis Factor-alpha
 arabinoxylan
 Cytokines
 Lipopolysaccharides
 Monocytes
 Antigens, Surface
 Plastics
 B7-1 Antigen
 Dendritic Cells
 Phenotype</t>
  </si>
  <si>
    <t xml:space="preserve"> Rats
 Animals
 Aspartate Aminotransferases
 Tumor Necrosis Factor-alpha
 Shiitake Mushrooms
 Cyclooxygenase 2
 Soybeans
 Lactulose
 Fermentation
 Malondialdehyde
 Endotoxins
 Oryza
 Alkaline Phosphatase
 Interleukin-6
 Down-Regulation
 Liver Diseases, Alcoholic
 Rhamnaceae
 Hepatocytes
 Inflammation
 Mycelium
 Permeability
 Body Weight
 Gene Expression
 Mannitol
 Oxides</t>
  </si>
  <si>
    <t xml:space="preserve"> Male
 Rats
 Animals
 Galactosamine
 Lipopolysaccharides
 polysaccharide MGN3
 hemicellulose
 Rats, Wistar
 Zea mays
 Transaminases
 Injections, Intraperitoneal
 Water
 Liver Diseases
 Oxidative Stress
 Basidiomycota</t>
  </si>
  <si>
    <t xml:space="preserve"> Male
 Mice
 Animals
 NF-kappa B
 arabinoxylan
 Lipopolysaccharides
 Shiitake Mushrooms
 Hydrolysis
 Water
 Hepatitis
 Transaminases
 Enzyme-Linked Immunosorbent Assay
 Morbidity
 Polymerase Chain Reaction</t>
  </si>
  <si>
    <t xml:space="preserve"> Humans
 Male
 Female
 Aged
 Middle Aged
 polysaccharide MGN3
 Interferons
 arabinoxylan
 Incidence
 Interferon-Induced Helicase, IFIH1
 Natural Killer T-Cells
 Egypt
 Killer Cells, Natural
 Orthomyxoviridae
 Cell Line
 Epithelial Cells
 Dietary Supplements
 Tretinoin
 Eating
 World Health Organization</t>
  </si>
  <si>
    <t xml:space="preserve"> Humans
 Aged
 Male
 Female
 Middle Aged
 arabinoxylan
 polysaccharide MGN3
 hemicellulose
 Natural Killer T-Cells
 Erythrocyte Indices
 Killer Cells, Natural
 Neoplasms
 Liver
 Aging
 Transaminases
 Dietary Supplements
 Kidney</t>
  </si>
  <si>
    <t xml:space="preserve"> Humans
 Male
 Female
 Aged
 Middle Aged
 arabinoxylan
 polysaccharide MGN3
 Quality of Life
 Vitamins
 Healthy Volunteers
 Surveys and Questionnaires
 Vitamin A
 Dietary Supplements</t>
  </si>
  <si>
    <t xml:space="preserve"> Male
 Mice
 Rats
 Animals
 Cisplatin
 Platinum
 Antimetabolites
 Alkylating Agents
 Lead
 Incidence
 Prostate
 Antineoplastic Agents
 Nausea
 Vomiting
 DNA
 Colorectal Neoplasms</t>
  </si>
  <si>
    <t xml:space="preserve"> Humans
 Mice
 Animals
 Aged
 Mice, Inbred C3H
 polysaccharide MGN3
 Injections, Intraperitoneal
 arabinoxylan
 Macrophages, Peritoneal
 Killer Cells, Natural
 Neoplasms
 Esterases</t>
  </si>
  <si>
    <t xml:space="preserve"> Humans
 arabinoxylan
 polysaccharide MGN3
 Cytokines
 Tumor Necrosis Factor-alpha
 CD4-Positive T-Lymphocytes
 Monocytes
 Interleukin-12
 HLA-DR Antigens
 Killer Cells, Natural
 Cell Proliferation
 Dendritic Cells
 Enzyme-Linked Immunosorbent Assay</t>
  </si>
  <si>
    <t xml:space="preserve"> Humans
 arabinoxylan
 polysaccharide MGN3
 Granzymes
 Interferon Lambda
 Monocytes
 CD8-Positive T-Lymphocytes
 Immunologic Factors
 Adjuvants, Immunologic
 T-Lymphocytes, Helper-Inducer
 Dendritic Cells
 Cell Death</t>
  </si>
  <si>
    <t xml:space="preserve"> Humans
 Cytokines
 Interleukin-12
 polysaccharide MGN3
 Interferons
 Killer Cells, Natural
 Macrophages
 Phagocytosis
 Fungi
 Cell Proliferation</t>
  </si>
  <si>
    <t xml:space="preserve"> Mice
 Animals
 polysaccharide MGN3
 Antioxidants
 Malondialdehyde
 Streptozocin
 Intercellular Adhesion Molecule-1
 arabinoxylan
 bcl-2-Associated X Protein
 Interleukin-6
 NF-E2-Related Factor 2
 Apoptosis Regulatory Proteins
 Up-Regulation
 Forkhead Transcription Factors
 Oxidative Stress
 Dietary Supplements
 Brain Diseases
 Biomarkers
 Enzyme-Linked Immunosorbent Assay
 Gene Expression</t>
  </si>
  <si>
    <t xml:space="preserve"> Humans
 fas Receptor
 polysaccharide MGN3
 arabinoxylan
 Propidium
 Iodides
 Membrane Potential, Mitochondrial
 Agaricales
 Cell Death
 Cell Line
 Killer Cells, Natural</t>
  </si>
  <si>
    <t xml:space="preserve"> Humans
 polysaccharide MGN3
 MCF-7 Cells
 Saccharomyces cerevisiae
 arabinoxylan
 Breast Neoplasms
 Phagocytosis
 Caspases</t>
  </si>
  <si>
    <t xml:space="preserve"> arabinoxylan
 polysaccharide MGN3
 MCF-7 Cells
 Saccharomyces cerevisiae
 Xylans</t>
  </si>
  <si>
    <t xml:space="preserve"> Humans
 arabinoxylan
 polysaccharide MGN3
 Curcumin
 Multiple Myeloma
 Curcuma
 bcl-2-Associated X Protein
 Trypan Blue
 diminazene aceturate
 Cell Cycle
 Cell Line
 Cell Count</t>
  </si>
  <si>
    <t xml:space="preserve"> Humans
 Interferon-gamma
 polysaccharide MGN3
 Tumor Necrosis Factor-alpha
 arabinoxylan
 Immunosorbents
 Intercellular Adhesion Molecule-1
 Killer Cells, Natural
 Receptors, Interleukin-2
 Receptors, Cell Surface
 Immunotherapy</t>
  </si>
  <si>
    <t xml:space="preserve"> Humans
 Mice
 Animals
 arabinoxylan
 polysaccharide MGN3
 Tumor Necrosis Factor-alpha
 Cytokines
 Macrophages, Peritoneal
 Nitric Oxide
 Phagocytosis
 Macrophages
 Cell Line</t>
  </si>
  <si>
    <t xml:space="preserve"> Humans
 polysaccharide MGN3
 K562 Cells
 Killer Cells, Natural
 Interferon-gamma
 Antineoplastic Agents
 Immunologic Factors</t>
  </si>
  <si>
    <t xml:space="preserve"> Humans
 polysaccharide MGN3
 Mitogens
 Leukocytes, Mononuclear
 HIV Core Protein p24
 HIV-1
 HIV Seropositivity
 Mitosporic Fungi
 Giant Cells
 Eating</t>
  </si>
  <si>
    <t xml:space="preserve"> Humans
 Male
 Female
 arabinoxylan
 polysaccharide MGN3
 hemicellulose
 Shiitake Mushrooms
 Multiple Myeloma
 Prostate
 Spouses
 Ovary
 K562 Cells
 Polysaccharides
 Killer Cells, Natural
 Bereavement
 Immunomodulation
 Workplace
 Immunotherapy
 T-Lymphocytes</t>
  </si>
  <si>
    <t xml:space="preserve"> Humans
 Male
 arabinoxylan
 Cytokines
 Shiitake Mushrooms
 polysaccharide MGN3
 Interferons
 hemicellulose
 Interleukin-12
 Prostate
 Culture Media
 Japan
 Tokyo
 Polysaccharides
 Immunologic Factors
 Cell Line
 Carcinoma, Squamous Cell
 Cell Count
 Financial Management
 Pharmaceutical Preparations</t>
  </si>
  <si>
    <t xml:space="preserve"> Mice
 Animals
 polysaccharide MGN3
 Gamma Rays
 Antioxidants
 arabinoxylan
 Megakaryocytes
 Depression</t>
  </si>
  <si>
    <t xml:space="preserve"> Humans
 Mice
 Animals
 Paclitaxel
 polysaccharide MGN3
 Cell Survival
 Breast Neoplasms
 Daunorubicin
 MCF-7 Cells
 Cell Proliferation
 DNA Damage</t>
  </si>
  <si>
    <t xml:space="preserve"> Humans
 Mice
 Animals
 Aged
 arabinoxylan
 polysaccharide MGN3
 Respiratory Burst
 Cytokines
 Neutrophils
 Phycoerythrin
 2',7'-dichlorofluorescein
 Escherichia coli
 Tumor Necrosis Factor-alpha
 Macrophages, Peritoneal
 Phagocytosis
 Phagocytes
 Macrophages
 Cell Line
 Immunocompromised Host</t>
  </si>
  <si>
    <t xml:space="preserve"> Male
 Rats
 Animals
 enterotoxin F, Staphylococcal
 Interferon-gamma
 Cytokines
 polysaccharide MGN3
 Mitogens
 Spleen
 Sweetening Agents
 Superantigens
 Killer Cells, Natural
 Dietary Supplements
 Eating
 Agaricales</t>
  </si>
  <si>
    <t xml:space="preserve"> Humans
 polysaccharide MGN3
 Breast Neoplasms
 Daunorubicin
 Cell Survival
 arabinoxylan
 MCF-7 Cells
 Leukemia, T-Cell
 Receptors, Death Domain</t>
  </si>
  <si>
    <t xml:space="preserve"> Humans
 Smoldering Multiple Myeloma
 Curcumin
 C-Reactive Protein
 arabinoxylan
 Paraproteins
 Leukemia, Lymphocytic, Chronic, B-Cell
 Neutrophils
 Monoclonal Gammopathy of Undetermined Significance
 Paraproteinemias
 Erythrocytes</t>
  </si>
  <si>
    <t xml:space="preserve"> Humans
 arabinoxylan
 Liver Neoplasms
 polysaccharide MGN3
 Carcinoma, Hepatocellular
 Mistletoe
 Avemar
 Lectins
 Viscum album
 2-benzoquinone
 Benzoquinones
 Prognosis</t>
  </si>
  <si>
    <t xml:space="preserve"> Female
 Middle Aged
 arabinoxylan
 trametinib
 polysaccharide MGN3
 dabrafenib
 Proto-Oncogene Proteins B-raf
 Cisplatin
 Pathogen-Associated Molecular Pattern Molecules
 Mitogens
 Protein Kinase Inhibitors
 Immunologic Factors
 Receptors, Growth Factor
 Adenocarcinoma
 Mitogen-Activated Protein Kinase Kinases
 Clone Cells
 Liver
 Mitogen-Activated Protein Kinases
 Brain
 Tomography, X-Ray Computed</t>
  </si>
  <si>
    <t xml:space="preserve"> NK Cell Lectin-Like Receptor Subfamily K
 arabinoxylan
 polysaccharide MGN3
 Cytostatic Agents
 Pathogen-Associated Molecular Pattern Molecules
 T-Lymphocytes
 Neoplastic Processes
 Neoplasms
 Antigens, Neoplasm
 Phagocytes
 Immunologic Factors
 Cell Proliferation
 Inflammation</t>
  </si>
  <si>
    <t xml:space="preserve"> Female
 polysaccharide MGN3
 Mistletoe
 arabinoxylan
 Pathogen-Associated Molecular Pattern Molecules
 CYVADIC protocol
 Lectins
 Plant Extracts
 Healthy Volunteers
 Ovary
 Neoplasms
 Immunologic Factors
 Immunotherapy
 Uterus</t>
  </si>
  <si>
    <t xml:space="preserve"> Female
 Erlotinib Hydrochloride
 Carboplatin
 Pathogen-Associated Molecular Pattern Molecules
 Paclitaxel
 arabinoxylan
 Quality of Life
 Mistletoe
 Pleura
 Lectins
 Glycogen Storage Disease Type VI
 T-Lymphocytes
 ErbB Receptors
 Protein Kinase Inhibitors
 Immunologic Factors
 Lymph Nodes
 Liver
 Attention
 Adenocarcinoma</t>
  </si>
  <si>
    <t xml:space="preserve"> Humans
 Pathogen-Associated Molecular Pattern Molecules
 Quality of Life
 Mistletoe
 arabinoxylan
 Prognosis
 Appetite
 Plant Lectins
 Judgment
 Receptors, Pattern Recognition
 Carcinogenesis
 Neoplasms
 Immunologic Factors
 Surveys and Questionnaires
 Anxiety
 Morbidity
 Digestion</t>
  </si>
  <si>
    <t xml:space="preserve"> Mice
 Animals
 Mast Cells
 Stem Cell Factor
 Cell Degranulation
 Phosphorylation
 Mice, Inbred BALB C
 Cytokines
 arabinoxylan
 Shiitake Mushrooms
 Liposomes
 Tumor Necrosis Factor-alpha
 Membrane Fusion
 Maleimides
 Bone Marrow Cells</t>
  </si>
  <si>
    <t xml:space="preserve"> Humans
 Aged
 polysaccharide MGN3
 Food Ingredients
 Superoxides
 Quality of Life
 Hyperthermia, Induced
 Collagen Diseases
 Rheumatic Diseases
 Inflammation
 Steroids
 Analgesics</t>
  </si>
  <si>
    <t xml:space="preserve"> Humans
 Antidiarrheals
 Diarrhea
 Gastroenteritis
 Chemoradiotherapy
 Colitis</t>
  </si>
  <si>
    <t xml:space="preserve"> Male
 Rats
 Animals
 polysaccharide MGN3
 Cisplatin
 hemicellulose
 carbohydrase
 Quality of Life
 Rats, Sprague-Dawley
 Hydrolysis
 Water
 Incidence
 Body Weight
 Diarrhea
 Immunocompromised Host
 Killer Cells, Natural</t>
  </si>
  <si>
    <t xml:space="preserve"> arabinoxylan
 Water
 Quality of Life
 Pancreatic Carcinoma
 Pancreatic Neoplasms
 Nutrients</t>
  </si>
  <si>
    <t xml:space="preserve"> Mice
 Animals
 Eosinophils
 Mice, Inbred BALB C
 Drinking Water
 polysaccharide MGN3
 Immunoglobulin G
 Pharmaceutical Preparations
 Histamine
 Immunoglobulin E
 Asthma</t>
  </si>
  <si>
    <t xml:space="preserve"> Humans
 Irritable Bowel Syndrome
 arabinoxylan
 polysaccharide MGN3
 Diarrhea
 Constipation
 Inflammation</t>
  </si>
  <si>
    <t xml:space="preserve"> Mice
 Animals
 Cytokines
 Shiitake Mushrooms
 Interleukin-6
 Macrophages, Peritoneal
 Immunosorbents
 Oryza
 Nitric Oxide
 Spleen
 Reverse Transcriptase Polymerase Chain Reaction
 Reverse Transcription
 Macrophages
 Polysaccharides
 Tumor Necrosis Factors
 Acid Phosphatase
 Enzyme-Linked Immunosorbent Assay</t>
  </si>
  <si>
    <t xml:space="preserve"> Humans
 Female
 Middle Aged
 arabinoxylan
 Quality of Life
 Prognosis
 Colorectal Neoplasms</t>
  </si>
  <si>
    <t xml:space="preserve"> Humans
 arabinoxylan
 polysaccharide MGN3
 carbohydrase
 Fatigue Syndrome, Chronic
 Hydrolysis
 Cellulose
 Water
 Killer Cells, Natural</t>
  </si>
  <si>
    <t xml:space="preserve"> Male
 Mice
 Animals
 Shiitake Mushrooms
 Fermentation
 Antioxidants
 Oryza
 Saccharomyces cerevisiae
 Anthocyanins
 Cytokines
 Lipopolysaccharides
 Lactobacillus gasseri
 Mitogens
 Spleen
 Polysaccharides
 Macrophages
 Intercellular Signaling Peptides and Proteins
 Dietary Supplements
 Republic of Korea</t>
  </si>
  <si>
    <t xml:space="preserve"> Mice
 Animals
 cyanidin
 Anthocyanins
 Shiitake Mushrooms
 Antioxidants
 Oryza
 Glucosides
 Anti-Allergic Agents
 Food Ingredients
 Melanoma, Experimental
 Anti-Inflammatory Agents
 Sarcoma 180
 Immunologic Factors
 Inflammation
 Republic of Korea</t>
  </si>
  <si>
    <t xml:space="preserve"> Male
 Mice
 Animals
 Shiitake Mushrooms
 Lipopolysaccharides
 Spleen
 Biopolymers
 Macrophages</t>
  </si>
  <si>
    <t xml:space="preserve"> Mice
 Animals
 Shiitake Mushrooms
 Injections, Intraperitoneal
 Killer Cells, Natural
 Sarcoma 180
 Melanoma, Experimental
 Biopolymers</t>
  </si>
  <si>
    <t xml:space="preserve"> Humans
 Aged
 Quality of Life
 Edible Grain
 Lipopolysaccharides
 arabinoxylan
 Powders
 Incidence
 Interleukin-6
 Leukocytes, Mononuclear
 Oryza
 Malnutrition
 Fatigue
 Biomarkers
 Aging</t>
  </si>
  <si>
    <t xml:space="preserve"> Mice
 Animals
 Galactosamine
 Lipopolysaccharides
 Shiitake Mushrooms
 Endotoxemia
 Fucose
 Nitrites
 Xylose
 Rhamnose
 Peroxidase
 Catalase
 Agaricales
 Galactose
 Glucans
 Mannose
 Longevity
 Glucosamine
 Cellulose
 Sugars
 Glucose
 Transaminases
 Hydrolysis
 Chromatography, High Pressure Liquid
 Water
 Renal Dialysis
 Polysaccharides
 Liver
 Oxidative Stress
 Macrophages
 Kidney
 Tumor Necrosis Factors
 Biomarkers
 Superoxide Dismutase</t>
  </si>
  <si>
    <t xml:space="preserve"> Humans
 Mice
 Animals
 Salmonella typhimurium
 Shiitake Mushrooms
 Spleen
 Interleukin-12
 Cytokines
 Nitric Oxide
 Cell Extracts
 RNA, Messenger
 Longevity
 Salmonella Infections
 Salmonella Food Poisoning
 Liver
 Macrophages
 Polysaccharides
 Anti-Bacterial Agents
 Leukocytes
 Enzyme-Linked Immunosorbent Assay
 Biomarkers
 Lymphocytes
 Phosphates</t>
  </si>
  <si>
    <t xml:space="preserve"> Humans
 Mice
 Animals
 Salmonella typhimurium
 Shiitake Mushrooms
 Anti-Bacterial Agents
 Beclin-1
 Up-Regulation
 Agaricales
 Spleen
 Interferons
 RNA, Messenger
 Drug Resistance, Bacterial
 Salmonella Infections
 Phagocytosis
 Bacteria
 Macrophages
 Liver
 Lysosomes
 Feces
 Cecum
 Enzyme-Linked Immunosorbent Assay
 Epithelial Cells
 Biomarkers
 Lymph Nodes
 Oxides
 Meat</t>
  </si>
  <si>
    <t xml:space="preserve"> Humans
 arabinoxylan
 Follow-Up Studies
 Xylans
 HIV Infections
 Liver
 Kidney
 CD8-Positive T-Lymphocytes</t>
  </si>
  <si>
    <t xml:space="preserve"> Humans
 Adult
 arabinoxylan
 Nitric Oxide
 Blood Group Antigens
 Quality of Life
 CD4 Lymphocyte Count
 Anti-Retroviral Agents
 HIV Infections
 Biomarkers</t>
  </si>
  <si>
    <t xml:space="preserve"> Adult
 Non-alcoholic Fatty Liver Disease
 Cytokines
 arabinoxylan
 4-hydroxy-2-nonenal
 Neutrophils
 Alkaline Phosphatase
 Eosinophils
 Monocytes
 Xylans
 Biomarkers
 Lymphocytes
 Oxidative Stress
 Transferases
 Lipids</t>
  </si>
  <si>
    <t xml:space="preserve"> Humans
 arabinoxylan
 Aloe
 Antibodies, Monoclonal
 Immunomodulating Agents
 Killer Cells, Natural
 Neoplasms
 T-Lymphocytes, Regulatory
 Immunosuppression Therapy
 CD8-Positive T-Lymphocytes
 Cell Count</t>
  </si>
  <si>
    <t xml:space="preserve"> Humans
 Mice
 Animals
 polysaccharide MGN3
 HIV
 Agaricales
 Tumor Necrosis Factor-alpha
 Neoplasms
 Cell Line
 Killer Cells, Natural
 Internet
 Dietary Supplements
 Interferons
 Biological Products</t>
  </si>
  <si>
    <t xml:space="preserve"> Humans
 Antiemetics
 polysaccharide MGN3
 Quality of Life
 Anorexia
 Breast Neoplasms
 Nausea
 Vomiting
 Surveys and Questionnaires</t>
  </si>
  <si>
    <t xml:space="preserve"> Humans
 Fatigue Syndrome, Chronic
 polysaccharide MGN3
 Quality of Life
 Outpatients
 Depression
 Anxiety
 Killer Cells, Natural
 Centers for Disease Control and Prevention, U.S.
 Outcome Assessment, Health Care</t>
  </si>
  <si>
    <t xml:space="preserve"> Carcinoma, Hepatocellular
 polysaccharide MGN3
 Liver Neoplasms
 Liver Cirrhosis
 Killer Cells, Natural
 Psychotherapy</t>
  </si>
  <si>
    <t xml:space="preserve"> polysaccharide MGN3
 Macrophage Activation
 Xylans
 Antineoplastic Agents
 Killer Cells, Natural
 Macrophages</t>
  </si>
  <si>
    <t xml:space="preserve"> Female
 Mice
 Animals
 arabinoxylan
 Antioxidants
 polysaccharide MGN3
 Glutathione Peroxidase
 Catalase
 Superoxide Dismutase-1
 Ascites
 Thigh
 Chloramphenicol O-Acetyltransferase
 Ireland
 Glutathione
 Liver
 Oxidative Stress
 Body Weight
 Gene Expression
 Lipids</t>
  </si>
  <si>
    <t xml:space="preserve"> Male
 Rats
 Animals
 Triglycerides
 Cholesterol, HDL
 Diabetes Mellitus, Experimental
 Glucose
 Saccharin
 Quinine
 Taste
 Streptozocin
 Rats, Sprague-Dawley
 Sodium Glutamate
 Zinc
 Water
 Polyuria
 Citric Acid
 Dietary Fiber
 Albumins
 Insulins
 Stomach</t>
  </si>
  <si>
    <t xml:space="preserve"> Rats
 Animals
 Glucose Tolerance Test
 Streptozocin
 Diabetes Mellitus, Type 2
 Triglycerides
 Blood Glucose
 polysaccharide MGN3
 Saccharin
 Quinine
 Cholesterol, HDL
 Diabetes Mellitus, Experimental
 Zinc
 Weaning
 Sodium Glutamate
 Injections, Intraperitoneal
 Cellulose
 Water
 Urea
 Citric Acid
 Diabetes Mellitus, Type 1
 Taste
 Diet
 Albumins
 Insulins
 Sulfates
 Sodium</t>
  </si>
  <si>
    <t xml:space="preserve"> Humans
 Aged
 Middle Aged
 polysaccharide MGN3
 arabinoxylan
 Biomarkers, Tumor
 Antineoplastic Agents
 Immunotherapy
 Liver
 Colorectal Neoplasms</t>
  </si>
  <si>
    <t xml:space="preserve"> Humans
 Gastrointestinal Microbiome
 Quality of Life
 arabinoxylan
 Feasibility Studies
 Follow-Up Studies
 Random Allocation
 RNA, Ribosomal, 16S
 Oncologists
 Dietary Supplements
 Surveys and Questionnaires
 Outcome Assessment, Health Care
 Cytokines
 Habits
 Analysis of Variance</t>
  </si>
  <si>
    <t xml:space="preserve"> arabinoxylan
 polysaccharide MGN3
 Lipopolysaccharides
 NK Cell Lectin-Like Receptor Subfamily K
 A 204
 K562 Cells
 Killer Cells, Natural
 Receptors, Natural Cytotoxicity Triggering
 Neuroblastoma
 Phenotype
 Immunotherapy
 T-Lymphocytes</t>
  </si>
  <si>
    <t xml:space="preserve"> Humans
 Neoplastic Cells, Circulating
 Shiitake Mushrooms
 Biomarkers, Tumor
 Prostate-Specific Antigen
 arabinoxylan
 Capsules
 Mucin-1
 Immunologic Factors
 Outcome Assessment, Health Care</t>
  </si>
  <si>
    <t xml:space="preserve"> Humans
 Quality of Life
 Fatigue Syndrome, Chronic
 polysaccharide MGN3
 Cancer Pain
 Outpatients
 Neoplasms
 Centers for Disease Control and Prevention, U.S.</t>
  </si>
  <si>
    <t xml:space="preserve"> Humans
 Ribavirin
 Hepacivirus
 polysaccharide MGN3
 Interferons
 arabinoxylan
 Viremia
 Hepatitis C
 Polyethylene Glycols
 Anemia
 Thrombocytopenia
 Fatigue</t>
  </si>
  <si>
    <t xml:space="preserve"> Mice
 Animals
 polysaccharide MGN3
 arabinoxylan
 hemicellulose
 Lipopolysaccharides
 Food, Processed
 Polysaccharides
 Killer Cells, Natural
 Glycoproteins
 Sepsis
 Autoimmune Diseases</t>
  </si>
  <si>
    <t xml:space="preserve"> Humans
 polysaccharide MGN3
 arabinoxylan
 Quality of Life
 Neoplasms
 Antineoplastic Agents
 Immunomodulation
 Killer Cells, Natural</t>
  </si>
  <si>
    <t xml:space="preserve"> Humans
 Quality of Life
 Body Mass Index
 lens intermediate filament proteins
 Hematocrit
 Adjuvants, Immunologic
 Blood Platelets
 Arm
 Surveys and Questionnaires
 Head and Neck Neoplasms
 Chemoradiotherapy
 Leukopenia
 Morbidity
 Anemia
 Hemoglobins</t>
  </si>
  <si>
    <t xml:space="preserve"> Hydroxyl Radical
 Superoxides
 Hydrogen Peroxide
 Xanthine Oxidase
 polysaccharide MGN3
 ferrous sulfate
 Xanthines
 Killer Cells, Natural
 Hypoxanthines
 Sulfates</t>
  </si>
  <si>
    <t xml:space="preserve"> Humans
 Aged
 arabinoxylan
 Water
 Xylans
 Common Cold
 Food</t>
  </si>
  <si>
    <t xml:space="preserve"> Humans
 arabinoxylan
 polysaccharide MGN3
 Biomarkers, Tumor
 Body Weight
 Killer Cells, Natural
 Leukocytes</t>
  </si>
  <si>
    <t xml:space="preserve"> Male
 Rats
 Animals
 Galactosamine
 Acetaminophen
 Rats, Wistar
 polysaccharide MGN3
 hemicellulose
 Water
 Ion Exchange Resins
 Alanine Transaminase
 Liver Diseases
 Basidiomycota</t>
  </si>
  <si>
    <t xml:space="preserve"> Shiitake Mushrooms
 Grifola
 Xylose
 Arabinose
 Trametes versicolor
 Glucose
 Schizophyllum
 Pronase
 Sugars
 Mannose
 Uronic Acids
 Galactose
 Biopolymers
 Macrophages
 Digestion</t>
  </si>
  <si>
    <t xml:space="preserve"> Mice
 Animals
 polysaccharide MGN3
 Antioxidants
 Occludin
 Glutathione Peroxidase
 Claudin-1
 arabinoxylan
 zonulin
 Catalase
 Peroxidase
 Claudins
 Lactic Acid
 Endotoxins
 Diamines
 DNA Copy Number Variations
 Oxidative Stress
 Mitochondria
 Permeability
 Superoxide Dismutase
 Gene Expression
 Mucins
 Mucous Membrane</t>
  </si>
  <si>
    <t>GoogleCitations</t>
  </si>
  <si>
    <t xml:space="preserve"> Rats
 Male
 Animals
 Galactosamine
 polysaccharide MGN3
 arabinoxylan
 Rats, Wistar
 Glucose
 Transaminases
 Sugars
 RNA, Messenger
 Hepatitis</t>
  </si>
  <si>
    <t xml:space="preserve"> Rats
 Animals
 Galactosamine
 polysaccharide MGN3
 arabinoxylan
 Toll-Like Receptor 4
 Phosphorylation
 Rats, Wistar
 Mitogen-Activated Protein Kinase Kinases
 Transaminases
 Down-Regulation
 Mitogens
 Liver
 Interleukins
 JNK Mitogen-Activated Protein Kinases
 Mitogen-Activated Protein Kinases</t>
  </si>
  <si>
    <t xml:space="preserve"> Humans
 Vascular Endothelial Growth Factor A
 Human Umbilical Vein Endothelial Cells
 p38 Mitogen-Activated Protein Kinases
 Proto-Oncogene Proteins c-akt
 hemicellulose
 Water
 Vascular Endothelial Growth Factor Receptor-2
 Angiogenesis Inhibitors
 Retinal Neovascularization
 Vascular Endothelial Growth Factors
 Fibroblasts
 Psoriasis
 Atherosclerosis</t>
  </si>
  <si>
    <t>MeSHTerms (OnDemand)</t>
  </si>
  <si>
    <t>MeSHTerms (PubMed)</t>
  </si>
  <si>
    <t>Adenocarcinoma / chemically induced
Adenocarcinoma / drug therapy
Animals
Apoptosis / drug effects*
Carcinogenesis / chemically induced*
Carcinogenesis / drug effects*
Caspase 3 / metabolism
Cell Cycle Checkpoints / drug effects
Cell Line, Tumor
Down-Regulation / drug effects
Gastric Mucosa / metabolism
Male
Methylnitronitrosoguanidine / metabolism
Proto-Oncogene Proteins c-bcl-2 / metabolism
Rats
Rats, Wistar
Stomach / drug effects*
Stomach Neoplasms / blood supply*
Stomach Neoplasms / chemically induced
Stomach Neoplasms / drug therapy*
Stomach Neoplasms / metabolism
Xylans / pharmacology*
bcl-2-Associated X Protein / metabolism</t>
  </si>
  <si>
    <t>Animals
Antineoplastic Agents, Phytogenic / administration &amp; dosage
Antineoplastic Agents, Phytogenic / agonists*
Antineoplastic Agents, Phytogenic / pharmacology
Antineoplastic Agents, Phytogenic / therapeutic use
Apoptosis / drug effects*
Biomarkers / metabolism
Carcinoma, Ehrlich Tumor / diet therapy*
Carcinoma, Ehrlich Tumor / drug therapy
Carcinoma, Ehrlich Tumor / pathology
Carcinoma, Ehrlich Tumor / ultrastructure
Cell Line, Tumor
Cell Proliferation / drug effects
Combined Modality Therapy
DNA Damage
Dietary Supplements
Drug Agonism
Female
Mice
Microscopy, Electron, Transmission
Oryza / chemistry*
Paclitaxel / administration &amp; dosage
Paclitaxel / agonists*
Paclitaxel / pharmacology
Paclitaxel / therapeutic use
Resting Phase, Cell Cycle / drug effects
Tumor Burden / drug effects
Xylans / metabolism
Xylans / therapeutic use*</t>
  </si>
  <si>
    <t>Animals
Apoptosis / drug effects
Apoptosis / radiation effects
Body Weight / drug effects
Body Weight / radiation effects
Carcinoma, Ehrlich Tumor / drug therapy*
Carcinoma, Ehrlich Tumor / genetics
Carcinoma, Ehrlich Tumor / radiotherapy*
Cell Cycle / drug effects
Cell Cycle / radiation effects
Cell Proliferation / drug effects
Cell Proliferation / radiation effects
Combined Modality Therapy
DNA Damage
DNA Fragmentation / drug effects
DNA Fragmentation / radiation effects
Female
Gene Expression Regulation
Liver / drug effects
Liver / enzymology
Liver / pathology
Liver / radiation effects
Mice
Organ Size / drug effects
Organ Size / radiation effects
Spleen / drug effects
Spleen / pathology
Spleen / radiation effects
Tumor Burden / drug effects
Tumor Burden / radiation effects
Tumor Suppressor Protein p53 / genetics
Tumor Suppressor Protein p53 / metabolism
X-Rays
Xylans / pharmacology
Xylans / therapeutic use*
bcl-2-Associated X Protein / genetics
bcl-2-Associated X Protein / metabolism</t>
  </si>
  <si>
    <t>Animals
Antineoplastic Agents / administration &amp; dosage
Antineoplastic Agents / therapeutic use*
Apoptosis / drug effects
Apoptosis Regulatory Proteins / genetics
Carcinogenesis / drug effects*
Carcinogenesis / genetics
Carcinogenesis / pathology
Cell Cycle / drug effects
Chemoprevention
DNA Damage / drug effects
Diethylnitrosamine / toxicity
Liver / drug effects*
Liver / pathology
Liver Neoplasms, Experimental / chemically induced
Liver Neoplasms, Experimental / pathology
Liver Neoplasms, Experimental / prevention &amp; control*
Male
Oryza / chemistry
Rats, Wistar
Seeds / chemistry
Xylans / administration &amp; dosage
Xylans / isolation &amp; purification
Xylans / pharmacology*</t>
  </si>
  <si>
    <t>Administration, Cutaneous
Adult
Aged
Aged, 80 and over
Carcinoma, Hepatocellular / drug therapy
Carcinoma, Hepatocellular / pathology
Carcinoma, Hepatocellular / surgery
Carcinoma, Hepatocellular / therapy*
Catheter Ablation
Chemoembolization, Therapeutic / methods
Double-Blind Method
Doxorubicin / administration &amp; dosage
Ethanol / administration &amp; dosage
Ethiodized Oil / administration &amp; dosage
Female
Humans
Liver Neoplasms / drug therapy
Liver Neoplasms / pathology
Liver Neoplasms / surgery
Liver Neoplasms / therapy*
Male
Middle Aged
Neoplasm Recurrence, Local / pathology
Neoplasm Staging
Xylans / administration &amp; dosage*
alpha-Fetoproteins / metabolism</t>
  </si>
  <si>
    <t>Adult
Biopolymers / pharmacology*
Dietary Fiber / pharmacology*
Dietary Supplements*
Double-Blind Method
Female
Fermentation
Humans
Interferon-gamma / physiology*
Killer Cells, Natural / drug effects
Male
Oryza
Placebos
Shiitake Mushrooms
Xylans / pharmacology*</t>
  </si>
  <si>
    <t>B7-1 Antigen / analysis
B7-2 Antigen / analysis
Cell Differentiation / drug effects
Dendritic Cells / drug effects*
Dendritic Cells / immunology
Dendritic Cells / physiology
Endocytosis / drug effects
Humans
Interleukin-3 Receptor alpha Subunit / analysis
Monocytes / cytology*
Receptors, Interleukin-3 / analysis
Xylans / pharmacology*</t>
  </si>
  <si>
    <t>Aged
Aged, 80 and over
Cytokines / metabolism
Dendritic Cells / drug effects
Dendritic Cells / immunology*
Female
Humans
Immunity, Innate / drug effects*
Killer Cells, Natural / drug effects
Killer Cells, Natural / immunology*
Male
Middle Aged
Multiple Myeloma / drug therapy
Multiple Myeloma / immunology*
Oryza / chemistry
Xylans / pharmacology*</t>
  </si>
  <si>
    <t>Aged
Double-Blind Method
Female
Humans
Male
Middle Aged
Oryza
Quality of Life*
Xylans* / therapeutic use</t>
  </si>
  <si>
    <t>Aged
Cell Line
Cytokines / metabolism
Dietary Supplements*
Double-Blind Method
Egypt / epidemiology
Epithelial Cells / drug effects
Female
Flow Cytometry
Humans
Immunity, Innate / drug effects*
Immunomodulating Agents / administration &amp; dosage*
Incidence
Interferon-Induced Helicase, IFIH1 / metabolism
Killer Cells, Natural / drug effects
Lung / cytology
Lung / immunology
Male
Middle Aged
Myxovirus Resistance Proteins / metabolism
Pilot Projects
Receptors, Retinoic Acid / metabolism
Respiratory Tract Infections / epidemiology
Respiratory Tract Infections / prevention &amp; control*
Respiratory Tract Infections / virology
Seasons
Ubiquitins / metabolism
Up-Regulation / drug effects
Xylans / administration &amp; dosage*</t>
  </si>
  <si>
    <t>Administration, Oral
Animals
Antibodies
Antineoplastic Agents / adverse effects*
Cisplatin / adverse effects*
Enzyme-Linked Immunosorbent Assay
Female
Infusions, Parenteral
Mice
Mice, Inbred BALB C
Oryza*
Phytotherapy*
Plant Extracts / administration &amp; dosage
Plant Extracts / immunology
Plant Extracts / therapeutic use
Weight Loss / drug effects*</t>
  </si>
  <si>
    <t>Aging / drug effects*
Aging / immunology
Animals
Cells, Cultured
Female
Immunologic Factors / isolation &amp; purification
Immunologic Factors / pharmacology*
Killer Cells, Natural / cytology
Killer Cells, Natural / drug effects*
Killer Cells, Natural / metabolism
Lymphocyte Activation / drug effects
Lymphocyte Activation / physiology
Mice
Mice, Inbred C3H
Mice, Inbred C57BL
Xylans / isolation &amp; purification
Xylans / pharmacology*</t>
  </si>
  <si>
    <t>Adjuvants, Immunologic / pharmacology*
Antigens, CD / metabolism
B7-1 Antigen / metabolism
B7-2 Antigen / metabolism
CD4-Positive T-Lymphocytes / drug effects
CD4-Positive T-Lymphocytes / immunology
CD40 Antigens / metabolism
Cell Proliferation / drug effects
Cells, Cultured
Cytokines / metabolism
Dendritic Cells / drug effects*
Dendritic Cells / immunology
Dose-Response Relationship, Drug
Enzyme-Linked Immunosorbent Assay
Flow Cytometry
HLA-DR Antigens / metabolism
Humans
Immunoglobulins / metabolism
Inflammation Mediators / metabolism
Lymphocyte Activation / drug effects
Membrane Glycoproteins / metabolism
Xylans / pharmacology*</t>
  </si>
  <si>
    <t>Antigens, CD / physiology*
CD8-Positive T-Lymphocytes / drug effects*
CD8-Positive T-Lymphocytes / immunology
Cells, Cultured
Dendritic Cells / immunology*
Humans
Interferons / metabolism
Lectins, C-Type / physiology*
Minor Histocompatibility Antigens
Receptors, Cell Surface / physiology*
Up-Regulation
Xylans / pharmacology*</t>
  </si>
  <si>
    <t>Alzheimer Disease / drug therapy*
Alzheimer Disease / pathology*
Amyloid beta-Peptides / metabolism
Animals
Antioxidant Response Elements / genetics
Apoptosis* / drug effects
Behavior, Animal / drug effects
Biomarkers / metabolism
Brain / drug effects
Brain / pathology
Caspase 3 / metabolism
Cognition / drug effects
Disease Models, Animal
Forkhead Box Protein O3 / metabolism
Glutathione / metabolism
Inflammation / pathology
Male
Malondialdehyde / metabolism
Mice
Morris Water Maze Test
NF-E2-Related Factor 2 / metabolism
Neuroprotective Agents / pharmacology
Neuroprotective Agents / therapeutic use*
Open Field Test
Oxidative Stress* / drug effects
Plaque, Amyloid / pathology
Streptozocin
Toxicity Tests, Acute
Xylans / chemistry
Xylans / pharmacology
Xylans / therapeutic use*
bcl-2-Associated X Protein / metabolism</t>
  </si>
  <si>
    <t>Apoptosis / drug effects*
Caspases / drug effects
Caspases / metabolism
Cell Line, Tumor
Dose-Response Relationship, Drug
Down-Regulation
Enzyme Activation / drug effects
Flow Cytometry
Humans
Leukemia, T-Cell / pathology*
Membrane Potentials / drug effects
Membrane Potentials / physiology
Mitochondria / drug effects
Mitochondria / physiology
Proto-Oncogene Proteins c-bcl-2 / biosynthesis
Proto-Oncogene Proteins c-bcl-2 / drug effects
Xylans / pharmacology*
fas Receptor / metabolism*</t>
  </si>
  <si>
    <t>Apoptosis / drug effects*
Breast Neoplasms / drug therapy
Breast Neoplasms / pathology
Breast Neoplasms / therapy*
Caspases / metabolism
Cell Line, Tumor
Coculture Techniques
Dose-Response Relationship, Drug
Enzyme Activation / drug effects
Humans
Isoenzymes
Macrophages / cytology
Macrophages / drug effects
Phagocytosis / drug effects
Saccharomyces cerevisiae / physiology*
Xylans / pharmacology*</t>
  </si>
  <si>
    <t>Apoptosis / drug effects*
Apoptosis / physiology
Breast Neoplasms / drug therapy
Breast Neoplasms / microbiology
Breast Neoplasms / pathology
Breast Neoplasms / therapy*
Cell Line, Tumor
Drug Synergism
Humans
Phagocytosis / drug effects
Probiotics / pharmacology*
Saccharomyces cerevisiae / physiology*
Xylans / pharmacology*</t>
  </si>
  <si>
    <t>Antineoplastic Agents / pharmacology*
Apoptosis / drug effects*
Cell Cycle / drug effects
Cell Line, Tumor
Cell Survival / drug effects
Curcumin / pharmacology*
Drug Synergism
Humans
Multiple Myeloma / drug therapy*
Multiple Myeloma / pathology
Xylans / pharmacology*</t>
  </si>
  <si>
    <t>Adolescent
Adult
Antigens, CD / biosynthesis
Antigens, Differentiation, T-Lymphocyte / biosynthesis
Cells, Cultured
Cytotoxicity, Immunologic
Dose-Response Relationship, Drug
Drug Synergism
Enzyme-Linked Immunosorbent Assay
Female
Humans
Immunologic Factors / pharmacology*
Intercellular Adhesion Molecule-1 / biosynthesis
Interferon-gamma / biosynthesis*
Interleukin-2 / pharmacology
Interleukin-2 / physiology
Killer Cells, Natural / drug effects*
Killer Cells, Natural / metabolism
Lectins, C-Type
Lymphocytes / drug effects
Lymphocytes / metabolism
Male
Probability
Receptors, Interleukin-2 / biosynthesis
Staining and Labeling
Tumor Necrosis Factor-alpha / biosynthesis*
Up-Regulation
Xylans / pharmacology*</t>
  </si>
  <si>
    <t>Animals
Apoptosis / drug effects
Cell Line
Humans
Interleukin-6 / biosynthesis
Macrophage Activation / drug effects
Macrophages / physiology*
Mice
Mice, Inbred C3H
Nitric Oxide / metabolism
Phagocytosis / drug effects*
Saccharomyces cerevisiae / immunology
Stimulation, Chemical
Tumor Necrosis Factor-alpha / biosynthesis
Xylans / pharmacology*</t>
  </si>
  <si>
    <t>Adjuvants, Immunologic / administration &amp; dosage
Adjuvants, Immunologic / chemistry
Adjuvants, Immunologic / pharmacology
Anti-HIV Agents / administration &amp; dosage
Anti-HIV Agents / chemistry
Anti-HIV Agents / pharmacology*
B-Lymphocytes / drug effects
B-Lymphocytes / immunology
Carbohydrate Sequence
Cell Fusion / drug effects
Cell Survival / drug effects
Dose-Response Relationship, Drug
HIV Core Protein p24 / biosynthesis
HIV-1 / drug effects*
HIV-1 / physiology
Humans
In Vitro Techniques
Leukocytes, Mononuclear
Lymphocyte Activation / drug effects
Molecular Sequence Data
Oryza
Polysaccharides / administration &amp; dosage
Polysaccharides / chemistry
Polysaccharides / pharmacology*
T-Lymphocytes / drug effects
T-Lymphocytes / immunology
Virus Replication / drug effects</t>
  </si>
  <si>
    <t>Animals
Female
Gamma Rays / adverse effects
Hematologic Diseases / etiology*
Hematologic Diseases / prevention &amp; control*
Hematopoietic System / drug effects*
Hematopoietic System / radiation effects*
Mice
Radiation Dosage
Radiation Injuries / etiology
Radiation Injuries / prevention &amp; control*
Radiation Tolerance / drug effects
Radiation-Protective Agents / administration &amp; dosage
Treatment Outcome
Whole-Body Irradiation / adverse effects*
Xylans / administration &amp; dosage*</t>
  </si>
  <si>
    <t>Antineoplastic Agents, Phytogenic / pharmacology
Apoptosis / drug effects*
Breast Neoplasms / drug therapy
Breast Neoplasms / metabolism
Breast Neoplasms / pathology*
Cell Proliferation / drug effects*
DNA Damage / drug effects
Drug Resistance, Neoplasm / drug effects*
Female
Flow Cytometry
Humans
In Vitro Techniques
Oryza / chemistry*
Paclitaxel / pharmacology*
Tumor Cells, Cultured
Xylans / pharmacology*</t>
  </si>
  <si>
    <t>Bacteria / drug effects
Cell Line
Cytokines / biosynthesis
Humans
Phagocytes / drug effects*
Phagocytes / immunology
Phagocytosis / drug effects*
Respiratory Burst / drug effects
Xylans / pharmacology*</t>
  </si>
  <si>
    <t>Adjuvants, Immunologic / pharmacology*
Animals
Avena
Bacterial Toxins / immunology
Cell Proliferation / drug effects
Cytokines / biosynthesis*
Dietary Supplements
Enterotoxins / immunology
Interferon-gamma / biosynthesis
Interleukin-2 / biosynthesis
Killer Cells, Natural / drug effects
Lymphocyte Activation
Lymphocytes / drug effects*
Male
Mitogens / immunology
Oryza / chemistry*
Plant Extracts / pharmacology*
Rats
Rats, Inbred Lew
Reference Values
Seeds
Shiitake Mushrooms*
Spleen / cytology
Spleen / drug effects
Superantigens / immunology
Xylans / pharmacology*</t>
  </si>
  <si>
    <t>Antineoplastic Agents / therapeutic use*
Breast Neoplasms / drug therapy*
Cell Line, Tumor
Cell Survival
Chemotherapy, Adjuvant
Daunorubicin / pharmacokinetics
Daunorubicin / therapeutic use*
Dose-Response Relationship, Drug
Drug Synergism
Humans
Xylans / therapeutic use*</t>
  </si>
  <si>
    <t>Aged
Aged, 80 and over
Biomarkers, Tumor / metabolism
C-Reactive Protein / metabolism
Curcumin / therapeutic use*
Disease Progression
Female
Humans
Leukemia, Lymphocytic, Chronic, B-Cell / drug therapy*
Leukemia, Lymphocytic, Chronic, B-Cell / metabolism
Leukemia, Lymphocytic, Chronic, B-Cell / pathology
Lymphocytes / drug effects
Lymphocytes / metabolism
Male
Middle Aged
Monoclonal Gammopathy of Undetermined Significance / drug therapy*
Monoclonal Gammopathy of Undetermined Significance / metabolism
Monoclonal Gammopathy of Undetermined Significance / pathology
Multiple Myeloma / drug therapy*
Multiple Myeloma / metabolism
Multiple Myeloma / pathology
Myeloma Proteins / metabolism
Oryza / chemistry*
Xylans / therapeutic use*</t>
  </si>
  <si>
    <t>Animals
Bone Marrow Cells / cytology
Bone Marrow Cells / metabolism*
Calcium / metabolism
Cell Degranulation / immunology*
Cells, Cultured
Cytokines / immunology*
Female
Humans
Immunoglobulin E / metabolism
Male
Mast Cells / cytology
Mast Cells / immunology*
Mice
Mice, Inbred BALB C
Mitogen-Activated Protein Kinases / metabolism
NF-kappa B / metabolism
Oryza / anatomy &amp; histology
Oryza / immunology*
Rats
Receptors, IgE / metabolism
SNARE Proteins / metabolism
Xylans / immunology*</t>
  </si>
  <si>
    <t>Animals
Antineoplastic Agents, Phytogenic / administration &amp; dosage*
Diet
Fermentation
Killer Cells, Natural / drug effects*
Killer Cells, Natural / immunology
Male
Melanoma, Experimental / mortality
Melanoma, Experimental / pathology
Melanoma, Experimental / prevention &amp; control
Mice
Mice, Inbred ICR
Neoplasm Transplantation
Oryza / chemistry*
Polysaccharides / administration &amp; dosage*
Polysaccharides / metabolism*
Sarcoma 180 / mortality
Sarcoma 180 / pathology
Sarcoma 180 / prevention &amp; control
Seeds / chemistry
Shiitake Mushrooms / metabolism*
Survival Rate</t>
  </si>
  <si>
    <t>Animals
Endotoxemia / drug therapy
Endotoxemia / microbiology
Endotoxemia / prevention &amp; control*
Female
Humans
Lipopolysaccharides / adverse effects*
Mice
Mice, Inbred BALB C
Mycelium / chemistry*
Mycelium / growth &amp; development
Oryza / chemistry*
Plant Extracts / administration &amp; dosage*
Polysaccharides / administration &amp; dosage*
Salmonella / physiology*
Salmonella Infections / drug therapy
Salmonella Infections / microbiology
Salmonella Infections / prevention &amp; control*
Shiitake Mushrooms / chemistry*
Shiitake Mushrooms / growth &amp; development
Vegetables / chemistry*</t>
  </si>
  <si>
    <t>Animals
Culture Media / chemistry
Culture Media / metabolism
Female
Humans
Interleukin-12 / immunology
Interleukin-2 / immunology
Interleukin-6 / immunology
Liver / pathology
Macrophages / drug effects
Macrophages / immunology
Mice
Mice, Inbred BALB C
Mycelium / chemistry
Mycelium / growth &amp; development
Oryza / chemistry*
Oryza / metabolism
Polysaccharides / administration &amp; dosage*
Polysaccharides / chemistry
Polysaccharides / metabolism
Protective Agents
Salmonella Infections / genetics
Salmonella Infections / immunology*
Salmonella Infections / microbiology
Salmonella Infections / prevention &amp; control*
Salmonella typhimurium / drug effects*
Shiitake Mushrooms / chemistry*
Shiitake Mushrooms / growth &amp; development
Shiitake Mushrooms / metabolism
Th1 Cells / drug effects
Th1 Cells / immunology*
Th2 Cells / drug effects
Th2 Cells / immunology
Up-Regulation</t>
  </si>
  <si>
    <t>Animals
Anti-Bacterial Agents / chemistry
Anti-Bacterial Agents / pharmacology*
Autophagy / drug effects
Biological Products / chemistry
Biological Products / pharmacology*
Macrophages / drug effects*
Macrophages / microbiology
Mice
Mycelium / chemistry
Oryza / chemistry*
Phagocytosis / drug effects
RAW 264.7 Cells
Salmonella typhimurium / drug effects*
Shiitake Mushrooms / chemistry*</t>
  </si>
  <si>
    <t>Adolescent
Adult
Aged
CD4-CD8 Ratio
Dietary Supplements*
Double-Blind Method
Female
Glucans / pharmacology*
HIV Infections / immunology*
Humans
Kidney Function Tests
Liver Function Tests
Male
Middle Aged
Xylans / pharmacology*
Young Adult</t>
  </si>
  <si>
    <t>Aged
Hemangiopericytoma / drug therapy*
Hemangiopericytoma / secondary
Hemangiopericytoma / surgery*
Humans
Immunologic Factors / therapeutic use*
Internet
Male
Shoulder
Skin Neoplasms / drug therapy*
Skin Neoplasms / secondary
Skin Neoplasms / surgery*
Xylans / therapeutic use*</t>
  </si>
  <si>
    <t>Adult
Double-Blind Method
England
Fatigue Syndrome, Chronic / complications
Fatigue Syndrome, Chronic / drug therapy*
Female
Humans
Killer Cells, Natural / drug effects*
Male
Mental Disorders / complications
Polysaccharides / therapeutic use*
Quality of Life
Self Disclosure
Treatment Outcome
Xylans / therapeutic use*</t>
  </si>
  <si>
    <t>Animals
Antineoplastic Agents / therapeutic use*
Antioxidants / therapeutic use*
Body Weight / drug effects
Carcinoma, Ehrlich Tumor / drug therapy*
Carcinoma, Ehrlich Tumor / pathology
Female
Glutathione / metabolism
Lipid Peroxidation
Malondialdehyde / blood
Mice
Reactive Oxygen Species / metabolism
Xylans / pharmacology
Xylans / therapeutic use*</t>
  </si>
  <si>
    <t>Animals
Cell Line, Tumor
Cell Proliferation / drug effects
Cytokines / metabolism
Cytotoxicity, Immunologic / drug effects*
Disease Models, Animal
Fluorescence
Humans
Immunophenotyping
Killer Cells, Natural / cytology*
Killer Cells, Natural / drug effects
Kinetics
Lipopolysaccharides / pharmacology
Lymphocyte Activation / drug effects
Mice, Inbred NOD
Mice, SCID
Neuroblastoma / immunology*
Neuroblastoma / pathology
Oryza / chemistry*
Receptors, Natural Killer Cell / metabolism
Xylans / pharmacology*</t>
  </si>
  <si>
    <t>Biomarkers, Tumor*
Humans
Immune System
Male
Shiitake Mushrooms*</t>
  </si>
  <si>
    <t>Adult
Antiviral Agents / administration &amp; dosage*
Cost-Benefit Analysis / methods
Drug Therapy, Combination / methods
Female
Hepatitis C, Chronic / drug therapy*
Hepatitis C, Chronic / virology
Humans
Interferon-gamma / administration &amp; dosage
Male
Middle Aged
Oryza
Ribavirin / administration &amp; dosage
Viral Load / drug effects
Viremia / drug therapy*
Xylans / administration &amp; dosage*</t>
  </si>
  <si>
    <t>Aged
Aged, 80 and over
Common Cold / immunology*
Common Cold / prevention &amp; control*
Dietary Fiber / therapeutic use*
Humans
Hydrolysis
Killer Cells, Natural / drug effects
Killer Cells, Natural / immunology
Oryza*
Phytotherapy</t>
  </si>
  <si>
    <t>Animals
Antioxidants / pharmacology*
Inflammation / etiology
Inflammation / prevention &amp; control
Intestinal Diseases / etiology
Intestinal Diseases / prevention &amp; control
Intestinal Mucosa / pathology
Intestinal Mucosa / radiation effects
Intestines / pathology
Intestines / radiation effects
Male
Mice
Mice, Inbred C57BL
Mitochondria / metabolism
Oxidative Stress / drug effects
Permeability / radiation effects
Radiation Injuries, Experimental / prevention &amp; control*
Radiation-Protective Agents / pharmacology*
Xylans / pharmacology*</t>
  </si>
  <si>
    <t>Administration, Oral
Alanine Transaminase / blood
Animals
Aspartate Aminotransferases / blood
Chemical and Drug Induced Liver Injury / drug therapy*
Chemical and Drug Induced Liver Injury / metabolism
Galactosamine / toxicity*
Gene Expression / drug effects
Hepatitis, Animal / chemically induced
Hepatitis, Animal / drug therapy*
Hepatitis, Animal / metabolism
Injections, Intraperitoneal
Interleukin-18 / antagonists &amp; inhibitors*
Interleukin-18 / genetics
Liver / drug effects
Liver / metabolism
Male
Molecular Weight
Oryza / chemistry*
RNA, Messenger / biosynthesis
Rats
Rats, Wistar
Xylans / pharmacology*</t>
  </si>
  <si>
    <t>Animals
Caspase 1 / genetics
Caspase 1 / metabolism
Chemical and Drug Induced Liver Injury / prevention &amp; control*
Galactosamine / toxicity
Gene Expression Regulation / drug effects
I-kappa B Kinase / genetics
I-kappa B Kinase / metabolism
JNK Mitogen-Activated Protein Kinases / antagonists &amp; inhibitors
JNK Mitogen-Activated Protein Kinases / genetics
JNK Mitogen-Activated Protein Kinases / metabolism*
Lipopolysaccharide Receptors / genetics
Lipopolysaccharide Receptors / metabolism
Mitogen-Activated Protein Kinase Kinases / antagonists &amp; inhibitors
Mitogen-Activated Protein Kinase Kinases / genetics
Mitogen-Activated Protein Kinase Kinases / metabolism*
NF-kappa B / antagonists &amp; inhibitors*
NF-kappa B / genetics
NF-kappa B / metabolism
Oryza / chemistry*
Rats
Rats, Wistar
Signal Transduction
Toll-Like Receptor 4 / genetics
Toll-Like Receptor 4 / metabolism
Xylans / chemistry
Xylans / pharmacology*</t>
  </si>
  <si>
    <t>Humans</t>
  </si>
  <si>
    <t>Adult</t>
  </si>
  <si>
    <t>Cytokines</t>
  </si>
  <si>
    <t>Epidermal Growth Factor</t>
  </si>
  <si>
    <t>arabinoxylan</t>
  </si>
  <si>
    <t>Interferons</t>
  </si>
  <si>
    <t>Creatinine</t>
  </si>
  <si>
    <t>Interleukin-1</t>
  </si>
  <si>
    <t>Bilirubin</t>
  </si>
  <si>
    <t>Hydrolysis</t>
  </si>
  <si>
    <t>Smokers</t>
  </si>
  <si>
    <t>Killer Cells, Natural</t>
  </si>
  <si>
    <t>Immunosuppression Therapy</t>
  </si>
  <si>
    <t>Tumor Necrosis Factors</t>
  </si>
  <si>
    <t>Immunologic Factors</t>
  </si>
  <si>
    <t>Immunization</t>
  </si>
  <si>
    <t>Liver</t>
  </si>
  <si>
    <t>MeSHTerm</t>
  </si>
  <si>
    <t>Mice</t>
  </si>
  <si>
    <t>Animals</t>
  </si>
  <si>
    <t>Shiitake Mushrooms</t>
  </si>
  <si>
    <t>hemicellulose</t>
  </si>
  <si>
    <t>Spleen</t>
  </si>
  <si>
    <t>Antioxidants</t>
  </si>
  <si>
    <t>Pectins</t>
  </si>
  <si>
    <t>Mice, Inbred ICR</t>
  </si>
  <si>
    <t>Dinitrochlorobenzene</t>
  </si>
  <si>
    <t>Injections, Intraperitoneal</t>
  </si>
  <si>
    <t>beta-Glucans</t>
  </si>
  <si>
    <t>Ascites</t>
  </si>
  <si>
    <t>Anti-Allergic Agents</t>
  </si>
  <si>
    <t>Survival Rate</t>
  </si>
  <si>
    <t>Human Body</t>
  </si>
  <si>
    <t>Polysaccharides</t>
  </si>
  <si>
    <t>Cell Wall</t>
  </si>
  <si>
    <t>Cell Line</t>
  </si>
  <si>
    <t>Fibrosarcoma</t>
  </si>
  <si>
    <t>Body Weight</t>
  </si>
  <si>
    <t>Macrophages</t>
  </si>
  <si>
    <t>Attention</t>
  </si>
  <si>
    <t>Fibroblasts</t>
  </si>
  <si>
    <t>Sarcoma</t>
  </si>
  <si>
    <t>Immunoglobulin E</t>
  </si>
  <si>
    <t>Animals
Antineoplastic Agents
Apoptosis / drug effects*
Carcinoma, Ehrlich Tumor / drug therapy*
Cytokines / biosynthesis*
Female
Flow Cytometry
Injections, Intraperitoneal
Interferon-gamma / biosynthesis
Killer Cells, Natural / drug effects
Killer Cells, Natural / metabolism
Mice
Oryza
Random Allocation
Tumor Necrosis Factor-alpha / biosynthesis
Xylans / therapeutic use*</t>
  </si>
  <si>
    <t>Antineoplastic Agents</t>
  </si>
  <si>
    <t>Female</t>
  </si>
  <si>
    <t>Flow Cytometry</t>
  </si>
  <si>
    <t>Oryza</t>
  </si>
  <si>
    <t>Random Allocation</t>
  </si>
  <si>
    <t>Apoptosis</t>
  </si>
  <si>
    <t>Xylans</t>
  </si>
  <si>
    <t>Cell Line, Tumor</t>
  </si>
  <si>
    <t>Male</t>
  </si>
  <si>
    <t>Rats</t>
  </si>
  <si>
    <t>Rats, Wistar</t>
  </si>
  <si>
    <t>Cell Cycle Checkpoints</t>
  </si>
  <si>
    <t>Down-Regulation</t>
  </si>
  <si>
    <t>Gastric Mucosa</t>
  </si>
  <si>
    <t>Methylnitronitrosoguanidine</t>
  </si>
  <si>
    <t>Proto-Oncogene Proteins c-bcl-2</t>
  </si>
  <si>
    <t>Stomach</t>
  </si>
  <si>
    <t>Carcinoma, Ehrlich Tumor</t>
  </si>
  <si>
    <t>Interferon-gamma</t>
  </si>
  <si>
    <t>Interleukins</t>
  </si>
  <si>
    <t>polysaccharide MGN3</t>
  </si>
  <si>
    <t>Thigh</t>
  </si>
  <si>
    <t>Tumor Burden</t>
  </si>
  <si>
    <t>Tumor Necrosis Factor-alpha</t>
  </si>
  <si>
    <t>Adenocarcinoma</t>
  </si>
  <si>
    <t>bcl-2-Associated X Protein</t>
  </si>
  <si>
    <t>Biomarkers, Tumor</t>
  </si>
  <si>
    <t>Carcinogenesis</t>
  </si>
  <si>
    <t>Carcinogens</t>
  </si>
  <si>
    <t>Caspases</t>
  </si>
  <si>
    <t>Lymphocytes</t>
  </si>
  <si>
    <t>Stomach Neoplasms</t>
  </si>
  <si>
    <t>Up-Regulation</t>
  </si>
  <si>
    <t>Caspase 3</t>
  </si>
  <si>
    <t>Combined Modality Therapy</t>
  </si>
  <si>
    <t>DNA Damage</t>
  </si>
  <si>
    <t>Dietary Supplements</t>
  </si>
  <si>
    <t>Drug Agonism</t>
  </si>
  <si>
    <t>Microscopy, Electron, Transmission</t>
  </si>
  <si>
    <t>Antineoplastic Agents, Phytogenic</t>
  </si>
  <si>
    <t>Biomarkers</t>
  </si>
  <si>
    <t>Resting Phase, Cell Cycle</t>
  </si>
  <si>
    <t>Artificial Intelligence</t>
  </si>
  <si>
    <t>Cell Proliferation</t>
  </si>
  <si>
    <t>Electrons</t>
  </si>
  <si>
    <t>Paclitaxel</t>
  </si>
  <si>
    <t>Carbon Tetrachloride</t>
  </si>
  <si>
    <t>Peptidyl Transferases</t>
  </si>
  <si>
    <t>gamma-Glutamyltransferase</t>
  </si>
  <si>
    <t>Aspartate Aminotransferases</t>
  </si>
  <si>
    <t>Alanine Transaminase</t>
  </si>
  <si>
    <t>Hepatocytes</t>
  </si>
  <si>
    <t>Biopsy</t>
  </si>
  <si>
    <t>Injections, Subcutaneous</t>
  </si>
  <si>
    <t>Phosphoric Monoester Hydrolases</t>
  </si>
  <si>
    <t>X-Rays</t>
  </si>
  <si>
    <t>DNA Fragmentation</t>
  </si>
  <si>
    <t>Reference Values</t>
  </si>
  <si>
    <t>Transaminases</t>
  </si>
  <si>
    <t>Gene Expression</t>
  </si>
  <si>
    <t>Gene Expression Regulation</t>
  </si>
  <si>
    <t>Cell Cycle</t>
  </si>
  <si>
    <t>Organ Size</t>
  </si>
  <si>
    <t>Tumor Suppressor Protein p53</t>
  </si>
  <si>
    <t>Diethylnitrosamine</t>
  </si>
  <si>
    <t>Carcinoma, Hepatocellular</t>
  </si>
  <si>
    <t>NF-KappaB Inhibitor alpha</t>
  </si>
  <si>
    <t>Biological Products</t>
  </si>
  <si>
    <t>Liver Neoplasms</t>
  </si>
  <si>
    <t>Inflammation</t>
  </si>
  <si>
    <t>Chemoprevention</t>
  </si>
  <si>
    <t xml:space="preserve">Antineoplastic Agents </t>
  </si>
  <si>
    <t>Apoptosis Regulatory Proteins</t>
  </si>
  <si>
    <t>Liver Neoplasms, Experimental</t>
  </si>
  <si>
    <t>Seeds</t>
  </si>
  <si>
    <t>polysaccharide peptide</t>
  </si>
  <si>
    <t>Histamine</t>
  </si>
  <si>
    <t>Adjuvants, Immunologic</t>
  </si>
  <si>
    <t>alpha-Fetoproteins</t>
  </si>
  <si>
    <t>Ethanol</t>
  </si>
  <si>
    <t>Computers</t>
  </si>
  <si>
    <t>Administration, Cutaneous</t>
  </si>
  <si>
    <t>Aged</t>
  </si>
  <si>
    <t>Aged, 80 and over</t>
  </si>
  <si>
    <t>Catheter Ablation</t>
  </si>
  <si>
    <t>Double-Blind Method</t>
  </si>
  <si>
    <t>Middle Aged</t>
  </si>
  <si>
    <t>Neoplasm Staging</t>
  </si>
  <si>
    <t>Chemoembolization, Therapeutic</t>
  </si>
  <si>
    <t>Doxorubicin</t>
  </si>
  <si>
    <t>Ethiodized Oil</t>
  </si>
  <si>
    <t>Neoplasm Recurrence, Local</t>
  </si>
  <si>
    <t>Androgens</t>
  </si>
  <si>
    <t>Carbohydrates</t>
  </si>
  <si>
    <t>Carbon Dioxide</t>
  </si>
  <si>
    <t>Cell Adhesion</t>
  </si>
  <si>
    <t>cytoplasmic antiproteinase</t>
  </si>
  <si>
    <t>Mesenchymal Stem Cells</t>
  </si>
  <si>
    <t>PC-3 Cells</t>
  </si>
  <si>
    <t>Prognosis</t>
  </si>
  <si>
    <t>Prostate</t>
  </si>
  <si>
    <t>Prostatic Neoplasms</t>
  </si>
  <si>
    <t>Recurrence</t>
  </si>
  <si>
    <t>Anti-Retroviral Agents</t>
  </si>
  <si>
    <t>Arm</t>
  </si>
  <si>
    <t>CD163 antigen</t>
  </si>
  <si>
    <t>CD4 Lymphocyte Count</t>
  </si>
  <si>
    <t>CD8-Positive T-Lymphocytes</t>
  </si>
  <si>
    <t>C-Reactive Protein</t>
  </si>
  <si>
    <t>Enzyme-Linked Immunosorbent Assay</t>
  </si>
  <si>
    <t>Fasting</t>
  </si>
  <si>
    <t>HIV Infections</t>
  </si>
  <si>
    <t>Interleukin-6</t>
  </si>
  <si>
    <t>Irritable Bowel Syndrome</t>
  </si>
  <si>
    <t>Lipopolysaccharide Receptors</t>
  </si>
  <si>
    <t>Lipopolysaccharides</t>
  </si>
  <si>
    <t>Lost to Follow-Up</t>
  </si>
  <si>
    <t>Monocytes</t>
  </si>
  <si>
    <t>Pharmaceutical Preparations</t>
  </si>
  <si>
    <t>RNA</t>
  </si>
  <si>
    <t>T-Lymphocytes</t>
  </si>
  <si>
    <t>B-Lymphocytes</t>
  </si>
  <si>
    <t>Biopolymers</t>
  </si>
  <si>
    <t>Healthy Volunteers</t>
  </si>
  <si>
    <t>Interleukin-12</t>
  </si>
  <si>
    <t>Leukocyte Count</t>
  </si>
  <si>
    <t>Leukocytes, Mononuclear</t>
  </si>
  <si>
    <t>Randomized Controlled Trials as Topic</t>
  </si>
  <si>
    <t>Fermentation</t>
  </si>
  <si>
    <t>Placebos</t>
  </si>
  <si>
    <t>Dietary Fiber</t>
  </si>
  <si>
    <t>Antigens, Surface</t>
  </si>
  <si>
    <t>B7-1 Antigen</t>
  </si>
  <si>
    <t>B7-2 Antigen</t>
  </si>
  <si>
    <t>CD1a antigen</t>
  </si>
  <si>
    <t>Dendritic Cells</t>
  </si>
  <si>
    <t>Interleukin-3 Receptor alpha Subunit</t>
  </si>
  <si>
    <t>Phenotype</t>
  </si>
  <si>
    <t>Plastics</t>
  </si>
  <si>
    <t>Cell Differentiation</t>
  </si>
  <si>
    <t>Endocytosis</t>
  </si>
  <si>
    <t>Receptors, Interleukin-3</t>
  </si>
  <si>
    <t>Multiple Myeloma</t>
  </si>
  <si>
    <t>T-Lymphocytes, Helper-Inducer</t>
  </si>
  <si>
    <t>Immunity, Innate</t>
  </si>
  <si>
    <t>Alkaline Phosphatase</t>
  </si>
  <si>
    <t>Cyclooxygenase 2</t>
  </si>
  <si>
    <t>Endotoxins</t>
  </si>
  <si>
    <t>Lactulose</t>
  </si>
  <si>
    <t>Liver Diseases, Alcoholic</t>
  </si>
  <si>
    <t>Malondialdehyde</t>
  </si>
  <si>
    <t>Mannitol</t>
  </si>
  <si>
    <t>Mycelium</t>
  </si>
  <si>
    <t>Oxides</t>
  </si>
  <si>
    <t>Permeability</t>
  </si>
  <si>
    <t>Rhamnaceae</t>
  </si>
  <si>
    <t>Soybeans</t>
  </si>
  <si>
    <t>Basidiomycota</t>
  </si>
  <si>
    <t>Galactosamine</t>
  </si>
  <si>
    <t>Liver Diseases</t>
  </si>
  <si>
    <t>Oxidative Stress</t>
  </si>
  <si>
    <t>Water</t>
  </si>
  <si>
    <t>Zea mays</t>
  </si>
  <si>
    <t>Hepatitis</t>
  </si>
  <si>
    <t>Morbidity</t>
  </si>
  <si>
    <t>NF-kappa B</t>
  </si>
  <si>
    <t>Polymerase Chain Reaction</t>
  </si>
  <si>
    <t>Aging</t>
  </si>
  <si>
    <t>Erythrocyte Indices</t>
  </si>
  <si>
    <t>Kidney</t>
  </si>
  <si>
    <t>Natural Killer T-Cells</t>
  </si>
  <si>
    <t>Neoplasms</t>
  </si>
  <si>
    <t>Quality of Life</t>
  </si>
  <si>
    <t>Surveys and Questionnaires</t>
  </si>
  <si>
    <t>Vitamin A</t>
  </si>
  <si>
    <t>Vitamins</t>
  </si>
  <si>
    <t>Eating</t>
  </si>
  <si>
    <t>Epithelial Cells</t>
  </si>
  <si>
    <t>Incidence</t>
  </si>
  <si>
    <t>Interferon-Induced Helicase, IFIH1</t>
  </si>
  <si>
    <t>Orthomyxoviridae</t>
  </si>
  <si>
    <t>Tretinoin</t>
  </si>
  <si>
    <t>World Health Organization</t>
  </si>
  <si>
    <t>Pilot Projects</t>
  </si>
  <si>
    <t>Seasons</t>
  </si>
  <si>
    <t>Immunomodulating Agents</t>
  </si>
  <si>
    <t>Lung</t>
  </si>
  <si>
    <t>Myxovirus Resistance Proteins</t>
  </si>
  <si>
    <t>Receptors, Retinoic Acid</t>
  </si>
  <si>
    <t>Respiratory Tract Infections</t>
  </si>
  <si>
    <t>Ubiquitins</t>
  </si>
  <si>
    <t>Alkylating Agents</t>
  </si>
  <si>
    <t>Antimetabolites</t>
  </si>
  <si>
    <t>Cisplatin</t>
  </si>
  <si>
    <t>Colorectal Neoplasms</t>
  </si>
  <si>
    <t>DNA</t>
  </si>
  <si>
    <t>Lead</t>
  </si>
  <si>
    <t>Nausea</t>
  </si>
  <si>
    <t>Platinum</t>
  </si>
  <si>
    <t>Vomiting</t>
  </si>
  <si>
    <t>Administration, Oral</t>
  </si>
  <si>
    <t>Antibodies</t>
  </si>
  <si>
    <t>Infusions, Parenteral</t>
  </si>
  <si>
    <t>Mice, Inbred BALB C</t>
  </si>
  <si>
    <t>Phytotherapy</t>
  </si>
  <si>
    <t>Plant Extracts</t>
  </si>
  <si>
    <t>Weight Loss</t>
  </si>
  <si>
    <t>Esterases</t>
  </si>
  <si>
    <t>Macrophages, Peritoneal</t>
  </si>
  <si>
    <t>Mice, Inbred C3H</t>
  </si>
  <si>
    <t>Cells, Cultured</t>
  </si>
  <si>
    <t>Mice, Inbred C57BL</t>
  </si>
  <si>
    <t>Lymphocyte Activation</t>
  </si>
  <si>
    <t>CD4-Positive T-Lymphocytes</t>
  </si>
  <si>
    <t>HLA-DR Antigens</t>
  </si>
  <si>
    <t>Dose-Response Relationship, Drug</t>
  </si>
  <si>
    <t>Antigens, CD</t>
  </si>
  <si>
    <t>CD40 Antigens</t>
  </si>
  <si>
    <t>Immunoglobulins</t>
  </si>
  <si>
    <t>Inflammation Mediators</t>
  </si>
  <si>
    <t>Membrane Glycoproteins</t>
  </si>
  <si>
    <t>Cell Death</t>
  </si>
  <si>
    <t>Granzymes</t>
  </si>
  <si>
    <t>Interferon Lambda</t>
  </si>
  <si>
    <t>Minor Histocompatibility Antigens</t>
  </si>
  <si>
    <t>Lectins, C-Type</t>
  </si>
  <si>
    <t>Receptors, Cell Surface</t>
  </si>
  <si>
    <t>Fungi</t>
  </si>
  <si>
    <t>Phagocytosis</t>
  </si>
  <si>
    <t>Brain Diseases</t>
  </si>
  <si>
    <t>Forkhead Transcription Factors</t>
  </si>
  <si>
    <t>Intercellular Adhesion Molecule-1</t>
  </si>
  <si>
    <t>NF-E2-Related Factor 2</t>
  </si>
  <si>
    <t>Streptozocin</t>
  </si>
  <si>
    <t>Disease Models, Animal</t>
  </si>
  <si>
    <t>Morris Water Maze Test</t>
  </si>
  <si>
    <t>Open Field Test</t>
  </si>
  <si>
    <t>Toxicity Tests, Acute</t>
  </si>
  <si>
    <t>Alzheimer Disease</t>
  </si>
  <si>
    <t>Amyloid beta-Peptides</t>
  </si>
  <si>
    <t>Antioxidant Response Elements</t>
  </si>
  <si>
    <t>Behavior, Animal</t>
  </si>
  <si>
    <t>Brain</t>
  </si>
  <si>
    <t>Cognition</t>
  </si>
  <si>
    <t>Forkhead Box Protein O3</t>
  </si>
  <si>
    <t>Glutathione</t>
  </si>
  <si>
    <t>Neuroprotective Agents</t>
  </si>
  <si>
    <t>Plaque, Amyloid</t>
  </si>
  <si>
    <t>Agaricales</t>
  </si>
  <si>
    <t>fas Receptor</t>
  </si>
  <si>
    <t>Iodides</t>
  </si>
  <si>
    <t>Membrane Potential, Mitochondrial</t>
  </si>
  <si>
    <t>Propidium</t>
  </si>
  <si>
    <t>Enzyme Activation</t>
  </si>
  <si>
    <t>Leukemia, T-Cell</t>
  </si>
  <si>
    <t>Membrane Potentials</t>
  </si>
  <si>
    <t>Mitochondria</t>
  </si>
  <si>
    <t>Breast Neoplasms</t>
  </si>
  <si>
    <t>MCF-7 Cells</t>
  </si>
  <si>
    <t>Saccharomyces cerevisiae</t>
  </si>
  <si>
    <t>Coculture Techniques</t>
  </si>
  <si>
    <t>Isoenzymes</t>
  </si>
  <si>
    <t>Drug Synergism</t>
  </si>
  <si>
    <t>Probiotics</t>
  </si>
  <si>
    <t>Cell Count</t>
  </si>
  <si>
    <t>Curcuma</t>
  </si>
  <si>
    <t>Curcumin</t>
  </si>
  <si>
    <t>diminazene aceturate</t>
  </si>
  <si>
    <t>Trypan Blue</t>
  </si>
  <si>
    <t>Cell Survival</t>
  </si>
  <si>
    <t>Immunosorbents</t>
  </si>
  <si>
    <t>Immunotherapy</t>
  </si>
  <si>
    <t>Receptors, Interleukin-2</t>
  </si>
  <si>
    <t>Adolescent</t>
  </si>
  <si>
    <t>Cytotoxicity, Immunologic</t>
  </si>
  <si>
    <t>Probability</t>
  </si>
  <si>
    <t>Staining and Labeling</t>
  </si>
  <si>
    <t>Antigens, Differentiation, T-Lymphocyte</t>
  </si>
  <si>
    <t>Interleukin-2</t>
  </si>
  <si>
    <t>Nitric Oxide</t>
  </si>
  <si>
    <t>Stimulation, Chemical</t>
  </si>
  <si>
    <t>Macrophage Activation</t>
  </si>
  <si>
    <t>K562 Cells</t>
  </si>
  <si>
    <t>Giant Cells</t>
  </si>
  <si>
    <t>HIV Core Protein p24</t>
  </si>
  <si>
    <t>HIV Seropositivity</t>
  </si>
  <si>
    <t>HIV-1</t>
  </si>
  <si>
    <t>Mitogens</t>
  </si>
  <si>
    <t>Mitosporic Fungi</t>
  </si>
  <si>
    <t>Carbohydrate Sequence</t>
  </si>
  <si>
    <t>In Vitro Techniques</t>
  </si>
  <si>
    <t>Molecular Sequence Data</t>
  </si>
  <si>
    <t>Anti-HIV Agents</t>
  </si>
  <si>
    <t>Cell Fusion</t>
  </si>
  <si>
    <t>Virus Replication</t>
  </si>
  <si>
    <t>Bereavement</t>
  </si>
  <si>
    <t>Immunomodulation</t>
  </si>
  <si>
    <t>Ovary</t>
  </si>
  <si>
    <t>Spouses</t>
  </si>
  <si>
    <t>Workplace</t>
  </si>
  <si>
    <t>Carcinoma, Squamous Cell</t>
  </si>
  <si>
    <t>Culture Media</t>
  </si>
  <si>
    <t>Financial Management</t>
  </si>
  <si>
    <t>Depression</t>
  </si>
  <si>
    <t>Gamma Rays</t>
  </si>
  <si>
    <t>Megakaryocytes</t>
  </si>
  <si>
    <t>Radiation Dosage</t>
  </si>
  <si>
    <t>Treatment Outcome</t>
  </si>
  <si>
    <t>Hematologic Diseases</t>
  </si>
  <si>
    <t>Hematopoietic System</t>
  </si>
  <si>
    <t>Radiation Injuries</t>
  </si>
  <si>
    <t>Radiation Tolerance</t>
  </si>
  <si>
    <t>Radiation-Protective Agents</t>
  </si>
  <si>
    <t>Whole-Body Irradiation</t>
  </si>
  <si>
    <t>Daunorubicin</t>
  </si>
  <si>
    <t>Tumor Cells, Cultured</t>
  </si>
  <si>
    <t>Drug Resistance, Neoplasm</t>
  </si>
  <si>
    <t>2',7'-dichlorofluorescein</t>
  </si>
  <si>
    <t>Escherichia coli</t>
  </si>
  <si>
    <t>Immunocompromised Host</t>
  </si>
  <si>
    <t>Neutrophils</t>
  </si>
  <si>
    <t>Phagocytes</t>
  </si>
  <si>
    <t>Phycoerythrin</t>
  </si>
  <si>
    <t>Respiratory Burst</t>
  </si>
  <si>
    <t>enterotoxin F, Staphylococcal</t>
  </si>
  <si>
    <t>Superantigens</t>
  </si>
  <si>
    <t>Sweetening Agents</t>
  </si>
  <si>
    <t>Avena</t>
  </si>
  <si>
    <t>Rats, Inbred Lew</t>
  </si>
  <si>
    <t>Bacterial Toxins</t>
  </si>
  <si>
    <t>Enterotoxins</t>
  </si>
  <si>
    <t>Receptors, Death Domain</t>
  </si>
  <si>
    <t>Chemotherapy, Adjuvant</t>
  </si>
  <si>
    <t>Erythrocytes</t>
  </si>
  <si>
    <t>Leukemia, Lymphocytic, Chronic, B-Cell</t>
  </si>
  <si>
    <t>Monoclonal Gammopathy of Undetermined Significance</t>
  </si>
  <si>
    <t>Paraproteinemias</t>
  </si>
  <si>
    <t>Paraproteins</t>
  </si>
  <si>
    <t>Smoldering Multiple Myeloma</t>
  </si>
  <si>
    <t>Disease Progression</t>
  </si>
  <si>
    <t>2-benzoquinone</t>
  </si>
  <si>
    <t>Avemar</t>
  </si>
  <si>
    <t>Benzoquinones</t>
  </si>
  <si>
    <t>Lectins</t>
  </si>
  <si>
    <t>Mistletoe</t>
  </si>
  <si>
    <t>Viscum album</t>
  </si>
  <si>
    <t>Clone Cells</t>
  </si>
  <si>
    <t>dabrafenib</t>
  </si>
  <si>
    <t>Mitogen-Activated Protein Kinase Kinases</t>
  </si>
  <si>
    <t>Mitogen-Activated Protein Kinases</t>
  </si>
  <si>
    <t>Pathogen-Associated Molecular Pattern Molecules</t>
  </si>
  <si>
    <t>Protein Kinase Inhibitors</t>
  </si>
  <si>
    <t>Proto-Oncogene Proteins B-raf</t>
  </si>
  <si>
    <t>Receptors, Growth Factor</t>
  </si>
  <si>
    <t>Tomography, X-Ray Computed</t>
  </si>
  <si>
    <t>trametinib</t>
  </si>
  <si>
    <t>NK Cell Lectin-Like Receptor Subfamily K</t>
  </si>
  <si>
    <t>Antigens, Neoplasm</t>
  </si>
  <si>
    <t>Cytostatic Agents</t>
  </si>
  <si>
    <t>Neoplastic Processes</t>
  </si>
  <si>
    <t>CYVADIC protocol</t>
  </si>
  <si>
    <t>Uterus</t>
  </si>
  <si>
    <t>Carboplatin</t>
  </si>
  <si>
    <t>ErbB Receptors</t>
  </si>
  <si>
    <t>Erlotinib Hydrochloride</t>
  </si>
  <si>
    <t>Glycogen Storage Disease Type VI</t>
  </si>
  <si>
    <t>Lymph Nodes</t>
  </si>
  <si>
    <t>Pleura</t>
  </si>
  <si>
    <t>Anxiety</t>
  </si>
  <si>
    <t>Appetite</t>
  </si>
  <si>
    <t>Digestion</t>
  </si>
  <si>
    <t>Judgment</t>
  </si>
  <si>
    <t>Plant Lectins</t>
  </si>
  <si>
    <t>Receptors, Pattern Recognition</t>
  </si>
  <si>
    <t>Bone Marrow Cells</t>
  </si>
  <si>
    <t>Cell Degranulation</t>
  </si>
  <si>
    <t>Liposomes</t>
  </si>
  <si>
    <t>Maleimides</t>
  </si>
  <si>
    <t>Mast Cells</t>
  </si>
  <si>
    <t>Membrane Fusion</t>
  </si>
  <si>
    <t>Phosphorylation</t>
  </si>
  <si>
    <t>Stem Cell Factor</t>
  </si>
  <si>
    <t>Calcium</t>
  </si>
  <si>
    <t>Receptors, IgE</t>
  </si>
  <si>
    <t>SNARE Proteins</t>
  </si>
  <si>
    <t>Analgesics</t>
  </si>
  <si>
    <t>Collagen Diseases</t>
  </si>
  <si>
    <t>Food Ingredients</t>
  </si>
  <si>
    <t>Hyperthermia, Induced</t>
  </si>
  <si>
    <t>Rheumatic Diseases</t>
  </si>
  <si>
    <t>Steroids</t>
  </si>
  <si>
    <t>Superoxides</t>
  </si>
  <si>
    <t>Antidiarrheals</t>
  </si>
  <si>
    <t>Chemoradiotherapy</t>
  </si>
  <si>
    <t>Colitis</t>
  </si>
  <si>
    <t>Diarrhea</t>
  </si>
  <si>
    <t>Gastroenteritis</t>
  </si>
  <si>
    <t>carbohydrase</t>
  </si>
  <si>
    <t>Rats, Sprague-Dawley</t>
  </si>
  <si>
    <t>Pancreatic Carcinoma</t>
  </si>
  <si>
    <t>Pancreatic Neoplasms</t>
  </si>
  <si>
    <t>Asthma</t>
  </si>
  <si>
    <t>Drinking Water</t>
  </si>
  <si>
    <t>Eosinophils</t>
  </si>
  <si>
    <t>Immunoglobulin G</t>
  </si>
  <si>
    <t>Constipation</t>
  </si>
  <si>
    <t>Acid Phosphatase</t>
  </si>
  <si>
    <t>Reverse Transcriptase Polymerase Chain Reaction</t>
  </si>
  <si>
    <t>Reverse Transcription</t>
  </si>
  <si>
    <t>Cellulose</t>
  </si>
  <si>
    <t>Fatigue Syndrome, Chronic</t>
  </si>
  <si>
    <t>Anthocyanins</t>
  </si>
  <si>
    <t>Intercellular Signaling Peptides and Proteins</t>
  </si>
  <si>
    <t>Lactobacillus gasseri</t>
  </si>
  <si>
    <t>Republic of Korea</t>
  </si>
  <si>
    <t>Anti-Inflammatory Agents</t>
  </si>
  <si>
    <t>cyanidin</t>
  </si>
  <si>
    <t>Glucosides</t>
  </si>
  <si>
    <t>Melanoma, Experimental</t>
  </si>
  <si>
    <t>Sarcoma 180</t>
  </si>
  <si>
    <t>Diet</t>
  </si>
  <si>
    <t>Neoplasm Transplantation</t>
  </si>
  <si>
    <t>Edible Grain</t>
  </si>
  <si>
    <t>Fatigue</t>
  </si>
  <si>
    <t>Malnutrition</t>
  </si>
  <si>
    <t>Powders</t>
  </si>
  <si>
    <t>Catalase</t>
  </si>
  <si>
    <t>Chromatography, High Pressure Liquid</t>
  </si>
  <si>
    <t>Endotoxemia</t>
  </si>
  <si>
    <t>Fucose</t>
  </si>
  <si>
    <t>Galactose</t>
  </si>
  <si>
    <t>Glucans</t>
  </si>
  <si>
    <t>Glucosamine</t>
  </si>
  <si>
    <t>Glucose</t>
  </si>
  <si>
    <t>Longevity</t>
  </si>
  <si>
    <t>Mannose</t>
  </si>
  <si>
    <t>Nitrites</t>
  </si>
  <si>
    <t>Peroxidase</t>
  </si>
  <si>
    <t>Renal Dialysis</t>
  </si>
  <si>
    <t>Rhamnose</t>
  </si>
  <si>
    <t>Sugars</t>
  </si>
  <si>
    <t>Superoxide Dismutase</t>
  </si>
  <si>
    <t>Xylose</t>
  </si>
  <si>
    <t>Salmonella</t>
  </si>
  <si>
    <t>Salmonella Infections</t>
  </si>
  <si>
    <t>Vegetables</t>
  </si>
  <si>
    <t>Anti-Bacterial Agents</t>
  </si>
  <si>
    <t>Cell Extracts</t>
  </si>
  <si>
    <t>Leukocytes</t>
  </si>
  <si>
    <t>Phosphates</t>
  </si>
  <si>
    <t>RNA, Messenger</t>
  </si>
  <si>
    <t>Salmonella Food Poisoning</t>
  </si>
  <si>
    <t>Salmonella typhimurium</t>
  </si>
  <si>
    <t>Protective Agents</t>
  </si>
  <si>
    <t>Th1 Cells</t>
  </si>
  <si>
    <t>Bacteria</t>
  </si>
  <si>
    <t>Beclin-1</t>
  </si>
  <si>
    <t>Cecum</t>
  </si>
  <si>
    <t>Drug Resistance, Bacterial</t>
  </si>
  <si>
    <t>Feces</t>
  </si>
  <si>
    <t>Lysosomes</t>
  </si>
  <si>
    <t>Meat</t>
  </si>
  <si>
    <t>RAW 264.7 Cells</t>
  </si>
  <si>
    <t>Autophagy</t>
  </si>
  <si>
    <t>Follow-Up Studies</t>
  </si>
  <si>
    <t>CD4-CD8 Ratio</t>
  </si>
  <si>
    <t>Kidney Function Tests</t>
  </si>
  <si>
    <t>Liver Function Tests</t>
  </si>
  <si>
    <t>Young Adult</t>
  </si>
  <si>
    <t>Blood Group Antigens</t>
  </si>
  <si>
    <t>4-hydroxy-2-nonenal</t>
  </si>
  <si>
    <t>Lipids</t>
  </si>
  <si>
    <t>Non-alcoholic Fatty Liver Disease</t>
  </si>
  <si>
    <t>Transferases</t>
  </si>
  <si>
    <t>Aloe</t>
  </si>
  <si>
    <t>Antibodies, Monoclonal</t>
  </si>
  <si>
    <t>T-Lymphocytes, Regulatory</t>
  </si>
  <si>
    <t>HIV</t>
  </si>
  <si>
    <t>Internet</t>
  </si>
  <si>
    <t>Shoulder</t>
  </si>
  <si>
    <t>Hemangiopericytoma</t>
  </si>
  <si>
    <t>Skin Neoplasms</t>
  </si>
  <si>
    <t>Anorexia</t>
  </si>
  <si>
    <t>Antiemetics</t>
  </si>
  <si>
    <t>Centers for Disease Control and Prevention, U.S.</t>
  </si>
  <si>
    <t>Outcome Assessment, Health Care</t>
  </si>
  <si>
    <t>Outpatients</t>
  </si>
  <si>
    <t>England</t>
  </si>
  <si>
    <t>Self Disclosure</t>
  </si>
  <si>
    <t>Mental Disorders</t>
  </si>
  <si>
    <t>Liver Cirrhosis</t>
  </si>
  <si>
    <t>Psychotherapy</t>
  </si>
  <si>
    <t>Chloramphenicol O-Acetyltransferase</t>
  </si>
  <si>
    <t>Glutathione Peroxidase</t>
  </si>
  <si>
    <t>Ireland</t>
  </si>
  <si>
    <t>Lipid Peroxidation</t>
  </si>
  <si>
    <t>Reactive Oxygen Species</t>
  </si>
  <si>
    <t>Albumins</t>
  </si>
  <si>
    <t>Cholesterol, HDL</t>
  </si>
  <si>
    <t>Citric Acid</t>
  </si>
  <si>
    <t>Diabetes Mellitus, Experimental</t>
  </si>
  <si>
    <t>Insulins</t>
  </si>
  <si>
    <t>Polyuria</t>
  </si>
  <si>
    <t>Quinine</t>
  </si>
  <si>
    <t>Saccharin</t>
  </si>
  <si>
    <t>Sodium Glutamate</t>
  </si>
  <si>
    <t>Taste</t>
  </si>
  <si>
    <t>Triglycerides</t>
  </si>
  <si>
    <t>Zinc</t>
  </si>
  <si>
    <t>Blood Glucose</t>
  </si>
  <si>
    <t>Diabetes Mellitus, Type 1</t>
  </si>
  <si>
    <t>Diabetes Mellitus, Type 2</t>
  </si>
  <si>
    <t>Glucose Tolerance Test</t>
  </si>
  <si>
    <t>Sodium</t>
  </si>
  <si>
    <t>Sulfates</t>
  </si>
  <si>
    <t>Urea</t>
  </si>
  <si>
    <t>Weaning</t>
  </si>
  <si>
    <t>Analysis of Variance</t>
  </si>
  <si>
    <t>Feasibility Studies</t>
  </si>
  <si>
    <t>Gastrointestinal Microbiome</t>
  </si>
  <si>
    <t>Habits</t>
  </si>
  <si>
    <t>Oncologists</t>
  </si>
  <si>
    <t>RNA, Ribosomal, 16S</t>
  </si>
  <si>
    <t>A 204</t>
  </si>
  <si>
    <t>Neuroblastoma</t>
  </si>
  <si>
    <t>Receptors, Natural Cytotoxicity Triggering</t>
  </si>
  <si>
    <t>Fluorescence</t>
  </si>
  <si>
    <t>Immunophenotyping</t>
  </si>
  <si>
    <t>Kinetics</t>
  </si>
  <si>
    <t>Mice, Inbred NOD</t>
  </si>
  <si>
    <t>Mice, SCID</t>
  </si>
  <si>
    <t>Receptors, Natural Killer Cell</t>
  </si>
  <si>
    <t>Capsules</t>
  </si>
  <si>
    <t>Mucin-1</t>
  </si>
  <si>
    <t>Neoplastic Cells, Circulating</t>
  </si>
  <si>
    <t>Prostate-Specific Antigen</t>
  </si>
  <si>
    <t>Immune System</t>
  </si>
  <si>
    <t>Cancer Pain</t>
  </si>
  <si>
    <t>Anemia</t>
  </si>
  <si>
    <t>Hepacivirus</t>
  </si>
  <si>
    <t>Hepatitis C</t>
  </si>
  <si>
    <t>Polyethylene Glycols</t>
  </si>
  <si>
    <t>Ribavirin</t>
  </si>
  <si>
    <t>Thrombocytopenia</t>
  </si>
  <si>
    <t>Viremia</t>
  </si>
  <si>
    <t>Antiviral Agents</t>
  </si>
  <si>
    <t>Cost-Benefit Analysis</t>
  </si>
  <si>
    <t>Drug Therapy, Combination</t>
  </si>
  <si>
    <t>Hepatitis C, Chronic</t>
  </si>
  <si>
    <t>Viral Load</t>
  </si>
  <si>
    <t>Autoimmune Diseases</t>
  </si>
  <si>
    <t>Food, Processed</t>
  </si>
  <si>
    <t>Glycoproteins</t>
  </si>
  <si>
    <t>Sepsis</t>
  </si>
  <si>
    <t>Blood Platelets</t>
  </si>
  <si>
    <t>Body Mass Index</t>
  </si>
  <si>
    <t>Head and Neck Neoplasms</t>
  </si>
  <si>
    <t>Hematocrit</t>
  </si>
  <si>
    <t>Hemoglobins</t>
  </si>
  <si>
    <t>lens intermediate filament proteins</t>
  </si>
  <si>
    <t>Leukopenia</t>
  </si>
  <si>
    <t>Hydroxyl Radical</t>
  </si>
  <si>
    <t>ferrous sulfate</t>
  </si>
  <si>
    <t>Hydrogen Peroxide</t>
  </si>
  <si>
    <t>Hypoxanthines</t>
  </si>
  <si>
    <t>Xanthine Oxidase</t>
  </si>
  <si>
    <t>Xanthines</t>
  </si>
  <si>
    <t>Common Cold</t>
  </si>
  <si>
    <t>Food</t>
  </si>
  <si>
    <t>Acetaminophen</t>
  </si>
  <si>
    <t>Ion Exchange Resins</t>
  </si>
  <si>
    <t>Arabinose</t>
  </si>
  <si>
    <t>Grifola</t>
  </si>
  <si>
    <t>Pronase</t>
  </si>
  <si>
    <t>Schizophyllum</t>
  </si>
  <si>
    <t>Trametes versicolor</t>
  </si>
  <si>
    <t>Uronic Acids</t>
  </si>
  <si>
    <t>Claudin-1</t>
  </si>
  <si>
    <t>Claudins</t>
  </si>
  <si>
    <t>Diamines</t>
  </si>
  <si>
    <t>DNA Copy Number Variations</t>
  </si>
  <si>
    <t>Lactic Acid</t>
  </si>
  <si>
    <t>Mucins</t>
  </si>
  <si>
    <t>Mucous Membrane</t>
  </si>
  <si>
    <t>Occludin</t>
  </si>
  <si>
    <t>zonulin</t>
  </si>
  <si>
    <t>Intestinal Diseases</t>
  </si>
  <si>
    <t>Intestinal Mucosa</t>
  </si>
  <si>
    <t>Intestines</t>
  </si>
  <si>
    <t>Radiation Injuries, Experimental</t>
  </si>
  <si>
    <t>Molecular Weight</t>
  </si>
  <si>
    <t>Chemical and Drug Induced Liver Injury</t>
  </si>
  <si>
    <t>Hepatitis, Animal</t>
  </si>
  <si>
    <t xml:space="preserve">Interleukin-18 </t>
  </si>
  <si>
    <t>JNK Mitogen-Activated Protein Kinases</t>
  </si>
  <si>
    <t>Toll-Like Receptor 4</t>
  </si>
  <si>
    <t>Signal Transduction</t>
  </si>
  <si>
    <t>Caspase 1</t>
  </si>
  <si>
    <t>I-kappa B Kinase</t>
  </si>
  <si>
    <t>Angiogenesis Inhibitors</t>
  </si>
  <si>
    <t>Atherosclerosis</t>
  </si>
  <si>
    <t>Human Umbilical Vein Endothelial Cells</t>
  </si>
  <si>
    <t>p38 Mitogen-Activated Protein Kinases</t>
  </si>
  <si>
    <t>Proto-Oncogene Proteins c-akt</t>
  </si>
  <si>
    <t>Psoriasis</t>
  </si>
  <si>
    <t>Retinal Neovascularization</t>
  </si>
  <si>
    <t>Vascular Endothelial Growth Factor A</t>
  </si>
  <si>
    <t>Vascular Endothelial Growth Factor Receptor-2</t>
  </si>
  <si>
    <t>Vascular Endothelial Growth Factors</t>
  </si>
  <si>
    <t>Clinical</t>
  </si>
  <si>
    <t>Preclinical</t>
  </si>
  <si>
    <t>ClinicalStudyType</t>
  </si>
  <si>
    <t>Enhancement of Clinical natural killer cell activity by modified arabinoxylane from rice bran (MGN-3)</t>
  </si>
  <si>
    <t>ClinicalDesign</t>
  </si>
  <si>
    <t>PreclinicalDesign</t>
  </si>
  <si>
    <t>Cell</t>
  </si>
  <si>
    <t>Animal+Cell</t>
  </si>
  <si>
    <t>Cell+Chemical</t>
  </si>
  <si>
    <t>Animal+Cell+Chemical</t>
  </si>
  <si>
    <t>Chemical</t>
  </si>
  <si>
    <t>NoAuthor</t>
  </si>
  <si>
    <t>WeightCoeff</t>
  </si>
  <si>
    <t>SumWeightedCoeff</t>
  </si>
  <si>
    <t>ArtPerc</t>
  </si>
  <si>
    <t>LastCorr</t>
  </si>
  <si>
    <t>Latest</t>
  </si>
  <si>
    <t>Earliest</t>
  </si>
  <si>
    <t>AuthorCount</t>
  </si>
  <si>
    <t>StudyDesign</t>
  </si>
  <si>
    <t>Category</t>
  </si>
  <si>
    <t>Method</t>
  </si>
  <si>
    <t>Intevention &amp; Comparator</t>
  </si>
  <si>
    <t>Outcome</t>
  </si>
  <si>
    <t>Context</t>
  </si>
  <si>
    <t>ArticlePerc</t>
  </si>
  <si>
    <t xml:space="preserve">Intervention </t>
  </si>
  <si>
    <t>Healthy</t>
  </si>
  <si>
    <t>Cancer</t>
  </si>
  <si>
    <t>Allergy</t>
  </si>
  <si>
    <t>Co-Intervention</t>
  </si>
  <si>
    <t>Chemotherapy</t>
  </si>
  <si>
    <t>PrimarySite</t>
  </si>
  <si>
    <t>SecondarySite</t>
  </si>
  <si>
    <t>Skin</t>
  </si>
  <si>
    <t>Tumor Markers</t>
  </si>
  <si>
    <t>Treatment Response</t>
  </si>
  <si>
    <t>Antiretroviral therapy</t>
  </si>
  <si>
    <t>No significant effect</t>
  </si>
  <si>
    <t>Multiple myeloma</t>
  </si>
  <si>
    <t>Chronic Alcoholic Liver Injury</t>
  </si>
  <si>
    <t>Liver Function Markers</t>
  </si>
  <si>
    <t xml:space="preserve">Geriatric </t>
  </si>
  <si>
    <t>Influenza-like illnesses</t>
  </si>
  <si>
    <t>Respiratory tract</t>
  </si>
  <si>
    <t xml:space="preserve">Cisplatin </t>
  </si>
  <si>
    <t xml:space="preserve">Paclitaxel </t>
  </si>
  <si>
    <t>Various</t>
  </si>
  <si>
    <t xml:space="preserve">Alzheimer's disease </t>
  </si>
  <si>
    <t>Antiallergy</t>
  </si>
  <si>
    <t>Anticancer</t>
  </si>
  <si>
    <t xml:space="preserve">Antioxidant </t>
  </si>
  <si>
    <t>Leukemia</t>
  </si>
  <si>
    <t xml:space="preserve">Baker’s yeast </t>
  </si>
  <si>
    <t>Breast</t>
  </si>
  <si>
    <t>Antiretroviral</t>
  </si>
  <si>
    <t>Chemical exposure</t>
  </si>
  <si>
    <t>Whole body</t>
  </si>
  <si>
    <t>Antioxidant</t>
  </si>
  <si>
    <t>Radiation therapy</t>
  </si>
  <si>
    <t xml:space="preserve">Daunorubicin </t>
  </si>
  <si>
    <t>Synergistic anticancer effect</t>
  </si>
  <si>
    <t>Blood</t>
  </si>
  <si>
    <t>Bile duct</t>
  </si>
  <si>
    <t>MEK + BRAF inhibitor</t>
  </si>
  <si>
    <t>Nucleoside + PARP inhibitor</t>
  </si>
  <si>
    <t>T &amp; B Cells</t>
  </si>
  <si>
    <t>Rheumatism</t>
  </si>
  <si>
    <t xml:space="preserve">Hands, legs, &amp; joints </t>
  </si>
  <si>
    <t>Corticosteroids</t>
  </si>
  <si>
    <t>Cervical</t>
  </si>
  <si>
    <t xml:space="preserve">Chemoradiotherapy </t>
  </si>
  <si>
    <t xml:space="preserve">Gastroenteritis </t>
  </si>
  <si>
    <t>Gastrointestinal tract</t>
  </si>
  <si>
    <t>Cisplatin + Doxorubicin</t>
  </si>
  <si>
    <t xml:space="preserve">Chemotherapy + ACM π water </t>
  </si>
  <si>
    <t>Pancreatic</t>
  </si>
  <si>
    <t>Polysaccharide peptide</t>
  </si>
  <si>
    <t>Mistletoe lectin extract + Fermented wheat-germ extract</t>
  </si>
  <si>
    <t xml:space="preserve">Kinase inhibitor + Mistletoe lectin extract </t>
  </si>
  <si>
    <t xml:space="preserve">Chemotherapy + Mistletoe lectin extract </t>
  </si>
  <si>
    <t xml:space="preserve">Oncotherapy + Mistletoe lectin extract </t>
  </si>
  <si>
    <t xml:space="preserve">Asthma </t>
  </si>
  <si>
    <t xml:space="preserve">Colorectal </t>
  </si>
  <si>
    <t xml:space="preserve">Umbilical </t>
  </si>
  <si>
    <t xml:space="preserve">Chemotherapy </t>
  </si>
  <si>
    <t>Irritable bowel syndrome</t>
  </si>
  <si>
    <t>Chronic fatigue syndrome</t>
  </si>
  <si>
    <t>Oncotherapy</t>
  </si>
  <si>
    <t xml:space="preserve">Endotoxemia </t>
  </si>
  <si>
    <t>Liver injury</t>
  </si>
  <si>
    <t>Bacterial infection</t>
  </si>
  <si>
    <t>Hepatoprotection</t>
  </si>
  <si>
    <t>Antiinflammation</t>
  </si>
  <si>
    <t>Radioprotection</t>
  </si>
  <si>
    <t>Chemoprotection</t>
  </si>
  <si>
    <t>Antiasthma</t>
  </si>
  <si>
    <t>Endothelial improvement</t>
  </si>
  <si>
    <t>Non-alcoholic liver disease</t>
  </si>
  <si>
    <t xml:space="preserve">Diabetes mellitus </t>
  </si>
  <si>
    <t>Antihyperglycemic effect</t>
  </si>
  <si>
    <t>Antihyperlipidemic effect</t>
  </si>
  <si>
    <t>Bio-reproducing protein</t>
  </si>
  <si>
    <t>Antimetastatic effect</t>
  </si>
  <si>
    <t xml:space="preserve">Oncotherapy + Oncothermia </t>
  </si>
  <si>
    <t>Antiviral</t>
  </si>
  <si>
    <t>Complementary therapies</t>
  </si>
  <si>
    <t>Head &amp; Neck</t>
  </si>
  <si>
    <t>Oxidative stress</t>
  </si>
  <si>
    <t>Antiangiogenesis</t>
  </si>
  <si>
    <t>Noncytotoxic</t>
  </si>
  <si>
    <t xml:space="preserve">Nonspecific </t>
  </si>
  <si>
    <t>Condition</t>
  </si>
  <si>
    <t>HCV infection</t>
  </si>
  <si>
    <t>Hepatitis / Liver Disease</t>
  </si>
  <si>
    <t>Early B-cell lymphoid malignancies</t>
  </si>
  <si>
    <t>Healthy / Nonspecific</t>
  </si>
  <si>
    <t>Cold / Flu</t>
  </si>
  <si>
    <t>Allergic Dematitis</t>
  </si>
  <si>
    <t>ConditionSub</t>
  </si>
  <si>
    <t>BeneficialEffect</t>
  </si>
  <si>
    <t>Memory enhancer</t>
  </si>
  <si>
    <t>Antibacterial</t>
  </si>
  <si>
    <t>Antirheumatic effect</t>
  </si>
  <si>
    <t>Hematopoietic tissues</t>
  </si>
  <si>
    <t>Safety &amp; Adverse Events</t>
  </si>
  <si>
    <t>Natural Killer Cells</t>
  </si>
  <si>
    <t>Mast cells</t>
  </si>
  <si>
    <t>Cancer Proliferation</t>
  </si>
  <si>
    <t>Quality of Life Assessment</t>
  </si>
  <si>
    <t>Incidence Rate</t>
  </si>
  <si>
    <t>Inflammatory Markers</t>
  </si>
  <si>
    <t>Nitric Oxide Production</t>
  </si>
  <si>
    <t>Antiwasting</t>
  </si>
  <si>
    <t>Chemo Side Effects</t>
  </si>
  <si>
    <t>Gastroprotection</t>
  </si>
  <si>
    <t>Antifatigue</t>
  </si>
  <si>
    <t>Antiflu</t>
  </si>
  <si>
    <t>Taste influencer</t>
  </si>
  <si>
    <t>Psychoneuroimmuno-modulation</t>
  </si>
  <si>
    <t>Oxidative Stress Markers</t>
  </si>
  <si>
    <t>Republic of Korea’s Small and Medium Business Administration Grant</t>
  </si>
  <si>
    <t>This study was supported by research funds from the Erom Life Institute of Life Sciences.</t>
  </si>
  <si>
    <t>This study was supported by a gift from Daiwa Pharmaceutical Inc., Tokyo, Japan, which is the manufacturer of RBAC and research and training funds from the Laboratory for Clinical and Biological Studies at the University of Miami, Miller School of Medicine. Daiwa Pharmaceutical Inc. did not participate in the design of this study.</t>
  </si>
  <si>
    <t xml:space="preserve">Daiwa
University of Miami Miller School of Medicine
</t>
  </si>
  <si>
    <t>We thank Daiwa Pharmaceutical Co. LTD, Tokyo, Japan, for
the financial support of this project.</t>
  </si>
  <si>
    <t>This work was supported by Diawa Pharmaceutical Co Ltd, Tokyo, Japan; Grant #T0099108 (M. Ghoneum); and by NIH-NIMHD Grants U54MD007598 (formerly U54RR026138) and S21 MD000103 (D. Pan).</t>
  </si>
  <si>
    <t xml:space="preserve">Daiwa
NIH-NIMHD Grants </t>
  </si>
  <si>
    <t>The authors would like to acknowledge Daiwa Pharmaceutical Co. Ltd., Tokyo, Japan, for the financial support of this project, Grant #T0099108.</t>
  </si>
  <si>
    <t>Partial support was provided by Daiwa Pharmaceutical Co., Ltd.,
Tokyo, Japan.</t>
  </si>
  <si>
    <t>This study was carried out by the support of the research fund of the Institute of Life Science of EromLife.</t>
  </si>
  <si>
    <t>This work was supported by “Food Functionality Evaluation program” under the Ministry of Agriculture, Food and Rural Affairs, and partly Korea Food Research Institute and Erom.</t>
  </si>
  <si>
    <t>Ministry of Agriculture, Food and Rural Affairs
Korea Food Research Institute
Erom</t>
  </si>
  <si>
    <t>This work was supported by a commercial grant from Daiwa Pharmaceutical Co. Ltd.</t>
  </si>
  <si>
    <t>The study was supported by research funding from Daiwa Pharmaceutical to J.S.</t>
  </si>
  <si>
    <t>This study was supported by grants from the Republic of Korea’s Small and Medium Business Administration (SMBA) (S1061057).</t>
  </si>
  <si>
    <t xml:space="preserve">The authors would like to acknowledge Daiwa Pharmaceutical Co., Ltd., Tokyo, Japan, for supplying Biobran/MGN-3 for this study. This study was supported in part by NIH-NIMHD grant nos. U54MD007598 and NIH/NCATS grant nos. UL1TR000124 and S21 MD000103. </t>
  </si>
  <si>
    <t>NIH-NIMHD grant
NIH/NCATS grant
Daiwa (product only)</t>
  </si>
  <si>
    <t xml:space="preserve">The authors would like to thank Daiwa Pharmaceutical Co., Ltd., Tokyo, Japan for providing Biobran/MGN-3. </t>
  </si>
  <si>
    <t>Daiwa (product only)</t>
  </si>
  <si>
    <t>This research received no external funding. The authors gratefully acknowledge Daiwa Pharmaceutical Co., Ltd. for providing Biobran/MGN-3.</t>
  </si>
  <si>
    <t>Not disclosed</t>
  </si>
  <si>
    <t>No external funding
Daiwa (product only)</t>
  </si>
  <si>
    <t>This work was supported by grant #C0030300 from Daiwa Pharmaceutical Co., Ltd., Japan.</t>
  </si>
  <si>
    <t>Biobran/MGN-3 was provided by Daiwa Pharm. Co., Ltd, Japan. This work was funded by Diawa Pharmaceutical Co., Ltd., Tokyo, Japan; Grant #T0099108.</t>
  </si>
  <si>
    <t>This work was supported by a grant from Daiwa Pharmaceutical Company, Tokyo, Japan.</t>
  </si>
  <si>
    <t>The authors would also like to thank Daiwa Pharmaceutical Co. LTD, Tokyo, Japan for the financial support of this project.</t>
  </si>
  <si>
    <t>The authors would also like to thank Daiwa Pharmaceutical Co., Tokyo, Japan, Ltd., for the financial support of this project.</t>
  </si>
  <si>
    <t>This work was supported by grant #D22988
from Daiwa Pharmaceutical Co., LTD. Tokyo, Japan.</t>
  </si>
  <si>
    <t>MGN-3, commercially known as Bio Bran, was provided by Daiwa Pharmaceuticals Company. Ltd., Tokyo, Japan. Suported in part by VA Medical Research Funds and by funds provided by Daiwa Pharmaceuticals Company, Ltd.</t>
  </si>
  <si>
    <t>Daiwa
VA Medical Research Funds</t>
  </si>
  <si>
    <t>This work was supported by Diawa Pharmaceutical Co. Ltd, Tokyo, Japan; Grant #T0099108.</t>
  </si>
  <si>
    <t>The Authors would like to acknowledge Daiwa Pharmaceutical Co. Ltd., Tokyo, Japan, for the financial support of this project.</t>
  </si>
  <si>
    <t>This work was supported by grant #D22988 from Daiwa Pharmaceutical Co. Ltd., Tokyo, Japan.</t>
  </si>
  <si>
    <t>The authors would like to acknowledge Daiwa Pharmaceutical Co. Ltd., Tokyo, Japan, for the financial support of this project.</t>
  </si>
  <si>
    <t>Terry Golombick received partial funding support during the study period. The other authors received no financial support. The publication costs are borne by Biomedica.</t>
  </si>
  <si>
    <t>Biomedica</t>
  </si>
  <si>
    <t>The authors thank Mrs. Cornelia van den Bergh (for her grants to support this research).</t>
  </si>
  <si>
    <t>The authors deeply appreciate Daiwa Pharmaceutical Co., Ltd., the manufacturer of both the HRB and placebo foods, which were provided free of charge.</t>
  </si>
  <si>
    <t>They also thank Daiwa Pharmaceutical Co. Ltd. for supplying the powder of both Biobran and placebo and for the assistance of this paper submission. This study was supported, in part, by a grant of Japanese Society of Psychosomatic Medicine on Digestive Disease.</t>
  </si>
  <si>
    <t>Japanese Society of Psychosomatic Medicine on Digestive Disease
Daiwa (product only)</t>
  </si>
  <si>
    <t>This study was funded by the Institute of Technology Planning and Evaluation (IPET) for Food, Agriculture, Forestry and Fisheries (Project No.: 108096-03-1-HD110).</t>
  </si>
  <si>
    <t>Institute of Technology Planning and Evaluation (IPET) for Food, Agriculture, Forestry and Fisheries</t>
  </si>
  <si>
    <t>This work was supported by the fund of Erom Corporation</t>
  </si>
  <si>
    <t>Private individual</t>
  </si>
  <si>
    <t xml:space="preserve">This study was supported by High Value-added Food Technology Development Program, Ministry of Agriculture, Food and Rural Affairs, Republic of Korea (312006-3) and by the Medical Research Center Program (No. 2011-0030074) through National Research Foundation (NRF) grant funded by the Korean government (MSIP). </t>
  </si>
  <si>
    <t>Ministry of Agriculture, Food and Rural Affairs
National Research Foundation</t>
  </si>
  <si>
    <t>This work was supported by the Korean Institute of Planning and Evaluation for Technology in Food, Agricultural, Forestry and Fisheries (IPET) through Agri-Bio Industry Technology Development Program, funded by Ministry of Agriculture, Food and Rural Affairs (MAFRA) (no. 314019–3), and by the Korean Institute of Planning and Evaluation for Technology in Food, Agricultural, Forestry and Fisheries (IPET) through High Value-added Food Technology Development Program, funded by Ministry of Agriculture, Food and Rural Affairs (MAFRA) (no. 314076–3).</t>
  </si>
  <si>
    <t>Institute of Technology Planning and Evaluation (IPET) for Food, Agriculture, Forestry and Fisheries
Ministry of Agriculture, Food and Rural Affairs</t>
  </si>
  <si>
    <t xml:space="preserve">This work was supported by a gift from Daiwa Health Development. The study was also supported by Grant Number 1UL1TR000460, Miami Clinical and Translational Science Institute, from the National Center for Advancing Translational Sciences and the National Institute on Minority Health and Health Disparities. </t>
  </si>
  <si>
    <t>Daiwa
Miami Clinical and Translational Science Institute
National Institute on Minority Health and Health Disparities</t>
  </si>
  <si>
    <t>This work was supported by a gift from Daiwa Health Development. The study was also supported by Grant Number 1UL1TR000460, Miami Clinical and Translational Science Institute, from the National Center for Advancing Translational Sciences and the National Institute on Minority Health and Health Disparities.</t>
  </si>
  <si>
    <t>This work was supported by a gift from Daiwa Health Development. The study was also supported by (Grant no. 1UL1TR000460) Miami Clinical and Translational Science Institute from the National Center for Advancing Translational Sciences and the National Institute on Minority Health and Health Disparities.</t>
  </si>
  <si>
    <t>The trial was funded by Daiwa Pharmaceutical Company. Dr George Lewith’s post is funded by a grant from the Rufford Maurice Laing Foundation.</t>
  </si>
  <si>
    <t>Daiwa
Rufford Maurice Laing Foundation</t>
  </si>
  <si>
    <t>We thank Daiwa Pharmaceuticals, Co. Ltd, Tokyo, Japan, for generously providing the MGN-3.</t>
  </si>
  <si>
    <t>This work was supported in part by Grant-in-Aid for scientific research from Kobe Women's University</t>
  </si>
  <si>
    <t>Daiwa Pharmaceutical Co., Ltd. (Daiwa) provided financial funding to commence the RBAC-QoL project with the af filiating university of the corresponding author as the trial sponsor.  BioMedica Nutraceuti cals Pty Ltd (BioMedica) provided additional funding to conduct the gut microbiome study of this re search. The RBAC and placebo powder will be manufactured and supplied by Daiwa. SLO is a recipient of the Australian Government Research Training Program scholarship for this study.</t>
  </si>
  <si>
    <t>Daiwa
Biomedica
Australian Government Research Training Program</t>
  </si>
  <si>
    <t>We thank Daiwa Pharmaceutical Co. Ltd., Tokyo, Japan, for providing us MGN-3/Biobran. This work was supported in part by the National Health Service of Spain grant FIS PI12/01622, Fundación de la Sociedad Española de HematoOncologia Infantil and CRIS Cancer Foundation (http://www.criscancer.org/en/index.php) to Antonio P_x0019_erez-Martínez and from the German Jose Carreras Leukemia Foundation and the German Childhood Cancer Foundation (DKS) to Matthias Pfeiffer.</t>
  </si>
  <si>
    <t>Daiwa (product only)
National Health Service of Spain
Fundación de la Sociedad Española de HematoOncologia Infantil and CRIS Cancer Foundation
German Jose Carreras Leukemia Foundation and the German Childhood Cancer Foundation</t>
  </si>
  <si>
    <t>The Authors would like to acknowledge Daiwa Pharmaceutical Co. Ltd., Tokyo, Japan, for the technical material support of this project. (free samples of BioBran MGN-3). The manufacturers of BioBran funded the trial, but placed no restrictions on the design of the trial or on the publication of results.</t>
  </si>
  <si>
    <t>Funding for the study and Biobran were provided by Daiwa Pharmaceutical Co., Ltd., Tokyo, Japan. This study was supported in part by NIH-NIMHD grant no. U54 MD007598 and NIH-NCATS grant no. UL1 TR000124.</t>
  </si>
  <si>
    <t>Daiwa
NIH-NIMHD grant
NIH-NCATS grant</t>
  </si>
  <si>
    <t>We would like thank Daiwa Pharmaceutical for supplying MGN-3 (Biobran) and Mitsubishi Chemical Laboratory (B.C.L.) for cooperation in blood test.</t>
  </si>
  <si>
    <t xml:space="preserve">Research funding and Lentin and placebo sachets were provided by Daiwa Pharmaceuticals Co Ltd. Tokyo, Japan. </t>
  </si>
  <si>
    <t>This work was supported by the fund of Eromlife Corporation.</t>
  </si>
  <si>
    <t>This work was supported by the Li Jie-shou Gut Barrier Foundation, China (Project nos. LJS-201708 and LJS-201811C), the Wuxi Science and Technology Bureau, China (Project no.201827), the Wuxi Health and Family Planning Commission Youth Research Foundation, China</t>
  </si>
  <si>
    <t>Li Jie-shou Gut Barrier Foundation
Wuxi Science and Technology Bureau
Wuxi Health and Family Planning Commission Youth Research Foundation</t>
  </si>
  <si>
    <t>Funding Statement</t>
  </si>
  <si>
    <t>Public</t>
  </si>
  <si>
    <t>Product Only</t>
  </si>
  <si>
    <t>P_Nonprofit</t>
  </si>
  <si>
    <t>BioMedica</t>
  </si>
  <si>
    <t>Tstage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</si>
</sst>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1"/>
      <color rgb="FF111111"/>
      <name val="Calibri"/>
      <family val="2"/>
      <scheme val="minor"/>
    </font>
    <font>
      <u/>
      <sz val="11"/>
      <color theme="10"/>
      <name val="Calibri"/>
      <family val="2"/>
      <scheme val="minor"/>
    </font>
    <font>
      <sz val="11"/>
      <color rgb="FF333333"/>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4" fillId="0" borderId="0" applyFont="0" applyFill="0" applyBorder="0" applyAlignment="0" applyProtection="0"/>
  </cellStyleXfs>
  <cellXfs count="14">
    <xf numFmtId="0" fontId="0" fillId="0" borderId="0" xfId="0"/>
    <xf numFmtId="0" fontId="0" fillId="0" borderId="0" xfId="0" applyAlignment="1">
      <alignment vertical="top" wrapText="1"/>
    </xf>
    <xf numFmtId="0" fontId="0" fillId="0" borderId="0" xfId="0" applyAlignment="1">
      <alignment vertical="top" wrapText="1" shrinkToFit="1"/>
    </xf>
    <xf numFmtId="0" fontId="1" fillId="0" borderId="0" xfId="0" applyFont="1" applyAlignment="1">
      <alignment vertical="top"/>
    </xf>
    <xf numFmtId="0" fontId="2" fillId="0" borderId="0" xfId="1" applyAlignment="1">
      <alignment vertical="top" wrapText="1"/>
    </xf>
    <xf numFmtId="0" fontId="3" fillId="0" borderId="0" xfId="0" applyFont="1"/>
    <xf numFmtId="0" fontId="0" fillId="0" borderId="0" xfId="0" applyAlignment="1">
      <alignment vertical="top"/>
    </xf>
    <xf numFmtId="164" fontId="0" fillId="0" borderId="0" xfId="0" applyNumberFormat="1"/>
    <xf numFmtId="10" fontId="0" fillId="0" borderId="0" xfId="2" applyNumberFormat="1" applyFont="1"/>
    <xf numFmtId="2" fontId="0" fillId="0" borderId="0" xfId="0" applyNumberFormat="1"/>
    <xf numFmtId="0" fontId="5" fillId="0" borderId="0" xfId="0" applyFont="1"/>
    <xf numFmtId="0" fontId="0" fillId="2" borderId="0" xfId="0" applyFill="1"/>
    <xf numFmtId="0" fontId="5" fillId="0" borderId="0" xfId="0" applyFont="1" applyAlignment="1">
      <alignment vertical="top"/>
    </xf>
    <xf numFmtId="0" fontId="5" fillId="0" borderId="0" xfId="0" applyFont="1" applyAlignment="1">
      <alignment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oo Liang Ooi" id="{AC1DF086-30B5-497F-96F1-CA6AF6CBC3F6}" userId="a12fcb524c6f136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3-01-24T03:49:28.60" personId="{AC1DF086-30B5-497F-96F1-CA6AF6CBC3F6}" id="{B07DCC1B-D20B-4623-BCF7-1872FA7EA880}">
    <text xml:space="preserve">Co-author weight coefficients 
First &amp; Last Author = 1
Corresponding Author = 1
Co-author formula:
 c(k,n) = 2(n − k + 1)/(n + 1)(n − 2)
 n ≥ 4, 2 ≤ k ≤ n − 1 (a special case is c(2,3) = 0.7  
Zhang C. T. (2009). A proposal for calculating weighted citations based on author rank. EMBO reports, 10(5), 416–417. https://doi.org/10.1038/embor.2009.74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8" Type="http://schemas.openxmlformats.org/officeDocument/2006/relationships/hyperlink" Target="https://clinicaltrials.gov/show/NCT02690103" TargetMode="External"/><Relationship Id="rId13" Type="http://schemas.openxmlformats.org/officeDocument/2006/relationships/hyperlink" Target="https://clinicaltrials.gov/show/NCT04646980" TargetMode="External"/><Relationship Id="rId3" Type="http://schemas.openxmlformats.org/officeDocument/2006/relationships/hyperlink" Target="https://cris.nih.go.kr/cris/search/listDetail.do?searchWord=KCT0000536" TargetMode="External"/><Relationship Id="rId7" Type="http://schemas.openxmlformats.org/officeDocument/2006/relationships/hyperlink" Target="https://clinicaltrials.gov/show/NCT02922907" TargetMode="External"/><Relationship Id="rId12" Type="http://schemas.openxmlformats.org/officeDocument/2006/relationships/hyperlink" Target="https://www.anzctr.org.au/Trial/Registration/TrialReview.aspx?id=377340" TargetMode="External"/><Relationship Id="rId2" Type="http://schemas.openxmlformats.org/officeDocument/2006/relationships/hyperlink" Target="https://center6.umin.ac.jp/cgi-open-bin/ctr_e/ctr_view.cgi?recptno=R000005179" TargetMode="External"/><Relationship Id="rId1" Type="http://schemas.openxmlformats.org/officeDocument/2006/relationships/hyperlink" Target="https://clinicaltrials.gov/show/NCT01018381" TargetMode="External"/><Relationship Id="rId6" Type="http://schemas.openxmlformats.org/officeDocument/2006/relationships/hyperlink" Target="https://clinicaltrials.gov/show/NCT02568787" TargetMode="External"/><Relationship Id="rId11" Type="http://schemas.openxmlformats.org/officeDocument/2006/relationships/hyperlink" Target="https://center6.umin.ac.jp/cgi-open-bin/ctr_e/ctr_view.cgi?recptno=R000039342" TargetMode="External"/><Relationship Id="rId5" Type="http://schemas.openxmlformats.org/officeDocument/2006/relationships/hyperlink" Target="https://clinicaltrials.gov/show/NCT02214173" TargetMode="External"/><Relationship Id="rId10" Type="http://schemas.openxmlformats.org/officeDocument/2006/relationships/hyperlink" Target="https://cris.nih.go.kr/cris/search/listDetail.do?searchWord=KCT0002646" TargetMode="External"/><Relationship Id="rId4" Type="http://schemas.openxmlformats.org/officeDocument/2006/relationships/hyperlink" Target="https://clinicaltrials.gov/show/NCT02019628" TargetMode="External"/><Relationship Id="rId9" Type="http://schemas.openxmlformats.org/officeDocument/2006/relationships/hyperlink" Target="https://www.isrctn.com/ISRCTN31318565" TargetMode="External"/><Relationship Id="rId1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
  <sheetViews>
    <sheetView tabSelected="1" topLeftCell="O1" zoomScale="73" zoomScaleNormal="73" workbookViewId="0">
      <pane ySplit="1" topLeftCell="A2" activePane="bottomLeft" state="frozen"/>
      <selection pane="bottomLeft" activeCell="N12" sqref="N12"/>
    </sheetView>
  </sheetViews>
  <sheetFormatPr defaultColWidth="8.7109375" defaultRowHeight="15" x14ac:dyDescent="0.25"/>
  <cols>
    <col min="1" max="1" width="7.7109375" style="1" bestFit="1" customWidth="1"/>
    <col min="2" max="2" width="25.140625" style="1" customWidth="1"/>
    <col min="3" max="3" width="8.5703125" style="1" bestFit="1" customWidth="1"/>
    <col min="4" max="4" width="14.28515625" style="1" bestFit="1" customWidth="1"/>
    <col min="5" max="5" width="91.5703125" style="1" customWidth="1"/>
    <col min="6" max="6" width="38.85546875" style="1" customWidth="1"/>
    <col min="7" max="7" width="9.42578125" style="1" customWidth="1"/>
    <col min="8" max="8" width="11.7109375" style="1" customWidth="1"/>
    <col min="9" max="9" width="13.28515625" style="1" customWidth="1"/>
    <col min="10" max="10" width="14.85546875" style="1" customWidth="1"/>
    <col min="11" max="11" width="16.140625" style="1" customWidth="1"/>
    <col min="12" max="12" width="16" style="1" customWidth="1"/>
    <col min="13" max="13" width="15.85546875" style="1" customWidth="1"/>
    <col min="14" max="14" width="20.85546875" style="1" customWidth="1"/>
    <col min="15" max="15" width="13.85546875" style="1" customWidth="1"/>
    <col min="16" max="16" width="20.7109375" style="1" customWidth="1"/>
    <col min="17" max="17" width="16" style="2" customWidth="1"/>
    <col min="18" max="18" width="10.7109375" style="1" customWidth="1"/>
    <col min="19" max="19" width="5.5703125" style="1" customWidth="1"/>
    <col min="20" max="20" width="21.7109375" style="1" bestFit="1" customWidth="1"/>
    <col min="21" max="21" width="31.85546875" style="1" customWidth="1"/>
    <col min="22" max="22" width="19.7109375" style="1" bestFit="1" customWidth="1"/>
    <col min="23" max="23" width="17.5703125" style="1" bestFit="1" customWidth="1"/>
    <col min="24" max="24" width="31.28515625" style="1" customWidth="1"/>
    <col min="25" max="25" width="18.7109375" style="1" bestFit="1" customWidth="1"/>
    <col min="26" max="26" width="24.42578125" style="1" bestFit="1" customWidth="1"/>
    <col min="27" max="27" width="14.42578125" style="1" bestFit="1" customWidth="1"/>
    <col min="28" max="28" width="10.28515625" style="1" bestFit="1" customWidth="1"/>
    <col min="29" max="16384" width="8.7109375" style="1"/>
  </cols>
  <sheetData>
    <row r="1" spans="1:28" s="6" customFormat="1" x14ac:dyDescent="0.25">
      <c r="A1" s="6" t="s">
        <v>1243</v>
      </c>
      <c r="B1" s="6" t="s">
        <v>379</v>
      </c>
      <c r="C1" s="6" t="s">
        <v>2</v>
      </c>
      <c r="D1" s="6" t="s">
        <v>1219</v>
      </c>
      <c r="E1" s="6" t="s">
        <v>0</v>
      </c>
      <c r="F1" s="6" t="s">
        <v>147</v>
      </c>
      <c r="G1" s="6" t="s">
        <v>1415</v>
      </c>
      <c r="H1" s="6" t="s">
        <v>6</v>
      </c>
      <c r="I1" s="6" t="s">
        <v>88</v>
      </c>
      <c r="J1" s="6" t="s">
        <v>4</v>
      </c>
      <c r="K1" s="6" t="s">
        <v>56</v>
      </c>
      <c r="L1" s="6" t="s">
        <v>57</v>
      </c>
      <c r="M1" s="6" t="s">
        <v>58</v>
      </c>
      <c r="N1" s="6" t="s">
        <v>1242</v>
      </c>
      <c r="O1" s="6" t="s">
        <v>1240</v>
      </c>
      <c r="P1" s="6" t="s">
        <v>2123</v>
      </c>
      <c r="Q1" s="6" t="s">
        <v>77</v>
      </c>
      <c r="R1" s="6" t="s">
        <v>81</v>
      </c>
      <c r="S1" s="6" t="s">
        <v>2332</v>
      </c>
      <c r="T1" s="6" t="s">
        <v>71</v>
      </c>
      <c r="U1" s="6" t="s">
        <v>2120</v>
      </c>
      <c r="V1" s="6" t="s">
        <v>1319</v>
      </c>
      <c r="W1" s="6" t="s">
        <v>2122</v>
      </c>
      <c r="X1" s="6" t="s">
        <v>2137</v>
      </c>
      <c r="Y1" s="6" t="s">
        <v>61</v>
      </c>
      <c r="Z1" s="6" t="s">
        <v>63</v>
      </c>
      <c r="AA1" s="6" t="s">
        <v>62</v>
      </c>
      <c r="AB1" s="6" t="s">
        <v>66</v>
      </c>
    </row>
    <row r="2" spans="1:28" ht="45" x14ac:dyDescent="0.25">
      <c r="A2" s="1">
        <v>1</v>
      </c>
      <c r="B2" s="1" t="s">
        <v>8</v>
      </c>
      <c r="C2" s="1">
        <v>2012</v>
      </c>
      <c r="D2" s="1">
        <v>8</v>
      </c>
      <c r="E2" s="1" t="s">
        <v>1</v>
      </c>
      <c r="F2" s="1" t="s">
        <v>3</v>
      </c>
      <c r="G2" s="1">
        <v>21</v>
      </c>
      <c r="H2" s="1" t="s">
        <v>7</v>
      </c>
      <c r="I2" s="1" t="s">
        <v>89</v>
      </c>
      <c r="J2" s="1" t="s">
        <v>5</v>
      </c>
      <c r="K2" s="1" t="s">
        <v>60</v>
      </c>
      <c r="L2" s="1" t="s">
        <v>59</v>
      </c>
      <c r="M2" s="1" t="s">
        <v>59</v>
      </c>
      <c r="N2" s="1" t="s">
        <v>59</v>
      </c>
      <c r="O2" s="1" t="s">
        <v>2118</v>
      </c>
      <c r="Q2" s="2" t="s">
        <v>78</v>
      </c>
      <c r="R2" s="1" t="s">
        <v>79</v>
      </c>
      <c r="S2" s="1">
        <v>1</v>
      </c>
      <c r="T2" s="1" t="s">
        <v>59</v>
      </c>
      <c r="U2" s="1" t="s">
        <v>70</v>
      </c>
      <c r="W2" s="1" t="s">
        <v>70</v>
      </c>
      <c r="X2" s="1" t="str">
        <f t="shared" ref="X2:X33" si="0">IF(O2="Clinical",W2,P2)</f>
        <v>Randomised controlled trial</v>
      </c>
      <c r="Y2" s="1" t="s">
        <v>60</v>
      </c>
      <c r="Z2" s="1" t="s">
        <v>64</v>
      </c>
      <c r="AA2" s="1" t="s">
        <v>65</v>
      </c>
      <c r="AB2" s="1" t="s">
        <v>67</v>
      </c>
    </row>
    <row r="3" spans="1:28" ht="30" x14ac:dyDescent="0.25">
      <c r="A3" s="1">
        <v>2</v>
      </c>
      <c r="B3" s="1" t="s">
        <v>9</v>
      </c>
      <c r="C3" s="1">
        <v>2011</v>
      </c>
      <c r="D3" s="1">
        <v>1</v>
      </c>
      <c r="E3" s="1" t="s">
        <v>10</v>
      </c>
      <c r="F3" s="1" t="s">
        <v>1224</v>
      </c>
      <c r="G3" s="1">
        <v>5</v>
      </c>
      <c r="H3" s="1" t="s">
        <v>1288</v>
      </c>
      <c r="I3" s="1" t="s">
        <v>90</v>
      </c>
      <c r="J3" s="1" t="s">
        <v>376</v>
      </c>
      <c r="K3" s="1" t="s">
        <v>59</v>
      </c>
      <c r="L3" s="1" t="s">
        <v>60</v>
      </c>
      <c r="M3" s="1" t="s">
        <v>60</v>
      </c>
      <c r="N3" s="1" t="s">
        <v>60</v>
      </c>
      <c r="O3" s="1" t="s">
        <v>2119</v>
      </c>
      <c r="P3" s="1" t="s">
        <v>2127</v>
      </c>
      <c r="Q3" s="2" t="s">
        <v>227</v>
      </c>
      <c r="R3" s="1" t="s">
        <v>80</v>
      </c>
      <c r="S3" s="1">
        <v>0</v>
      </c>
      <c r="X3" s="1" t="str">
        <f t="shared" si="0"/>
        <v>Animal+Cell+Chemical</v>
      </c>
    </row>
    <row r="4" spans="1:28" ht="30" x14ac:dyDescent="0.25">
      <c r="A4" s="1">
        <v>3</v>
      </c>
      <c r="B4" s="1" t="s">
        <v>19</v>
      </c>
      <c r="C4" s="1">
        <v>2008</v>
      </c>
      <c r="D4" s="1">
        <v>3</v>
      </c>
      <c r="E4" s="1" t="s">
        <v>20</v>
      </c>
      <c r="F4" s="1" t="s">
        <v>18</v>
      </c>
      <c r="G4" s="1">
        <v>69</v>
      </c>
      <c r="H4" s="1" t="s">
        <v>14</v>
      </c>
      <c r="I4" s="1" t="s">
        <v>89</v>
      </c>
      <c r="J4" s="1" t="s">
        <v>5</v>
      </c>
      <c r="K4" s="1" t="s">
        <v>59</v>
      </c>
      <c r="L4" s="1" t="s">
        <v>60</v>
      </c>
      <c r="M4" s="1" t="s">
        <v>59</v>
      </c>
      <c r="N4" s="1" t="s">
        <v>59</v>
      </c>
      <c r="O4" s="1" t="s">
        <v>2119</v>
      </c>
      <c r="P4" s="1" t="s">
        <v>1241</v>
      </c>
      <c r="Q4" s="2" t="s">
        <v>78</v>
      </c>
      <c r="R4" s="1" t="s">
        <v>79</v>
      </c>
      <c r="S4" s="1">
        <v>0</v>
      </c>
      <c r="X4" s="1" t="str">
        <f t="shared" si="0"/>
        <v>Animal</v>
      </c>
    </row>
    <row r="5" spans="1:28" ht="30" x14ac:dyDescent="0.25">
      <c r="A5" s="1">
        <v>4</v>
      </c>
      <c r="B5" s="1" t="s">
        <v>15</v>
      </c>
      <c r="C5" s="1">
        <v>2016</v>
      </c>
      <c r="D5" s="1">
        <v>5</v>
      </c>
      <c r="E5" s="1" t="s">
        <v>12</v>
      </c>
      <c r="F5" s="1" t="s">
        <v>13</v>
      </c>
      <c r="G5" s="1">
        <v>28</v>
      </c>
      <c r="H5" s="1" t="s">
        <v>14</v>
      </c>
      <c r="I5" s="1" t="s">
        <v>89</v>
      </c>
      <c r="J5" s="1" t="s">
        <v>5</v>
      </c>
      <c r="K5" s="1" t="s">
        <v>59</v>
      </c>
      <c r="L5" s="1" t="s">
        <v>60</v>
      </c>
      <c r="M5" s="1" t="s">
        <v>59</v>
      </c>
      <c r="N5" s="1" t="s">
        <v>59</v>
      </c>
      <c r="O5" s="1" t="s">
        <v>2119</v>
      </c>
      <c r="P5" s="1" t="s">
        <v>1241</v>
      </c>
      <c r="Q5" s="2" t="s">
        <v>78</v>
      </c>
      <c r="R5" s="1" t="s">
        <v>79</v>
      </c>
      <c r="S5" s="1">
        <v>0</v>
      </c>
      <c r="X5" s="1" t="str">
        <f t="shared" si="0"/>
        <v>Animal</v>
      </c>
    </row>
    <row r="6" spans="1:28" ht="30" x14ac:dyDescent="0.25">
      <c r="A6" s="1">
        <v>5</v>
      </c>
      <c r="B6" s="1" t="s">
        <v>16</v>
      </c>
      <c r="C6" s="1">
        <v>2016</v>
      </c>
      <c r="D6" s="1">
        <v>4</v>
      </c>
      <c r="E6" s="1" t="s">
        <v>17</v>
      </c>
      <c r="F6" s="1" t="s">
        <v>18</v>
      </c>
      <c r="G6" s="1">
        <v>18</v>
      </c>
      <c r="H6" s="1" t="s">
        <v>14</v>
      </c>
      <c r="I6" s="1" t="s">
        <v>89</v>
      </c>
      <c r="J6" s="1" t="s">
        <v>5</v>
      </c>
      <c r="K6" s="1" t="s">
        <v>59</v>
      </c>
      <c r="L6" s="1" t="s">
        <v>60</v>
      </c>
      <c r="M6" s="1" t="s">
        <v>59</v>
      </c>
      <c r="N6" s="1" t="s">
        <v>59</v>
      </c>
      <c r="O6" s="1" t="s">
        <v>2119</v>
      </c>
      <c r="P6" s="1" t="s">
        <v>1241</v>
      </c>
      <c r="Q6" s="2" t="s">
        <v>78</v>
      </c>
      <c r="R6" s="1" t="s">
        <v>79</v>
      </c>
      <c r="S6" s="1">
        <v>0</v>
      </c>
      <c r="X6" s="1" t="str">
        <f t="shared" si="0"/>
        <v>Animal</v>
      </c>
    </row>
    <row r="7" spans="1:28" x14ac:dyDescent="0.25">
      <c r="A7" s="1">
        <v>6</v>
      </c>
      <c r="B7" s="1" t="s">
        <v>1231</v>
      </c>
      <c r="C7" s="1">
        <v>2016</v>
      </c>
      <c r="D7" s="1">
        <v>3</v>
      </c>
      <c r="E7" s="1" t="s">
        <v>1232</v>
      </c>
      <c r="F7" s="1" t="s">
        <v>1233</v>
      </c>
      <c r="G7" s="1">
        <v>1</v>
      </c>
      <c r="H7" s="1" t="s">
        <v>14</v>
      </c>
      <c r="I7" s="1" t="s">
        <v>89</v>
      </c>
      <c r="J7" s="1" t="s">
        <v>5</v>
      </c>
      <c r="K7" s="1" t="s">
        <v>59</v>
      </c>
      <c r="L7" s="1" t="s">
        <v>60</v>
      </c>
      <c r="M7" s="1" t="s">
        <v>59</v>
      </c>
      <c r="N7" s="1" t="s">
        <v>59</v>
      </c>
      <c r="O7" s="1" t="s">
        <v>2119</v>
      </c>
      <c r="P7" s="1" t="s">
        <v>1241</v>
      </c>
      <c r="Q7" s="2" t="s">
        <v>78</v>
      </c>
      <c r="R7" s="1" t="s">
        <v>79</v>
      </c>
      <c r="S7" s="1">
        <v>0</v>
      </c>
      <c r="X7" s="1" t="str">
        <f t="shared" si="0"/>
        <v>Animal</v>
      </c>
    </row>
    <row r="8" spans="1:28" ht="30" x14ac:dyDescent="0.25">
      <c r="A8" s="1">
        <v>7</v>
      </c>
      <c r="B8" s="1" t="s">
        <v>21</v>
      </c>
      <c r="C8" s="1">
        <v>2019</v>
      </c>
      <c r="D8" s="1">
        <v>4</v>
      </c>
      <c r="E8" s="1" t="s">
        <v>22</v>
      </c>
      <c r="F8" s="1" t="s">
        <v>23</v>
      </c>
      <c r="G8" s="1">
        <v>7</v>
      </c>
      <c r="H8" s="1" t="s">
        <v>14</v>
      </c>
      <c r="I8" s="1" t="s">
        <v>89</v>
      </c>
      <c r="J8" s="1" t="s">
        <v>5</v>
      </c>
      <c r="K8" s="1" t="s">
        <v>59</v>
      </c>
      <c r="L8" s="1" t="s">
        <v>60</v>
      </c>
      <c r="M8" s="1" t="s">
        <v>59</v>
      </c>
      <c r="N8" s="1" t="s">
        <v>59</v>
      </c>
      <c r="O8" s="1" t="s">
        <v>2119</v>
      </c>
      <c r="P8" s="1" t="s">
        <v>1241</v>
      </c>
      <c r="Q8" s="2" t="s">
        <v>78</v>
      </c>
      <c r="R8" s="1" t="s">
        <v>79</v>
      </c>
      <c r="S8" s="1">
        <v>0</v>
      </c>
      <c r="X8" s="1" t="str">
        <f t="shared" si="0"/>
        <v>Animal</v>
      </c>
    </row>
    <row r="9" spans="1:28" x14ac:dyDescent="0.25">
      <c r="A9" s="1">
        <v>8</v>
      </c>
      <c r="B9" s="1" t="s">
        <v>24</v>
      </c>
      <c r="C9" s="1">
        <v>2020</v>
      </c>
      <c r="D9" s="1">
        <v>5</v>
      </c>
      <c r="E9" s="1" t="s">
        <v>25</v>
      </c>
      <c r="F9" s="1" t="s">
        <v>26</v>
      </c>
      <c r="G9" s="1">
        <v>12</v>
      </c>
      <c r="H9" s="1" t="s">
        <v>14</v>
      </c>
      <c r="I9" s="1" t="s">
        <v>89</v>
      </c>
      <c r="J9" s="1" t="s">
        <v>5</v>
      </c>
      <c r="K9" s="1" t="s">
        <v>59</v>
      </c>
      <c r="L9" s="1" t="s">
        <v>60</v>
      </c>
      <c r="M9" s="1" t="s">
        <v>59</v>
      </c>
      <c r="N9" s="1" t="s">
        <v>59</v>
      </c>
      <c r="O9" s="1" t="s">
        <v>2119</v>
      </c>
      <c r="P9" s="1" t="s">
        <v>1241</v>
      </c>
      <c r="Q9" s="2" t="s">
        <v>78</v>
      </c>
      <c r="R9" s="1" t="s">
        <v>79</v>
      </c>
      <c r="S9" s="1">
        <v>0</v>
      </c>
      <c r="X9" s="1" t="str">
        <f t="shared" si="0"/>
        <v>Animal</v>
      </c>
    </row>
    <row r="10" spans="1:28" ht="30" x14ac:dyDescent="0.25">
      <c r="A10" s="1">
        <v>9</v>
      </c>
      <c r="B10" s="1" t="s">
        <v>27</v>
      </c>
      <c r="C10" s="1">
        <v>2004</v>
      </c>
      <c r="D10" s="1">
        <v>8</v>
      </c>
      <c r="E10" s="1" t="s">
        <v>28</v>
      </c>
      <c r="F10" s="1" t="s">
        <v>29</v>
      </c>
      <c r="G10" s="1">
        <v>20</v>
      </c>
      <c r="H10" s="1" t="s">
        <v>1288</v>
      </c>
      <c r="I10" s="1" t="s">
        <v>90</v>
      </c>
      <c r="J10" s="1" t="s">
        <v>5</v>
      </c>
      <c r="K10" s="1" t="s">
        <v>59</v>
      </c>
      <c r="L10" s="1" t="s">
        <v>60</v>
      </c>
      <c r="M10" s="1" t="s">
        <v>59</v>
      </c>
      <c r="N10" s="1" t="s">
        <v>59</v>
      </c>
      <c r="O10" s="1" t="s">
        <v>2119</v>
      </c>
      <c r="P10" s="1" t="s">
        <v>1241</v>
      </c>
      <c r="Q10" s="2" t="s">
        <v>78</v>
      </c>
      <c r="R10" s="1" t="s">
        <v>79</v>
      </c>
      <c r="S10" s="1">
        <v>0</v>
      </c>
      <c r="X10" s="1" t="str">
        <f t="shared" si="0"/>
        <v>Animal</v>
      </c>
    </row>
    <row r="11" spans="1:28" ht="45" x14ac:dyDescent="0.25">
      <c r="A11" s="1">
        <v>10</v>
      </c>
      <c r="B11" s="1" t="s">
        <v>30</v>
      </c>
      <c r="C11" s="1">
        <v>2010</v>
      </c>
      <c r="D11" s="1">
        <v>11</v>
      </c>
      <c r="E11" s="1" t="s">
        <v>31</v>
      </c>
      <c r="F11" s="1" t="s">
        <v>32</v>
      </c>
      <c r="G11" s="1">
        <v>57</v>
      </c>
      <c r="H11" s="1" t="s">
        <v>33</v>
      </c>
      <c r="I11" s="1" t="s">
        <v>89</v>
      </c>
      <c r="J11" s="1" t="s">
        <v>5</v>
      </c>
      <c r="K11" s="1" t="s">
        <v>60</v>
      </c>
      <c r="L11" s="1" t="s">
        <v>59</v>
      </c>
      <c r="M11" s="1" t="s">
        <v>59</v>
      </c>
      <c r="N11" s="1" t="s">
        <v>59</v>
      </c>
      <c r="O11" s="1" t="s">
        <v>2118</v>
      </c>
      <c r="Q11" s="2" t="s">
        <v>78</v>
      </c>
      <c r="R11" s="1" t="s">
        <v>79</v>
      </c>
      <c r="S11" s="1">
        <v>2</v>
      </c>
      <c r="T11" s="1" t="s">
        <v>59</v>
      </c>
      <c r="U11" s="1" t="s">
        <v>70</v>
      </c>
      <c r="W11" s="1" t="s">
        <v>70</v>
      </c>
      <c r="X11" s="1" t="str">
        <f t="shared" si="0"/>
        <v>Randomised controlled trial</v>
      </c>
      <c r="Y11" s="1" t="s">
        <v>60</v>
      </c>
      <c r="Z11" s="1" t="s">
        <v>64</v>
      </c>
      <c r="AA11" s="1" t="s">
        <v>68</v>
      </c>
      <c r="AB11" s="1" t="s">
        <v>73</v>
      </c>
    </row>
    <row r="12" spans="1:28" ht="30" x14ac:dyDescent="0.25">
      <c r="A12" s="1">
        <v>11</v>
      </c>
      <c r="B12" s="1" t="s">
        <v>37</v>
      </c>
      <c r="C12" s="1">
        <v>2010</v>
      </c>
      <c r="D12" s="1">
        <v>6</v>
      </c>
      <c r="E12" s="1" t="s">
        <v>38</v>
      </c>
      <c r="F12" s="1" t="s">
        <v>39</v>
      </c>
      <c r="G12" s="1">
        <v>0</v>
      </c>
      <c r="H12" s="1" t="s">
        <v>7</v>
      </c>
      <c r="I12" s="1" t="s">
        <v>89</v>
      </c>
      <c r="J12" s="1" t="s">
        <v>40</v>
      </c>
      <c r="K12" s="1" t="s">
        <v>59</v>
      </c>
      <c r="L12" s="1" t="s">
        <v>59</v>
      </c>
      <c r="M12" s="1" t="s">
        <v>60</v>
      </c>
      <c r="N12" s="1" t="s">
        <v>59</v>
      </c>
      <c r="O12" s="1" t="s">
        <v>2119</v>
      </c>
      <c r="P12" s="1" t="s">
        <v>2124</v>
      </c>
      <c r="Q12" s="2" t="s">
        <v>78</v>
      </c>
      <c r="R12" s="1" t="s">
        <v>79</v>
      </c>
      <c r="S12" s="1">
        <v>0</v>
      </c>
      <c r="X12" s="1" t="str">
        <f t="shared" si="0"/>
        <v>Cell</v>
      </c>
    </row>
    <row r="13" spans="1:28" ht="45" x14ac:dyDescent="0.25">
      <c r="A13" s="1">
        <v>12</v>
      </c>
      <c r="B13" s="1" t="s">
        <v>41</v>
      </c>
      <c r="C13" s="1">
        <v>2020</v>
      </c>
      <c r="D13" s="1">
        <v>5</v>
      </c>
      <c r="E13" s="1" t="s">
        <v>42</v>
      </c>
      <c r="F13" s="1" t="s">
        <v>43</v>
      </c>
      <c r="G13" s="1">
        <v>2</v>
      </c>
      <c r="H13" s="1" t="s">
        <v>7</v>
      </c>
      <c r="I13" s="1" t="s">
        <v>89</v>
      </c>
      <c r="J13" s="1" t="s">
        <v>40</v>
      </c>
      <c r="K13" s="1" t="s">
        <v>60</v>
      </c>
      <c r="L13" s="1" t="s">
        <v>59</v>
      </c>
      <c r="M13" s="1" t="s">
        <v>59</v>
      </c>
      <c r="N13" s="1" t="s">
        <v>59</v>
      </c>
      <c r="O13" s="1" t="s">
        <v>2118</v>
      </c>
      <c r="Q13" s="2" t="s">
        <v>78</v>
      </c>
      <c r="R13" s="1" t="s">
        <v>79</v>
      </c>
      <c r="S13" s="1">
        <v>1</v>
      </c>
      <c r="T13" s="1" t="s">
        <v>59</v>
      </c>
      <c r="U13" s="1" t="s">
        <v>70</v>
      </c>
      <c r="W13" s="1" t="s">
        <v>70</v>
      </c>
      <c r="X13" s="1" t="str">
        <f t="shared" si="0"/>
        <v>Randomised controlled trial</v>
      </c>
      <c r="Y13" s="1" t="s">
        <v>60</v>
      </c>
      <c r="Z13" s="1" t="s">
        <v>64</v>
      </c>
      <c r="AA13" s="1" t="s">
        <v>82</v>
      </c>
      <c r="AB13" s="1" t="s">
        <v>347</v>
      </c>
    </row>
    <row r="14" spans="1:28" ht="30" x14ac:dyDescent="0.25">
      <c r="A14" s="1">
        <v>13</v>
      </c>
      <c r="B14" s="1" t="s">
        <v>45</v>
      </c>
      <c r="C14" s="1">
        <v>2004</v>
      </c>
      <c r="D14" s="1">
        <v>7</v>
      </c>
      <c r="E14" s="1" t="s">
        <v>46</v>
      </c>
      <c r="F14" s="1" t="s">
        <v>29</v>
      </c>
      <c r="G14" s="1">
        <v>14</v>
      </c>
      <c r="H14" s="1" t="s">
        <v>1288</v>
      </c>
      <c r="I14" s="1" t="s">
        <v>90</v>
      </c>
      <c r="J14" s="1" t="s">
        <v>5</v>
      </c>
      <c r="K14" s="1" t="s">
        <v>59</v>
      </c>
      <c r="L14" s="1" t="s">
        <v>59</v>
      </c>
      <c r="M14" s="1" t="s">
        <v>60</v>
      </c>
      <c r="N14" s="1" t="s">
        <v>59</v>
      </c>
      <c r="O14" s="1" t="s">
        <v>2119</v>
      </c>
      <c r="P14" s="1" t="s">
        <v>2124</v>
      </c>
      <c r="Q14" s="2" t="s">
        <v>78</v>
      </c>
      <c r="R14" s="1" t="s">
        <v>79</v>
      </c>
      <c r="S14" s="1">
        <v>0</v>
      </c>
      <c r="X14" s="1" t="str">
        <f t="shared" si="0"/>
        <v>Cell</v>
      </c>
    </row>
    <row r="15" spans="1:28" ht="75" x14ac:dyDescent="0.25">
      <c r="A15" s="1">
        <v>14</v>
      </c>
      <c r="B15" s="1" t="s">
        <v>47</v>
      </c>
      <c r="C15" s="1">
        <v>2014</v>
      </c>
      <c r="D15" s="1">
        <v>4</v>
      </c>
      <c r="E15" s="1" t="s">
        <v>48</v>
      </c>
      <c r="F15" s="1" t="s">
        <v>49</v>
      </c>
      <c r="G15" s="1">
        <v>45</v>
      </c>
      <c r="H15" s="1" t="s">
        <v>1288</v>
      </c>
      <c r="I15" s="1" t="s">
        <v>89</v>
      </c>
      <c r="J15" s="1" t="s">
        <v>5</v>
      </c>
      <c r="K15" s="1" t="s">
        <v>60</v>
      </c>
      <c r="L15" s="1" t="s">
        <v>59</v>
      </c>
      <c r="M15" s="1" t="s">
        <v>59</v>
      </c>
      <c r="N15" s="1" t="s">
        <v>59</v>
      </c>
      <c r="O15" s="1" t="s">
        <v>2118</v>
      </c>
      <c r="Q15" s="2" t="s">
        <v>227</v>
      </c>
      <c r="R15" s="1" t="s">
        <v>80</v>
      </c>
      <c r="S15" s="1">
        <v>1</v>
      </c>
      <c r="T15" s="1" t="s">
        <v>59</v>
      </c>
      <c r="U15" s="1" t="s">
        <v>70</v>
      </c>
      <c r="W15" s="1" t="s">
        <v>70</v>
      </c>
      <c r="X15" s="1" t="str">
        <f t="shared" si="0"/>
        <v>Randomised controlled trial</v>
      </c>
      <c r="Y15" s="1" t="s">
        <v>60</v>
      </c>
      <c r="Z15" s="1" t="s">
        <v>330</v>
      </c>
      <c r="AA15" s="1" t="s">
        <v>72</v>
      </c>
      <c r="AB15" s="1" t="s">
        <v>74</v>
      </c>
    </row>
    <row r="16" spans="1:28" x14ac:dyDescent="0.25">
      <c r="A16" s="1">
        <v>15</v>
      </c>
      <c r="B16" s="1" t="s">
        <v>53</v>
      </c>
      <c r="C16" s="1">
        <v>2009</v>
      </c>
      <c r="D16" s="1">
        <v>3</v>
      </c>
      <c r="E16" s="1" t="s">
        <v>54</v>
      </c>
      <c r="F16" s="1" t="s">
        <v>55</v>
      </c>
      <c r="G16" s="1">
        <v>46</v>
      </c>
      <c r="H16" s="1" t="s">
        <v>470</v>
      </c>
      <c r="I16" s="1" t="s">
        <v>89</v>
      </c>
      <c r="J16" s="1" t="s">
        <v>5</v>
      </c>
      <c r="K16" s="1" t="s">
        <v>59</v>
      </c>
      <c r="L16" s="1" t="s">
        <v>59</v>
      </c>
      <c r="M16" s="1" t="s">
        <v>60</v>
      </c>
      <c r="N16" s="1" t="s">
        <v>59</v>
      </c>
      <c r="O16" s="1" t="s">
        <v>2119</v>
      </c>
      <c r="P16" s="1" t="s">
        <v>2124</v>
      </c>
      <c r="Q16" s="2" t="s">
        <v>78</v>
      </c>
      <c r="R16" s="1" t="s">
        <v>79</v>
      </c>
      <c r="S16" s="1">
        <v>0</v>
      </c>
      <c r="X16" s="1" t="str">
        <f t="shared" si="0"/>
        <v>Cell</v>
      </c>
    </row>
    <row r="17" spans="1:28" ht="30" x14ac:dyDescent="0.25">
      <c r="A17" s="1">
        <v>16</v>
      </c>
      <c r="B17" s="1" t="s">
        <v>50</v>
      </c>
      <c r="C17" s="1">
        <v>2013</v>
      </c>
      <c r="D17" s="1">
        <v>8</v>
      </c>
      <c r="E17" s="1" t="s">
        <v>51</v>
      </c>
      <c r="F17" s="1" t="s">
        <v>52</v>
      </c>
      <c r="G17" s="1">
        <v>58</v>
      </c>
      <c r="H17" s="1" t="s">
        <v>470</v>
      </c>
      <c r="I17" s="1" t="s">
        <v>89</v>
      </c>
      <c r="J17" s="1" t="s">
        <v>5</v>
      </c>
      <c r="K17" s="1" t="s">
        <v>60</v>
      </c>
      <c r="L17" s="1" t="s">
        <v>59</v>
      </c>
      <c r="M17" s="1" t="s">
        <v>59</v>
      </c>
      <c r="N17" s="1" t="s">
        <v>59</v>
      </c>
      <c r="O17" s="1" t="s">
        <v>2118</v>
      </c>
      <c r="Q17" s="2" t="s">
        <v>78</v>
      </c>
      <c r="R17" s="1" t="s">
        <v>79</v>
      </c>
      <c r="S17" s="1">
        <v>1</v>
      </c>
      <c r="T17" s="1" t="s">
        <v>59</v>
      </c>
      <c r="U17" s="1" t="s">
        <v>70</v>
      </c>
      <c r="W17" s="1" t="s">
        <v>70</v>
      </c>
      <c r="X17" s="1" t="str">
        <f t="shared" si="0"/>
        <v>Randomised controlled trial</v>
      </c>
      <c r="Y17" s="1" t="s">
        <v>59</v>
      </c>
    </row>
    <row r="18" spans="1:28" ht="30" x14ac:dyDescent="0.25">
      <c r="A18" s="1">
        <v>17</v>
      </c>
      <c r="B18" s="1" t="s">
        <v>75</v>
      </c>
      <c r="C18" s="1">
        <v>2015</v>
      </c>
      <c r="D18" s="1">
        <v>8</v>
      </c>
      <c r="E18" s="1" t="s">
        <v>76</v>
      </c>
      <c r="F18" s="1" t="s">
        <v>83</v>
      </c>
      <c r="G18" s="1">
        <v>12</v>
      </c>
      <c r="H18" s="1" t="s">
        <v>1288</v>
      </c>
      <c r="I18" s="1" t="s">
        <v>89</v>
      </c>
      <c r="J18" s="1" t="s">
        <v>5</v>
      </c>
      <c r="K18" s="1" t="s">
        <v>59</v>
      </c>
      <c r="L18" s="1" t="s">
        <v>60</v>
      </c>
      <c r="M18" s="1" t="s">
        <v>60</v>
      </c>
      <c r="N18" s="1" t="s">
        <v>59</v>
      </c>
      <c r="O18" s="1" t="s">
        <v>2119</v>
      </c>
      <c r="P18" s="1" t="s">
        <v>2125</v>
      </c>
      <c r="Q18" s="2" t="s">
        <v>226</v>
      </c>
      <c r="R18" s="1" t="s">
        <v>84</v>
      </c>
      <c r="S18" s="1">
        <v>0</v>
      </c>
      <c r="X18" s="1" t="str">
        <f t="shared" si="0"/>
        <v>Animal+Cell</v>
      </c>
    </row>
    <row r="19" spans="1:28" ht="30" x14ac:dyDescent="0.25">
      <c r="A19" s="1">
        <v>18</v>
      </c>
      <c r="B19" s="1" t="s">
        <v>85</v>
      </c>
      <c r="C19" s="1">
        <v>2001</v>
      </c>
      <c r="D19" s="1">
        <v>6</v>
      </c>
      <c r="E19" s="1" t="s">
        <v>86</v>
      </c>
      <c r="F19" s="1" t="s">
        <v>87</v>
      </c>
      <c r="G19" s="1">
        <v>0</v>
      </c>
      <c r="H19" s="1" t="s">
        <v>36</v>
      </c>
      <c r="I19" s="1" t="s">
        <v>91</v>
      </c>
      <c r="J19" s="1" t="s">
        <v>40</v>
      </c>
      <c r="K19" s="1" t="s">
        <v>59</v>
      </c>
      <c r="L19" s="1" t="s">
        <v>60</v>
      </c>
      <c r="M19" s="1" t="s">
        <v>59</v>
      </c>
      <c r="N19" s="1" t="s">
        <v>59</v>
      </c>
      <c r="O19" s="1" t="s">
        <v>2119</v>
      </c>
      <c r="P19" s="1" t="s">
        <v>1241</v>
      </c>
      <c r="Q19" s="2" t="s">
        <v>78</v>
      </c>
      <c r="R19" s="1" t="s">
        <v>79</v>
      </c>
      <c r="S19" s="1">
        <v>0</v>
      </c>
      <c r="X19" s="1" t="str">
        <f t="shared" si="0"/>
        <v>Animal</v>
      </c>
    </row>
    <row r="20" spans="1:28" ht="30" x14ac:dyDescent="0.25">
      <c r="A20" s="1">
        <v>19</v>
      </c>
      <c r="B20" s="1" t="s">
        <v>92</v>
      </c>
      <c r="C20" s="1">
        <v>2013</v>
      </c>
      <c r="D20" s="1">
        <v>5</v>
      </c>
      <c r="E20" s="1" t="s">
        <v>93</v>
      </c>
      <c r="F20" s="1" t="s">
        <v>94</v>
      </c>
      <c r="G20" s="1">
        <v>0</v>
      </c>
      <c r="H20" s="1" t="s">
        <v>36</v>
      </c>
      <c r="I20" s="1" t="s">
        <v>89</v>
      </c>
      <c r="J20" s="1" t="s">
        <v>40</v>
      </c>
      <c r="K20" s="1" t="s">
        <v>59</v>
      </c>
      <c r="L20" s="1" t="s">
        <v>60</v>
      </c>
      <c r="M20" s="1" t="s">
        <v>59</v>
      </c>
      <c r="N20" s="1" t="s">
        <v>59</v>
      </c>
      <c r="O20" s="1" t="s">
        <v>2119</v>
      </c>
      <c r="P20" s="1" t="s">
        <v>1241</v>
      </c>
      <c r="Q20" s="2" t="s">
        <v>78</v>
      </c>
      <c r="R20" s="1" t="s">
        <v>79</v>
      </c>
      <c r="S20" s="1">
        <v>0</v>
      </c>
      <c r="X20" s="1" t="str">
        <f t="shared" si="0"/>
        <v>Animal</v>
      </c>
    </row>
    <row r="21" spans="1:28" ht="30" x14ac:dyDescent="0.25">
      <c r="A21" s="1">
        <v>20</v>
      </c>
      <c r="B21" s="1" t="s">
        <v>95</v>
      </c>
      <c r="C21" s="1">
        <v>2018</v>
      </c>
      <c r="D21" s="1">
        <v>3</v>
      </c>
      <c r="E21" s="1" t="s">
        <v>96</v>
      </c>
      <c r="F21" s="1" t="s">
        <v>97</v>
      </c>
      <c r="G21" s="1">
        <v>17</v>
      </c>
      <c r="H21" s="1" t="s">
        <v>14</v>
      </c>
      <c r="I21" s="1" t="s">
        <v>89</v>
      </c>
      <c r="J21" s="1" t="s">
        <v>5</v>
      </c>
      <c r="K21" s="1" t="s">
        <v>60</v>
      </c>
      <c r="L21" s="1" t="s">
        <v>59</v>
      </c>
      <c r="M21" s="1" t="s">
        <v>59</v>
      </c>
      <c r="N21" s="1" t="s">
        <v>59</v>
      </c>
      <c r="O21" s="1" t="s">
        <v>2118</v>
      </c>
      <c r="Q21" s="2" t="s">
        <v>78</v>
      </c>
      <c r="R21" s="1" t="s">
        <v>79</v>
      </c>
      <c r="S21" s="1">
        <v>1</v>
      </c>
      <c r="T21" s="1" t="s">
        <v>59</v>
      </c>
      <c r="U21" s="1" t="s">
        <v>70</v>
      </c>
      <c r="W21" s="1" t="s">
        <v>70</v>
      </c>
      <c r="X21" s="1" t="str">
        <f t="shared" si="0"/>
        <v>Randomised controlled trial</v>
      </c>
      <c r="Y21" s="1" t="s">
        <v>59</v>
      </c>
    </row>
    <row r="22" spans="1:28" ht="30" x14ac:dyDescent="0.25">
      <c r="A22" s="1">
        <v>21</v>
      </c>
      <c r="B22" s="1" t="s">
        <v>98</v>
      </c>
      <c r="C22" s="1">
        <v>2020</v>
      </c>
      <c r="D22" s="1">
        <v>4</v>
      </c>
      <c r="E22" s="1" t="s">
        <v>99</v>
      </c>
      <c r="F22" s="1" t="s">
        <v>100</v>
      </c>
      <c r="G22" s="1">
        <v>7</v>
      </c>
      <c r="H22" s="1" t="s">
        <v>14</v>
      </c>
      <c r="I22" s="1" t="s">
        <v>89</v>
      </c>
      <c r="J22" s="1" t="s">
        <v>5</v>
      </c>
      <c r="K22" s="1" t="s">
        <v>60</v>
      </c>
      <c r="L22" s="1" t="s">
        <v>59</v>
      </c>
      <c r="M22" s="1" t="s">
        <v>59</v>
      </c>
      <c r="N22" s="1" t="s">
        <v>59</v>
      </c>
      <c r="O22" s="1" t="s">
        <v>2118</v>
      </c>
      <c r="Q22" s="2" t="s">
        <v>78</v>
      </c>
      <c r="R22" s="1" t="s">
        <v>79</v>
      </c>
      <c r="S22" s="1">
        <v>1</v>
      </c>
      <c r="T22" s="1" t="s">
        <v>59</v>
      </c>
      <c r="U22" s="1" t="s">
        <v>70</v>
      </c>
      <c r="W22" s="1" t="s">
        <v>70</v>
      </c>
      <c r="X22" s="1" t="str">
        <f t="shared" si="0"/>
        <v>Randomised controlled trial</v>
      </c>
      <c r="Y22" s="1" t="s">
        <v>59</v>
      </c>
    </row>
    <row r="23" spans="1:28" ht="45" x14ac:dyDescent="0.25">
      <c r="A23" s="1">
        <v>22</v>
      </c>
      <c r="B23" s="1" t="s">
        <v>101</v>
      </c>
      <c r="C23" s="1">
        <v>2021</v>
      </c>
      <c r="D23" s="1">
        <v>4</v>
      </c>
      <c r="E23" s="1" t="s">
        <v>102</v>
      </c>
      <c r="F23" s="1" t="s">
        <v>103</v>
      </c>
      <c r="G23" s="1">
        <v>2</v>
      </c>
      <c r="H23" s="1" t="s">
        <v>14</v>
      </c>
      <c r="I23" s="1" t="s">
        <v>89</v>
      </c>
      <c r="J23" s="1" t="s">
        <v>5</v>
      </c>
      <c r="K23" s="1" t="s">
        <v>60</v>
      </c>
      <c r="L23" s="1" t="s">
        <v>59</v>
      </c>
      <c r="M23" s="1" t="s">
        <v>60</v>
      </c>
      <c r="N23" s="1" t="s">
        <v>59</v>
      </c>
      <c r="O23" s="1" t="s">
        <v>2118</v>
      </c>
      <c r="Q23" s="2" t="s">
        <v>78</v>
      </c>
      <c r="R23" s="1" t="s">
        <v>79</v>
      </c>
      <c r="S23" s="1">
        <v>2</v>
      </c>
      <c r="T23" s="1" t="s">
        <v>59</v>
      </c>
      <c r="U23" s="1" t="s">
        <v>70</v>
      </c>
      <c r="W23" s="1" t="s">
        <v>70</v>
      </c>
      <c r="X23" s="1" t="str">
        <f t="shared" si="0"/>
        <v>Randomised controlled trial</v>
      </c>
      <c r="Y23" s="1" t="s">
        <v>60</v>
      </c>
      <c r="Z23" s="1" t="s">
        <v>64</v>
      </c>
      <c r="AA23" s="1" t="s">
        <v>104</v>
      </c>
      <c r="AB23" s="1" t="s">
        <v>105</v>
      </c>
    </row>
    <row r="24" spans="1:28" ht="45" x14ac:dyDescent="0.25">
      <c r="A24" s="1">
        <v>23</v>
      </c>
      <c r="B24" s="1" t="s">
        <v>111</v>
      </c>
      <c r="C24" s="1">
        <v>2003</v>
      </c>
      <c r="D24" s="1">
        <v>2</v>
      </c>
      <c r="E24" s="1" t="s">
        <v>106</v>
      </c>
      <c r="F24" s="1" t="s">
        <v>107</v>
      </c>
      <c r="G24" s="1">
        <v>40</v>
      </c>
      <c r="H24" s="1" t="s">
        <v>108</v>
      </c>
      <c r="I24" s="1" t="s">
        <v>89</v>
      </c>
      <c r="J24" s="1" t="s">
        <v>109</v>
      </c>
      <c r="K24" s="1" t="s">
        <v>59</v>
      </c>
      <c r="L24" s="1" t="s">
        <v>60</v>
      </c>
      <c r="M24" s="1" t="s">
        <v>59</v>
      </c>
      <c r="N24" s="1" t="s">
        <v>59</v>
      </c>
      <c r="O24" s="1" t="s">
        <v>2119</v>
      </c>
      <c r="P24" s="1" t="s">
        <v>1241</v>
      </c>
      <c r="Q24" s="2" t="s">
        <v>78</v>
      </c>
      <c r="R24" s="1" t="s">
        <v>79</v>
      </c>
      <c r="S24" s="1">
        <v>0</v>
      </c>
      <c r="X24" s="1" t="str">
        <f t="shared" si="0"/>
        <v>Animal</v>
      </c>
    </row>
    <row r="25" spans="1:28" ht="30" x14ac:dyDescent="0.25">
      <c r="A25" s="1">
        <v>24</v>
      </c>
      <c r="B25" s="1" t="s">
        <v>110</v>
      </c>
      <c r="C25" s="1">
        <v>2004</v>
      </c>
      <c r="D25" s="1">
        <v>2</v>
      </c>
      <c r="E25" s="1" t="s">
        <v>112</v>
      </c>
      <c r="F25" s="1" t="s">
        <v>113</v>
      </c>
      <c r="G25" s="1">
        <v>100</v>
      </c>
      <c r="H25" s="1" t="s">
        <v>7</v>
      </c>
      <c r="I25" s="1" t="s">
        <v>89</v>
      </c>
      <c r="J25" s="1" t="s">
        <v>5</v>
      </c>
      <c r="K25" s="1" t="s">
        <v>59</v>
      </c>
      <c r="L25" s="1" t="s">
        <v>60</v>
      </c>
      <c r="M25" s="1" t="s">
        <v>60</v>
      </c>
      <c r="N25" s="1" t="s">
        <v>59</v>
      </c>
      <c r="O25" s="1" t="s">
        <v>2119</v>
      </c>
      <c r="P25" s="1" t="s">
        <v>2125</v>
      </c>
      <c r="Q25" s="2" t="s">
        <v>78</v>
      </c>
      <c r="R25" s="1" t="s">
        <v>79</v>
      </c>
      <c r="S25" s="1">
        <v>0</v>
      </c>
      <c r="X25" s="1" t="str">
        <f t="shared" si="0"/>
        <v>Animal+Cell</v>
      </c>
    </row>
    <row r="26" spans="1:28" ht="30" x14ac:dyDescent="0.25">
      <c r="A26" s="1">
        <v>25</v>
      </c>
      <c r="B26" s="1" t="s">
        <v>114</v>
      </c>
      <c r="C26" s="1">
        <v>2011</v>
      </c>
      <c r="D26" s="1">
        <v>2</v>
      </c>
      <c r="E26" s="1" t="s">
        <v>115</v>
      </c>
      <c r="F26" s="1" t="s">
        <v>116</v>
      </c>
      <c r="G26" s="1">
        <v>60</v>
      </c>
      <c r="H26" s="1" t="s">
        <v>7</v>
      </c>
      <c r="I26" s="1" t="s">
        <v>89</v>
      </c>
      <c r="J26" s="1" t="s">
        <v>5</v>
      </c>
      <c r="K26" s="1" t="s">
        <v>59</v>
      </c>
      <c r="L26" s="1" t="s">
        <v>59</v>
      </c>
      <c r="M26" s="1" t="s">
        <v>60</v>
      </c>
      <c r="N26" s="1" t="s">
        <v>59</v>
      </c>
      <c r="O26" s="1" t="s">
        <v>2119</v>
      </c>
      <c r="P26" s="1" t="s">
        <v>2124</v>
      </c>
      <c r="Q26" s="2" t="s">
        <v>78</v>
      </c>
      <c r="R26" s="1" t="s">
        <v>79</v>
      </c>
      <c r="S26" s="1">
        <v>0</v>
      </c>
      <c r="X26" s="1" t="str">
        <f t="shared" si="0"/>
        <v>Cell</v>
      </c>
    </row>
    <row r="27" spans="1:28" ht="30" x14ac:dyDescent="0.25">
      <c r="A27" s="1">
        <v>26</v>
      </c>
      <c r="B27" s="1" t="s">
        <v>117</v>
      </c>
      <c r="C27" s="1">
        <v>2014</v>
      </c>
      <c r="D27" s="1">
        <v>2</v>
      </c>
      <c r="E27" s="1" t="s">
        <v>118</v>
      </c>
      <c r="F27" s="1" t="s">
        <v>116</v>
      </c>
      <c r="G27" s="1">
        <v>28</v>
      </c>
      <c r="H27" s="1" t="s">
        <v>7</v>
      </c>
      <c r="I27" s="1" t="s">
        <v>89</v>
      </c>
      <c r="J27" s="1" t="s">
        <v>5</v>
      </c>
      <c r="K27" s="1" t="s">
        <v>59</v>
      </c>
      <c r="L27" s="1" t="s">
        <v>59</v>
      </c>
      <c r="M27" s="1" t="s">
        <v>60</v>
      </c>
      <c r="N27" s="1" t="s">
        <v>59</v>
      </c>
      <c r="O27" s="1" t="s">
        <v>2119</v>
      </c>
      <c r="P27" s="1" t="s">
        <v>2124</v>
      </c>
      <c r="Q27" s="2" t="s">
        <v>78</v>
      </c>
      <c r="R27" s="1" t="s">
        <v>79</v>
      </c>
      <c r="S27" s="1">
        <v>0</v>
      </c>
      <c r="X27" s="1" t="str">
        <f t="shared" si="0"/>
        <v>Cell</v>
      </c>
    </row>
    <row r="28" spans="1:28" ht="30" x14ac:dyDescent="0.25">
      <c r="A28" s="1">
        <v>27</v>
      </c>
      <c r="B28" s="1" t="s">
        <v>119</v>
      </c>
      <c r="C28" s="1">
        <v>1999</v>
      </c>
      <c r="D28" s="1">
        <v>2</v>
      </c>
      <c r="E28" s="1" t="s">
        <v>120</v>
      </c>
      <c r="F28" s="1" t="s">
        <v>121</v>
      </c>
      <c r="G28" s="1">
        <v>61</v>
      </c>
      <c r="H28" s="1" t="s">
        <v>7</v>
      </c>
      <c r="I28" s="1" t="s">
        <v>89</v>
      </c>
      <c r="J28" s="1" t="s">
        <v>35</v>
      </c>
      <c r="K28" s="1" t="s">
        <v>60</v>
      </c>
      <c r="L28" s="1" t="s">
        <v>59</v>
      </c>
      <c r="M28" s="1" t="s">
        <v>59</v>
      </c>
      <c r="N28" s="1" t="s">
        <v>59</v>
      </c>
      <c r="O28" s="1" t="s">
        <v>2118</v>
      </c>
      <c r="Q28" s="2" t="s">
        <v>78</v>
      </c>
      <c r="R28" s="1" t="s">
        <v>79</v>
      </c>
      <c r="S28" s="1">
        <v>1</v>
      </c>
      <c r="T28" s="1" t="s">
        <v>59</v>
      </c>
      <c r="U28" s="1" t="s">
        <v>69</v>
      </c>
      <c r="V28" s="1" t="s">
        <v>164</v>
      </c>
      <c r="W28" s="1" t="str">
        <f>U28</f>
        <v>Before and after study</v>
      </c>
      <c r="X28" s="1" t="str">
        <f t="shared" si="0"/>
        <v>Before and after study</v>
      </c>
      <c r="Y28" s="1" t="s">
        <v>59</v>
      </c>
    </row>
    <row r="29" spans="1:28" ht="30" x14ac:dyDescent="0.25">
      <c r="A29" s="1">
        <v>28</v>
      </c>
      <c r="B29" s="1" t="s">
        <v>122</v>
      </c>
      <c r="C29" s="1">
        <v>2021</v>
      </c>
      <c r="D29" s="1">
        <v>2</v>
      </c>
      <c r="E29" s="1" t="s">
        <v>123</v>
      </c>
      <c r="F29" s="1" t="s">
        <v>124</v>
      </c>
      <c r="G29" s="1">
        <v>7</v>
      </c>
      <c r="H29" s="1" t="s">
        <v>7</v>
      </c>
      <c r="I29" s="1" t="s">
        <v>89</v>
      </c>
      <c r="J29" s="1" t="s">
        <v>5</v>
      </c>
      <c r="K29" s="1" t="s">
        <v>59</v>
      </c>
      <c r="L29" s="1" t="s">
        <v>60</v>
      </c>
      <c r="M29" s="1" t="s">
        <v>59</v>
      </c>
      <c r="N29" s="1" t="s">
        <v>59</v>
      </c>
      <c r="O29" s="1" t="s">
        <v>2119</v>
      </c>
      <c r="P29" s="1" t="s">
        <v>1241</v>
      </c>
      <c r="Q29" s="2" t="s">
        <v>78</v>
      </c>
      <c r="R29" s="1" t="s">
        <v>79</v>
      </c>
      <c r="S29" s="1">
        <v>0</v>
      </c>
      <c r="X29" s="1" t="str">
        <f t="shared" si="0"/>
        <v>Animal</v>
      </c>
    </row>
    <row r="30" spans="1:28" ht="30" x14ac:dyDescent="0.25">
      <c r="A30" s="1">
        <v>29</v>
      </c>
      <c r="B30" s="1" t="s">
        <v>125</v>
      </c>
      <c r="C30" s="1">
        <v>2003</v>
      </c>
      <c r="D30" s="1">
        <v>2</v>
      </c>
      <c r="E30" s="1" t="s">
        <v>126</v>
      </c>
      <c r="F30" s="1" t="s">
        <v>127</v>
      </c>
      <c r="G30" s="1">
        <v>93</v>
      </c>
      <c r="H30" s="1" t="s">
        <v>7</v>
      </c>
      <c r="I30" s="1" t="s">
        <v>89</v>
      </c>
      <c r="J30" s="1" t="s">
        <v>5</v>
      </c>
      <c r="K30" s="1" t="s">
        <v>59</v>
      </c>
      <c r="L30" s="1" t="s">
        <v>59</v>
      </c>
      <c r="M30" s="1" t="s">
        <v>60</v>
      </c>
      <c r="N30" s="1" t="s">
        <v>59</v>
      </c>
      <c r="O30" s="1" t="s">
        <v>2119</v>
      </c>
      <c r="P30" s="1" t="s">
        <v>2124</v>
      </c>
      <c r="Q30" s="2" t="s">
        <v>78</v>
      </c>
      <c r="R30" s="1" t="s">
        <v>79</v>
      </c>
      <c r="S30" s="1">
        <v>0</v>
      </c>
      <c r="X30" s="1" t="str">
        <f t="shared" si="0"/>
        <v>Cell</v>
      </c>
    </row>
    <row r="31" spans="1:28" ht="30" x14ac:dyDescent="0.25">
      <c r="A31" s="1">
        <v>30</v>
      </c>
      <c r="B31" s="1" t="s">
        <v>128</v>
      </c>
      <c r="C31" s="1">
        <v>2005</v>
      </c>
      <c r="D31" s="1">
        <v>2</v>
      </c>
      <c r="E31" s="1" t="s">
        <v>129</v>
      </c>
      <c r="F31" s="1" t="s">
        <v>32</v>
      </c>
      <c r="G31" s="1">
        <v>49</v>
      </c>
      <c r="H31" s="1" t="s">
        <v>7</v>
      </c>
      <c r="I31" s="1" t="s">
        <v>89</v>
      </c>
      <c r="J31" s="1" t="s">
        <v>5</v>
      </c>
      <c r="K31" s="1" t="s">
        <v>59</v>
      </c>
      <c r="L31" s="1" t="s">
        <v>59</v>
      </c>
      <c r="M31" s="1" t="s">
        <v>60</v>
      </c>
      <c r="N31" s="1" t="s">
        <v>59</v>
      </c>
      <c r="O31" s="1" t="s">
        <v>2119</v>
      </c>
      <c r="P31" s="1" t="s">
        <v>2124</v>
      </c>
      <c r="Q31" s="2" t="s">
        <v>78</v>
      </c>
      <c r="R31" s="1" t="s">
        <v>79</v>
      </c>
      <c r="S31" s="1">
        <v>0</v>
      </c>
      <c r="X31" s="1" t="str">
        <f t="shared" si="0"/>
        <v>Cell</v>
      </c>
    </row>
    <row r="32" spans="1:28" ht="30" x14ac:dyDescent="0.25">
      <c r="A32" s="1">
        <v>31</v>
      </c>
      <c r="B32" s="1" t="s">
        <v>130</v>
      </c>
      <c r="C32" s="1">
        <v>2005</v>
      </c>
      <c r="D32" s="1">
        <v>2</v>
      </c>
      <c r="E32" s="1" t="s">
        <v>131</v>
      </c>
      <c r="F32" s="1" t="s">
        <v>32</v>
      </c>
      <c r="G32" s="1">
        <v>35</v>
      </c>
      <c r="H32" s="1" t="s">
        <v>7</v>
      </c>
      <c r="I32" s="1" t="s">
        <v>89</v>
      </c>
      <c r="J32" s="1" t="s">
        <v>5</v>
      </c>
      <c r="K32" s="1" t="s">
        <v>59</v>
      </c>
      <c r="L32" s="1" t="s">
        <v>59</v>
      </c>
      <c r="M32" s="1" t="s">
        <v>60</v>
      </c>
      <c r="N32" s="1" t="s">
        <v>59</v>
      </c>
      <c r="O32" s="1" t="s">
        <v>2119</v>
      </c>
      <c r="P32" s="1" t="s">
        <v>2124</v>
      </c>
      <c r="Q32" s="2" t="s">
        <v>78</v>
      </c>
      <c r="R32" s="1" t="s">
        <v>79</v>
      </c>
      <c r="S32" s="1">
        <v>0</v>
      </c>
      <c r="X32" s="1" t="str">
        <f t="shared" si="0"/>
        <v>Cell</v>
      </c>
    </row>
    <row r="33" spans="1:25" ht="30" x14ac:dyDescent="0.25">
      <c r="A33" s="1">
        <v>32</v>
      </c>
      <c r="B33" s="1" t="s">
        <v>132</v>
      </c>
      <c r="C33" s="1">
        <v>2011</v>
      </c>
      <c r="D33" s="1">
        <v>2</v>
      </c>
      <c r="E33" s="1" t="s">
        <v>133</v>
      </c>
      <c r="F33" s="1" t="s">
        <v>55</v>
      </c>
      <c r="G33" s="1">
        <v>44</v>
      </c>
      <c r="H33" s="1" t="s">
        <v>7</v>
      </c>
      <c r="I33" s="1" t="s">
        <v>89</v>
      </c>
      <c r="J33" s="1" t="s">
        <v>5</v>
      </c>
      <c r="K33" s="1" t="s">
        <v>59</v>
      </c>
      <c r="L33" s="1" t="s">
        <v>59</v>
      </c>
      <c r="M33" s="1" t="s">
        <v>60</v>
      </c>
      <c r="N33" s="1" t="s">
        <v>59</v>
      </c>
      <c r="O33" s="1" t="s">
        <v>2119</v>
      </c>
      <c r="P33" s="1" t="s">
        <v>2124</v>
      </c>
      <c r="Q33" s="2" t="s">
        <v>78</v>
      </c>
      <c r="R33" s="1" t="s">
        <v>79</v>
      </c>
      <c r="S33" s="1">
        <v>0</v>
      </c>
      <c r="X33" s="1" t="str">
        <f t="shared" si="0"/>
        <v>Cell</v>
      </c>
    </row>
    <row r="34" spans="1:25" ht="45" x14ac:dyDescent="0.25">
      <c r="A34" s="1">
        <v>33</v>
      </c>
      <c r="B34" s="1" t="s">
        <v>134</v>
      </c>
      <c r="C34" s="1">
        <v>2000</v>
      </c>
      <c r="D34" s="1">
        <v>2</v>
      </c>
      <c r="E34" s="1" t="s">
        <v>135</v>
      </c>
      <c r="F34" s="1" t="s">
        <v>136</v>
      </c>
      <c r="G34" s="1">
        <v>132</v>
      </c>
      <c r="H34" s="1" t="s">
        <v>7</v>
      </c>
      <c r="I34" s="1" t="s">
        <v>89</v>
      </c>
      <c r="J34" s="1" t="s">
        <v>5</v>
      </c>
      <c r="K34" s="1" t="s">
        <v>59</v>
      </c>
      <c r="L34" s="1" t="s">
        <v>59</v>
      </c>
      <c r="M34" s="1" t="s">
        <v>60</v>
      </c>
      <c r="N34" s="1" t="s">
        <v>59</v>
      </c>
      <c r="O34" s="1" t="s">
        <v>2119</v>
      </c>
      <c r="P34" s="1" t="s">
        <v>2124</v>
      </c>
      <c r="Q34" s="2" t="s">
        <v>78</v>
      </c>
      <c r="R34" s="1" t="s">
        <v>79</v>
      </c>
      <c r="S34" s="1">
        <v>0</v>
      </c>
      <c r="X34" s="1" t="str">
        <f t="shared" ref="X34:X65" si="1">IF(O34="Clinical",W34,P34)</f>
        <v>Cell</v>
      </c>
    </row>
    <row r="35" spans="1:25" ht="30" x14ac:dyDescent="0.25">
      <c r="A35" s="1">
        <v>34</v>
      </c>
      <c r="B35" s="1" t="s">
        <v>137</v>
      </c>
      <c r="C35" s="1">
        <v>2004</v>
      </c>
      <c r="D35" s="1">
        <v>2</v>
      </c>
      <c r="E35" s="1" t="s">
        <v>138</v>
      </c>
      <c r="F35" s="1" t="s">
        <v>116</v>
      </c>
      <c r="G35" s="1">
        <v>124</v>
      </c>
      <c r="H35" s="1" t="s">
        <v>7</v>
      </c>
      <c r="I35" s="1" t="s">
        <v>89</v>
      </c>
      <c r="J35" s="1" t="s">
        <v>5</v>
      </c>
      <c r="K35" s="1" t="s">
        <v>59</v>
      </c>
      <c r="L35" s="1" t="s">
        <v>59</v>
      </c>
      <c r="M35" s="1" t="s">
        <v>60</v>
      </c>
      <c r="N35" s="1" t="s">
        <v>59</v>
      </c>
      <c r="O35" s="1" t="s">
        <v>2119</v>
      </c>
      <c r="P35" s="1" t="s">
        <v>2124</v>
      </c>
      <c r="Q35" s="2" t="s">
        <v>78</v>
      </c>
      <c r="R35" s="1" t="s">
        <v>79</v>
      </c>
      <c r="S35" s="1">
        <v>0</v>
      </c>
      <c r="X35" s="1" t="str">
        <f t="shared" si="1"/>
        <v>Cell</v>
      </c>
    </row>
    <row r="36" spans="1:25" ht="30" x14ac:dyDescent="0.25">
      <c r="A36" s="1">
        <v>35</v>
      </c>
      <c r="B36" s="1" t="s">
        <v>142</v>
      </c>
      <c r="C36" s="1">
        <v>1998</v>
      </c>
      <c r="D36" s="1">
        <v>1</v>
      </c>
      <c r="E36" s="1" t="s">
        <v>2121</v>
      </c>
      <c r="F36" s="1" t="s">
        <v>141</v>
      </c>
      <c r="G36" s="1">
        <v>180</v>
      </c>
      <c r="H36" s="1" t="s">
        <v>7</v>
      </c>
      <c r="I36" s="1" t="s">
        <v>89</v>
      </c>
      <c r="J36" s="1" t="s">
        <v>5</v>
      </c>
      <c r="K36" s="1" t="s">
        <v>60</v>
      </c>
      <c r="L36" s="1" t="s">
        <v>59</v>
      </c>
      <c r="M36" s="1" t="s">
        <v>60</v>
      </c>
      <c r="N36" s="1" t="s">
        <v>59</v>
      </c>
      <c r="O36" s="1" t="s">
        <v>2118</v>
      </c>
      <c r="Q36" s="2" t="s">
        <v>78</v>
      </c>
      <c r="R36" s="1" t="s">
        <v>79</v>
      </c>
      <c r="S36" s="1">
        <v>0</v>
      </c>
      <c r="T36" s="1" t="s">
        <v>59</v>
      </c>
      <c r="U36" s="1" t="s">
        <v>69</v>
      </c>
      <c r="W36" s="1" t="str">
        <f>U36</f>
        <v>Before and after study</v>
      </c>
      <c r="X36" s="1" t="str">
        <f t="shared" si="1"/>
        <v>Before and after study</v>
      </c>
      <c r="Y36" s="1" t="s">
        <v>59</v>
      </c>
    </row>
    <row r="37" spans="1:25" ht="30" x14ac:dyDescent="0.25">
      <c r="A37" s="1">
        <v>36</v>
      </c>
      <c r="B37" s="1" t="s">
        <v>139</v>
      </c>
      <c r="C37" s="1">
        <v>1998</v>
      </c>
      <c r="D37" s="1">
        <v>1</v>
      </c>
      <c r="E37" s="1" t="s">
        <v>143</v>
      </c>
      <c r="F37" s="1" t="s">
        <v>144</v>
      </c>
      <c r="G37" s="1">
        <v>146</v>
      </c>
      <c r="H37" s="1" t="s">
        <v>7</v>
      </c>
      <c r="I37" s="1" t="s">
        <v>89</v>
      </c>
      <c r="J37" s="1" t="s">
        <v>5</v>
      </c>
      <c r="K37" s="1" t="s">
        <v>59</v>
      </c>
      <c r="L37" s="1" t="s">
        <v>59</v>
      </c>
      <c r="M37" s="1" t="s">
        <v>60</v>
      </c>
      <c r="N37" s="1" t="s">
        <v>59</v>
      </c>
      <c r="O37" s="1" t="s">
        <v>2119</v>
      </c>
      <c r="P37" s="1" t="s">
        <v>2124</v>
      </c>
      <c r="Q37" s="2" t="s">
        <v>78</v>
      </c>
      <c r="R37" s="1" t="s">
        <v>79</v>
      </c>
      <c r="S37" s="1">
        <v>1</v>
      </c>
      <c r="X37" s="1" t="str">
        <f t="shared" si="1"/>
        <v>Cell</v>
      </c>
    </row>
    <row r="38" spans="1:25" ht="30" x14ac:dyDescent="0.25">
      <c r="A38" s="1">
        <v>37</v>
      </c>
      <c r="B38" s="1" t="s">
        <v>145</v>
      </c>
      <c r="C38" s="1">
        <v>1999</v>
      </c>
      <c r="D38" s="1">
        <v>1</v>
      </c>
      <c r="E38" s="1" t="s">
        <v>146</v>
      </c>
      <c r="F38" s="1" t="s">
        <v>150</v>
      </c>
      <c r="G38" s="1">
        <v>5</v>
      </c>
      <c r="H38" s="1" t="s">
        <v>7</v>
      </c>
      <c r="I38" s="1" t="s">
        <v>89</v>
      </c>
      <c r="J38" s="1" t="s">
        <v>40</v>
      </c>
      <c r="K38" s="1" t="s">
        <v>60</v>
      </c>
      <c r="L38" s="1" t="s">
        <v>59</v>
      </c>
      <c r="M38" s="1" t="s">
        <v>59</v>
      </c>
      <c r="N38" s="1" t="s">
        <v>59</v>
      </c>
      <c r="O38" s="1" t="s">
        <v>2118</v>
      </c>
      <c r="Q38" s="2" t="s">
        <v>78</v>
      </c>
      <c r="R38" s="1" t="s">
        <v>79</v>
      </c>
      <c r="S38" s="1">
        <v>1</v>
      </c>
      <c r="T38" s="1" t="s">
        <v>59</v>
      </c>
      <c r="U38" s="1" t="s">
        <v>69</v>
      </c>
      <c r="W38" s="1" t="str">
        <f>U38</f>
        <v>Before and after study</v>
      </c>
      <c r="X38" s="1" t="str">
        <f t="shared" si="1"/>
        <v>Before and after study</v>
      </c>
      <c r="Y38" s="1" t="s">
        <v>59</v>
      </c>
    </row>
    <row r="39" spans="1:25" ht="30" x14ac:dyDescent="0.25">
      <c r="A39" s="1">
        <v>38</v>
      </c>
      <c r="B39" s="1" t="s">
        <v>148</v>
      </c>
      <c r="C39" s="1">
        <v>2000</v>
      </c>
      <c r="D39" s="1">
        <v>6</v>
      </c>
      <c r="E39" s="1" t="s">
        <v>149</v>
      </c>
      <c r="F39" s="1" t="s">
        <v>150</v>
      </c>
      <c r="G39" s="1">
        <v>6</v>
      </c>
      <c r="H39" s="1" t="s">
        <v>7</v>
      </c>
      <c r="I39" s="1" t="s">
        <v>89</v>
      </c>
      <c r="J39" s="1" t="s">
        <v>40</v>
      </c>
      <c r="K39" s="1" t="s">
        <v>59</v>
      </c>
      <c r="L39" s="1" t="s">
        <v>59</v>
      </c>
      <c r="M39" s="1" t="s">
        <v>60</v>
      </c>
      <c r="N39" s="1" t="s">
        <v>59</v>
      </c>
      <c r="O39" s="1" t="s">
        <v>2119</v>
      </c>
      <c r="P39" s="1" t="s">
        <v>2124</v>
      </c>
      <c r="Q39" s="2" t="s">
        <v>78</v>
      </c>
      <c r="R39" s="1" t="s">
        <v>79</v>
      </c>
      <c r="S39" s="1">
        <v>0</v>
      </c>
      <c r="X39" s="1" t="str">
        <f t="shared" si="1"/>
        <v>Cell</v>
      </c>
    </row>
    <row r="40" spans="1:25" ht="30" x14ac:dyDescent="0.25">
      <c r="A40" s="1">
        <v>39</v>
      </c>
      <c r="B40" s="1" t="s">
        <v>155</v>
      </c>
      <c r="C40" s="1">
        <v>2013</v>
      </c>
      <c r="D40" s="1">
        <v>4</v>
      </c>
      <c r="E40" s="1" t="s">
        <v>153</v>
      </c>
      <c r="F40" s="1" t="s">
        <v>23</v>
      </c>
      <c r="G40" s="1">
        <v>43</v>
      </c>
      <c r="H40" s="1" t="s">
        <v>7</v>
      </c>
      <c r="I40" s="1" t="s">
        <v>89</v>
      </c>
      <c r="J40" s="1" t="s">
        <v>5</v>
      </c>
      <c r="K40" s="1" t="s">
        <v>59</v>
      </c>
      <c r="L40" s="1" t="s">
        <v>60</v>
      </c>
      <c r="M40" s="1" t="s">
        <v>59</v>
      </c>
      <c r="N40" s="1" t="s">
        <v>59</v>
      </c>
      <c r="O40" s="1" t="s">
        <v>2119</v>
      </c>
      <c r="P40" s="1" t="s">
        <v>1241</v>
      </c>
      <c r="Q40" s="2" t="s">
        <v>78</v>
      </c>
      <c r="R40" s="1" t="s">
        <v>79</v>
      </c>
      <c r="S40" s="1">
        <v>0</v>
      </c>
      <c r="X40" s="1" t="str">
        <f t="shared" si="1"/>
        <v>Animal</v>
      </c>
    </row>
    <row r="41" spans="1:25" ht="30" x14ac:dyDescent="0.25">
      <c r="A41" s="1">
        <v>40</v>
      </c>
      <c r="B41" s="1" t="s">
        <v>154</v>
      </c>
      <c r="C41" s="1">
        <v>2014</v>
      </c>
      <c r="D41" s="1">
        <v>4</v>
      </c>
      <c r="E41" s="1" t="s">
        <v>156</v>
      </c>
      <c r="F41" s="1" t="s">
        <v>32</v>
      </c>
      <c r="G41" s="1">
        <v>55</v>
      </c>
      <c r="H41" s="1" t="s">
        <v>7</v>
      </c>
      <c r="I41" s="1" t="s">
        <v>89</v>
      </c>
      <c r="J41" s="1" t="s">
        <v>5</v>
      </c>
      <c r="K41" s="1" t="s">
        <v>59</v>
      </c>
      <c r="L41" s="1" t="s">
        <v>59</v>
      </c>
      <c r="M41" s="1" t="s">
        <v>60</v>
      </c>
      <c r="N41" s="1" t="s">
        <v>59</v>
      </c>
      <c r="O41" s="1" t="s">
        <v>2119</v>
      </c>
      <c r="P41" s="1" t="s">
        <v>2124</v>
      </c>
      <c r="Q41" s="2" t="s">
        <v>78</v>
      </c>
      <c r="R41" s="1" t="s">
        <v>79</v>
      </c>
      <c r="S41" s="1">
        <v>0</v>
      </c>
      <c r="X41" s="1" t="str">
        <f t="shared" si="1"/>
        <v>Cell</v>
      </c>
    </row>
    <row r="42" spans="1:25" ht="30" x14ac:dyDescent="0.25">
      <c r="A42" s="1">
        <v>41</v>
      </c>
      <c r="B42" s="1" t="s">
        <v>613</v>
      </c>
      <c r="C42" s="1">
        <v>2008</v>
      </c>
      <c r="D42" s="1">
        <v>3</v>
      </c>
      <c r="E42" s="1" t="s">
        <v>152</v>
      </c>
      <c r="F42" s="1" t="s">
        <v>116</v>
      </c>
      <c r="G42" s="1">
        <v>40</v>
      </c>
      <c r="H42" s="1" t="s">
        <v>7</v>
      </c>
      <c r="I42" s="1" t="s">
        <v>89</v>
      </c>
      <c r="J42" s="1" t="s">
        <v>5</v>
      </c>
      <c r="K42" s="1" t="s">
        <v>59</v>
      </c>
      <c r="L42" s="1" t="s">
        <v>59</v>
      </c>
      <c r="M42" s="1" t="s">
        <v>60</v>
      </c>
      <c r="N42" s="1" t="s">
        <v>59</v>
      </c>
      <c r="O42" s="1" t="s">
        <v>2119</v>
      </c>
      <c r="P42" s="1" t="s">
        <v>2124</v>
      </c>
      <c r="Q42" s="2" t="s">
        <v>78</v>
      </c>
      <c r="R42" s="1" t="s">
        <v>79</v>
      </c>
      <c r="S42" s="1">
        <v>0</v>
      </c>
      <c r="X42" s="1" t="str">
        <f t="shared" si="1"/>
        <v>Cell</v>
      </c>
    </row>
    <row r="43" spans="1:25" ht="30" x14ac:dyDescent="0.25">
      <c r="A43" s="1">
        <v>42</v>
      </c>
      <c r="B43" s="1" t="s">
        <v>157</v>
      </c>
      <c r="C43" s="1">
        <v>2008</v>
      </c>
      <c r="D43" s="1">
        <v>3</v>
      </c>
      <c r="E43" s="1" t="s">
        <v>158</v>
      </c>
      <c r="F43" s="1" t="s">
        <v>159</v>
      </c>
      <c r="G43" s="1">
        <v>6</v>
      </c>
      <c r="H43" s="1" t="s">
        <v>7</v>
      </c>
      <c r="I43" s="1" t="s">
        <v>89</v>
      </c>
      <c r="J43" s="1" t="s">
        <v>5</v>
      </c>
      <c r="K43" s="1" t="s">
        <v>59</v>
      </c>
      <c r="L43" s="1" t="s">
        <v>60</v>
      </c>
      <c r="M43" s="1" t="s">
        <v>59</v>
      </c>
      <c r="N43" s="1" t="s">
        <v>59</v>
      </c>
      <c r="O43" s="1" t="s">
        <v>2119</v>
      </c>
      <c r="P43" s="1" t="s">
        <v>1241</v>
      </c>
      <c r="Q43" s="2" t="s">
        <v>78</v>
      </c>
      <c r="R43" s="1" t="s">
        <v>79</v>
      </c>
      <c r="S43" s="1">
        <v>0</v>
      </c>
      <c r="X43" s="1" t="str">
        <f t="shared" si="1"/>
        <v>Animal</v>
      </c>
    </row>
    <row r="44" spans="1:25" ht="30" x14ac:dyDescent="0.25">
      <c r="A44" s="1">
        <v>43</v>
      </c>
      <c r="B44" s="1" t="s">
        <v>160</v>
      </c>
      <c r="C44" s="1">
        <v>2008</v>
      </c>
      <c r="D44" s="1">
        <v>2</v>
      </c>
      <c r="E44" s="1" t="s">
        <v>161</v>
      </c>
      <c r="F44" s="1" t="s">
        <v>136</v>
      </c>
      <c r="G44" s="1">
        <v>62</v>
      </c>
      <c r="H44" s="1" t="s">
        <v>7</v>
      </c>
      <c r="I44" s="1" t="s">
        <v>89</v>
      </c>
      <c r="J44" s="1" t="s">
        <v>5</v>
      </c>
      <c r="K44" s="1" t="s">
        <v>59</v>
      </c>
      <c r="L44" s="1" t="s">
        <v>59</v>
      </c>
      <c r="M44" s="1" t="s">
        <v>60</v>
      </c>
      <c r="N44" s="1" t="s">
        <v>59</v>
      </c>
      <c r="O44" s="1" t="s">
        <v>2119</v>
      </c>
      <c r="P44" s="1" t="s">
        <v>2124</v>
      </c>
      <c r="Q44" s="2" t="s">
        <v>78</v>
      </c>
      <c r="R44" s="1" t="s">
        <v>79</v>
      </c>
      <c r="S44" s="1">
        <v>0</v>
      </c>
      <c r="X44" s="1" t="str">
        <f t="shared" si="1"/>
        <v>Cell</v>
      </c>
    </row>
    <row r="45" spans="1:25" ht="45" x14ac:dyDescent="0.25">
      <c r="A45" s="1">
        <v>44</v>
      </c>
      <c r="B45" s="1" t="s">
        <v>162</v>
      </c>
      <c r="C45" s="1">
        <v>2016</v>
      </c>
      <c r="D45" s="1">
        <v>4</v>
      </c>
      <c r="E45" s="1" t="s">
        <v>163</v>
      </c>
      <c r="F45" s="1" t="s">
        <v>13</v>
      </c>
      <c r="G45" s="1">
        <v>16</v>
      </c>
      <c r="H45" s="1" t="s">
        <v>44</v>
      </c>
      <c r="I45" s="1" t="s">
        <v>89</v>
      </c>
      <c r="J45" s="1" t="s">
        <v>5</v>
      </c>
      <c r="K45" s="1" t="s">
        <v>60</v>
      </c>
      <c r="L45" s="1" t="s">
        <v>59</v>
      </c>
      <c r="M45" s="1" t="s">
        <v>59</v>
      </c>
      <c r="N45" s="1" t="s">
        <v>59</v>
      </c>
      <c r="O45" s="1" t="s">
        <v>2118</v>
      </c>
      <c r="Q45" s="2" t="s">
        <v>78</v>
      </c>
      <c r="R45" s="1" t="s">
        <v>79</v>
      </c>
      <c r="S45" s="1">
        <v>1</v>
      </c>
      <c r="T45" s="1" t="s">
        <v>59</v>
      </c>
      <c r="U45" s="1" t="s">
        <v>69</v>
      </c>
      <c r="W45" s="1" t="s">
        <v>69</v>
      </c>
      <c r="X45" s="1" t="str">
        <f t="shared" si="1"/>
        <v>Before and after study</v>
      </c>
      <c r="Y45" s="1" t="s">
        <v>59</v>
      </c>
    </row>
    <row r="46" spans="1:25" ht="30" x14ac:dyDescent="0.25">
      <c r="A46" s="1">
        <v>45</v>
      </c>
      <c r="B46" s="1" t="s">
        <v>165</v>
      </c>
      <c r="C46" s="1">
        <v>2013</v>
      </c>
      <c r="D46" s="1">
        <v>2</v>
      </c>
      <c r="E46" s="1" t="s">
        <v>166</v>
      </c>
      <c r="F46" s="1" t="s">
        <v>167</v>
      </c>
      <c r="G46" s="1">
        <v>8</v>
      </c>
      <c r="H46" s="1" t="s">
        <v>168</v>
      </c>
      <c r="I46" s="1" t="s">
        <v>89</v>
      </c>
      <c r="J46" s="1" t="s">
        <v>5</v>
      </c>
      <c r="K46" s="1" t="s">
        <v>60</v>
      </c>
      <c r="L46" s="1" t="s">
        <v>59</v>
      </c>
      <c r="M46" s="1" t="s">
        <v>59</v>
      </c>
      <c r="N46" s="1" t="s">
        <v>59</v>
      </c>
      <c r="O46" s="1" t="s">
        <v>2118</v>
      </c>
      <c r="Q46" s="2" t="s">
        <v>78</v>
      </c>
      <c r="R46" s="1" t="s">
        <v>79</v>
      </c>
      <c r="S46" s="1">
        <v>1</v>
      </c>
      <c r="T46" s="1" t="s">
        <v>59</v>
      </c>
      <c r="V46" s="1" t="s">
        <v>164</v>
      </c>
      <c r="W46" s="1" t="s">
        <v>164</v>
      </c>
      <c r="X46" s="1" t="str">
        <f t="shared" si="1"/>
        <v>Case series</v>
      </c>
      <c r="Y46" s="1" t="s">
        <v>59</v>
      </c>
    </row>
    <row r="47" spans="1:25" ht="45" x14ac:dyDescent="0.25">
      <c r="A47" s="1">
        <v>46</v>
      </c>
      <c r="B47" s="1" t="s">
        <v>179</v>
      </c>
      <c r="C47" s="1">
        <v>2017</v>
      </c>
      <c r="D47" s="1">
        <v>1</v>
      </c>
      <c r="E47" s="1" t="s">
        <v>180</v>
      </c>
      <c r="F47" s="1" t="s">
        <v>181</v>
      </c>
      <c r="G47" s="1">
        <v>2</v>
      </c>
      <c r="H47" s="1" t="s">
        <v>168</v>
      </c>
      <c r="I47" s="1" t="s">
        <v>89</v>
      </c>
      <c r="J47" s="1" t="s">
        <v>5</v>
      </c>
      <c r="K47" s="1" t="s">
        <v>60</v>
      </c>
      <c r="L47" s="1" t="s">
        <v>59</v>
      </c>
      <c r="M47" s="1" t="s">
        <v>59</v>
      </c>
      <c r="N47" s="1" t="s">
        <v>59</v>
      </c>
      <c r="O47" s="1" t="s">
        <v>2118</v>
      </c>
      <c r="Q47" s="2" t="s">
        <v>78</v>
      </c>
      <c r="R47" s="1" t="s">
        <v>79</v>
      </c>
      <c r="S47" s="1">
        <v>1</v>
      </c>
      <c r="T47" s="1" t="s">
        <v>59</v>
      </c>
      <c r="V47" s="1" t="s">
        <v>173</v>
      </c>
      <c r="W47" s="1" t="s">
        <v>173</v>
      </c>
      <c r="X47" s="1" t="str">
        <f t="shared" si="1"/>
        <v>Case report</v>
      </c>
      <c r="Y47" s="1" t="s">
        <v>59</v>
      </c>
    </row>
    <row r="48" spans="1:25" ht="30" x14ac:dyDescent="0.25">
      <c r="A48" s="1">
        <v>47</v>
      </c>
      <c r="B48" s="1" t="s">
        <v>182</v>
      </c>
      <c r="C48" s="1">
        <v>2018</v>
      </c>
      <c r="D48" s="1">
        <v>1</v>
      </c>
      <c r="E48" s="1" t="s">
        <v>183</v>
      </c>
      <c r="F48" s="1" t="s">
        <v>184</v>
      </c>
      <c r="G48" s="1">
        <v>1</v>
      </c>
      <c r="H48" s="1" t="s">
        <v>168</v>
      </c>
      <c r="I48" s="1" t="s">
        <v>89</v>
      </c>
      <c r="J48" s="1" t="s">
        <v>5</v>
      </c>
      <c r="K48" s="1" t="s">
        <v>60</v>
      </c>
      <c r="L48" s="1" t="s">
        <v>59</v>
      </c>
      <c r="M48" s="1" t="s">
        <v>59</v>
      </c>
      <c r="N48" s="1" t="s">
        <v>59</v>
      </c>
      <c r="O48" s="1" t="s">
        <v>2118</v>
      </c>
      <c r="Q48" s="2" t="s">
        <v>78</v>
      </c>
      <c r="R48" s="1" t="s">
        <v>79</v>
      </c>
      <c r="S48" s="1">
        <v>1</v>
      </c>
      <c r="T48" s="1" t="s">
        <v>59</v>
      </c>
      <c r="V48" s="1" t="s">
        <v>173</v>
      </c>
      <c r="W48" s="1" t="s">
        <v>173</v>
      </c>
      <c r="X48" s="1" t="str">
        <f t="shared" si="1"/>
        <v>Case report</v>
      </c>
      <c r="Y48" s="1" t="s">
        <v>59</v>
      </c>
    </row>
    <row r="49" spans="1:28" ht="30" x14ac:dyDescent="0.25">
      <c r="A49" s="1">
        <v>48</v>
      </c>
      <c r="B49" s="1" t="s">
        <v>169</v>
      </c>
      <c r="C49" s="1">
        <v>2015</v>
      </c>
      <c r="D49" s="1">
        <v>5</v>
      </c>
      <c r="E49" s="1" t="s">
        <v>170</v>
      </c>
      <c r="F49" s="1" t="s">
        <v>171</v>
      </c>
      <c r="G49" s="1">
        <v>8</v>
      </c>
      <c r="H49" s="1" t="s">
        <v>168</v>
      </c>
      <c r="I49" s="1" t="s">
        <v>89</v>
      </c>
      <c r="J49" s="1" t="s">
        <v>5</v>
      </c>
      <c r="K49" s="1" t="s">
        <v>60</v>
      </c>
      <c r="L49" s="1" t="s">
        <v>59</v>
      </c>
      <c r="M49" s="1" t="s">
        <v>59</v>
      </c>
      <c r="N49" s="1" t="s">
        <v>59</v>
      </c>
      <c r="O49" s="1" t="s">
        <v>2118</v>
      </c>
      <c r="Q49" s="2" t="s">
        <v>78</v>
      </c>
      <c r="R49" s="1" t="s">
        <v>79</v>
      </c>
      <c r="S49" s="1">
        <v>1</v>
      </c>
      <c r="T49" s="1" t="s">
        <v>59</v>
      </c>
      <c r="U49" s="1" t="s">
        <v>69</v>
      </c>
      <c r="V49" s="1" t="s">
        <v>173</v>
      </c>
      <c r="W49" s="1" t="s">
        <v>173</v>
      </c>
      <c r="X49" s="1" t="str">
        <f t="shared" si="1"/>
        <v>Case report</v>
      </c>
      <c r="Y49" s="1" t="s">
        <v>59</v>
      </c>
    </row>
    <row r="50" spans="1:28" ht="45" x14ac:dyDescent="0.25">
      <c r="A50" s="1">
        <v>49</v>
      </c>
      <c r="B50" s="1" t="s">
        <v>174</v>
      </c>
      <c r="C50" s="1">
        <v>2016</v>
      </c>
      <c r="D50" s="1">
        <v>5</v>
      </c>
      <c r="E50" s="1" t="s">
        <v>172</v>
      </c>
      <c r="F50" s="1" t="s">
        <v>171</v>
      </c>
      <c r="G50" s="1">
        <v>5</v>
      </c>
      <c r="H50" s="1" t="s">
        <v>168</v>
      </c>
      <c r="I50" s="1" t="s">
        <v>89</v>
      </c>
      <c r="J50" s="1" t="s">
        <v>5</v>
      </c>
      <c r="K50" s="1" t="s">
        <v>60</v>
      </c>
      <c r="L50" s="1" t="s">
        <v>59</v>
      </c>
      <c r="M50" s="1" t="s">
        <v>59</v>
      </c>
      <c r="N50" s="1" t="s">
        <v>59</v>
      </c>
      <c r="O50" s="1" t="s">
        <v>2118</v>
      </c>
      <c r="Q50" s="2" t="s">
        <v>78</v>
      </c>
      <c r="R50" s="1" t="s">
        <v>79</v>
      </c>
      <c r="S50" s="1">
        <v>1</v>
      </c>
      <c r="T50" s="1" t="s">
        <v>59</v>
      </c>
      <c r="V50" s="1" t="s">
        <v>173</v>
      </c>
      <c r="W50" s="1" t="s">
        <v>173</v>
      </c>
      <c r="X50" s="1" t="str">
        <f t="shared" si="1"/>
        <v>Case report</v>
      </c>
      <c r="Y50" s="1" t="s">
        <v>59</v>
      </c>
    </row>
    <row r="51" spans="1:28" ht="30" x14ac:dyDescent="0.25">
      <c r="A51" s="1">
        <v>50</v>
      </c>
      <c r="B51" s="1" t="s">
        <v>175</v>
      </c>
      <c r="C51" s="1">
        <v>2016</v>
      </c>
      <c r="D51" s="1">
        <v>3</v>
      </c>
      <c r="E51" s="1" t="s">
        <v>176</v>
      </c>
      <c r="F51" s="1" t="s">
        <v>177</v>
      </c>
      <c r="G51" s="1">
        <v>13</v>
      </c>
      <c r="H51" s="1" t="s">
        <v>168</v>
      </c>
      <c r="I51" s="1" t="s">
        <v>89</v>
      </c>
      <c r="J51" s="1" t="s">
        <v>5</v>
      </c>
      <c r="K51" s="1" t="s">
        <v>60</v>
      </c>
      <c r="L51" s="1" t="s">
        <v>59</v>
      </c>
      <c r="M51" s="1" t="s">
        <v>59</v>
      </c>
      <c r="N51" s="1" t="s">
        <v>59</v>
      </c>
      <c r="O51" s="1" t="s">
        <v>2118</v>
      </c>
      <c r="Q51" s="2" t="s">
        <v>78</v>
      </c>
      <c r="R51" s="1" t="s">
        <v>79</v>
      </c>
      <c r="S51" s="1">
        <v>1</v>
      </c>
      <c r="T51" s="1" t="s">
        <v>59</v>
      </c>
      <c r="U51" s="1" t="s">
        <v>178</v>
      </c>
      <c r="W51" s="1" t="s">
        <v>178</v>
      </c>
      <c r="X51" s="1" t="str">
        <f t="shared" si="1"/>
        <v>Descriptive cross-sectional studies</v>
      </c>
      <c r="Y51" s="1" t="s">
        <v>59</v>
      </c>
    </row>
    <row r="52" spans="1:28" ht="30" x14ac:dyDescent="0.25">
      <c r="A52" s="1">
        <v>51</v>
      </c>
      <c r="B52" s="1" t="s">
        <v>185</v>
      </c>
      <c r="C52" s="1">
        <v>2010</v>
      </c>
      <c r="D52" s="1">
        <v>4</v>
      </c>
      <c r="E52" s="1" t="s">
        <v>186</v>
      </c>
      <c r="F52" s="1" t="s">
        <v>187</v>
      </c>
      <c r="G52" s="1">
        <v>14</v>
      </c>
      <c r="H52" s="1" t="s">
        <v>36</v>
      </c>
      <c r="I52" s="1" t="s">
        <v>89</v>
      </c>
      <c r="J52" s="1" t="s">
        <v>5</v>
      </c>
      <c r="K52" s="1" t="s">
        <v>59</v>
      </c>
      <c r="L52" s="1" t="s">
        <v>59</v>
      </c>
      <c r="M52" s="1" t="s">
        <v>60</v>
      </c>
      <c r="N52" s="1" t="s">
        <v>59</v>
      </c>
      <c r="O52" s="1" t="s">
        <v>2119</v>
      </c>
      <c r="P52" s="1" t="s">
        <v>2124</v>
      </c>
      <c r="Q52" s="2" t="s">
        <v>78</v>
      </c>
      <c r="R52" s="1" t="s">
        <v>79</v>
      </c>
      <c r="S52" s="1">
        <v>0</v>
      </c>
      <c r="X52" s="1" t="str">
        <f t="shared" si="1"/>
        <v>Cell</v>
      </c>
    </row>
    <row r="53" spans="1:28" x14ac:dyDescent="0.25">
      <c r="A53" s="1">
        <v>52</v>
      </c>
      <c r="B53" s="1" t="s">
        <v>188</v>
      </c>
      <c r="C53" s="1">
        <v>2004</v>
      </c>
      <c r="D53" s="1">
        <v>1</v>
      </c>
      <c r="E53" s="1" t="s">
        <v>189</v>
      </c>
      <c r="F53" s="1" t="s">
        <v>190</v>
      </c>
      <c r="G53" s="1">
        <v>5</v>
      </c>
      <c r="H53" s="1" t="s">
        <v>36</v>
      </c>
      <c r="I53" s="1" t="s">
        <v>91</v>
      </c>
      <c r="J53" s="1" t="s">
        <v>5</v>
      </c>
      <c r="K53" s="1" t="s">
        <v>60</v>
      </c>
      <c r="L53" s="1" t="s">
        <v>59</v>
      </c>
      <c r="M53" s="1" t="s">
        <v>59</v>
      </c>
      <c r="N53" s="1" t="s">
        <v>59</v>
      </c>
      <c r="O53" s="1" t="s">
        <v>2118</v>
      </c>
      <c r="Q53" s="2" t="s">
        <v>78</v>
      </c>
      <c r="R53" s="1" t="s">
        <v>79</v>
      </c>
      <c r="S53" s="1">
        <v>1</v>
      </c>
      <c r="T53" s="1" t="s">
        <v>59</v>
      </c>
      <c r="V53" s="1" t="s">
        <v>164</v>
      </c>
      <c r="W53" s="1" t="s">
        <v>164</v>
      </c>
      <c r="X53" s="1" t="str">
        <f t="shared" si="1"/>
        <v>Case series</v>
      </c>
      <c r="Y53" s="1" t="s">
        <v>59</v>
      </c>
    </row>
    <row r="54" spans="1:28" ht="120" x14ac:dyDescent="0.25">
      <c r="A54" s="1">
        <v>53</v>
      </c>
      <c r="B54" s="1" t="s">
        <v>191</v>
      </c>
      <c r="C54" s="1">
        <v>2015</v>
      </c>
      <c r="D54" s="1">
        <v>10</v>
      </c>
      <c r="E54" s="1" t="s">
        <v>192</v>
      </c>
      <c r="F54" s="1" t="s">
        <v>193</v>
      </c>
      <c r="G54" s="1">
        <v>21</v>
      </c>
      <c r="H54" s="1" t="s">
        <v>36</v>
      </c>
      <c r="I54" s="1" t="s">
        <v>89</v>
      </c>
      <c r="J54" s="1" t="s">
        <v>5</v>
      </c>
      <c r="K54" s="1" t="s">
        <v>60</v>
      </c>
      <c r="L54" s="1" t="s">
        <v>59</v>
      </c>
      <c r="M54" s="1" t="s">
        <v>59</v>
      </c>
      <c r="N54" s="1" t="s">
        <v>59</v>
      </c>
      <c r="O54" s="1" t="s">
        <v>2118</v>
      </c>
      <c r="Q54" s="2" t="s">
        <v>78</v>
      </c>
      <c r="R54" s="1" t="s">
        <v>79</v>
      </c>
      <c r="S54" s="1">
        <v>1</v>
      </c>
      <c r="T54" s="1" t="s">
        <v>59</v>
      </c>
      <c r="U54" s="1" t="s">
        <v>70</v>
      </c>
      <c r="W54" s="1" t="s">
        <v>70</v>
      </c>
      <c r="X54" s="1" t="str">
        <f t="shared" si="1"/>
        <v>Randomised controlled trial</v>
      </c>
      <c r="Y54" s="1" t="s">
        <v>60</v>
      </c>
      <c r="Z54" s="1" t="s">
        <v>194</v>
      </c>
      <c r="AA54" s="1" t="s">
        <v>195</v>
      </c>
      <c r="AB54" s="1" t="s">
        <v>368</v>
      </c>
    </row>
    <row r="55" spans="1:28" ht="30" x14ac:dyDescent="0.25">
      <c r="A55" s="1">
        <v>54</v>
      </c>
      <c r="B55" s="1" t="s">
        <v>196</v>
      </c>
      <c r="C55" s="1">
        <v>2001</v>
      </c>
      <c r="D55" s="1">
        <v>4</v>
      </c>
      <c r="E55" s="1" t="s">
        <v>197</v>
      </c>
      <c r="F55" s="1" t="s">
        <v>198</v>
      </c>
      <c r="G55" s="1">
        <v>41</v>
      </c>
      <c r="H55" s="1" t="s">
        <v>7</v>
      </c>
      <c r="I55" s="1" t="s">
        <v>89</v>
      </c>
      <c r="J55" s="1" t="s">
        <v>5</v>
      </c>
      <c r="K55" s="1" t="s">
        <v>59</v>
      </c>
      <c r="L55" s="1" t="s">
        <v>60</v>
      </c>
      <c r="M55" s="1" t="s">
        <v>59</v>
      </c>
      <c r="N55" s="1" t="s">
        <v>59</v>
      </c>
      <c r="O55" s="1" t="s">
        <v>2119</v>
      </c>
      <c r="P55" s="1" t="s">
        <v>1241</v>
      </c>
      <c r="Q55" s="2" t="s">
        <v>78</v>
      </c>
      <c r="R55" s="1" t="s">
        <v>79</v>
      </c>
      <c r="S55" s="1">
        <v>0</v>
      </c>
      <c r="X55" s="1" t="str">
        <f t="shared" si="1"/>
        <v>Animal</v>
      </c>
    </row>
    <row r="56" spans="1:28" ht="30" x14ac:dyDescent="0.25">
      <c r="A56" s="1">
        <v>55</v>
      </c>
      <c r="B56" s="1" t="s">
        <v>199</v>
      </c>
      <c r="C56" s="1">
        <v>2004</v>
      </c>
      <c r="D56" s="1">
        <v>1</v>
      </c>
      <c r="E56" s="1" t="s">
        <v>200</v>
      </c>
      <c r="F56" s="1" t="s">
        <v>190</v>
      </c>
      <c r="G56" s="1">
        <v>6</v>
      </c>
      <c r="H56" s="1" t="s">
        <v>36</v>
      </c>
      <c r="I56" s="1" t="s">
        <v>91</v>
      </c>
      <c r="J56" s="1" t="s">
        <v>5</v>
      </c>
      <c r="K56" s="1" t="s">
        <v>60</v>
      </c>
      <c r="L56" s="1" t="s">
        <v>59</v>
      </c>
      <c r="M56" s="1" t="s">
        <v>59</v>
      </c>
      <c r="N56" s="1" t="s">
        <v>59</v>
      </c>
      <c r="O56" s="1" t="s">
        <v>2118</v>
      </c>
      <c r="Q56" s="2" t="s">
        <v>78</v>
      </c>
      <c r="R56" s="1" t="s">
        <v>79</v>
      </c>
      <c r="S56" s="1">
        <v>1</v>
      </c>
      <c r="T56" s="1" t="s">
        <v>59</v>
      </c>
      <c r="V56" s="1" t="s">
        <v>173</v>
      </c>
      <c r="W56" s="1" t="s">
        <v>173</v>
      </c>
      <c r="X56" s="1" t="str">
        <f t="shared" si="1"/>
        <v>Case report</v>
      </c>
    </row>
    <row r="57" spans="1:28" ht="30" x14ac:dyDescent="0.25">
      <c r="A57" s="1">
        <v>56</v>
      </c>
      <c r="B57" s="1" t="s">
        <v>201</v>
      </c>
      <c r="C57" s="1">
        <v>2002</v>
      </c>
      <c r="D57" s="1">
        <v>2</v>
      </c>
      <c r="E57" s="1" t="s">
        <v>202</v>
      </c>
      <c r="F57" s="1" t="s">
        <v>203</v>
      </c>
      <c r="G57" s="1">
        <v>0</v>
      </c>
      <c r="H57" s="1" t="s">
        <v>108</v>
      </c>
      <c r="I57" s="1" t="s">
        <v>91</v>
      </c>
      <c r="J57" s="1" t="s">
        <v>40</v>
      </c>
      <c r="K57" s="1" t="s">
        <v>59</v>
      </c>
      <c r="L57" s="1" t="s">
        <v>60</v>
      </c>
      <c r="M57" s="1" t="s">
        <v>59</v>
      </c>
      <c r="N57" s="1" t="s">
        <v>59</v>
      </c>
      <c r="O57" s="1" t="s">
        <v>2119</v>
      </c>
      <c r="P57" s="1" t="s">
        <v>1241</v>
      </c>
      <c r="Q57" s="2" t="s">
        <v>78</v>
      </c>
      <c r="R57" s="1" t="s">
        <v>79</v>
      </c>
      <c r="S57" s="1">
        <v>0</v>
      </c>
      <c r="X57" s="1" t="str">
        <f t="shared" si="1"/>
        <v>Animal</v>
      </c>
    </row>
    <row r="58" spans="1:28" ht="30" x14ac:dyDescent="0.25">
      <c r="A58" s="1">
        <v>57</v>
      </c>
      <c r="B58" s="1" t="s">
        <v>204</v>
      </c>
      <c r="C58" s="1">
        <v>2014</v>
      </c>
      <c r="D58" s="1">
        <v>16</v>
      </c>
      <c r="E58" s="1" t="s">
        <v>205</v>
      </c>
      <c r="F58" s="1" t="s">
        <v>193</v>
      </c>
      <c r="G58" s="1">
        <v>30</v>
      </c>
      <c r="H58" s="1" t="s">
        <v>36</v>
      </c>
      <c r="I58" s="1" t="s">
        <v>89</v>
      </c>
      <c r="J58" s="1" t="s">
        <v>5</v>
      </c>
      <c r="K58" s="1" t="s">
        <v>60</v>
      </c>
      <c r="L58" s="1" t="s">
        <v>59</v>
      </c>
      <c r="M58" s="1" t="s">
        <v>59</v>
      </c>
      <c r="N58" s="1" t="s">
        <v>59</v>
      </c>
      <c r="O58" s="1" t="s">
        <v>2118</v>
      </c>
      <c r="Q58" s="2" t="s">
        <v>78</v>
      </c>
      <c r="R58" s="1" t="s">
        <v>79</v>
      </c>
      <c r="S58" s="1">
        <v>1</v>
      </c>
      <c r="T58" s="1" t="s">
        <v>59</v>
      </c>
      <c r="U58" s="1" t="s">
        <v>70</v>
      </c>
      <c r="W58" s="1" t="s">
        <v>70</v>
      </c>
      <c r="X58" s="1" t="str">
        <f t="shared" si="1"/>
        <v>Randomised controlled trial</v>
      </c>
      <c r="Y58" s="1" t="s">
        <v>59</v>
      </c>
    </row>
    <row r="59" spans="1:28" ht="30" x14ac:dyDescent="0.25">
      <c r="A59" s="1">
        <v>58</v>
      </c>
      <c r="B59" s="1" t="s">
        <v>206</v>
      </c>
      <c r="C59" s="1">
        <v>2022</v>
      </c>
      <c r="D59" s="1">
        <v>6</v>
      </c>
      <c r="E59" s="1" t="s">
        <v>207</v>
      </c>
      <c r="F59" s="1" t="s">
        <v>29</v>
      </c>
      <c r="G59" s="1">
        <v>0</v>
      </c>
      <c r="H59" s="1" t="s">
        <v>1288</v>
      </c>
      <c r="I59" s="1" t="s">
        <v>90</v>
      </c>
      <c r="J59" s="1" t="s">
        <v>5</v>
      </c>
      <c r="K59" s="1" t="s">
        <v>59</v>
      </c>
      <c r="L59" s="1" t="s">
        <v>59</v>
      </c>
      <c r="M59" s="1" t="s">
        <v>60</v>
      </c>
      <c r="N59" s="1" t="s">
        <v>59</v>
      </c>
      <c r="O59" s="1" t="s">
        <v>2119</v>
      </c>
      <c r="P59" s="1" t="s">
        <v>2124</v>
      </c>
      <c r="Q59" s="2" t="s">
        <v>227</v>
      </c>
      <c r="R59" s="1" t="s">
        <v>80</v>
      </c>
      <c r="S59" s="1">
        <v>0</v>
      </c>
      <c r="X59" s="1" t="str">
        <f t="shared" si="1"/>
        <v>Cell</v>
      </c>
    </row>
    <row r="60" spans="1:28" ht="30" x14ac:dyDescent="0.25">
      <c r="A60" s="1">
        <v>59</v>
      </c>
      <c r="B60" s="1" t="s">
        <v>208</v>
      </c>
      <c r="C60" s="1">
        <v>2004</v>
      </c>
      <c r="D60" s="1">
        <v>1</v>
      </c>
      <c r="E60" s="1" t="s">
        <v>209</v>
      </c>
      <c r="F60" s="1" t="s">
        <v>190</v>
      </c>
      <c r="G60" s="1">
        <v>7</v>
      </c>
      <c r="H60" s="1" t="s">
        <v>36</v>
      </c>
      <c r="I60" s="1" t="s">
        <v>91</v>
      </c>
      <c r="J60" s="1" t="s">
        <v>5</v>
      </c>
      <c r="K60" s="1" t="s">
        <v>60</v>
      </c>
      <c r="L60" s="1" t="s">
        <v>59</v>
      </c>
      <c r="M60" s="1" t="s">
        <v>59</v>
      </c>
      <c r="N60" s="1" t="s">
        <v>59</v>
      </c>
      <c r="O60" s="1" t="s">
        <v>2118</v>
      </c>
      <c r="Q60" s="2" t="s">
        <v>78</v>
      </c>
      <c r="R60" s="1" t="s">
        <v>79</v>
      </c>
      <c r="S60" s="1">
        <v>1</v>
      </c>
      <c r="T60" s="1" t="s">
        <v>59</v>
      </c>
      <c r="V60" s="1" t="s">
        <v>173</v>
      </c>
      <c r="W60" s="1" t="s">
        <v>173</v>
      </c>
      <c r="X60" s="1" t="str">
        <f t="shared" si="1"/>
        <v>Case report</v>
      </c>
      <c r="Y60" s="1" t="s">
        <v>59</v>
      </c>
    </row>
    <row r="61" spans="1:28" ht="30" x14ac:dyDescent="0.25">
      <c r="A61" s="1">
        <v>60</v>
      </c>
      <c r="B61" s="1" t="s">
        <v>210</v>
      </c>
      <c r="C61" s="1">
        <v>2001</v>
      </c>
      <c r="D61" s="1">
        <v>1</v>
      </c>
      <c r="E61" s="1" t="s">
        <v>211</v>
      </c>
      <c r="F61" s="1" t="s">
        <v>212</v>
      </c>
      <c r="G61" s="1">
        <v>4</v>
      </c>
      <c r="H61" s="1" t="s">
        <v>257</v>
      </c>
      <c r="I61" s="1" t="s">
        <v>89</v>
      </c>
      <c r="J61" s="1" t="s">
        <v>5</v>
      </c>
      <c r="K61" s="1" t="s">
        <v>60</v>
      </c>
      <c r="L61" s="1" t="s">
        <v>59</v>
      </c>
      <c r="M61" s="1" t="s">
        <v>59</v>
      </c>
      <c r="N61" s="1" t="s">
        <v>59</v>
      </c>
      <c r="O61" s="1" t="s">
        <v>2118</v>
      </c>
      <c r="Q61" s="2" t="s">
        <v>78</v>
      </c>
      <c r="R61" s="1" t="s">
        <v>79</v>
      </c>
      <c r="S61" s="1">
        <v>1</v>
      </c>
      <c r="T61" s="1" t="s">
        <v>59</v>
      </c>
      <c r="U61" s="1" t="s">
        <v>69</v>
      </c>
      <c r="W61" s="1" t="str">
        <f>U61</f>
        <v>Before and after study</v>
      </c>
      <c r="X61" s="1" t="str">
        <f t="shared" si="1"/>
        <v>Before and after study</v>
      </c>
      <c r="Y61" s="1" t="s">
        <v>59</v>
      </c>
    </row>
    <row r="62" spans="1:28" ht="30" x14ac:dyDescent="0.25">
      <c r="A62" s="1">
        <v>61</v>
      </c>
      <c r="B62" s="1" t="s">
        <v>1226</v>
      </c>
      <c r="C62" s="1">
        <v>2011</v>
      </c>
      <c r="D62" s="1">
        <v>6</v>
      </c>
      <c r="E62" s="1" t="s">
        <v>1227</v>
      </c>
      <c r="F62" s="1" t="s">
        <v>1228</v>
      </c>
      <c r="G62" s="1">
        <v>23</v>
      </c>
      <c r="H62" s="1" t="s">
        <v>1288</v>
      </c>
      <c r="I62" s="1" t="s">
        <v>90</v>
      </c>
      <c r="J62" s="1" t="s">
        <v>5</v>
      </c>
      <c r="K62" s="1" t="s">
        <v>59</v>
      </c>
      <c r="L62" s="1" t="s">
        <v>60</v>
      </c>
      <c r="M62" s="1" t="s">
        <v>59</v>
      </c>
      <c r="N62" s="1" t="s">
        <v>59</v>
      </c>
      <c r="O62" s="1" t="s">
        <v>2119</v>
      </c>
      <c r="P62" s="1" t="s">
        <v>1241</v>
      </c>
      <c r="Q62" s="2" t="s">
        <v>1229</v>
      </c>
      <c r="R62" s="1" t="s">
        <v>84</v>
      </c>
      <c r="S62" s="1">
        <v>0</v>
      </c>
      <c r="X62" s="1" t="str">
        <f t="shared" si="1"/>
        <v>Animal</v>
      </c>
    </row>
    <row r="63" spans="1:28" ht="30" x14ac:dyDescent="0.25">
      <c r="A63" s="1">
        <v>62</v>
      </c>
      <c r="B63" s="1" t="s">
        <v>1225</v>
      </c>
      <c r="C63" s="1">
        <v>2011</v>
      </c>
      <c r="D63" s="1">
        <v>7</v>
      </c>
      <c r="E63" s="1" t="s">
        <v>213</v>
      </c>
      <c r="F63" s="1" t="s">
        <v>214</v>
      </c>
      <c r="G63" s="1">
        <v>17</v>
      </c>
      <c r="H63" s="1" t="s">
        <v>1288</v>
      </c>
      <c r="I63" s="1" t="s">
        <v>90</v>
      </c>
      <c r="J63" s="1" t="s">
        <v>5</v>
      </c>
      <c r="K63" s="1" t="s">
        <v>59</v>
      </c>
      <c r="L63" s="1" t="s">
        <v>60</v>
      </c>
      <c r="M63" s="1" t="s">
        <v>60</v>
      </c>
      <c r="N63" s="1" t="s">
        <v>59</v>
      </c>
      <c r="O63" s="1" t="s">
        <v>2119</v>
      </c>
      <c r="P63" s="1" t="s">
        <v>2125</v>
      </c>
      <c r="Q63" s="2" t="s">
        <v>215</v>
      </c>
      <c r="R63" s="1" t="s">
        <v>80</v>
      </c>
      <c r="S63" s="1">
        <v>0</v>
      </c>
      <c r="X63" s="1" t="str">
        <f t="shared" si="1"/>
        <v>Animal+Cell</v>
      </c>
    </row>
    <row r="64" spans="1:28" ht="30" x14ac:dyDescent="0.25">
      <c r="A64" s="1">
        <v>63</v>
      </c>
      <c r="B64" s="1" t="s">
        <v>697</v>
      </c>
      <c r="C64" s="1">
        <v>2005</v>
      </c>
      <c r="D64" s="1">
        <v>8</v>
      </c>
      <c r="E64" s="1" t="s">
        <v>216</v>
      </c>
      <c r="F64" s="1" t="s">
        <v>217</v>
      </c>
      <c r="G64" s="1">
        <v>10</v>
      </c>
      <c r="H64" s="1" t="s">
        <v>1288</v>
      </c>
      <c r="I64" s="1" t="s">
        <v>89</v>
      </c>
      <c r="J64" s="1" t="s">
        <v>5</v>
      </c>
      <c r="K64" s="1" t="s">
        <v>59</v>
      </c>
      <c r="L64" s="1" t="s">
        <v>60</v>
      </c>
      <c r="M64" s="1" t="s">
        <v>60</v>
      </c>
      <c r="N64" s="1" t="s">
        <v>59</v>
      </c>
      <c r="O64" s="1" t="s">
        <v>2119</v>
      </c>
      <c r="P64" s="1" t="s">
        <v>2125</v>
      </c>
      <c r="Q64" s="2" t="s">
        <v>227</v>
      </c>
      <c r="R64" s="1" t="s">
        <v>80</v>
      </c>
      <c r="S64" s="1">
        <v>0</v>
      </c>
      <c r="X64" s="1" t="str">
        <f t="shared" si="1"/>
        <v>Animal+Cell</v>
      </c>
    </row>
    <row r="65" spans="1:28" ht="30" x14ac:dyDescent="0.25">
      <c r="A65" s="1">
        <v>64</v>
      </c>
      <c r="B65" s="1" t="s">
        <v>698</v>
      </c>
      <c r="C65" s="1">
        <v>2007</v>
      </c>
      <c r="D65" s="1">
        <v>9</v>
      </c>
      <c r="E65" s="1" t="s">
        <v>218</v>
      </c>
      <c r="F65" s="1" t="s">
        <v>219</v>
      </c>
      <c r="G65" s="1">
        <v>85</v>
      </c>
      <c r="H65" s="1" t="s">
        <v>1288</v>
      </c>
      <c r="I65" s="1" t="s">
        <v>89</v>
      </c>
      <c r="J65" s="1" t="s">
        <v>5</v>
      </c>
      <c r="K65" s="1" t="s">
        <v>59</v>
      </c>
      <c r="L65" s="1" t="s">
        <v>60</v>
      </c>
      <c r="M65" s="1" t="s">
        <v>59</v>
      </c>
      <c r="N65" s="1" t="s">
        <v>59</v>
      </c>
      <c r="O65" s="1" t="s">
        <v>2119</v>
      </c>
      <c r="P65" s="1" t="s">
        <v>1241</v>
      </c>
      <c r="Q65" s="2" t="s">
        <v>227</v>
      </c>
      <c r="R65" s="1" t="s">
        <v>80</v>
      </c>
      <c r="S65" s="1">
        <v>0</v>
      </c>
      <c r="X65" s="1" t="str">
        <f t="shared" si="1"/>
        <v>Animal</v>
      </c>
    </row>
    <row r="66" spans="1:28" ht="30" x14ac:dyDescent="0.25">
      <c r="A66" s="1">
        <v>65</v>
      </c>
      <c r="B66" s="1" t="s">
        <v>699</v>
      </c>
      <c r="C66" s="1">
        <v>2020</v>
      </c>
      <c r="D66" s="1">
        <v>6</v>
      </c>
      <c r="E66" s="1" t="s">
        <v>220</v>
      </c>
      <c r="F66" s="1" t="s">
        <v>221</v>
      </c>
      <c r="G66" s="1">
        <v>1</v>
      </c>
      <c r="H66" s="1" t="s">
        <v>1288</v>
      </c>
      <c r="I66" s="1" t="s">
        <v>89</v>
      </c>
      <c r="J66" s="1" t="s">
        <v>5</v>
      </c>
      <c r="K66" s="1" t="s">
        <v>60</v>
      </c>
      <c r="L66" s="1" t="s">
        <v>59</v>
      </c>
      <c r="M66" s="1" t="s">
        <v>59</v>
      </c>
      <c r="N66" s="1" t="s">
        <v>59</v>
      </c>
      <c r="O66" s="1" t="s">
        <v>2118</v>
      </c>
      <c r="Q66" s="2" t="s">
        <v>222</v>
      </c>
      <c r="R66" s="1" t="s">
        <v>80</v>
      </c>
      <c r="S66" s="1">
        <v>1</v>
      </c>
      <c r="T66" s="1" t="s">
        <v>59</v>
      </c>
      <c r="U66" s="1" t="s">
        <v>223</v>
      </c>
      <c r="W66" s="1" t="s">
        <v>223</v>
      </c>
      <c r="X66" s="1" t="str">
        <f t="shared" ref="X66:X97" si="2">IF(O66="Clinical",W66,P66)</f>
        <v>Non-randomised controlled trial</v>
      </c>
      <c r="Y66" s="1" t="s">
        <v>59</v>
      </c>
    </row>
    <row r="67" spans="1:28" ht="45" x14ac:dyDescent="0.25">
      <c r="A67" s="1">
        <v>66</v>
      </c>
      <c r="B67" s="1" t="s">
        <v>700</v>
      </c>
      <c r="C67" s="1">
        <v>2013</v>
      </c>
      <c r="D67" s="1">
        <v>5</v>
      </c>
      <c r="E67" s="1" t="s">
        <v>224</v>
      </c>
      <c r="F67" s="1" t="s">
        <v>225</v>
      </c>
      <c r="G67" s="1">
        <v>57</v>
      </c>
      <c r="H67" s="1" t="s">
        <v>1288</v>
      </c>
      <c r="I67" s="1" t="s">
        <v>89</v>
      </c>
      <c r="J67" s="1" t="s">
        <v>5</v>
      </c>
      <c r="K67" s="1" t="s">
        <v>59</v>
      </c>
      <c r="L67" s="1" t="s">
        <v>60</v>
      </c>
      <c r="M67" s="1" t="s">
        <v>60</v>
      </c>
      <c r="N67" s="1" t="s">
        <v>60</v>
      </c>
      <c r="O67" s="1" t="s">
        <v>2119</v>
      </c>
      <c r="P67" s="1" t="s">
        <v>2127</v>
      </c>
      <c r="Q67" s="2" t="s">
        <v>226</v>
      </c>
      <c r="R67" s="1" t="s">
        <v>84</v>
      </c>
      <c r="S67" s="1">
        <v>0</v>
      </c>
      <c r="X67" s="1" t="str">
        <f t="shared" si="2"/>
        <v>Animal+Cell+Chemical</v>
      </c>
    </row>
    <row r="68" spans="1:28" ht="45" x14ac:dyDescent="0.25">
      <c r="A68" s="1">
        <v>67</v>
      </c>
      <c r="B68" s="1" t="s">
        <v>701</v>
      </c>
      <c r="C68" s="1">
        <v>2014</v>
      </c>
      <c r="D68" s="1">
        <v>5</v>
      </c>
      <c r="E68" s="1" t="s">
        <v>228</v>
      </c>
      <c r="F68" s="1" t="s">
        <v>225</v>
      </c>
      <c r="G68" s="1">
        <v>47</v>
      </c>
      <c r="H68" s="1" t="s">
        <v>1288</v>
      </c>
      <c r="I68" s="1" t="s">
        <v>89</v>
      </c>
      <c r="J68" s="1" t="s">
        <v>5</v>
      </c>
      <c r="K68" s="1" t="s">
        <v>59</v>
      </c>
      <c r="L68" s="1" t="s">
        <v>60</v>
      </c>
      <c r="M68" s="1" t="s">
        <v>60</v>
      </c>
      <c r="N68" s="1" t="s">
        <v>59</v>
      </c>
      <c r="O68" s="1" t="s">
        <v>2119</v>
      </c>
      <c r="P68" s="1" t="s">
        <v>2125</v>
      </c>
      <c r="Q68" s="2" t="s">
        <v>226</v>
      </c>
      <c r="R68" s="1" t="s">
        <v>84</v>
      </c>
      <c r="S68" s="1">
        <v>0</v>
      </c>
      <c r="X68" s="1" t="str">
        <f t="shared" si="2"/>
        <v>Animal+Cell</v>
      </c>
    </row>
    <row r="69" spans="1:28" ht="45" x14ac:dyDescent="0.25">
      <c r="A69" s="1">
        <v>68</v>
      </c>
      <c r="B69" s="1" t="s">
        <v>702</v>
      </c>
      <c r="C69" s="1">
        <v>2018</v>
      </c>
      <c r="D69" s="1">
        <v>4</v>
      </c>
      <c r="E69" s="1" t="s">
        <v>229</v>
      </c>
      <c r="F69" s="1" t="s">
        <v>230</v>
      </c>
      <c r="G69" s="1">
        <v>17</v>
      </c>
      <c r="H69" s="1" t="s">
        <v>1288</v>
      </c>
      <c r="I69" s="1" t="s">
        <v>89</v>
      </c>
      <c r="J69" s="1" t="s">
        <v>5</v>
      </c>
      <c r="K69" s="1" t="s">
        <v>59</v>
      </c>
      <c r="L69" s="1" t="s">
        <v>60</v>
      </c>
      <c r="M69" s="1" t="s">
        <v>60</v>
      </c>
      <c r="N69" s="1" t="s">
        <v>60</v>
      </c>
      <c r="O69" s="1" t="s">
        <v>2119</v>
      </c>
      <c r="P69" s="1" t="s">
        <v>2127</v>
      </c>
      <c r="Q69" s="3" t="s">
        <v>231</v>
      </c>
      <c r="R69" s="1" t="s">
        <v>84</v>
      </c>
      <c r="S69" s="1">
        <v>0</v>
      </c>
      <c r="X69" s="1" t="str">
        <f t="shared" si="2"/>
        <v>Animal+Cell+Chemical</v>
      </c>
    </row>
    <row r="70" spans="1:28" ht="45" x14ac:dyDescent="0.25">
      <c r="A70" s="1">
        <v>69</v>
      </c>
      <c r="B70" s="1" t="s">
        <v>236</v>
      </c>
      <c r="C70" s="1">
        <v>2020</v>
      </c>
      <c r="D70" s="1">
        <v>17</v>
      </c>
      <c r="E70" s="1" t="s">
        <v>233</v>
      </c>
      <c r="F70" s="1" t="s">
        <v>159</v>
      </c>
      <c r="G70" s="1">
        <v>4</v>
      </c>
      <c r="H70" s="1" t="s">
        <v>7</v>
      </c>
      <c r="I70" s="1" t="s">
        <v>89</v>
      </c>
      <c r="J70" s="1" t="s">
        <v>5</v>
      </c>
      <c r="K70" s="1" t="s">
        <v>60</v>
      </c>
      <c r="L70" s="1" t="s">
        <v>59</v>
      </c>
      <c r="M70" s="1" t="s">
        <v>59</v>
      </c>
      <c r="N70" s="1" t="s">
        <v>59</v>
      </c>
      <c r="O70" s="1" t="s">
        <v>2118</v>
      </c>
      <c r="Q70" s="2" t="s">
        <v>78</v>
      </c>
      <c r="R70" s="1" t="s">
        <v>79</v>
      </c>
      <c r="S70" s="1">
        <v>1</v>
      </c>
      <c r="T70" s="1" t="s">
        <v>59</v>
      </c>
      <c r="U70" s="1" t="s">
        <v>70</v>
      </c>
      <c r="W70" s="1" t="s">
        <v>70</v>
      </c>
      <c r="X70" s="1" t="str">
        <f t="shared" si="2"/>
        <v>Randomised controlled trial</v>
      </c>
      <c r="Y70" s="1" t="s">
        <v>60</v>
      </c>
      <c r="Z70" s="1" t="s">
        <v>64</v>
      </c>
      <c r="AA70" s="1" t="s">
        <v>234</v>
      </c>
      <c r="AB70" s="1" t="s">
        <v>235</v>
      </c>
    </row>
    <row r="71" spans="1:28" ht="45" x14ac:dyDescent="0.25">
      <c r="A71" s="1">
        <v>70</v>
      </c>
      <c r="B71" s="1" t="s">
        <v>232</v>
      </c>
      <c r="C71" s="1">
        <v>2020</v>
      </c>
      <c r="D71" s="1">
        <v>19</v>
      </c>
      <c r="E71" s="1" t="s">
        <v>237</v>
      </c>
      <c r="F71" s="1" t="s">
        <v>238</v>
      </c>
      <c r="G71" s="1">
        <v>3</v>
      </c>
      <c r="H71" s="1" t="s">
        <v>7</v>
      </c>
      <c r="I71" s="1" t="s">
        <v>89</v>
      </c>
      <c r="J71" s="1" t="s">
        <v>5</v>
      </c>
      <c r="K71" s="1" t="s">
        <v>60</v>
      </c>
      <c r="L71" s="1" t="s">
        <v>59</v>
      </c>
      <c r="M71" s="1" t="s">
        <v>59</v>
      </c>
      <c r="N71" s="1" t="s">
        <v>59</v>
      </c>
      <c r="O71" s="1" t="s">
        <v>2118</v>
      </c>
      <c r="Q71" s="2" t="s">
        <v>78</v>
      </c>
      <c r="R71" s="1" t="s">
        <v>79</v>
      </c>
      <c r="S71" s="1">
        <v>1</v>
      </c>
      <c r="T71" s="1" t="s">
        <v>59</v>
      </c>
      <c r="U71" s="1" t="s">
        <v>70</v>
      </c>
      <c r="W71" s="1" t="s">
        <v>70</v>
      </c>
      <c r="X71" s="1" t="str">
        <f t="shared" si="2"/>
        <v>Randomised controlled trial</v>
      </c>
      <c r="Y71" s="1" t="s">
        <v>60</v>
      </c>
      <c r="Z71" s="1" t="s">
        <v>64</v>
      </c>
      <c r="AA71" s="1" t="s">
        <v>234</v>
      </c>
      <c r="AB71" s="1" t="s">
        <v>235</v>
      </c>
    </row>
    <row r="72" spans="1:28" ht="45" x14ac:dyDescent="0.25">
      <c r="A72" s="1">
        <v>71</v>
      </c>
      <c r="B72" s="1" t="s">
        <v>239</v>
      </c>
      <c r="C72" s="1">
        <v>2020</v>
      </c>
      <c r="D72" s="1">
        <v>14</v>
      </c>
      <c r="E72" s="1" t="s">
        <v>240</v>
      </c>
      <c r="F72" s="1" t="s">
        <v>193</v>
      </c>
      <c r="G72" s="1">
        <v>18</v>
      </c>
      <c r="H72" s="1" t="s">
        <v>7</v>
      </c>
      <c r="I72" s="1" t="s">
        <v>89</v>
      </c>
      <c r="J72" s="1" t="s">
        <v>5</v>
      </c>
      <c r="K72" s="1" t="s">
        <v>60</v>
      </c>
      <c r="L72" s="1" t="s">
        <v>59</v>
      </c>
      <c r="M72" s="1" t="s">
        <v>59</v>
      </c>
      <c r="N72" s="1" t="s">
        <v>59</v>
      </c>
      <c r="O72" s="1" t="s">
        <v>2118</v>
      </c>
      <c r="Q72" s="2" t="s">
        <v>78</v>
      </c>
      <c r="R72" s="1" t="s">
        <v>79</v>
      </c>
      <c r="S72" s="1">
        <v>1</v>
      </c>
      <c r="T72" s="1" t="s">
        <v>59</v>
      </c>
      <c r="U72" s="1" t="s">
        <v>70</v>
      </c>
      <c r="W72" s="1" t="s">
        <v>70</v>
      </c>
      <c r="X72" s="1" t="str">
        <f t="shared" si="2"/>
        <v>Randomised controlled trial</v>
      </c>
      <c r="Y72" s="1" t="s">
        <v>60</v>
      </c>
      <c r="Z72" s="1" t="s">
        <v>64</v>
      </c>
      <c r="AA72" s="1" t="s">
        <v>241</v>
      </c>
      <c r="AB72" s="1" t="s">
        <v>242</v>
      </c>
    </row>
    <row r="73" spans="1:28" ht="30" x14ac:dyDescent="0.25">
      <c r="A73" s="1">
        <v>72</v>
      </c>
      <c r="B73" s="1" t="s">
        <v>243</v>
      </c>
      <c r="C73" s="1">
        <v>2008</v>
      </c>
      <c r="D73" s="1">
        <v>12</v>
      </c>
      <c r="E73" s="1" t="s">
        <v>244</v>
      </c>
      <c r="F73" s="1" t="s">
        <v>245</v>
      </c>
      <c r="G73" s="1">
        <v>19</v>
      </c>
      <c r="H73" s="1" t="s">
        <v>246</v>
      </c>
      <c r="I73" s="1" t="s">
        <v>89</v>
      </c>
      <c r="J73" s="1" t="s">
        <v>5</v>
      </c>
      <c r="K73" s="1" t="s">
        <v>60</v>
      </c>
      <c r="L73" s="1" t="s">
        <v>59</v>
      </c>
      <c r="M73" s="1" t="s">
        <v>59</v>
      </c>
      <c r="N73" s="1" t="s">
        <v>59</v>
      </c>
      <c r="O73" s="1" t="s">
        <v>2118</v>
      </c>
      <c r="Q73" s="2" t="s">
        <v>78</v>
      </c>
      <c r="R73" s="1" t="s">
        <v>79</v>
      </c>
      <c r="S73" s="1">
        <v>1</v>
      </c>
      <c r="T73" s="1" t="s">
        <v>59</v>
      </c>
      <c r="U73" s="1" t="s">
        <v>69</v>
      </c>
      <c r="W73" s="1" t="s">
        <v>69</v>
      </c>
      <c r="X73" s="1" t="str">
        <f t="shared" si="2"/>
        <v>Before and after study</v>
      </c>
      <c r="Y73" s="1" t="s">
        <v>59</v>
      </c>
    </row>
    <row r="74" spans="1:28" x14ac:dyDescent="0.25">
      <c r="A74" s="1">
        <v>73</v>
      </c>
      <c r="B74" s="1" t="s">
        <v>247</v>
      </c>
      <c r="C74" s="1">
        <v>2006</v>
      </c>
      <c r="D74" s="1">
        <v>4</v>
      </c>
      <c r="E74" s="1" t="s">
        <v>248</v>
      </c>
      <c r="F74" s="1" t="s">
        <v>249</v>
      </c>
      <c r="G74" s="1">
        <v>15</v>
      </c>
      <c r="H74" s="1" t="s">
        <v>7</v>
      </c>
      <c r="I74" s="1" t="s">
        <v>89</v>
      </c>
      <c r="J74" s="1" t="s">
        <v>5</v>
      </c>
      <c r="K74" s="1" t="s">
        <v>60</v>
      </c>
      <c r="L74" s="1" t="s">
        <v>59</v>
      </c>
      <c r="M74" s="1" t="s">
        <v>59</v>
      </c>
      <c r="N74" s="1" t="s">
        <v>59</v>
      </c>
      <c r="O74" s="1" t="s">
        <v>2118</v>
      </c>
      <c r="Q74" s="2" t="s">
        <v>78</v>
      </c>
      <c r="R74" s="1" t="s">
        <v>79</v>
      </c>
      <c r="S74" s="1">
        <v>1</v>
      </c>
      <c r="T74" s="1" t="s">
        <v>59</v>
      </c>
      <c r="V74" s="1" t="s">
        <v>173</v>
      </c>
      <c r="W74" s="1" t="s">
        <v>173</v>
      </c>
      <c r="X74" s="1" t="str">
        <f t="shared" si="2"/>
        <v>Case report</v>
      </c>
      <c r="Y74" s="1" t="s">
        <v>59</v>
      </c>
    </row>
    <row r="75" spans="1:28" ht="30" x14ac:dyDescent="0.25">
      <c r="A75" s="1">
        <v>74</v>
      </c>
      <c r="B75" s="1" t="s">
        <v>250</v>
      </c>
      <c r="C75" s="1">
        <v>2013</v>
      </c>
      <c r="D75" s="1">
        <v>3</v>
      </c>
      <c r="E75" s="1" t="s">
        <v>251</v>
      </c>
      <c r="F75" s="1" t="s">
        <v>252</v>
      </c>
      <c r="G75" s="1">
        <v>7</v>
      </c>
      <c r="H75" s="1" t="s">
        <v>253</v>
      </c>
      <c r="I75" s="1" t="s">
        <v>89</v>
      </c>
      <c r="J75" s="1" t="s">
        <v>5</v>
      </c>
      <c r="K75" s="1" t="s">
        <v>60</v>
      </c>
      <c r="L75" s="1" t="s">
        <v>59</v>
      </c>
      <c r="M75" s="1" t="s">
        <v>59</v>
      </c>
      <c r="N75" s="1" t="s">
        <v>59</v>
      </c>
      <c r="O75" s="1" t="s">
        <v>2118</v>
      </c>
      <c r="Q75" s="2" t="s">
        <v>78</v>
      </c>
      <c r="R75" s="1" t="s">
        <v>79</v>
      </c>
      <c r="S75" s="1">
        <v>1</v>
      </c>
      <c r="T75" s="1" t="s">
        <v>59</v>
      </c>
      <c r="U75" s="1" t="s">
        <v>70</v>
      </c>
      <c r="W75" s="1" t="s">
        <v>70</v>
      </c>
      <c r="X75" s="1" t="str">
        <f t="shared" si="2"/>
        <v>Randomised controlled trial</v>
      </c>
      <c r="Y75" s="1" t="s">
        <v>59</v>
      </c>
    </row>
    <row r="76" spans="1:28" ht="30" x14ac:dyDescent="0.25">
      <c r="A76" s="1">
        <v>75</v>
      </c>
      <c r="B76" s="1" t="s">
        <v>254</v>
      </c>
      <c r="C76" s="1">
        <v>2006</v>
      </c>
      <c r="D76" s="1">
        <v>5</v>
      </c>
      <c r="E76" s="1" t="s">
        <v>255</v>
      </c>
      <c r="F76" s="1" t="s">
        <v>256</v>
      </c>
      <c r="G76" s="1">
        <v>49</v>
      </c>
      <c r="H76" s="1" t="s">
        <v>257</v>
      </c>
      <c r="I76" s="1" t="s">
        <v>89</v>
      </c>
      <c r="J76" s="1" t="s">
        <v>5</v>
      </c>
      <c r="K76" s="1" t="s">
        <v>60</v>
      </c>
      <c r="L76" s="1" t="s">
        <v>59</v>
      </c>
      <c r="M76" s="1" t="s">
        <v>59</v>
      </c>
      <c r="N76" s="1" t="s">
        <v>59</v>
      </c>
      <c r="O76" s="1" t="s">
        <v>2118</v>
      </c>
      <c r="Q76" s="2" t="s">
        <v>78</v>
      </c>
      <c r="R76" s="1" t="s">
        <v>79</v>
      </c>
      <c r="S76" s="1">
        <v>1</v>
      </c>
      <c r="T76" s="1" t="s">
        <v>59</v>
      </c>
      <c r="U76" s="1" t="s">
        <v>70</v>
      </c>
      <c r="W76" s="1" t="s">
        <v>70</v>
      </c>
      <c r="X76" s="1" t="str">
        <f t="shared" si="2"/>
        <v>Randomised controlled trial</v>
      </c>
      <c r="Y76" s="1" t="s">
        <v>59</v>
      </c>
    </row>
    <row r="77" spans="1:28" ht="30" x14ac:dyDescent="0.25">
      <c r="A77" s="1">
        <v>76</v>
      </c>
      <c r="B77" s="1" t="s">
        <v>258</v>
      </c>
      <c r="C77" s="1">
        <v>2013</v>
      </c>
      <c r="D77" s="1">
        <v>1</v>
      </c>
      <c r="E77" s="1" t="s">
        <v>259</v>
      </c>
      <c r="F77" s="1" t="s">
        <v>260</v>
      </c>
      <c r="G77" s="1">
        <v>3</v>
      </c>
      <c r="H77" s="1" t="s">
        <v>36</v>
      </c>
      <c r="I77" s="1" t="s">
        <v>89</v>
      </c>
      <c r="J77" s="1" t="s">
        <v>5</v>
      </c>
      <c r="K77" s="1" t="s">
        <v>60</v>
      </c>
      <c r="L77" s="1" t="s">
        <v>59</v>
      </c>
      <c r="M77" s="1" t="s">
        <v>59</v>
      </c>
      <c r="N77" s="1" t="s">
        <v>59</v>
      </c>
      <c r="O77" s="1" t="s">
        <v>2118</v>
      </c>
      <c r="Q77" s="2" t="s">
        <v>78</v>
      </c>
      <c r="R77" s="1" t="s">
        <v>79</v>
      </c>
      <c r="S77" s="1">
        <v>1</v>
      </c>
      <c r="T77" s="1" t="s">
        <v>59</v>
      </c>
      <c r="V77" s="1" t="s">
        <v>173</v>
      </c>
      <c r="W77" s="1" t="s">
        <v>173</v>
      </c>
      <c r="X77" s="1" t="str">
        <f t="shared" si="2"/>
        <v>Case report</v>
      </c>
      <c r="Y77" s="1" t="s">
        <v>59</v>
      </c>
    </row>
    <row r="78" spans="1:28" ht="60" x14ac:dyDescent="0.25">
      <c r="A78" s="1">
        <v>77</v>
      </c>
      <c r="B78" s="1" t="s">
        <v>1230</v>
      </c>
      <c r="C78" s="1">
        <v>2004</v>
      </c>
      <c r="D78" s="1">
        <v>5</v>
      </c>
      <c r="E78" s="1" t="s">
        <v>261</v>
      </c>
      <c r="F78" s="1" t="s">
        <v>34</v>
      </c>
      <c r="G78" s="1">
        <v>4</v>
      </c>
      <c r="H78" s="1" t="s">
        <v>36</v>
      </c>
      <c r="I78" s="1" t="s">
        <v>89</v>
      </c>
      <c r="J78" s="1" t="s">
        <v>35</v>
      </c>
      <c r="K78" s="1" t="s">
        <v>59</v>
      </c>
      <c r="L78" s="1" t="s">
        <v>59</v>
      </c>
      <c r="M78" s="1" t="s">
        <v>60</v>
      </c>
      <c r="N78" s="1" t="s">
        <v>60</v>
      </c>
      <c r="O78" s="1" t="s">
        <v>2119</v>
      </c>
      <c r="P78" s="1" t="s">
        <v>2126</v>
      </c>
      <c r="Q78" s="2" t="s">
        <v>78</v>
      </c>
      <c r="R78" s="1" t="s">
        <v>79</v>
      </c>
      <c r="S78" s="1">
        <v>0</v>
      </c>
      <c r="X78" s="1" t="str">
        <f t="shared" si="2"/>
        <v>Cell+Chemical</v>
      </c>
    </row>
    <row r="79" spans="1:28" ht="30" x14ac:dyDescent="0.25">
      <c r="A79" s="1">
        <v>78</v>
      </c>
      <c r="B79" s="1" t="s">
        <v>262</v>
      </c>
      <c r="C79" s="1">
        <v>2008</v>
      </c>
      <c r="D79" s="1">
        <v>5</v>
      </c>
      <c r="E79" s="1" t="s">
        <v>263</v>
      </c>
      <c r="F79" s="1" t="s">
        <v>127</v>
      </c>
      <c r="G79" s="1">
        <v>98</v>
      </c>
      <c r="H79" s="1" t="s">
        <v>14</v>
      </c>
      <c r="I79" s="1" t="s">
        <v>89</v>
      </c>
      <c r="J79" s="1" t="s">
        <v>5</v>
      </c>
      <c r="K79" s="1" t="s">
        <v>59</v>
      </c>
      <c r="L79" s="1" t="s">
        <v>60</v>
      </c>
      <c r="M79" s="1" t="s">
        <v>59</v>
      </c>
      <c r="N79" s="1" t="s">
        <v>59</v>
      </c>
      <c r="O79" s="1" t="s">
        <v>2119</v>
      </c>
      <c r="P79" s="1" t="s">
        <v>1241</v>
      </c>
      <c r="Q79" s="2" t="s">
        <v>78</v>
      </c>
      <c r="R79" s="1" t="s">
        <v>79</v>
      </c>
      <c r="S79" s="1">
        <v>0</v>
      </c>
      <c r="X79" s="1" t="str">
        <f t="shared" si="2"/>
        <v>Animal</v>
      </c>
    </row>
    <row r="80" spans="1:28" ht="30" x14ac:dyDescent="0.25">
      <c r="A80" s="1">
        <v>79</v>
      </c>
      <c r="B80" s="1" t="s">
        <v>264</v>
      </c>
      <c r="C80" s="1">
        <v>2000</v>
      </c>
      <c r="D80" s="1">
        <v>3</v>
      </c>
      <c r="E80" s="1" t="s">
        <v>265</v>
      </c>
      <c r="F80" s="1" t="s">
        <v>266</v>
      </c>
      <c r="G80" s="1">
        <v>53</v>
      </c>
      <c r="H80" s="1" t="s">
        <v>36</v>
      </c>
      <c r="I80" s="1" t="s">
        <v>89</v>
      </c>
      <c r="J80" s="1" t="s">
        <v>5</v>
      </c>
      <c r="K80" s="1" t="s">
        <v>59</v>
      </c>
      <c r="L80" s="1" t="s">
        <v>60</v>
      </c>
      <c r="M80" s="1" t="s">
        <v>59</v>
      </c>
      <c r="N80" s="1" t="s">
        <v>59</v>
      </c>
      <c r="O80" s="1" t="s">
        <v>2119</v>
      </c>
      <c r="P80" s="1" t="s">
        <v>1241</v>
      </c>
      <c r="Q80" s="2" t="s">
        <v>78</v>
      </c>
      <c r="R80" s="1" t="s">
        <v>79</v>
      </c>
      <c r="S80" s="1">
        <v>0</v>
      </c>
      <c r="X80" s="1" t="str">
        <f t="shared" si="2"/>
        <v>Animal</v>
      </c>
    </row>
    <row r="81" spans="1:28" ht="30" x14ac:dyDescent="0.25">
      <c r="A81" s="1">
        <v>80</v>
      </c>
      <c r="B81" s="1" t="s">
        <v>267</v>
      </c>
      <c r="C81" s="1">
        <v>2002</v>
      </c>
      <c r="D81" s="1">
        <v>3</v>
      </c>
      <c r="E81" s="1" t="s">
        <v>268</v>
      </c>
      <c r="F81" s="1" t="s">
        <v>269</v>
      </c>
      <c r="G81" s="1">
        <v>3</v>
      </c>
      <c r="H81" s="1" t="s">
        <v>36</v>
      </c>
      <c r="I81" s="1" t="s">
        <v>89</v>
      </c>
      <c r="J81" s="1" t="s">
        <v>5</v>
      </c>
      <c r="K81" s="1" t="s">
        <v>59</v>
      </c>
      <c r="L81" s="1" t="s">
        <v>60</v>
      </c>
      <c r="M81" s="1" t="s">
        <v>59</v>
      </c>
      <c r="N81" s="1" t="s">
        <v>59</v>
      </c>
      <c r="O81" s="1" t="s">
        <v>2119</v>
      </c>
      <c r="P81" s="1" t="s">
        <v>1241</v>
      </c>
      <c r="Q81" s="2" t="s">
        <v>78</v>
      </c>
      <c r="R81" s="1" t="s">
        <v>79</v>
      </c>
      <c r="S81" s="1">
        <v>0</v>
      </c>
      <c r="X81" s="1" t="str">
        <f t="shared" si="2"/>
        <v>Animal</v>
      </c>
    </row>
    <row r="82" spans="1:28" x14ac:dyDescent="0.25">
      <c r="A82" s="1">
        <v>81</v>
      </c>
      <c r="B82" s="1" t="s">
        <v>270</v>
      </c>
      <c r="C82" s="1">
        <v>2004</v>
      </c>
      <c r="D82" s="1">
        <v>1</v>
      </c>
      <c r="E82" s="1" t="s">
        <v>271</v>
      </c>
      <c r="F82" s="1" t="s">
        <v>190</v>
      </c>
      <c r="G82" s="1">
        <v>0</v>
      </c>
      <c r="H82" s="1" t="s">
        <v>36</v>
      </c>
      <c r="I82" s="1" t="s">
        <v>91</v>
      </c>
      <c r="J82" s="1" t="s">
        <v>5</v>
      </c>
      <c r="K82" s="1" t="s">
        <v>60</v>
      </c>
      <c r="L82" s="1" t="s">
        <v>59</v>
      </c>
      <c r="M82" s="1" t="s">
        <v>59</v>
      </c>
      <c r="N82" s="1" t="s">
        <v>59</v>
      </c>
      <c r="O82" s="1" t="s">
        <v>2118</v>
      </c>
      <c r="Q82" s="2" t="s">
        <v>78</v>
      </c>
      <c r="R82" s="1" t="s">
        <v>79</v>
      </c>
      <c r="S82" s="1">
        <v>1</v>
      </c>
      <c r="T82" s="1" t="s">
        <v>59</v>
      </c>
      <c r="V82" s="1" t="s">
        <v>164</v>
      </c>
      <c r="W82" s="1" t="s">
        <v>164</v>
      </c>
      <c r="X82" s="1" t="str">
        <f t="shared" si="2"/>
        <v>Case series</v>
      </c>
      <c r="Y82" s="1" t="s">
        <v>59</v>
      </c>
    </row>
    <row r="83" spans="1:28" ht="105" x14ac:dyDescent="0.25">
      <c r="A83" s="1">
        <v>82</v>
      </c>
      <c r="B83" s="1" t="s">
        <v>276</v>
      </c>
      <c r="C83" s="1">
        <v>2020</v>
      </c>
      <c r="D83" s="1">
        <v>9</v>
      </c>
      <c r="E83" s="1" t="s">
        <v>277</v>
      </c>
      <c r="F83" s="1" t="s">
        <v>278</v>
      </c>
      <c r="G83" s="1">
        <v>5</v>
      </c>
      <c r="H83" s="1" t="s">
        <v>44</v>
      </c>
      <c r="I83" s="1" t="s">
        <v>89</v>
      </c>
      <c r="J83" s="1" t="s">
        <v>279</v>
      </c>
      <c r="K83" s="1" t="s">
        <v>60</v>
      </c>
      <c r="L83" s="1" t="s">
        <v>59</v>
      </c>
      <c r="M83" s="1" t="s">
        <v>59</v>
      </c>
      <c r="N83" s="1" t="s">
        <v>59</v>
      </c>
      <c r="O83" s="1" t="s">
        <v>2118</v>
      </c>
      <c r="Q83" s="2" t="s">
        <v>78</v>
      </c>
      <c r="R83" s="1" t="s">
        <v>79</v>
      </c>
      <c r="S83" s="1">
        <v>1</v>
      </c>
      <c r="T83" s="1" t="s">
        <v>60</v>
      </c>
      <c r="U83" s="1" t="s">
        <v>70</v>
      </c>
      <c r="W83" s="1" t="s">
        <v>70</v>
      </c>
      <c r="X83" s="1" t="str">
        <f t="shared" si="2"/>
        <v>Randomised controlled trial</v>
      </c>
      <c r="Y83" s="1" t="s">
        <v>60</v>
      </c>
      <c r="Z83" s="1" t="s">
        <v>280</v>
      </c>
      <c r="AA83" s="1" t="s">
        <v>321</v>
      </c>
      <c r="AB83" s="1" t="s">
        <v>322</v>
      </c>
    </row>
    <row r="84" spans="1:28" ht="30" x14ac:dyDescent="0.25">
      <c r="A84" s="1">
        <v>83</v>
      </c>
      <c r="B84" s="1" t="s">
        <v>272</v>
      </c>
      <c r="C84" s="1">
        <v>2015</v>
      </c>
      <c r="D84" s="1">
        <v>13</v>
      </c>
      <c r="E84" s="1" t="s">
        <v>273</v>
      </c>
      <c r="F84" s="1" t="s">
        <v>274</v>
      </c>
      <c r="G84" s="1">
        <v>73</v>
      </c>
      <c r="H84" s="1" t="s">
        <v>275</v>
      </c>
      <c r="I84" s="1" t="s">
        <v>89</v>
      </c>
      <c r="J84" s="1" t="s">
        <v>5</v>
      </c>
      <c r="K84" s="1" t="s">
        <v>59</v>
      </c>
      <c r="L84" s="1" t="s">
        <v>60</v>
      </c>
      <c r="M84" s="1" t="s">
        <v>60</v>
      </c>
      <c r="N84" s="1" t="s">
        <v>59</v>
      </c>
      <c r="O84" s="1" t="s">
        <v>2119</v>
      </c>
      <c r="P84" s="1" t="s">
        <v>2125</v>
      </c>
      <c r="Q84" s="2" t="s">
        <v>78</v>
      </c>
      <c r="R84" s="1" t="s">
        <v>79</v>
      </c>
      <c r="S84" s="1">
        <v>0</v>
      </c>
      <c r="X84" s="1" t="str">
        <f t="shared" si="2"/>
        <v>Animal+Cell</v>
      </c>
    </row>
    <row r="85" spans="1:28" ht="30" x14ac:dyDescent="0.25">
      <c r="A85" s="1">
        <v>84</v>
      </c>
      <c r="B85" s="1" t="s">
        <v>281</v>
      </c>
      <c r="C85" s="1">
        <v>2022</v>
      </c>
      <c r="D85" s="1">
        <v>3</v>
      </c>
      <c r="E85" s="1" t="s">
        <v>282</v>
      </c>
      <c r="F85" s="1" t="s">
        <v>283</v>
      </c>
      <c r="G85" s="1">
        <v>2</v>
      </c>
      <c r="H85" s="1" t="s">
        <v>7</v>
      </c>
      <c r="I85" s="1" t="s">
        <v>89</v>
      </c>
      <c r="J85" s="1" t="s">
        <v>5</v>
      </c>
      <c r="K85" s="1" t="s">
        <v>60</v>
      </c>
      <c r="L85" s="1" t="s">
        <v>59</v>
      </c>
      <c r="M85" s="1" t="s">
        <v>59</v>
      </c>
      <c r="N85" s="1" t="s">
        <v>59</v>
      </c>
      <c r="O85" s="1" t="s">
        <v>2118</v>
      </c>
      <c r="Q85" s="2" t="s">
        <v>78</v>
      </c>
      <c r="R85" s="1" t="s">
        <v>79</v>
      </c>
      <c r="S85" s="1">
        <v>1</v>
      </c>
      <c r="T85" s="1" t="s">
        <v>59</v>
      </c>
      <c r="U85" s="1" t="s">
        <v>69</v>
      </c>
      <c r="W85" s="1" t="s">
        <v>69</v>
      </c>
      <c r="X85" s="1" t="str">
        <f t="shared" si="2"/>
        <v>Before and after study</v>
      </c>
      <c r="Y85" s="1" t="s">
        <v>59</v>
      </c>
    </row>
    <row r="86" spans="1:28" ht="45" x14ac:dyDescent="0.25">
      <c r="A86" s="1">
        <v>85</v>
      </c>
      <c r="B86" s="1" t="s">
        <v>284</v>
      </c>
      <c r="C86" s="1">
        <v>2016</v>
      </c>
      <c r="D86" s="1">
        <v>6</v>
      </c>
      <c r="E86" s="1" t="s">
        <v>285</v>
      </c>
      <c r="F86" s="1" t="s">
        <v>286</v>
      </c>
      <c r="G86" s="1">
        <v>9</v>
      </c>
      <c r="H86" s="1" t="s">
        <v>168</v>
      </c>
      <c r="I86" s="1" t="s">
        <v>89</v>
      </c>
      <c r="J86" s="1" t="s">
        <v>5</v>
      </c>
      <c r="K86" s="1" t="s">
        <v>60</v>
      </c>
      <c r="L86" s="1" t="s">
        <v>59</v>
      </c>
      <c r="M86" s="1" t="s">
        <v>59</v>
      </c>
      <c r="N86" s="1" t="s">
        <v>59</v>
      </c>
      <c r="O86" s="1" t="s">
        <v>2118</v>
      </c>
      <c r="Q86" s="2" t="s">
        <v>78</v>
      </c>
      <c r="R86" s="1" t="s">
        <v>79</v>
      </c>
      <c r="S86" s="1">
        <v>1</v>
      </c>
      <c r="T86" s="1" t="s">
        <v>59</v>
      </c>
      <c r="U86" s="1" t="s">
        <v>70</v>
      </c>
      <c r="W86" s="1" t="s">
        <v>70</v>
      </c>
      <c r="X86" s="1" t="str">
        <f t="shared" si="2"/>
        <v>Randomised controlled trial</v>
      </c>
      <c r="Y86" s="1" t="s">
        <v>59</v>
      </c>
    </row>
    <row r="87" spans="1:28" ht="45" x14ac:dyDescent="0.25">
      <c r="A87" s="1">
        <v>86</v>
      </c>
      <c r="B87" s="1" t="s">
        <v>287</v>
      </c>
      <c r="C87" s="1">
        <v>2016</v>
      </c>
      <c r="D87" s="1">
        <v>6</v>
      </c>
      <c r="E87" s="1" t="s">
        <v>288</v>
      </c>
      <c r="F87" s="1" t="s">
        <v>116</v>
      </c>
      <c r="G87" s="1">
        <v>12</v>
      </c>
      <c r="H87" s="1" t="s">
        <v>14</v>
      </c>
      <c r="I87" s="1" t="s">
        <v>89</v>
      </c>
      <c r="J87" s="1" t="s">
        <v>5</v>
      </c>
      <c r="K87" s="1" t="s">
        <v>60</v>
      </c>
      <c r="L87" s="1" t="s">
        <v>59</v>
      </c>
      <c r="M87" s="1" t="s">
        <v>59</v>
      </c>
      <c r="N87" s="1" t="s">
        <v>59</v>
      </c>
      <c r="O87" s="1" t="s">
        <v>2118</v>
      </c>
      <c r="Q87" s="2" t="s">
        <v>78</v>
      </c>
      <c r="R87" s="1" t="s">
        <v>79</v>
      </c>
      <c r="S87" s="1">
        <v>1</v>
      </c>
      <c r="T87" s="1" t="s">
        <v>59</v>
      </c>
      <c r="U87" s="1" t="s">
        <v>70</v>
      </c>
      <c r="W87" s="1" t="s">
        <v>70</v>
      </c>
      <c r="X87" s="1" t="str">
        <f t="shared" si="2"/>
        <v>Randomised controlled trial</v>
      </c>
      <c r="Y87" s="1" t="s">
        <v>60</v>
      </c>
      <c r="Z87" s="1" t="s">
        <v>64</v>
      </c>
      <c r="AA87" s="1" t="s">
        <v>289</v>
      </c>
      <c r="AB87" s="1" t="s">
        <v>346</v>
      </c>
    </row>
    <row r="88" spans="1:28" x14ac:dyDescent="0.25">
      <c r="A88" s="1">
        <v>87</v>
      </c>
      <c r="B88" s="1" t="s">
        <v>290</v>
      </c>
      <c r="C88" s="1">
        <v>2001</v>
      </c>
      <c r="D88" s="1">
        <v>6</v>
      </c>
      <c r="E88" s="1" t="s">
        <v>291</v>
      </c>
      <c r="F88" s="1" t="s">
        <v>292</v>
      </c>
      <c r="G88" s="1">
        <v>0</v>
      </c>
      <c r="H88" s="1" t="s">
        <v>36</v>
      </c>
      <c r="I88" s="1" t="s">
        <v>91</v>
      </c>
      <c r="J88" s="1" t="s">
        <v>5</v>
      </c>
      <c r="K88" s="1" t="s">
        <v>59</v>
      </c>
      <c r="L88" s="1" t="s">
        <v>60</v>
      </c>
      <c r="M88" s="1" t="s">
        <v>59</v>
      </c>
      <c r="N88" s="1" t="s">
        <v>59</v>
      </c>
      <c r="O88" s="1" t="s">
        <v>2119</v>
      </c>
      <c r="P88" s="1" t="s">
        <v>1241</v>
      </c>
      <c r="Q88" s="2" t="s">
        <v>78</v>
      </c>
      <c r="R88" s="1" t="s">
        <v>79</v>
      </c>
      <c r="S88" s="1">
        <v>0</v>
      </c>
      <c r="X88" s="1" t="str">
        <f t="shared" si="2"/>
        <v>Animal</v>
      </c>
    </row>
    <row r="89" spans="1:28" ht="30" x14ac:dyDescent="0.25">
      <c r="A89" s="1">
        <v>88</v>
      </c>
      <c r="B89" s="1" t="s">
        <v>293</v>
      </c>
      <c r="C89" s="1">
        <v>2004</v>
      </c>
      <c r="D89" s="1">
        <v>2</v>
      </c>
      <c r="E89" s="1" t="s">
        <v>294</v>
      </c>
      <c r="F89" s="1" t="s">
        <v>190</v>
      </c>
      <c r="G89" s="1">
        <v>24</v>
      </c>
      <c r="H89" s="1" t="s">
        <v>36</v>
      </c>
      <c r="I89" s="1" t="s">
        <v>91</v>
      </c>
      <c r="J89" s="1" t="s">
        <v>5</v>
      </c>
      <c r="K89" s="1" t="s">
        <v>60</v>
      </c>
      <c r="L89" s="1" t="s">
        <v>59</v>
      </c>
      <c r="M89" s="1" t="s">
        <v>59</v>
      </c>
      <c r="N89" s="1" t="s">
        <v>59</v>
      </c>
      <c r="O89" s="1" t="s">
        <v>2118</v>
      </c>
      <c r="Q89" s="2" t="s">
        <v>78</v>
      </c>
      <c r="R89" s="1" t="s">
        <v>79</v>
      </c>
      <c r="S89" s="1">
        <v>2</v>
      </c>
      <c r="T89" s="1" t="s">
        <v>59</v>
      </c>
      <c r="U89" s="1" t="s">
        <v>70</v>
      </c>
      <c r="W89" s="1" t="s">
        <v>70</v>
      </c>
      <c r="X89" s="1" t="str">
        <f t="shared" si="2"/>
        <v>Randomised controlled trial</v>
      </c>
      <c r="Y89" s="1" t="s">
        <v>59</v>
      </c>
    </row>
    <row r="90" spans="1:28" ht="45" x14ac:dyDescent="0.25">
      <c r="A90" s="1">
        <v>89</v>
      </c>
      <c r="B90" s="1" t="s">
        <v>295</v>
      </c>
      <c r="C90" s="1">
        <v>2020</v>
      </c>
      <c r="D90" s="1">
        <v>2</v>
      </c>
      <c r="E90" s="1" t="s">
        <v>296</v>
      </c>
      <c r="F90" s="1" t="s">
        <v>297</v>
      </c>
      <c r="G90" s="1">
        <v>5</v>
      </c>
      <c r="H90" s="1" t="s">
        <v>298</v>
      </c>
      <c r="I90" s="1" t="s">
        <v>89</v>
      </c>
      <c r="J90" s="1" t="s">
        <v>5</v>
      </c>
      <c r="K90" s="1" t="s">
        <v>60</v>
      </c>
      <c r="L90" s="1" t="s">
        <v>59</v>
      </c>
      <c r="M90" s="1" t="s">
        <v>59</v>
      </c>
      <c r="N90" s="1" t="s">
        <v>59</v>
      </c>
      <c r="O90" s="1" t="s">
        <v>2118</v>
      </c>
      <c r="Q90" s="2" t="s">
        <v>78</v>
      </c>
      <c r="R90" s="1" t="s">
        <v>79</v>
      </c>
      <c r="S90" s="1">
        <v>2</v>
      </c>
      <c r="T90" s="1" t="s">
        <v>59</v>
      </c>
      <c r="U90" s="1" t="s">
        <v>70</v>
      </c>
      <c r="W90" s="1" t="s">
        <v>70</v>
      </c>
      <c r="X90" s="1" t="str">
        <f t="shared" si="2"/>
        <v>Randomised controlled trial</v>
      </c>
      <c r="Y90" s="1" t="s">
        <v>59</v>
      </c>
    </row>
    <row r="91" spans="1:28" ht="30" x14ac:dyDescent="0.25">
      <c r="A91" s="1">
        <v>90</v>
      </c>
      <c r="B91" s="1" t="s">
        <v>299</v>
      </c>
      <c r="C91" s="1">
        <v>2000</v>
      </c>
      <c r="D91" s="1">
        <v>8</v>
      </c>
      <c r="E91" s="1" t="s">
        <v>300</v>
      </c>
      <c r="F91" s="1" t="s">
        <v>301</v>
      </c>
      <c r="G91" s="1">
        <v>30</v>
      </c>
      <c r="H91" s="1" t="s">
        <v>36</v>
      </c>
      <c r="I91" s="1" t="s">
        <v>89</v>
      </c>
      <c r="J91" s="1" t="s">
        <v>5</v>
      </c>
      <c r="K91" s="1" t="s">
        <v>59</v>
      </c>
      <c r="L91" s="1" t="s">
        <v>59</v>
      </c>
      <c r="M91" s="1" t="s">
        <v>59</v>
      </c>
      <c r="N91" s="1" t="s">
        <v>60</v>
      </c>
      <c r="O91" s="1" t="s">
        <v>2119</v>
      </c>
      <c r="P91" s="1" t="s">
        <v>2128</v>
      </c>
      <c r="Q91" s="2" t="s">
        <v>78</v>
      </c>
      <c r="R91" s="1" t="s">
        <v>79</v>
      </c>
      <c r="S91" s="1">
        <v>0</v>
      </c>
      <c r="X91" s="1" t="str">
        <f t="shared" si="2"/>
        <v>Chemical</v>
      </c>
    </row>
    <row r="92" spans="1:28" ht="30" x14ac:dyDescent="0.25">
      <c r="A92" s="1">
        <v>91</v>
      </c>
      <c r="B92" s="1" t="s">
        <v>302</v>
      </c>
      <c r="C92" s="1">
        <v>2003</v>
      </c>
      <c r="D92" s="1">
        <v>6</v>
      </c>
      <c r="E92" s="1" t="s">
        <v>303</v>
      </c>
      <c r="F92" s="1" t="s">
        <v>304</v>
      </c>
      <c r="G92" s="1">
        <v>0</v>
      </c>
      <c r="H92" s="1" t="s">
        <v>36</v>
      </c>
      <c r="I92" s="1" t="s">
        <v>91</v>
      </c>
      <c r="J92" s="1" t="s">
        <v>5</v>
      </c>
      <c r="K92" s="1" t="s">
        <v>60</v>
      </c>
      <c r="L92" s="1" t="s">
        <v>59</v>
      </c>
      <c r="M92" s="1" t="s">
        <v>59</v>
      </c>
      <c r="N92" s="1" t="s">
        <v>59</v>
      </c>
      <c r="O92" s="1" t="s">
        <v>2118</v>
      </c>
      <c r="Q92" s="2" t="s">
        <v>78</v>
      </c>
      <c r="R92" s="1" t="s">
        <v>79</v>
      </c>
      <c r="S92" s="1">
        <v>1</v>
      </c>
      <c r="T92" s="1" t="s">
        <v>59</v>
      </c>
      <c r="U92" s="1" t="s">
        <v>70</v>
      </c>
      <c r="W92" s="1" t="s">
        <v>70</v>
      </c>
      <c r="X92" s="1" t="str">
        <f t="shared" si="2"/>
        <v>Randomised controlled trial</v>
      </c>
      <c r="Y92" s="1" t="s">
        <v>59</v>
      </c>
    </row>
    <row r="93" spans="1:28" ht="30" x14ac:dyDescent="0.25">
      <c r="A93" s="1">
        <v>92</v>
      </c>
      <c r="B93" s="1" t="s">
        <v>1025</v>
      </c>
      <c r="C93" s="1">
        <v>2004</v>
      </c>
      <c r="D93" s="1">
        <v>1</v>
      </c>
      <c r="E93" s="1" t="s">
        <v>305</v>
      </c>
      <c r="F93" s="1" t="s">
        <v>190</v>
      </c>
      <c r="G93" s="1">
        <v>14</v>
      </c>
      <c r="H93" s="1" t="s">
        <v>36</v>
      </c>
      <c r="I93" s="1" t="s">
        <v>91</v>
      </c>
      <c r="J93" s="1" t="s">
        <v>5</v>
      </c>
      <c r="K93" s="1" t="s">
        <v>60</v>
      </c>
      <c r="L93" s="1" t="s">
        <v>59</v>
      </c>
      <c r="M93" s="1" t="s">
        <v>59</v>
      </c>
      <c r="N93" s="1" t="s">
        <v>59</v>
      </c>
      <c r="O93" s="1" t="s">
        <v>2118</v>
      </c>
      <c r="Q93" s="2" t="s">
        <v>78</v>
      </c>
      <c r="R93" s="1" t="s">
        <v>79</v>
      </c>
      <c r="S93" s="1">
        <v>1</v>
      </c>
      <c r="T93" s="1" t="s">
        <v>59</v>
      </c>
      <c r="U93" s="1" t="s">
        <v>69</v>
      </c>
      <c r="V93" s="1" t="s">
        <v>164</v>
      </c>
      <c r="W93" s="1" t="s">
        <v>164</v>
      </c>
      <c r="X93" s="1" t="str">
        <f t="shared" si="2"/>
        <v>Case series</v>
      </c>
      <c r="Y93" s="1" t="s">
        <v>59</v>
      </c>
    </row>
    <row r="94" spans="1:28" ht="30" x14ac:dyDescent="0.25">
      <c r="A94" s="1">
        <v>93</v>
      </c>
      <c r="B94" s="1" t="s">
        <v>306</v>
      </c>
      <c r="C94" s="1">
        <v>2002</v>
      </c>
      <c r="D94" s="1">
        <v>6</v>
      </c>
      <c r="E94" s="1" t="s">
        <v>307</v>
      </c>
      <c r="F94" s="1" t="s">
        <v>87</v>
      </c>
      <c r="G94" s="1">
        <v>0</v>
      </c>
      <c r="H94" s="1" t="s">
        <v>36</v>
      </c>
      <c r="I94" s="1" t="s">
        <v>91</v>
      </c>
      <c r="J94" s="1" t="s">
        <v>40</v>
      </c>
      <c r="K94" s="1" t="s">
        <v>59</v>
      </c>
      <c r="L94" s="1" t="s">
        <v>60</v>
      </c>
      <c r="M94" s="1" t="s">
        <v>59</v>
      </c>
      <c r="N94" s="1" t="s">
        <v>59</v>
      </c>
      <c r="O94" s="1" t="s">
        <v>2119</v>
      </c>
      <c r="P94" s="1" t="s">
        <v>1241</v>
      </c>
      <c r="Q94" s="2" t="s">
        <v>78</v>
      </c>
      <c r="R94" s="1" t="s">
        <v>79</v>
      </c>
      <c r="S94" s="1">
        <v>0</v>
      </c>
      <c r="X94" s="1" t="str">
        <f t="shared" si="2"/>
        <v>Animal</v>
      </c>
    </row>
    <row r="95" spans="1:28" ht="30" x14ac:dyDescent="0.25">
      <c r="A95" s="1">
        <v>94</v>
      </c>
      <c r="B95" s="1" t="s">
        <v>308</v>
      </c>
      <c r="C95" s="1">
        <v>2004</v>
      </c>
      <c r="D95" s="1">
        <v>4</v>
      </c>
      <c r="E95" s="1" t="s">
        <v>309</v>
      </c>
      <c r="F95" s="1" t="s">
        <v>310</v>
      </c>
      <c r="G95" s="1">
        <v>25</v>
      </c>
      <c r="H95" s="1" t="s">
        <v>1288</v>
      </c>
      <c r="I95" s="1" t="s">
        <v>89</v>
      </c>
      <c r="J95" s="1" t="s">
        <v>5</v>
      </c>
      <c r="K95" s="1" t="s">
        <v>59</v>
      </c>
      <c r="L95" s="1" t="s">
        <v>59</v>
      </c>
      <c r="M95" s="1" t="s">
        <v>60</v>
      </c>
      <c r="N95" s="1" t="s">
        <v>60</v>
      </c>
      <c r="O95" s="1" t="s">
        <v>2119</v>
      </c>
      <c r="P95" s="1" t="s">
        <v>2126</v>
      </c>
      <c r="Q95" s="2" t="s">
        <v>227</v>
      </c>
      <c r="R95" s="1" t="s">
        <v>80</v>
      </c>
      <c r="S95" s="1">
        <v>0</v>
      </c>
      <c r="X95" s="1" t="str">
        <f t="shared" si="2"/>
        <v>Cell+Chemical</v>
      </c>
    </row>
    <row r="96" spans="1:28" ht="30" x14ac:dyDescent="0.25">
      <c r="A96" s="1">
        <v>95</v>
      </c>
      <c r="B96" s="1" t="s">
        <v>315</v>
      </c>
      <c r="C96" s="1">
        <v>2020</v>
      </c>
      <c r="D96" s="1">
        <v>4</v>
      </c>
      <c r="E96" s="1" t="s">
        <v>316</v>
      </c>
      <c r="F96" s="1" t="s">
        <v>26</v>
      </c>
      <c r="G96" s="1">
        <v>10</v>
      </c>
      <c r="H96" s="1" t="s">
        <v>317</v>
      </c>
      <c r="I96" s="1" t="s">
        <v>89</v>
      </c>
      <c r="J96" s="1" t="s">
        <v>5</v>
      </c>
      <c r="K96" s="1" t="s">
        <v>59</v>
      </c>
      <c r="L96" s="1" t="s">
        <v>60</v>
      </c>
      <c r="M96" s="1" t="s">
        <v>59</v>
      </c>
      <c r="N96" s="1" t="s">
        <v>59</v>
      </c>
      <c r="O96" s="1" t="s">
        <v>2119</v>
      </c>
      <c r="P96" s="1" t="s">
        <v>1241</v>
      </c>
      <c r="Q96" s="2" t="s">
        <v>78</v>
      </c>
      <c r="R96" s="1" t="s">
        <v>79</v>
      </c>
      <c r="S96" s="1">
        <v>0</v>
      </c>
      <c r="X96" s="1" t="str">
        <f t="shared" si="2"/>
        <v>Animal</v>
      </c>
    </row>
    <row r="97" spans="1:24" ht="30" x14ac:dyDescent="0.25">
      <c r="A97" s="1">
        <v>96</v>
      </c>
      <c r="B97" s="1" t="s">
        <v>1038</v>
      </c>
      <c r="C97" s="1">
        <v>2012</v>
      </c>
      <c r="D97" s="1">
        <v>5</v>
      </c>
      <c r="E97" s="1" t="s">
        <v>311</v>
      </c>
      <c r="F97" s="1" t="s">
        <v>312</v>
      </c>
      <c r="G97" s="1">
        <v>27</v>
      </c>
      <c r="H97" s="1" t="s">
        <v>36</v>
      </c>
      <c r="I97" s="1" t="s">
        <v>89</v>
      </c>
      <c r="J97" s="1" t="s">
        <v>5</v>
      </c>
      <c r="K97" s="1" t="s">
        <v>59</v>
      </c>
      <c r="L97" s="1" t="s">
        <v>60</v>
      </c>
      <c r="M97" s="1" t="s">
        <v>59</v>
      </c>
      <c r="N97" s="1" t="s">
        <v>59</v>
      </c>
      <c r="O97" s="1" t="s">
        <v>2119</v>
      </c>
      <c r="P97" s="1" t="s">
        <v>1241</v>
      </c>
      <c r="Q97" s="2" t="s">
        <v>78</v>
      </c>
      <c r="R97" s="1" t="s">
        <v>79</v>
      </c>
      <c r="S97" s="1">
        <v>0</v>
      </c>
      <c r="X97" s="1" t="str">
        <f t="shared" si="2"/>
        <v>Animal</v>
      </c>
    </row>
    <row r="98" spans="1:24" ht="30" x14ac:dyDescent="0.25">
      <c r="A98" s="1">
        <v>97</v>
      </c>
      <c r="B98" s="1" t="s">
        <v>1039</v>
      </c>
      <c r="C98" s="1">
        <v>2012</v>
      </c>
      <c r="D98" s="1">
        <v>4</v>
      </c>
      <c r="E98" s="1" t="s">
        <v>313</v>
      </c>
      <c r="F98" s="1" t="s">
        <v>314</v>
      </c>
      <c r="G98" s="1">
        <v>21</v>
      </c>
      <c r="H98" s="1" t="s">
        <v>36</v>
      </c>
      <c r="I98" s="1" t="s">
        <v>89</v>
      </c>
      <c r="J98" s="1" t="s">
        <v>5</v>
      </c>
      <c r="K98" s="1" t="s">
        <v>59</v>
      </c>
      <c r="L98" s="1" t="s">
        <v>60</v>
      </c>
      <c r="M98" s="1" t="s">
        <v>59</v>
      </c>
      <c r="N98" s="1" t="s">
        <v>59</v>
      </c>
      <c r="O98" s="1" t="s">
        <v>2119</v>
      </c>
      <c r="P98" s="1" t="s">
        <v>1241</v>
      </c>
      <c r="Q98" s="2" t="s">
        <v>78</v>
      </c>
      <c r="R98" s="1" t="s">
        <v>79</v>
      </c>
      <c r="S98" s="1">
        <v>0</v>
      </c>
      <c r="X98" s="1" t="str">
        <f t="shared" ref="X98:X99" si="3">IF(O98="Clinical",W98,P98)</f>
        <v>Animal</v>
      </c>
    </row>
    <row r="99" spans="1:24" ht="30" x14ac:dyDescent="0.25">
      <c r="A99" s="1">
        <v>98</v>
      </c>
      <c r="B99" s="1" t="s">
        <v>318</v>
      </c>
      <c r="C99" s="1">
        <v>2017</v>
      </c>
      <c r="D99" s="1">
        <v>5</v>
      </c>
      <c r="E99" s="1" t="s">
        <v>319</v>
      </c>
      <c r="F99" s="1" t="s">
        <v>320</v>
      </c>
      <c r="G99" s="1">
        <v>5</v>
      </c>
      <c r="H99" s="1" t="s">
        <v>36</v>
      </c>
      <c r="I99" s="1" t="s">
        <v>89</v>
      </c>
      <c r="J99" s="1" t="s">
        <v>5</v>
      </c>
      <c r="K99" s="1" t="s">
        <v>59</v>
      </c>
      <c r="L99" s="1" t="s">
        <v>59</v>
      </c>
      <c r="M99" s="1" t="s">
        <v>60</v>
      </c>
      <c r="N99" s="1" t="s">
        <v>59</v>
      </c>
      <c r="O99" s="1" t="s">
        <v>2119</v>
      </c>
      <c r="P99" s="1" t="s">
        <v>2124</v>
      </c>
      <c r="Q99" s="2" t="s">
        <v>78</v>
      </c>
      <c r="R99" s="1" t="s">
        <v>79</v>
      </c>
      <c r="S99" s="1">
        <v>0</v>
      </c>
      <c r="X99" s="1" t="str">
        <f t="shared" si="3"/>
        <v>Cell</v>
      </c>
    </row>
  </sheetData>
  <sortState xmlns:xlrd2="http://schemas.microsoft.com/office/spreadsheetml/2017/richdata2" ref="A2:AB99">
    <sortCondition ref="A2:A99"/>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BAC71-14CD-45E3-868C-CECF7A90B29A}">
  <dimension ref="A1:H99"/>
  <sheetViews>
    <sheetView zoomScale="83" zoomScaleNormal="83" workbookViewId="0">
      <selection activeCell="G83" sqref="G83"/>
    </sheetView>
  </sheetViews>
  <sheetFormatPr defaultColWidth="35.85546875" defaultRowHeight="15" x14ac:dyDescent="0.25"/>
  <cols>
    <col min="1" max="1" width="35.85546875" style="6"/>
    <col min="2" max="2" width="8.5703125" style="1" bestFit="1" customWidth="1"/>
    <col min="3" max="3" width="76.5703125" style="1" customWidth="1"/>
    <col min="4" max="4" width="68.85546875" style="6" customWidth="1"/>
    <col min="5" max="5" width="13.28515625" style="6" customWidth="1"/>
    <col min="6" max="6" width="16" style="6" customWidth="1"/>
    <col min="7" max="7" width="14.42578125" style="6" customWidth="1"/>
    <col min="8" max="8" width="16" style="6" customWidth="1"/>
    <col min="9" max="9" width="25" style="6" customWidth="1"/>
    <col min="10" max="16384" width="35.85546875" style="6"/>
  </cols>
  <sheetData>
    <row r="1" spans="1:8" x14ac:dyDescent="0.25">
      <c r="A1" s="12" t="s">
        <v>379</v>
      </c>
      <c r="B1" s="6" t="s">
        <v>2</v>
      </c>
      <c r="C1" s="13" t="s">
        <v>2327</v>
      </c>
      <c r="D1" s="12" t="s">
        <v>81</v>
      </c>
      <c r="E1" s="6" t="s">
        <v>2328</v>
      </c>
      <c r="F1" s="6" t="s">
        <v>2330</v>
      </c>
      <c r="G1" s="6" t="s">
        <v>1215</v>
      </c>
      <c r="H1" s="6" t="s">
        <v>2329</v>
      </c>
    </row>
    <row r="2" spans="1:8" ht="75" x14ac:dyDescent="0.25">
      <c r="A2" s="1" t="s">
        <v>8</v>
      </c>
      <c r="B2" s="1">
        <v>2012</v>
      </c>
      <c r="C2" s="1" t="s">
        <v>2261</v>
      </c>
      <c r="D2" s="1" t="s">
        <v>2262</v>
      </c>
      <c r="E2" s="6" t="s">
        <v>60</v>
      </c>
      <c r="G2" s="6" t="s">
        <v>79</v>
      </c>
    </row>
    <row r="3" spans="1:8" x14ac:dyDescent="0.25">
      <c r="A3" s="1" t="s">
        <v>9</v>
      </c>
      <c r="B3" s="1">
        <v>2011</v>
      </c>
      <c r="C3" s="6" t="s">
        <v>2279</v>
      </c>
      <c r="D3" s="6" t="s">
        <v>1211</v>
      </c>
      <c r="E3" s="6" t="s">
        <v>1211</v>
      </c>
      <c r="F3" s="6" t="s">
        <v>1211</v>
      </c>
      <c r="G3" s="6" t="s">
        <v>1211</v>
      </c>
      <c r="H3" s="6" t="s">
        <v>1211</v>
      </c>
    </row>
    <row r="4" spans="1:8" ht="30" x14ac:dyDescent="0.25">
      <c r="A4" s="1" t="s">
        <v>19</v>
      </c>
      <c r="B4" s="1">
        <v>2008</v>
      </c>
      <c r="C4" s="1" t="s">
        <v>2263</v>
      </c>
      <c r="D4" s="6" t="s">
        <v>79</v>
      </c>
      <c r="G4" s="6" t="s">
        <v>79</v>
      </c>
    </row>
    <row r="5" spans="1:8" ht="45" x14ac:dyDescent="0.25">
      <c r="A5" s="1" t="s">
        <v>15</v>
      </c>
      <c r="B5" s="1">
        <v>2016</v>
      </c>
      <c r="C5" s="1" t="s">
        <v>2264</v>
      </c>
      <c r="D5" s="1" t="s">
        <v>2265</v>
      </c>
      <c r="E5" s="6" t="s">
        <v>60</v>
      </c>
      <c r="G5" s="6" t="s">
        <v>79</v>
      </c>
    </row>
    <row r="6" spans="1:8" ht="30" x14ac:dyDescent="0.25">
      <c r="A6" s="1" t="s">
        <v>16</v>
      </c>
      <c r="B6" s="1">
        <v>2016</v>
      </c>
      <c r="C6" s="1" t="s">
        <v>2266</v>
      </c>
      <c r="D6" s="6" t="s">
        <v>79</v>
      </c>
      <c r="G6" s="6" t="s">
        <v>79</v>
      </c>
    </row>
    <row r="7" spans="1:8" x14ac:dyDescent="0.25">
      <c r="A7" s="1" t="s">
        <v>1231</v>
      </c>
      <c r="B7" s="1">
        <v>2016</v>
      </c>
      <c r="C7" s="6" t="s">
        <v>2279</v>
      </c>
      <c r="D7" s="6" t="s">
        <v>1211</v>
      </c>
      <c r="E7" s="6" t="s">
        <v>1211</v>
      </c>
      <c r="F7" s="6" t="s">
        <v>1211</v>
      </c>
      <c r="G7" s="6" t="s">
        <v>1211</v>
      </c>
      <c r="H7" s="6" t="s">
        <v>1211</v>
      </c>
    </row>
    <row r="8" spans="1:8" x14ac:dyDescent="0.25">
      <c r="A8" s="1" t="s">
        <v>21</v>
      </c>
      <c r="B8" s="1">
        <v>2019</v>
      </c>
      <c r="C8" s="6" t="s">
        <v>2279</v>
      </c>
      <c r="D8" s="6" t="s">
        <v>1211</v>
      </c>
      <c r="E8" s="6" t="s">
        <v>1211</v>
      </c>
      <c r="F8" s="6" t="s">
        <v>1211</v>
      </c>
      <c r="G8" s="6" t="s">
        <v>1211</v>
      </c>
      <c r="H8" s="6" t="s">
        <v>1211</v>
      </c>
    </row>
    <row r="9" spans="1:8" ht="30" x14ac:dyDescent="0.25">
      <c r="A9" s="1" t="s">
        <v>24</v>
      </c>
      <c r="B9" s="1">
        <v>2020</v>
      </c>
      <c r="C9" s="1" t="s">
        <v>2267</v>
      </c>
      <c r="D9" s="6" t="s">
        <v>79</v>
      </c>
      <c r="G9" s="6" t="s">
        <v>79</v>
      </c>
    </row>
    <row r="10" spans="1:8" ht="30" x14ac:dyDescent="0.25">
      <c r="A10" s="1" t="s">
        <v>27</v>
      </c>
      <c r="B10" s="1">
        <v>2004</v>
      </c>
      <c r="C10" s="1" t="s">
        <v>2268</v>
      </c>
      <c r="D10" s="6" t="s">
        <v>80</v>
      </c>
      <c r="G10" s="6" t="s">
        <v>80</v>
      </c>
    </row>
    <row r="11" spans="1:8" x14ac:dyDescent="0.25">
      <c r="A11" s="1" t="s">
        <v>30</v>
      </c>
      <c r="B11" s="1">
        <v>2010</v>
      </c>
      <c r="C11" s="6" t="s">
        <v>2279</v>
      </c>
      <c r="D11" s="6" t="s">
        <v>1211</v>
      </c>
      <c r="E11" s="6" t="s">
        <v>1211</v>
      </c>
      <c r="F11" s="6" t="s">
        <v>1211</v>
      </c>
      <c r="G11" s="6" t="s">
        <v>1211</v>
      </c>
      <c r="H11" s="6" t="s">
        <v>1211</v>
      </c>
    </row>
    <row r="12" spans="1:8" x14ac:dyDescent="0.25">
      <c r="A12" s="1" t="s">
        <v>37</v>
      </c>
      <c r="B12" s="1">
        <v>2010</v>
      </c>
      <c r="C12" s="6" t="s">
        <v>2279</v>
      </c>
      <c r="D12" s="6" t="s">
        <v>1211</v>
      </c>
      <c r="E12" s="6" t="s">
        <v>1211</v>
      </c>
      <c r="F12" s="6" t="s">
        <v>1211</v>
      </c>
      <c r="G12" s="6" t="s">
        <v>1211</v>
      </c>
      <c r="H12" s="6" t="s">
        <v>1211</v>
      </c>
    </row>
    <row r="13" spans="1:8" x14ac:dyDescent="0.25">
      <c r="A13" s="1" t="s">
        <v>41</v>
      </c>
      <c r="B13" s="1">
        <v>2020</v>
      </c>
      <c r="C13" s="6" t="s">
        <v>2279</v>
      </c>
      <c r="D13" s="6" t="s">
        <v>1211</v>
      </c>
      <c r="E13" s="6" t="s">
        <v>1211</v>
      </c>
      <c r="F13" s="6" t="s">
        <v>1211</v>
      </c>
      <c r="G13" s="6" t="s">
        <v>1211</v>
      </c>
      <c r="H13" s="6" t="s">
        <v>1211</v>
      </c>
    </row>
    <row r="14" spans="1:8" ht="30" x14ac:dyDescent="0.25">
      <c r="A14" s="1" t="s">
        <v>45</v>
      </c>
      <c r="B14" s="1">
        <v>2004</v>
      </c>
      <c r="C14" s="1" t="s">
        <v>2260</v>
      </c>
      <c r="D14" s="6" t="s">
        <v>80</v>
      </c>
      <c r="G14" s="6" t="s">
        <v>80</v>
      </c>
    </row>
    <row r="15" spans="1:8" ht="45" x14ac:dyDescent="0.25">
      <c r="A15" s="1" t="s">
        <v>47</v>
      </c>
      <c r="B15" s="1">
        <v>2014</v>
      </c>
      <c r="C15" s="1" t="s">
        <v>2269</v>
      </c>
      <c r="D15" s="1" t="s">
        <v>2270</v>
      </c>
      <c r="E15" s="6" t="s">
        <v>60</v>
      </c>
      <c r="G15" s="6" t="s">
        <v>80</v>
      </c>
    </row>
    <row r="16" spans="1:8" x14ac:dyDescent="0.25">
      <c r="A16" s="1" t="s">
        <v>53</v>
      </c>
      <c r="B16" s="1">
        <v>2009</v>
      </c>
      <c r="C16" s="1" t="s">
        <v>2271</v>
      </c>
      <c r="D16" s="6" t="s">
        <v>79</v>
      </c>
      <c r="G16" s="6" t="s">
        <v>79</v>
      </c>
    </row>
    <row r="17" spans="1:8" x14ac:dyDescent="0.25">
      <c r="A17" s="1" t="s">
        <v>50</v>
      </c>
      <c r="B17" s="1">
        <v>2013</v>
      </c>
      <c r="C17" s="1" t="s">
        <v>2272</v>
      </c>
      <c r="D17" s="6" t="s">
        <v>79</v>
      </c>
      <c r="G17" s="6" t="s">
        <v>79</v>
      </c>
    </row>
    <row r="18" spans="1:8" ht="30" x14ac:dyDescent="0.25">
      <c r="A18" s="1" t="s">
        <v>75</v>
      </c>
      <c r="B18" s="1">
        <v>2015</v>
      </c>
      <c r="C18" s="1" t="s">
        <v>2273</v>
      </c>
      <c r="D18" s="6" t="s">
        <v>2259</v>
      </c>
      <c r="E18" s="6" t="s">
        <v>60</v>
      </c>
    </row>
    <row r="19" spans="1:8" x14ac:dyDescent="0.25">
      <c r="A19" s="1" t="s">
        <v>85</v>
      </c>
      <c r="B19" s="1">
        <v>2001</v>
      </c>
      <c r="C19" s="6" t="s">
        <v>2279</v>
      </c>
      <c r="D19" s="6" t="s">
        <v>1211</v>
      </c>
      <c r="E19" s="6" t="s">
        <v>1211</v>
      </c>
      <c r="F19" s="6" t="s">
        <v>1211</v>
      </c>
      <c r="G19" s="6" t="s">
        <v>1211</v>
      </c>
      <c r="H19" s="6" t="s">
        <v>1211</v>
      </c>
    </row>
    <row r="20" spans="1:8" x14ac:dyDescent="0.25">
      <c r="A20" s="1" t="s">
        <v>92</v>
      </c>
      <c r="B20" s="1">
        <v>2013</v>
      </c>
      <c r="C20" s="6" t="s">
        <v>2279</v>
      </c>
      <c r="D20" s="6" t="s">
        <v>1211</v>
      </c>
      <c r="E20" s="6" t="s">
        <v>1211</v>
      </c>
      <c r="F20" s="6" t="s">
        <v>1211</v>
      </c>
      <c r="G20" s="6" t="s">
        <v>1211</v>
      </c>
      <c r="H20" s="6" t="s">
        <v>1211</v>
      </c>
    </row>
    <row r="21" spans="1:8" ht="60" x14ac:dyDescent="0.25">
      <c r="A21" s="1" t="s">
        <v>95</v>
      </c>
      <c r="B21" s="1">
        <v>2018</v>
      </c>
      <c r="C21" s="1" t="s">
        <v>2274</v>
      </c>
      <c r="D21" s="1" t="s">
        <v>2275</v>
      </c>
      <c r="E21" s="6" t="s">
        <v>60</v>
      </c>
      <c r="H21" s="6" t="s">
        <v>79</v>
      </c>
    </row>
    <row r="22" spans="1:8" ht="30" x14ac:dyDescent="0.25">
      <c r="A22" s="1" t="s">
        <v>98</v>
      </c>
      <c r="B22" s="1">
        <v>2020</v>
      </c>
      <c r="C22" s="1" t="s">
        <v>2276</v>
      </c>
      <c r="D22" s="6" t="s">
        <v>2277</v>
      </c>
      <c r="H22" s="6" t="s">
        <v>79</v>
      </c>
    </row>
    <row r="23" spans="1:8" ht="30" x14ac:dyDescent="0.25">
      <c r="A23" s="1" t="s">
        <v>101</v>
      </c>
      <c r="B23" s="1">
        <v>2021</v>
      </c>
      <c r="C23" s="1" t="s">
        <v>2278</v>
      </c>
      <c r="D23" s="1" t="s">
        <v>2280</v>
      </c>
      <c r="H23" s="6" t="s">
        <v>79</v>
      </c>
    </row>
    <row r="24" spans="1:8" x14ac:dyDescent="0.25">
      <c r="A24" s="1" t="s">
        <v>111</v>
      </c>
      <c r="B24" s="1">
        <v>2003</v>
      </c>
      <c r="C24" s="1" t="s">
        <v>2279</v>
      </c>
      <c r="D24" s="6" t="s">
        <v>1211</v>
      </c>
      <c r="E24" s="6" t="s">
        <v>1211</v>
      </c>
      <c r="F24" s="6" t="s">
        <v>1211</v>
      </c>
      <c r="G24" s="6" t="s">
        <v>1211</v>
      </c>
      <c r="H24" s="6" t="s">
        <v>1211</v>
      </c>
    </row>
    <row r="25" spans="1:8" x14ac:dyDescent="0.25">
      <c r="A25" s="1" t="s">
        <v>110</v>
      </c>
      <c r="B25" s="1">
        <v>2004</v>
      </c>
      <c r="C25" s="1" t="s">
        <v>2279</v>
      </c>
      <c r="D25" s="6" t="s">
        <v>1211</v>
      </c>
      <c r="E25" s="6" t="s">
        <v>1211</v>
      </c>
      <c r="F25" s="6" t="s">
        <v>1211</v>
      </c>
      <c r="G25" s="6" t="s">
        <v>1211</v>
      </c>
      <c r="H25" s="6" t="s">
        <v>1211</v>
      </c>
    </row>
    <row r="26" spans="1:8" x14ac:dyDescent="0.25">
      <c r="A26" s="1" t="s">
        <v>114</v>
      </c>
      <c r="B26" s="1">
        <v>2011</v>
      </c>
      <c r="C26" s="1" t="s">
        <v>2279</v>
      </c>
      <c r="D26" s="6" t="s">
        <v>1211</v>
      </c>
      <c r="E26" s="6" t="s">
        <v>1211</v>
      </c>
      <c r="F26" s="6" t="s">
        <v>1211</v>
      </c>
      <c r="G26" s="6" t="s">
        <v>1211</v>
      </c>
      <c r="H26" s="6" t="s">
        <v>1211</v>
      </c>
    </row>
    <row r="27" spans="1:8" ht="30" x14ac:dyDescent="0.25">
      <c r="A27" s="1" t="s">
        <v>117</v>
      </c>
      <c r="B27" s="1">
        <v>2014</v>
      </c>
      <c r="C27" s="1" t="s">
        <v>2281</v>
      </c>
      <c r="D27" s="6" t="s">
        <v>79</v>
      </c>
      <c r="G27" s="6" t="s">
        <v>79</v>
      </c>
    </row>
    <row r="28" spans="1:8" x14ac:dyDescent="0.25">
      <c r="A28" s="1" t="s">
        <v>119</v>
      </c>
      <c r="B28" s="1">
        <v>1999</v>
      </c>
      <c r="C28" s="1" t="s">
        <v>2279</v>
      </c>
      <c r="D28" s="6" t="s">
        <v>1211</v>
      </c>
      <c r="E28" s="6" t="s">
        <v>1211</v>
      </c>
      <c r="F28" s="6" t="s">
        <v>1211</v>
      </c>
      <c r="G28" s="6" t="s">
        <v>1211</v>
      </c>
      <c r="H28" s="6" t="s">
        <v>1211</v>
      </c>
    </row>
    <row r="29" spans="1:8" ht="30" x14ac:dyDescent="0.25">
      <c r="A29" s="1" t="s">
        <v>122</v>
      </c>
      <c r="B29" s="1">
        <v>2021</v>
      </c>
      <c r="C29" s="1" t="s">
        <v>2282</v>
      </c>
      <c r="D29" s="6" t="s">
        <v>79</v>
      </c>
      <c r="G29" s="6" t="s">
        <v>79</v>
      </c>
    </row>
    <row r="30" spans="1:8" ht="30" x14ac:dyDescent="0.25">
      <c r="A30" s="1" t="s">
        <v>125</v>
      </c>
      <c r="B30" s="1">
        <v>2003</v>
      </c>
      <c r="C30" s="1" t="s">
        <v>2283</v>
      </c>
      <c r="D30" s="6" t="s">
        <v>79</v>
      </c>
      <c r="G30" s="6" t="s">
        <v>79</v>
      </c>
    </row>
    <row r="31" spans="1:8" ht="30" x14ac:dyDescent="0.25">
      <c r="A31" s="1" t="s">
        <v>128</v>
      </c>
      <c r="B31" s="1">
        <v>2005</v>
      </c>
      <c r="C31" s="1" t="s">
        <v>2284</v>
      </c>
      <c r="D31" s="6" t="s">
        <v>79</v>
      </c>
      <c r="G31" s="6" t="s">
        <v>79</v>
      </c>
    </row>
    <row r="32" spans="1:8" ht="30" x14ac:dyDescent="0.25">
      <c r="A32" s="1" t="s">
        <v>130</v>
      </c>
      <c r="B32" s="1">
        <v>2005</v>
      </c>
      <c r="C32" s="1" t="s">
        <v>2285</v>
      </c>
      <c r="D32" s="6" t="s">
        <v>79</v>
      </c>
      <c r="G32" s="6" t="s">
        <v>79</v>
      </c>
    </row>
    <row r="33" spans="1:8" x14ac:dyDescent="0.25">
      <c r="A33" s="1" t="s">
        <v>132</v>
      </c>
      <c r="B33" s="1">
        <v>2011</v>
      </c>
      <c r="C33" s="1" t="s">
        <v>2279</v>
      </c>
      <c r="D33" s="6" t="s">
        <v>1211</v>
      </c>
      <c r="E33" s="6" t="s">
        <v>1211</v>
      </c>
      <c r="F33" s="6" t="s">
        <v>1211</v>
      </c>
      <c r="G33" s="6" t="s">
        <v>1211</v>
      </c>
      <c r="H33" s="6" t="s">
        <v>1211</v>
      </c>
    </row>
    <row r="34" spans="1:8" x14ac:dyDescent="0.25">
      <c r="A34" s="1" t="s">
        <v>134</v>
      </c>
      <c r="B34" s="1">
        <v>2000</v>
      </c>
      <c r="C34" s="1" t="s">
        <v>2279</v>
      </c>
      <c r="D34" s="6" t="s">
        <v>1211</v>
      </c>
      <c r="E34" s="6" t="s">
        <v>1211</v>
      </c>
      <c r="F34" s="6" t="s">
        <v>1211</v>
      </c>
      <c r="G34" s="6" t="s">
        <v>1211</v>
      </c>
      <c r="H34" s="6" t="s">
        <v>1211</v>
      </c>
    </row>
    <row r="35" spans="1:8" ht="30" x14ac:dyDescent="0.25">
      <c r="A35" s="1" t="s">
        <v>137</v>
      </c>
      <c r="B35" s="1">
        <v>2004</v>
      </c>
      <c r="C35" s="1" t="s">
        <v>2286</v>
      </c>
      <c r="D35" s="6" t="s">
        <v>79</v>
      </c>
      <c r="G35" s="6" t="s">
        <v>79</v>
      </c>
    </row>
    <row r="36" spans="1:8" x14ac:dyDescent="0.25">
      <c r="A36" s="1" t="s">
        <v>142</v>
      </c>
      <c r="B36" s="1">
        <v>1998</v>
      </c>
      <c r="C36" s="1" t="s">
        <v>2279</v>
      </c>
      <c r="D36" s="6" t="s">
        <v>1211</v>
      </c>
      <c r="E36" s="6" t="s">
        <v>1211</v>
      </c>
      <c r="F36" s="6" t="s">
        <v>1211</v>
      </c>
      <c r="G36" s="6" t="s">
        <v>1211</v>
      </c>
      <c r="H36" s="6" t="s">
        <v>1211</v>
      </c>
    </row>
    <row r="37" spans="1:8" x14ac:dyDescent="0.25">
      <c r="A37" s="1" t="s">
        <v>139</v>
      </c>
      <c r="B37" s="1">
        <v>1998</v>
      </c>
      <c r="C37" s="1" t="s">
        <v>2279</v>
      </c>
      <c r="D37" s="6" t="s">
        <v>1211</v>
      </c>
      <c r="E37" s="6" t="s">
        <v>1211</v>
      </c>
      <c r="F37" s="6" t="s">
        <v>1211</v>
      </c>
      <c r="G37" s="6" t="s">
        <v>1211</v>
      </c>
      <c r="H37" s="6" t="s">
        <v>1211</v>
      </c>
    </row>
    <row r="38" spans="1:8" x14ac:dyDescent="0.25">
      <c r="A38" s="1" t="s">
        <v>145</v>
      </c>
      <c r="B38" s="1">
        <v>1999</v>
      </c>
      <c r="C38" s="1" t="s">
        <v>2279</v>
      </c>
      <c r="D38" s="6" t="s">
        <v>1211</v>
      </c>
      <c r="E38" s="6" t="s">
        <v>1211</v>
      </c>
      <c r="F38" s="6" t="s">
        <v>1211</v>
      </c>
      <c r="G38" s="6" t="s">
        <v>1211</v>
      </c>
      <c r="H38" s="6" t="s">
        <v>1211</v>
      </c>
    </row>
    <row r="39" spans="1:8" ht="45" x14ac:dyDescent="0.25">
      <c r="A39" s="1" t="s">
        <v>148</v>
      </c>
      <c r="B39" s="1">
        <v>2000</v>
      </c>
      <c r="C39" s="1" t="s">
        <v>2287</v>
      </c>
      <c r="D39" s="1" t="s">
        <v>2288</v>
      </c>
      <c r="E39" s="6" t="s">
        <v>60</v>
      </c>
      <c r="G39" s="6" t="s">
        <v>79</v>
      </c>
    </row>
    <row r="40" spans="1:8" ht="30" x14ac:dyDescent="0.25">
      <c r="A40" s="1" t="s">
        <v>155</v>
      </c>
      <c r="B40" s="1">
        <v>2013</v>
      </c>
      <c r="C40" s="1" t="s">
        <v>2289</v>
      </c>
      <c r="D40" s="6" t="s">
        <v>79</v>
      </c>
      <c r="G40" s="6" t="s">
        <v>79</v>
      </c>
    </row>
    <row r="41" spans="1:8" ht="30" x14ac:dyDescent="0.25">
      <c r="A41" s="1" t="s">
        <v>154</v>
      </c>
      <c r="B41" s="1">
        <v>2014</v>
      </c>
      <c r="C41" s="1" t="s">
        <v>2290</v>
      </c>
      <c r="D41" s="6" t="s">
        <v>79</v>
      </c>
      <c r="G41" s="6" t="s">
        <v>79</v>
      </c>
    </row>
    <row r="42" spans="1:8" ht="30" x14ac:dyDescent="0.25">
      <c r="A42" s="1" t="s">
        <v>613</v>
      </c>
      <c r="B42" s="1">
        <v>2008</v>
      </c>
      <c r="C42" s="1" t="s">
        <v>2291</v>
      </c>
      <c r="D42" s="6" t="s">
        <v>79</v>
      </c>
      <c r="G42" s="6" t="s">
        <v>79</v>
      </c>
    </row>
    <row r="43" spans="1:8" x14ac:dyDescent="0.25">
      <c r="A43" s="1" t="s">
        <v>157</v>
      </c>
      <c r="B43" s="1">
        <v>2008</v>
      </c>
      <c r="C43" s="1" t="s">
        <v>2279</v>
      </c>
      <c r="D43" s="6" t="s">
        <v>1211</v>
      </c>
      <c r="E43" s="6" t="s">
        <v>1211</v>
      </c>
      <c r="F43" s="6" t="s">
        <v>1211</v>
      </c>
      <c r="G43" s="6" t="s">
        <v>1211</v>
      </c>
      <c r="H43" s="6" t="s">
        <v>1211</v>
      </c>
    </row>
    <row r="44" spans="1:8" ht="30" x14ac:dyDescent="0.25">
      <c r="A44" s="1" t="s">
        <v>160</v>
      </c>
      <c r="B44" s="1">
        <v>2008</v>
      </c>
      <c r="C44" s="1" t="s">
        <v>2292</v>
      </c>
      <c r="D44" s="6" t="s">
        <v>79</v>
      </c>
      <c r="G44" s="6" t="s">
        <v>79</v>
      </c>
    </row>
    <row r="45" spans="1:8" ht="45" x14ac:dyDescent="0.25">
      <c r="A45" s="1" t="s">
        <v>162</v>
      </c>
      <c r="B45" s="1">
        <v>2016</v>
      </c>
      <c r="C45" s="1" t="s">
        <v>2293</v>
      </c>
      <c r="D45" s="6" t="s">
        <v>2294</v>
      </c>
      <c r="G45" s="6" t="s">
        <v>2331</v>
      </c>
    </row>
    <row r="46" spans="1:8" x14ac:dyDescent="0.25">
      <c r="A46" s="1" t="s">
        <v>165</v>
      </c>
      <c r="B46" s="1">
        <v>2013</v>
      </c>
      <c r="C46" s="1" t="s">
        <v>2279</v>
      </c>
      <c r="D46" s="6" t="s">
        <v>1211</v>
      </c>
      <c r="E46" s="6" t="s">
        <v>1211</v>
      </c>
      <c r="F46" s="6" t="s">
        <v>1211</v>
      </c>
      <c r="G46" s="6" t="s">
        <v>1211</v>
      </c>
      <c r="H46" s="6" t="s">
        <v>1211</v>
      </c>
    </row>
    <row r="47" spans="1:8" x14ac:dyDescent="0.25">
      <c r="A47" s="1" t="s">
        <v>179</v>
      </c>
      <c r="B47" s="1">
        <v>2017</v>
      </c>
      <c r="C47" s="1" t="s">
        <v>2279</v>
      </c>
      <c r="D47" s="6" t="s">
        <v>1211</v>
      </c>
      <c r="E47" s="6" t="s">
        <v>1211</v>
      </c>
      <c r="F47" s="6" t="s">
        <v>1211</v>
      </c>
      <c r="G47" s="6" t="s">
        <v>1211</v>
      </c>
      <c r="H47" s="6" t="s">
        <v>1211</v>
      </c>
    </row>
    <row r="48" spans="1:8" x14ac:dyDescent="0.25">
      <c r="A48" s="1" t="s">
        <v>182</v>
      </c>
      <c r="B48" s="1">
        <v>2018</v>
      </c>
      <c r="C48" s="1" t="s">
        <v>2279</v>
      </c>
      <c r="D48" s="6" t="s">
        <v>1211</v>
      </c>
      <c r="E48" s="6" t="s">
        <v>1211</v>
      </c>
      <c r="F48" s="6" t="s">
        <v>1211</v>
      </c>
      <c r="G48" s="6" t="s">
        <v>1211</v>
      </c>
      <c r="H48" s="6" t="s">
        <v>1211</v>
      </c>
    </row>
    <row r="49" spans="1:8" ht="30" x14ac:dyDescent="0.25">
      <c r="A49" s="1" t="s">
        <v>169</v>
      </c>
      <c r="B49" s="1">
        <v>2015</v>
      </c>
      <c r="C49" s="1" t="s">
        <v>2295</v>
      </c>
      <c r="D49" s="6" t="s">
        <v>2302</v>
      </c>
      <c r="F49" s="6" t="s">
        <v>60</v>
      </c>
    </row>
    <row r="50" spans="1:8" ht="30" x14ac:dyDescent="0.25">
      <c r="A50" s="1" t="s">
        <v>174</v>
      </c>
      <c r="B50" s="1">
        <v>2016</v>
      </c>
      <c r="C50" s="1" t="s">
        <v>2295</v>
      </c>
      <c r="D50" s="6" t="s">
        <v>2302</v>
      </c>
      <c r="F50" s="6" t="s">
        <v>60</v>
      </c>
    </row>
    <row r="51" spans="1:8" x14ac:dyDescent="0.25">
      <c r="A51" s="1" t="s">
        <v>175</v>
      </c>
      <c r="B51" s="1">
        <v>2016</v>
      </c>
      <c r="C51" s="1" t="s">
        <v>2279</v>
      </c>
      <c r="D51" s="6" t="s">
        <v>1211</v>
      </c>
      <c r="E51" s="6" t="s">
        <v>1211</v>
      </c>
      <c r="F51" s="6" t="s">
        <v>1211</v>
      </c>
      <c r="G51" s="6" t="s">
        <v>1211</v>
      </c>
      <c r="H51" s="6" t="s">
        <v>1211</v>
      </c>
    </row>
    <row r="52" spans="1:8" x14ac:dyDescent="0.25">
      <c r="A52" s="1" t="s">
        <v>185</v>
      </c>
      <c r="B52" s="1">
        <v>2010</v>
      </c>
      <c r="C52" s="1" t="s">
        <v>2279</v>
      </c>
      <c r="D52" s="6" t="s">
        <v>1211</v>
      </c>
      <c r="E52" s="6" t="s">
        <v>1211</v>
      </c>
      <c r="F52" s="6" t="s">
        <v>1211</v>
      </c>
      <c r="G52" s="6" t="s">
        <v>1211</v>
      </c>
      <c r="H52" s="6" t="s">
        <v>1211</v>
      </c>
    </row>
    <row r="53" spans="1:8" x14ac:dyDescent="0.25">
      <c r="A53" s="1" t="s">
        <v>188</v>
      </c>
      <c r="B53" s="1">
        <v>2004</v>
      </c>
      <c r="C53" s="1" t="s">
        <v>2279</v>
      </c>
      <c r="D53" s="6" t="s">
        <v>1211</v>
      </c>
      <c r="E53" s="6" t="s">
        <v>1211</v>
      </c>
      <c r="F53" s="6" t="s">
        <v>1211</v>
      </c>
      <c r="G53" s="6" t="s">
        <v>1211</v>
      </c>
      <c r="H53" s="6" t="s">
        <v>1211</v>
      </c>
    </row>
    <row r="54" spans="1:8" ht="30" x14ac:dyDescent="0.25">
      <c r="A54" s="1" t="s">
        <v>191</v>
      </c>
      <c r="B54" s="1">
        <v>2015</v>
      </c>
      <c r="C54" s="1" t="s">
        <v>2296</v>
      </c>
      <c r="D54" s="6" t="s">
        <v>2277</v>
      </c>
      <c r="H54" s="6" t="s">
        <v>79</v>
      </c>
    </row>
    <row r="55" spans="1:8" x14ac:dyDescent="0.25">
      <c r="A55" s="1" t="s">
        <v>196</v>
      </c>
      <c r="B55" s="1">
        <v>2001</v>
      </c>
      <c r="C55" s="1" t="s">
        <v>2279</v>
      </c>
      <c r="D55" s="6" t="s">
        <v>1211</v>
      </c>
      <c r="E55" s="6" t="s">
        <v>1211</v>
      </c>
      <c r="F55" s="6" t="s">
        <v>1211</v>
      </c>
      <c r="G55" s="6" t="s">
        <v>1211</v>
      </c>
      <c r="H55" s="6" t="s">
        <v>1211</v>
      </c>
    </row>
    <row r="56" spans="1:8" x14ac:dyDescent="0.25">
      <c r="A56" s="1" t="s">
        <v>199</v>
      </c>
      <c r="B56" s="1">
        <v>2004</v>
      </c>
      <c r="C56" s="1" t="s">
        <v>2279</v>
      </c>
      <c r="D56" s="6" t="s">
        <v>1211</v>
      </c>
      <c r="E56" s="6" t="s">
        <v>1211</v>
      </c>
      <c r="F56" s="6" t="s">
        <v>1211</v>
      </c>
      <c r="G56" s="6" t="s">
        <v>1211</v>
      </c>
      <c r="H56" s="6" t="s">
        <v>1211</v>
      </c>
    </row>
    <row r="57" spans="1:8" x14ac:dyDescent="0.25">
      <c r="A57" s="1" t="s">
        <v>201</v>
      </c>
      <c r="B57" s="1">
        <v>2002</v>
      </c>
      <c r="C57" s="1" t="s">
        <v>2279</v>
      </c>
      <c r="D57" s="6" t="s">
        <v>1211</v>
      </c>
      <c r="E57" s="6" t="s">
        <v>1211</v>
      </c>
      <c r="F57" s="6" t="s">
        <v>1211</v>
      </c>
      <c r="G57" s="6" t="s">
        <v>1211</v>
      </c>
      <c r="H57" s="6" t="s">
        <v>1211</v>
      </c>
    </row>
    <row r="58" spans="1:8" ht="60" x14ac:dyDescent="0.25">
      <c r="A58" s="1" t="s">
        <v>204</v>
      </c>
      <c r="B58" s="1">
        <v>2014</v>
      </c>
      <c r="C58" s="1" t="s">
        <v>2297</v>
      </c>
      <c r="D58" s="1" t="s">
        <v>2298</v>
      </c>
      <c r="F58" s="6" t="s">
        <v>60</v>
      </c>
      <c r="H58" s="6" t="s">
        <v>79</v>
      </c>
    </row>
    <row r="59" spans="1:8" x14ac:dyDescent="0.25">
      <c r="A59" s="1" t="s">
        <v>206</v>
      </c>
      <c r="B59" s="1">
        <v>2022</v>
      </c>
      <c r="C59" s="1" t="s">
        <v>2279</v>
      </c>
      <c r="D59" s="6" t="s">
        <v>1211</v>
      </c>
      <c r="E59" s="6" t="s">
        <v>1211</v>
      </c>
      <c r="F59" s="6" t="s">
        <v>1211</v>
      </c>
      <c r="G59" s="6" t="s">
        <v>1211</v>
      </c>
      <c r="H59" s="6" t="s">
        <v>1211</v>
      </c>
    </row>
    <row r="60" spans="1:8" x14ac:dyDescent="0.25">
      <c r="A60" s="1" t="s">
        <v>208</v>
      </c>
      <c r="B60" s="1">
        <v>2004</v>
      </c>
      <c r="C60" s="1" t="s">
        <v>2279</v>
      </c>
      <c r="D60" s="6" t="s">
        <v>1211</v>
      </c>
      <c r="E60" s="6" t="s">
        <v>1211</v>
      </c>
      <c r="F60" s="6" t="s">
        <v>1211</v>
      </c>
      <c r="G60" s="6" t="s">
        <v>1211</v>
      </c>
      <c r="H60" s="6" t="s">
        <v>1211</v>
      </c>
    </row>
    <row r="61" spans="1:8" x14ac:dyDescent="0.25">
      <c r="A61" s="1" t="s">
        <v>210</v>
      </c>
      <c r="B61" s="1">
        <v>2001</v>
      </c>
      <c r="C61" s="1" t="s">
        <v>2279</v>
      </c>
      <c r="D61" s="6" t="s">
        <v>1211</v>
      </c>
      <c r="E61" s="6" t="s">
        <v>1211</v>
      </c>
      <c r="F61" s="6" t="s">
        <v>1211</v>
      </c>
      <c r="G61" s="6" t="s">
        <v>1211</v>
      </c>
      <c r="H61" s="6" t="s">
        <v>1211</v>
      </c>
    </row>
    <row r="62" spans="1:8" x14ac:dyDescent="0.25">
      <c r="A62" s="1" t="s">
        <v>1226</v>
      </c>
      <c r="B62" s="1">
        <v>2011</v>
      </c>
      <c r="C62" s="1" t="s">
        <v>2279</v>
      </c>
      <c r="D62" s="6" t="s">
        <v>1211</v>
      </c>
      <c r="E62" s="6" t="s">
        <v>1211</v>
      </c>
      <c r="F62" s="6" t="s">
        <v>1211</v>
      </c>
      <c r="G62" s="6" t="s">
        <v>1211</v>
      </c>
      <c r="H62" s="6" t="s">
        <v>1211</v>
      </c>
    </row>
    <row r="63" spans="1:8" ht="45" x14ac:dyDescent="0.25">
      <c r="A63" s="1" t="s">
        <v>1225</v>
      </c>
      <c r="B63" s="1">
        <v>2011</v>
      </c>
      <c r="C63" s="1" t="s">
        <v>2299</v>
      </c>
      <c r="D63" s="6" t="s">
        <v>2300</v>
      </c>
      <c r="E63" s="6" t="s">
        <v>60</v>
      </c>
    </row>
    <row r="64" spans="1:8" x14ac:dyDescent="0.25">
      <c r="A64" s="1" t="s">
        <v>697</v>
      </c>
      <c r="B64" s="1">
        <v>2005</v>
      </c>
      <c r="C64" s="1" t="s">
        <v>2301</v>
      </c>
      <c r="D64" s="6" t="s">
        <v>80</v>
      </c>
      <c r="G64" s="6" t="s">
        <v>80</v>
      </c>
    </row>
    <row r="65" spans="1:8" x14ac:dyDescent="0.25">
      <c r="A65" s="1" t="s">
        <v>698</v>
      </c>
      <c r="B65" s="1">
        <v>2007</v>
      </c>
      <c r="C65" s="1" t="s">
        <v>2279</v>
      </c>
      <c r="D65" s="6" t="s">
        <v>1211</v>
      </c>
      <c r="E65" s="6" t="s">
        <v>1211</v>
      </c>
      <c r="F65" s="6" t="s">
        <v>1211</v>
      </c>
      <c r="G65" s="6" t="s">
        <v>1211</v>
      </c>
      <c r="H65" s="6" t="s">
        <v>1211</v>
      </c>
    </row>
    <row r="66" spans="1:8" ht="75" x14ac:dyDescent="0.25">
      <c r="A66" s="1" t="s">
        <v>699</v>
      </c>
      <c r="B66" s="1">
        <v>2020</v>
      </c>
      <c r="C66" s="1" t="s">
        <v>2303</v>
      </c>
      <c r="D66" s="1" t="s">
        <v>2304</v>
      </c>
      <c r="E66" s="6" t="s">
        <v>60</v>
      </c>
    </row>
    <row r="67" spans="1:8" x14ac:dyDescent="0.25">
      <c r="A67" s="1" t="s">
        <v>700</v>
      </c>
      <c r="B67" s="1">
        <v>2013</v>
      </c>
      <c r="C67" s="1" t="s">
        <v>2279</v>
      </c>
      <c r="D67" s="6" t="s">
        <v>1211</v>
      </c>
      <c r="E67" s="6" t="s">
        <v>1211</v>
      </c>
      <c r="F67" s="6" t="s">
        <v>1211</v>
      </c>
      <c r="G67" s="6" t="s">
        <v>1211</v>
      </c>
      <c r="H67" s="6" t="s">
        <v>1211</v>
      </c>
    </row>
    <row r="68" spans="1:8" x14ac:dyDescent="0.25">
      <c r="A68" s="1" t="s">
        <v>701</v>
      </c>
      <c r="B68" s="1">
        <v>2014</v>
      </c>
      <c r="C68" s="1" t="s">
        <v>2279</v>
      </c>
      <c r="D68" s="6" t="s">
        <v>1211</v>
      </c>
      <c r="E68" s="6" t="s">
        <v>1211</v>
      </c>
      <c r="F68" s="6" t="s">
        <v>1211</v>
      </c>
      <c r="G68" s="6" t="s">
        <v>1211</v>
      </c>
      <c r="H68" s="6" t="s">
        <v>1211</v>
      </c>
    </row>
    <row r="69" spans="1:8" ht="120" x14ac:dyDescent="0.25">
      <c r="A69" s="1" t="s">
        <v>702</v>
      </c>
      <c r="B69" s="1">
        <v>2018</v>
      </c>
      <c r="C69" s="1" t="s">
        <v>2305</v>
      </c>
      <c r="D69" s="1" t="s">
        <v>2306</v>
      </c>
      <c r="E69" s="6" t="s">
        <v>60</v>
      </c>
    </row>
    <row r="70" spans="1:8" ht="60" x14ac:dyDescent="0.25">
      <c r="A70" s="1" t="s">
        <v>236</v>
      </c>
      <c r="B70" s="1">
        <v>2020</v>
      </c>
      <c r="C70" s="1" t="s">
        <v>2307</v>
      </c>
      <c r="D70" s="1" t="s">
        <v>2308</v>
      </c>
      <c r="E70" s="6" t="s">
        <v>60</v>
      </c>
      <c r="G70" s="6" t="s">
        <v>79</v>
      </c>
    </row>
    <row r="71" spans="1:8" ht="60" x14ac:dyDescent="0.25">
      <c r="A71" s="1" t="s">
        <v>232</v>
      </c>
      <c r="B71" s="1">
        <v>2020</v>
      </c>
      <c r="C71" s="1" t="s">
        <v>2309</v>
      </c>
      <c r="D71" s="1" t="s">
        <v>2308</v>
      </c>
      <c r="E71" s="6" t="s">
        <v>60</v>
      </c>
      <c r="G71" s="6" t="s">
        <v>79</v>
      </c>
    </row>
    <row r="72" spans="1:8" ht="60" x14ac:dyDescent="0.25">
      <c r="A72" s="1" t="s">
        <v>239</v>
      </c>
      <c r="B72" s="1">
        <v>2020</v>
      </c>
      <c r="C72" s="1" t="s">
        <v>2310</v>
      </c>
      <c r="D72" s="1" t="s">
        <v>2308</v>
      </c>
      <c r="E72" s="6" t="s">
        <v>60</v>
      </c>
      <c r="G72" s="6" t="s">
        <v>79</v>
      </c>
    </row>
    <row r="73" spans="1:8" x14ac:dyDescent="0.25">
      <c r="A73" s="1" t="s">
        <v>243</v>
      </c>
      <c r="B73" s="1">
        <v>2008</v>
      </c>
      <c r="C73" s="1" t="s">
        <v>2279</v>
      </c>
      <c r="D73" s="6" t="s">
        <v>1211</v>
      </c>
      <c r="E73" s="6" t="s">
        <v>1211</v>
      </c>
      <c r="F73" s="6" t="s">
        <v>1211</v>
      </c>
      <c r="G73" s="6" t="s">
        <v>1211</v>
      </c>
      <c r="H73" s="6" t="s">
        <v>1211</v>
      </c>
    </row>
    <row r="74" spans="1:8" x14ac:dyDescent="0.25">
      <c r="A74" s="1" t="s">
        <v>247</v>
      </c>
      <c r="B74" s="1">
        <v>2006</v>
      </c>
      <c r="C74" s="1" t="s">
        <v>2279</v>
      </c>
      <c r="D74" s="6" t="s">
        <v>1211</v>
      </c>
      <c r="E74" s="6" t="s">
        <v>1211</v>
      </c>
      <c r="F74" s="6" t="s">
        <v>1211</v>
      </c>
      <c r="G74" s="6" t="s">
        <v>1211</v>
      </c>
      <c r="H74" s="6" t="s">
        <v>1211</v>
      </c>
    </row>
    <row r="75" spans="1:8" x14ac:dyDescent="0.25">
      <c r="A75" s="1" t="s">
        <v>250</v>
      </c>
      <c r="B75" s="1">
        <v>2013</v>
      </c>
      <c r="C75" s="1" t="s">
        <v>2279</v>
      </c>
      <c r="D75" s="6" t="s">
        <v>1211</v>
      </c>
      <c r="E75" s="6" t="s">
        <v>1211</v>
      </c>
      <c r="F75" s="6" t="s">
        <v>1211</v>
      </c>
      <c r="G75" s="6" t="s">
        <v>1211</v>
      </c>
      <c r="H75" s="6" t="s">
        <v>1211</v>
      </c>
    </row>
    <row r="76" spans="1:8" ht="30" x14ac:dyDescent="0.25">
      <c r="A76" s="1" t="s">
        <v>254</v>
      </c>
      <c r="B76" s="1">
        <v>2006</v>
      </c>
      <c r="C76" s="1" t="s">
        <v>2311</v>
      </c>
      <c r="D76" s="1" t="s">
        <v>2312</v>
      </c>
      <c r="F76" s="6" t="s">
        <v>60</v>
      </c>
      <c r="G76" s="6" t="s">
        <v>79</v>
      </c>
    </row>
    <row r="77" spans="1:8" x14ac:dyDescent="0.25">
      <c r="A77" s="1" t="s">
        <v>258</v>
      </c>
      <c r="B77" s="1">
        <v>2013</v>
      </c>
      <c r="C77" s="1" t="s">
        <v>2279</v>
      </c>
      <c r="D77" s="6" t="s">
        <v>1211</v>
      </c>
      <c r="E77" s="6" t="s">
        <v>1211</v>
      </c>
      <c r="F77" s="6" t="s">
        <v>1211</v>
      </c>
      <c r="G77" s="6" t="s">
        <v>1211</v>
      </c>
      <c r="H77" s="6" t="s">
        <v>1211</v>
      </c>
    </row>
    <row r="78" spans="1:8" x14ac:dyDescent="0.25">
      <c r="A78" s="1" t="s">
        <v>1230</v>
      </c>
      <c r="B78" s="1">
        <v>2004</v>
      </c>
      <c r="C78" s="1" t="s">
        <v>2279</v>
      </c>
      <c r="D78" s="6" t="s">
        <v>1211</v>
      </c>
      <c r="E78" s="6" t="s">
        <v>1211</v>
      </c>
      <c r="F78" s="6" t="s">
        <v>1211</v>
      </c>
      <c r="G78" s="6" t="s">
        <v>1211</v>
      </c>
      <c r="H78" s="6" t="s">
        <v>1211</v>
      </c>
    </row>
    <row r="79" spans="1:8" ht="30" x14ac:dyDescent="0.25">
      <c r="A79" s="1" t="s">
        <v>262</v>
      </c>
      <c r="B79" s="1">
        <v>2008</v>
      </c>
      <c r="C79" s="1" t="s">
        <v>2313</v>
      </c>
      <c r="D79" s="6" t="s">
        <v>2277</v>
      </c>
      <c r="H79" s="6" t="s">
        <v>79</v>
      </c>
    </row>
    <row r="80" spans="1:8" ht="30" x14ac:dyDescent="0.25">
      <c r="A80" s="1" t="s">
        <v>264</v>
      </c>
      <c r="B80" s="1">
        <v>2000</v>
      </c>
      <c r="C80" s="1" t="s">
        <v>2314</v>
      </c>
      <c r="D80" s="6" t="s">
        <v>815</v>
      </c>
      <c r="E80" s="6" t="s">
        <v>60</v>
      </c>
    </row>
    <row r="81" spans="1:8" x14ac:dyDescent="0.25">
      <c r="A81" s="1" t="s">
        <v>267</v>
      </c>
      <c r="B81" s="1">
        <v>2002</v>
      </c>
      <c r="C81" s="1" t="s">
        <v>2279</v>
      </c>
      <c r="D81" s="6" t="s">
        <v>1211</v>
      </c>
      <c r="E81" s="6" t="s">
        <v>1211</v>
      </c>
      <c r="F81" s="6" t="s">
        <v>1211</v>
      </c>
      <c r="G81" s="6" t="s">
        <v>1211</v>
      </c>
      <c r="H81" s="6" t="s">
        <v>1211</v>
      </c>
    </row>
    <row r="82" spans="1:8" x14ac:dyDescent="0.25">
      <c r="A82" s="1" t="s">
        <v>270</v>
      </c>
      <c r="B82" s="1">
        <v>2004</v>
      </c>
      <c r="C82" s="1" t="s">
        <v>2279</v>
      </c>
      <c r="D82" s="6" t="s">
        <v>1211</v>
      </c>
      <c r="E82" s="6" t="s">
        <v>1211</v>
      </c>
      <c r="F82" s="6" t="s">
        <v>1211</v>
      </c>
      <c r="G82" s="6" t="s">
        <v>1211</v>
      </c>
      <c r="H82" s="6" t="s">
        <v>1211</v>
      </c>
    </row>
    <row r="83" spans="1:8" ht="105" x14ac:dyDescent="0.25">
      <c r="A83" s="1" t="s">
        <v>276</v>
      </c>
      <c r="B83" s="1">
        <v>2020</v>
      </c>
      <c r="C83" s="1" t="s">
        <v>2315</v>
      </c>
      <c r="D83" s="1" t="s">
        <v>2316</v>
      </c>
      <c r="E83" s="6" t="s">
        <v>60</v>
      </c>
      <c r="G83" s="6" t="s">
        <v>79</v>
      </c>
    </row>
    <row r="84" spans="1:8" ht="90" x14ac:dyDescent="0.25">
      <c r="A84" s="1" t="s">
        <v>272</v>
      </c>
      <c r="B84" s="1">
        <v>2015</v>
      </c>
      <c r="C84" s="1" t="s">
        <v>2317</v>
      </c>
      <c r="D84" s="1" t="s">
        <v>2318</v>
      </c>
      <c r="E84" s="6" t="s">
        <v>60</v>
      </c>
      <c r="F84" s="6" t="s">
        <v>60</v>
      </c>
      <c r="H84" s="6" t="s">
        <v>79</v>
      </c>
    </row>
    <row r="85" spans="1:8" x14ac:dyDescent="0.25">
      <c r="A85" s="1" t="s">
        <v>281</v>
      </c>
      <c r="B85" s="1">
        <v>2022</v>
      </c>
      <c r="C85" s="1" t="s">
        <v>2279</v>
      </c>
      <c r="D85" s="6" t="s">
        <v>1211</v>
      </c>
      <c r="E85" s="6" t="s">
        <v>1211</v>
      </c>
      <c r="F85" s="6" t="s">
        <v>1211</v>
      </c>
      <c r="G85" s="6" t="s">
        <v>1211</v>
      </c>
      <c r="H85" s="6" t="s">
        <v>1211</v>
      </c>
    </row>
    <row r="86" spans="1:8" ht="60" x14ac:dyDescent="0.25">
      <c r="A86" s="1" t="s">
        <v>284</v>
      </c>
      <c r="B86" s="1">
        <v>2016</v>
      </c>
      <c r="C86" s="1" t="s">
        <v>2319</v>
      </c>
      <c r="D86" s="6" t="s">
        <v>79</v>
      </c>
      <c r="G86" s="6" t="s">
        <v>79</v>
      </c>
    </row>
    <row r="87" spans="1:8" ht="45" x14ac:dyDescent="0.25">
      <c r="A87" s="1" t="s">
        <v>287</v>
      </c>
      <c r="B87" s="1">
        <v>2016</v>
      </c>
      <c r="C87" s="1" t="s">
        <v>2320</v>
      </c>
      <c r="D87" s="1" t="s">
        <v>2321</v>
      </c>
      <c r="E87" s="6" t="s">
        <v>60</v>
      </c>
      <c r="G87" s="6" t="s">
        <v>79</v>
      </c>
    </row>
    <row r="88" spans="1:8" x14ac:dyDescent="0.25">
      <c r="A88" s="1" t="s">
        <v>290</v>
      </c>
      <c r="B88" s="1">
        <v>2001</v>
      </c>
      <c r="C88" s="1" t="s">
        <v>2279</v>
      </c>
      <c r="D88" s="6" t="s">
        <v>1211</v>
      </c>
      <c r="E88" s="6" t="s">
        <v>1211</v>
      </c>
      <c r="F88" s="6" t="s">
        <v>1211</v>
      </c>
      <c r="G88" s="6" t="s">
        <v>1211</v>
      </c>
      <c r="H88" s="6" t="s">
        <v>1211</v>
      </c>
    </row>
    <row r="89" spans="1:8" ht="30" x14ac:dyDescent="0.25">
      <c r="A89" s="1" t="s">
        <v>293</v>
      </c>
      <c r="B89" s="1">
        <v>2004</v>
      </c>
      <c r="C89" s="1" t="s">
        <v>2322</v>
      </c>
      <c r="D89" s="6" t="s">
        <v>2277</v>
      </c>
      <c r="H89" s="6" t="s">
        <v>79</v>
      </c>
    </row>
    <row r="90" spans="1:8" ht="30" x14ac:dyDescent="0.25">
      <c r="A90" s="1" t="s">
        <v>295</v>
      </c>
      <c r="B90" s="1">
        <v>2020</v>
      </c>
      <c r="C90" s="1" t="s">
        <v>2323</v>
      </c>
      <c r="D90" s="6" t="s">
        <v>79</v>
      </c>
      <c r="G90" s="6" t="s">
        <v>79</v>
      </c>
    </row>
    <row r="91" spans="1:8" x14ac:dyDescent="0.25">
      <c r="A91" s="1" t="s">
        <v>299</v>
      </c>
      <c r="B91" s="1">
        <v>2000</v>
      </c>
      <c r="C91" s="1" t="s">
        <v>2279</v>
      </c>
      <c r="D91" s="6" t="s">
        <v>1211</v>
      </c>
      <c r="E91" s="6" t="s">
        <v>1211</v>
      </c>
      <c r="F91" s="6" t="s">
        <v>1211</v>
      </c>
      <c r="G91" s="6" t="s">
        <v>1211</v>
      </c>
      <c r="H91" s="6" t="s">
        <v>1211</v>
      </c>
    </row>
    <row r="92" spans="1:8" x14ac:dyDescent="0.25">
      <c r="A92" s="1" t="s">
        <v>302</v>
      </c>
      <c r="B92" s="1">
        <v>2003</v>
      </c>
      <c r="C92" s="1" t="s">
        <v>2279</v>
      </c>
      <c r="D92" s="6" t="s">
        <v>1211</v>
      </c>
      <c r="E92" s="6" t="s">
        <v>1211</v>
      </c>
      <c r="F92" s="6" t="s">
        <v>1211</v>
      </c>
      <c r="G92" s="6" t="s">
        <v>1211</v>
      </c>
      <c r="H92" s="6" t="s">
        <v>1211</v>
      </c>
    </row>
    <row r="93" spans="1:8" x14ac:dyDescent="0.25">
      <c r="A93" s="1" t="s">
        <v>1025</v>
      </c>
      <c r="B93" s="1">
        <v>2004</v>
      </c>
      <c r="C93" s="1" t="s">
        <v>2279</v>
      </c>
      <c r="D93" s="6" t="s">
        <v>1211</v>
      </c>
      <c r="E93" s="6" t="s">
        <v>1211</v>
      </c>
      <c r="F93" s="6" t="s">
        <v>1211</v>
      </c>
      <c r="G93" s="6" t="s">
        <v>1211</v>
      </c>
      <c r="H93" s="6" t="s">
        <v>1211</v>
      </c>
    </row>
    <row r="94" spans="1:8" x14ac:dyDescent="0.25">
      <c r="A94" s="1" t="s">
        <v>306</v>
      </c>
      <c r="B94" s="1">
        <v>2002</v>
      </c>
      <c r="C94" s="1" t="s">
        <v>2279</v>
      </c>
      <c r="D94" s="6" t="s">
        <v>1211</v>
      </c>
      <c r="E94" s="6" t="s">
        <v>1211</v>
      </c>
      <c r="F94" s="6" t="s">
        <v>1211</v>
      </c>
      <c r="G94" s="6" t="s">
        <v>1211</v>
      </c>
      <c r="H94" s="6" t="s">
        <v>1211</v>
      </c>
    </row>
    <row r="95" spans="1:8" x14ac:dyDescent="0.25">
      <c r="A95" s="1" t="s">
        <v>308</v>
      </c>
      <c r="B95" s="1">
        <v>2004</v>
      </c>
      <c r="C95" s="1" t="s">
        <v>2324</v>
      </c>
      <c r="D95" s="6" t="s">
        <v>80</v>
      </c>
      <c r="G95" s="6" t="s">
        <v>80</v>
      </c>
    </row>
    <row r="96" spans="1:8" ht="60" x14ac:dyDescent="0.25">
      <c r="A96" s="1" t="s">
        <v>315</v>
      </c>
      <c r="B96" s="1">
        <v>2020</v>
      </c>
      <c r="C96" s="1" t="s">
        <v>2325</v>
      </c>
      <c r="D96" s="1" t="s">
        <v>2326</v>
      </c>
      <c r="E96" s="6" t="s">
        <v>60</v>
      </c>
      <c r="F96" s="6" t="s">
        <v>60</v>
      </c>
    </row>
    <row r="97" spans="1:8" x14ac:dyDescent="0.25">
      <c r="A97" s="1" t="s">
        <v>1038</v>
      </c>
      <c r="B97" s="1">
        <v>2012</v>
      </c>
      <c r="C97" s="1" t="s">
        <v>2279</v>
      </c>
      <c r="D97" s="6" t="s">
        <v>1211</v>
      </c>
      <c r="E97" s="6" t="s">
        <v>1211</v>
      </c>
      <c r="F97" s="6" t="s">
        <v>1211</v>
      </c>
      <c r="G97" s="6" t="s">
        <v>1211</v>
      </c>
      <c r="H97" s="6" t="s">
        <v>1211</v>
      </c>
    </row>
    <row r="98" spans="1:8" x14ac:dyDescent="0.25">
      <c r="A98" s="1" t="s">
        <v>1039</v>
      </c>
      <c r="B98" s="1">
        <v>2012</v>
      </c>
      <c r="C98" s="1" t="s">
        <v>2279</v>
      </c>
      <c r="D98" s="6" t="s">
        <v>1211</v>
      </c>
      <c r="E98" s="6" t="s">
        <v>1211</v>
      </c>
      <c r="F98" s="6" t="s">
        <v>1211</v>
      </c>
      <c r="G98" s="6" t="s">
        <v>1211</v>
      </c>
      <c r="H98" s="6" t="s">
        <v>1211</v>
      </c>
    </row>
    <row r="99" spans="1:8" x14ac:dyDescent="0.25">
      <c r="A99" s="1" t="s">
        <v>318</v>
      </c>
      <c r="B99" s="1">
        <v>2017</v>
      </c>
      <c r="C99" s="1" t="s">
        <v>2279</v>
      </c>
      <c r="D99" s="6" t="s">
        <v>1211</v>
      </c>
      <c r="E99" s="6" t="s">
        <v>1211</v>
      </c>
      <c r="F99" s="6" t="s">
        <v>1211</v>
      </c>
      <c r="G99" s="6" t="s">
        <v>1211</v>
      </c>
      <c r="H99" s="6" t="s">
        <v>1211</v>
      </c>
    </row>
  </sheetData>
  <autoFilter ref="A1:H99" xr:uid="{7FCBAC71-14CD-45E3-868C-CECF7A90B29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9130-A479-4D0F-8502-0565FF035A2F}">
  <dimension ref="A1:I290"/>
  <sheetViews>
    <sheetView zoomScale="87" zoomScaleNormal="87" workbookViewId="0">
      <selection activeCell="C300" sqref="C300"/>
    </sheetView>
  </sheetViews>
  <sheetFormatPr defaultRowHeight="15" x14ac:dyDescent="0.25"/>
  <cols>
    <col min="1" max="1" width="28.28515625" customWidth="1"/>
    <col min="2" max="2" width="29.28515625" customWidth="1"/>
    <col min="3" max="3" width="45.5703125" customWidth="1"/>
    <col min="4" max="4" width="18.7109375" customWidth="1"/>
    <col min="6" max="6" width="9.85546875" customWidth="1"/>
    <col min="7" max="7" width="20.140625" customWidth="1"/>
  </cols>
  <sheetData>
    <row r="1" spans="1:9" x14ac:dyDescent="0.25">
      <c r="A1" t="s">
        <v>378</v>
      </c>
      <c r="B1" t="s">
        <v>443</v>
      </c>
      <c r="C1" t="s">
        <v>377</v>
      </c>
      <c r="D1" t="s">
        <v>6</v>
      </c>
      <c r="E1" t="s">
        <v>1234</v>
      </c>
      <c r="F1" t="s">
        <v>2132</v>
      </c>
      <c r="G1" t="s">
        <v>2131</v>
      </c>
      <c r="H1" t="s">
        <v>2135</v>
      </c>
      <c r="I1" t="s">
        <v>2134</v>
      </c>
    </row>
    <row r="2" spans="1:9" x14ac:dyDescent="0.25">
      <c r="A2" t="s">
        <v>918</v>
      </c>
      <c r="B2" t="s">
        <v>734</v>
      </c>
      <c r="C2" t="s">
        <v>391</v>
      </c>
      <c r="D2" t="s">
        <v>7</v>
      </c>
      <c r="E2" cm="1">
        <f t="array" ref="E2">COUNTA(_xlfn.UNIQUE(_xlfn._xlws.FILTER(Authorships!$A$2:$A$472, Authors!$A2=Authorships!$B$2:$B$472)))</f>
        <v>2</v>
      </c>
      <c r="F2" s="8">
        <f>E2/COUNTA(Articles!$A$2:$A$99)</f>
        <v>2.0408163265306121E-2</v>
      </c>
      <c r="G2" s="7">
        <f>SUMIF(Authorships!$B$2:$B$472,A2,Authorships!$N$2:$N$472)</f>
        <v>0.21111111111111111</v>
      </c>
      <c r="H2" cm="1">
        <f t="array" ref="H2">MIN(INDEX(Authorships!$C$2:$C$472, _xlfn._xlws.FILTER(IF($A2=Authorships!$B$2:$B$472,ROW(Authorships!$B$2:$B$472)-1,""), IF($A2=Authorships!$B$2:$B$472,ROW(Authorships!$B$2:$B$472)-1,"")&lt;&gt;"")))</f>
        <v>2020</v>
      </c>
      <c r="I2" cm="1">
        <f t="array" ref="I2">MAX(INDEX(Authorships!$C$2:$C$472, _xlfn._xlws.FILTER(IF($A2=Authorships!$B$2:$B$472,ROW(Authorships!$B$2:$B$472)-1,""), IF($A2=Authorships!$B$2:$B$472,ROW(Authorships!$B$2:$B$472)-1,"")&lt;&gt;"")))</f>
        <v>2020</v>
      </c>
    </row>
    <row r="3" spans="1:9" x14ac:dyDescent="0.25">
      <c r="A3" t="s">
        <v>1236</v>
      </c>
      <c r="B3" t="s">
        <v>396</v>
      </c>
      <c r="C3" t="s">
        <v>808</v>
      </c>
      <c r="D3" t="s">
        <v>14</v>
      </c>
      <c r="E3" cm="1">
        <f t="array" ref="E3">COUNTA(_xlfn.UNIQUE(_xlfn._xlws.FILTER(Authorships!$A$2:$A$472, Authors!A3=Authorships!$B$2:$B$472)))</f>
        <v>2</v>
      </c>
      <c r="F3" s="8">
        <f>E3/COUNTA(Articles!$A$2:$A$99)</f>
        <v>2.0408163265306121E-2</v>
      </c>
      <c r="G3" s="7">
        <f>SUMIF(Authorships!$B$2:$B$472,A3,Authorships!$N$2:$N$472)</f>
        <v>0.84444444444444444</v>
      </c>
      <c r="H3" cm="1">
        <f t="array" ref="H3">MIN(INDEX(Authorships!$C$2:$C$472, _xlfn._xlws.FILTER(IF($A3=Authorships!$B$2:$B$472,ROW(Authorships!$B$2:$B$472)-1,""), IF($A3=Authorships!$B$2:$B$472,ROW(Authorships!$B$2:$B$472)-1,"")&lt;&gt;"")))</f>
        <v>2013</v>
      </c>
      <c r="I3" cm="1">
        <f t="array" ref="I3">MAX(INDEX(Authorships!$C$2:$C$472, _xlfn._xlws.FILTER(IF($A3=Authorships!$B$2:$B$472,ROW(Authorships!$B$2:$B$472)-1,""), IF($A3=Authorships!$B$2:$B$472,ROW(Authorships!$B$2:$B$472)-1,"")&lt;&gt;"")))</f>
        <v>2016</v>
      </c>
    </row>
    <row r="4" spans="1:9" x14ac:dyDescent="0.25">
      <c r="A4" t="s">
        <v>599</v>
      </c>
      <c r="B4" t="s">
        <v>510</v>
      </c>
      <c r="C4" t="s">
        <v>401</v>
      </c>
      <c r="D4" t="s">
        <v>7</v>
      </c>
      <c r="E4" cm="1">
        <f t="array" ref="E4">COUNTA(_xlfn.UNIQUE(_xlfn._xlws.FILTER(Authorships!$A$2:$A$472, Authors!A4=Authorships!$B$2:$B$472)))</f>
        <v>1</v>
      </c>
      <c r="F4" s="8">
        <f>E4/COUNTA(Articles!$A$2:$A$99)</f>
        <v>1.020408163265306E-2</v>
      </c>
      <c r="G4" s="7">
        <f>SUMIF(Authorships!$B$2:$B$472,A4,Authorships!$N$2:$N$472)</f>
        <v>1</v>
      </c>
      <c r="H4" cm="1">
        <f t="array" ref="H4">MIN(INDEX(Authorships!$C$2:$C$472, _xlfn._xlws.FILTER(IF($A4=Authorships!$B$2:$B$472,ROW(Authorships!$B$2:$B$472)-1,""), IF($A4=Authorships!$B$2:$B$472,ROW(Authorships!$B$2:$B$472)-1,"")&lt;&gt;"")))</f>
        <v>2004</v>
      </c>
      <c r="I4" cm="1">
        <f t="array" ref="I4">MAX(INDEX(Authorships!$C$2:$C$472, _xlfn._xlws.FILTER(IF($A4=Authorships!$B$2:$B$472,ROW(Authorships!$B$2:$B$472)-1,""), IF($A4=Authorships!$B$2:$B$472,ROW(Authorships!$B$2:$B$472)-1,"")&lt;&gt;"")))</f>
        <v>2004</v>
      </c>
    </row>
    <row r="5" spans="1:9" x14ac:dyDescent="0.25">
      <c r="A5" t="s">
        <v>1237</v>
      </c>
      <c r="B5" t="s">
        <v>807</v>
      </c>
      <c r="C5" t="s">
        <v>809</v>
      </c>
      <c r="D5" t="s">
        <v>14</v>
      </c>
      <c r="E5" cm="1">
        <f t="array" ref="E5">COUNTA(_xlfn.UNIQUE(_xlfn._xlws.FILTER(Authorships!$A$2:$A$472, Authors!A5=Authorships!$B$2:$B$472)))</f>
        <v>1</v>
      </c>
      <c r="F5" s="8">
        <f>E5/COUNTA(Articles!$A$2:$A$99)</f>
        <v>1.020408163265306E-2</v>
      </c>
      <c r="G5" s="7">
        <f>SUMIF(Authorships!$B$2:$B$472,A5,Authorships!$N$2:$N$472)</f>
        <v>0.22222222222222221</v>
      </c>
      <c r="H5" cm="1">
        <f t="array" ref="H5">MIN(INDEX(Authorships!$C$2:$C$472, _xlfn._xlws.FILTER(IF($A5=Authorships!$B$2:$B$472,ROW(Authorships!$B$2:$B$472)-1,""), IF($A5=Authorships!$B$2:$B$472,ROW(Authorships!$B$2:$B$472)-1,"")&lt;&gt;"")))</f>
        <v>2008</v>
      </c>
      <c r="I5" cm="1">
        <f t="array" ref="I5">MAX(INDEX(Authorships!$C$2:$C$472, _xlfn._xlws.FILTER(IF($A5=Authorships!$B$2:$B$472,ROW(Authorships!$B$2:$B$472)-1,""), IF($A5=Authorships!$B$2:$B$472,ROW(Authorships!$B$2:$B$472)-1,"")&lt;&gt;"")))</f>
        <v>2008</v>
      </c>
    </row>
    <row r="6" spans="1:9" x14ac:dyDescent="0.25">
      <c r="A6" t="s">
        <v>595</v>
      </c>
      <c r="B6" t="s">
        <v>505</v>
      </c>
      <c r="C6" t="s">
        <v>620</v>
      </c>
      <c r="D6" t="s">
        <v>7</v>
      </c>
      <c r="E6" cm="1">
        <f t="array" ref="E6">COUNTA(_xlfn.UNIQUE(_xlfn._xlws.FILTER(Authorships!$A$2:$A$472, Authors!A6=Authorships!$B$2:$B$472)))</f>
        <v>1</v>
      </c>
      <c r="F6" s="8">
        <f>E6/COUNTA(Articles!$A$2:$A$99)</f>
        <v>1.020408163265306E-2</v>
      </c>
      <c r="G6" s="7">
        <f>SUMIF(Authorships!$B$2:$B$472,A6,Authorships!$N$2:$N$472)</f>
        <v>0.4</v>
      </c>
      <c r="H6" cm="1">
        <f t="array" ref="H6">MIN(INDEX(Authorships!$C$2:$C$472, _xlfn._xlws.FILTER(IF($A6=Authorships!$B$2:$B$472,ROW(Authorships!$B$2:$B$472)-1,""), IF($A6=Authorships!$B$2:$B$472,ROW(Authorships!$B$2:$B$472)-1,"")&lt;&gt;"")))</f>
        <v>2021</v>
      </c>
      <c r="I6" cm="1">
        <f t="array" ref="I6">MAX(INDEX(Authorships!$C$2:$C$472, _xlfn._xlws.FILTER(IF($A6=Authorships!$B$2:$B$472,ROW(Authorships!$B$2:$B$472)-1,""), IF($A6=Authorships!$B$2:$B$472,ROW(Authorships!$B$2:$B$472)-1,"")&lt;&gt;"")))</f>
        <v>2021</v>
      </c>
    </row>
    <row r="7" spans="1:9" x14ac:dyDescent="0.25">
      <c r="A7" t="s">
        <v>596</v>
      </c>
      <c r="B7" t="s">
        <v>504</v>
      </c>
      <c r="C7" t="s">
        <v>620</v>
      </c>
      <c r="D7" t="s">
        <v>7</v>
      </c>
      <c r="E7" cm="1">
        <f t="array" ref="E7">COUNTA(_xlfn.UNIQUE(_xlfn._xlws.FILTER(Authorships!$A$2:$A$472, Authors!A7=Authorships!$B$2:$B$472)))</f>
        <v>3</v>
      </c>
      <c r="F7" s="8">
        <f>E7/COUNTA(Articles!$A$2:$A$99)</f>
        <v>3.0612244897959183E-2</v>
      </c>
      <c r="G7" s="7">
        <f>SUMIF(Authorships!$B$2:$B$472,A7,Authorships!$N$2:$N$472)</f>
        <v>2.6</v>
      </c>
      <c r="H7" cm="1">
        <f t="array" ref="H7">MIN(INDEX(Authorships!$C$2:$C$472, _xlfn._xlws.FILTER(IF($A7=Authorships!$B$2:$B$472,ROW(Authorships!$B$2:$B$472)-1,""), IF($A7=Authorships!$B$2:$B$472,ROW(Authorships!$B$2:$B$472)-1,"")&lt;&gt;"")))</f>
        <v>2011</v>
      </c>
      <c r="I7" cm="1">
        <f t="array" ref="I7">MAX(INDEX(Authorships!$C$2:$C$472, _xlfn._xlws.FILTER(IF($A7=Authorships!$B$2:$B$472,ROW(Authorships!$B$2:$B$472)-1,""), IF($A7=Authorships!$B$2:$B$472,ROW(Authorships!$B$2:$B$472)-1,"")&lt;&gt;"")))</f>
        <v>2021</v>
      </c>
    </row>
    <row r="8" spans="1:9" x14ac:dyDescent="0.25">
      <c r="A8" t="s">
        <v>530</v>
      </c>
      <c r="B8" t="s">
        <v>405</v>
      </c>
      <c r="C8" t="s">
        <v>406</v>
      </c>
      <c r="D8" t="s">
        <v>407</v>
      </c>
      <c r="E8" cm="1">
        <f t="array" ref="E8">COUNTA(_xlfn.UNIQUE(_xlfn._xlws.FILTER(Authorships!$A$2:$A$472, Authors!A8=Authorships!$B$2:$B$472)))</f>
        <v>1</v>
      </c>
      <c r="F8" s="8">
        <f>E8/COUNTA(Articles!$A$2:$A$99)</f>
        <v>1.020408163265306E-2</v>
      </c>
      <c r="G8" s="7">
        <f>SUMIF(Authorships!$B$2:$B$472,A8,Authorships!$N$2:$N$472)</f>
        <v>0.4</v>
      </c>
      <c r="H8" cm="1">
        <f t="array" ref="H8">MIN(INDEX(Authorships!$C$2:$C$472, _xlfn._xlws.FILTER(IF($A8=Authorships!$B$2:$B$472,ROW(Authorships!$B$2:$B$472)-1,""), IF($A8=Authorships!$B$2:$B$472,ROW(Authorships!$B$2:$B$472)-1,"")&lt;&gt;"")))</f>
        <v>2019</v>
      </c>
      <c r="I8" cm="1">
        <f t="array" ref="I8">MAX(INDEX(Authorships!$C$2:$C$472, _xlfn._xlws.FILTER(IF($A8=Authorships!$B$2:$B$472,ROW(Authorships!$B$2:$B$472)-1,""), IF($A8=Authorships!$B$2:$B$472,ROW(Authorships!$B$2:$B$472)-1,"")&lt;&gt;"")))</f>
        <v>2019</v>
      </c>
    </row>
    <row r="9" spans="1:9" x14ac:dyDescent="0.25">
      <c r="A9" t="s">
        <v>1238</v>
      </c>
      <c r="B9" t="s">
        <v>1122</v>
      </c>
      <c r="C9" t="s">
        <v>400</v>
      </c>
      <c r="D9" t="s">
        <v>14</v>
      </c>
      <c r="E9" cm="1">
        <f t="array" ref="E9">COUNTA(_xlfn.UNIQUE(_xlfn._xlws.FILTER(Authorships!$A$2:$A$472, Authors!A9=Authorships!$B$2:$B$472)))</f>
        <v>2</v>
      </c>
      <c r="F9" s="8">
        <f>E9/COUNTA(Articles!$A$2:$A$99)</f>
        <v>2.0408163265306121E-2</v>
      </c>
      <c r="G9" s="7">
        <f>SUMIF(Authorships!$B$2:$B$472,A9,Authorships!$N$2:$N$472)</f>
        <v>1.4</v>
      </c>
      <c r="H9" cm="1">
        <f t="array" ref="H9">MIN(INDEX(Authorships!$C$2:$C$472, _xlfn._xlws.FILTER(IF($A9=Authorships!$B$2:$B$472,ROW(Authorships!$B$2:$B$472)-1,""), IF($A9=Authorships!$B$2:$B$472,ROW(Authorships!$B$2:$B$472)-1,"")&lt;&gt;"")))</f>
        <v>2014</v>
      </c>
      <c r="I9" cm="1">
        <f t="array" ref="I9">MAX(INDEX(Authorships!$C$2:$C$472, _xlfn._xlws.FILTER(IF($A9=Authorships!$B$2:$B$472,ROW(Authorships!$B$2:$B$472)-1,""), IF($A9=Authorships!$B$2:$B$472,ROW(Authorships!$B$2:$B$472)-1,"")&lt;&gt;"")))</f>
        <v>2016</v>
      </c>
    </row>
    <row r="10" spans="1:9" x14ac:dyDescent="0.25">
      <c r="A10" t="s">
        <v>528</v>
      </c>
      <c r="B10" t="s">
        <v>403</v>
      </c>
      <c r="C10" t="s">
        <v>400</v>
      </c>
      <c r="D10" t="s">
        <v>14</v>
      </c>
      <c r="E10" cm="1">
        <f t="array" ref="E10">COUNTA(_xlfn.UNIQUE(_xlfn._xlws.FILTER(Authorships!$A$2:$A$472, Authors!A10=Authorships!$B$2:$B$472)))</f>
        <v>4</v>
      </c>
      <c r="F10" s="8">
        <f>E10/COUNTA(Articles!$A$2:$A$99)</f>
        <v>4.0816326530612242E-2</v>
      </c>
      <c r="G10" s="7">
        <f>SUMIF(Authorships!$B$2:$B$472,A10,Authorships!$N$2:$N$472)</f>
        <v>2.1444444444444444</v>
      </c>
      <c r="H10" cm="1">
        <f t="array" ref="H10">MIN(INDEX(Authorships!$C$2:$C$472, _xlfn._xlws.FILTER(IF($A10=Authorships!$B$2:$B$472,ROW(Authorships!$B$2:$B$472)-1,""), IF($A10=Authorships!$B$2:$B$472,ROW(Authorships!$B$2:$B$472)-1,"")&lt;&gt;"")))</f>
        <v>2014</v>
      </c>
      <c r="I10" cm="1">
        <f t="array" ref="I10">MAX(INDEX(Authorships!$C$2:$C$472, _xlfn._xlws.FILTER(IF($A10=Authorships!$B$2:$B$472,ROW(Authorships!$B$2:$B$472)-1,""), IF($A10=Authorships!$B$2:$B$472,ROW(Authorships!$B$2:$B$472)-1,"")&lt;&gt;"")))</f>
        <v>2020</v>
      </c>
    </row>
    <row r="11" spans="1:9" x14ac:dyDescent="0.25">
      <c r="A11" t="s">
        <v>515</v>
      </c>
      <c r="B11" t="s">
        <v>382</v>
      </c>
      <c r="C11" t="s">
        <v>499</v>
      </c>
      <c r="D11" t="s">
        <v>7</v>
      </c>
      <c r="E11" cm="1">
        <f t="array" ref="E11">COUNTA(_xlfn.UNIQUE(_xlfn._xlws.FILTER(Authorships!$A$2:$A$472, Authors!A11=Authorships!$B$2:$B$472)))</f>
        <v>2</v>
      </c>
      <c r="F11" s="8">
        <f>E11/COUNTA(Articles!$A$2:$A$99)</f>
        <v>2.0408163265306121E-2</v>
      </c>
      <c r="G11" s="7">
        <f>SUMIF(Authorships!$B$2:$B$472,A11,Authorships!$N$2:$N$472)</f>
        <v>1.2142857142857142</v>
      </c>
      <c r="H11" cm="1">
        <f t="array" ref="H11">MIN(INDEX(Authorships!$C$2:$C$472, _xlfn._xlws.FILTER(IF($A11=Authorships!$B$2:$B$472,ROW(Authorships!$B$2:$B$472)-1,""), IF($A11=Authorships!$B$2:$B$472,ROW(Authorships!$B$2:$B$472)-1,"")&lt;&gt;"")))</f>
        <v>2010</v>
      </c>
      <c r="I11" cm="1">
        <f t="array" ref="I11">MAX(INDEX(Authorships!$C$2:$C$472, _xlfn._xlws.FILTER(IF($A11=Authorships!$B$2:$B$472,ROW(Authorships!$B$2:$B$472)-1,""), IF($A11=Authorships!$B$2:$B$472,ROW(Authorships!$B$2:$B$472)-1,"")&lt;&gt;"")))</f>
        <v>2012</v>
      </c>
    </row>
    <row r="12" spans="1:9" x14ac:dyDescent="0.25">
      <c r="A12" t="s">
        <v>523</v>
      </c>
      <c r="B12" t="s">
        <v>393</v>
      </c>
      <c r="C12" t="s">
        <v>394</v>
      </c>
      <c r="D12" t="s">
        <v>1288</v>
      </c>
      <c r="E12" cm="1">
        <f t="array" ref="E12">COUNTA(_xlfn.UNIQUE(_xlfn._xlws.FILTER(Authorships!$A$2:$A$472, Authors!A12=Authorships!$B$2:$B$472)))</f>
        <v>1</v>
      </c>
      <c r="F12" s="8">
        <f>E12/COUNTA(Articles!$A$2:$A$99)</f>
        <v>1.020408163265306E-2</v>
      </c>
      <c r="G12" s="7">
        <f>SUMIF(Authorships!$B$2:$B$472,A12,Authorships!$N$2:$N$472)</f>
        <v>1</v>
      </c>
      <c r="H12" cm="1">
        <f t="array" ref="H12">MIN(INDEX(Authorships!$C$2:$C$472, _xlfn._xlws.FILTER(IF($A12=Authorships!$B$2:$B$472,ROW(Authorships!$B$2:$B$472)-1,""), IF($A12=Authorships!$B$2:$B$472,ROW(Authorships!$B$2:$B$472)-1,"")&lt;&gt;"")))</f>
        <v>2011</v>
      </c>
      <c r="I12" cm="1">
        <f t="array" ref="I12">MAX(INDEX(Authorships!$C$2:$C$472, _xlfn._xlws.FILTER(IF($A12=Authorships!$B$2:$B$472,ROW(Authorships!$B$2:$B$472)-1,""), IF($A12=Authorships!$B$2:$B$472,ROW(Authorships!$B$2:$B$472)-1,"")&lt;&gt;"")))</f>
        <v>2011</v>
      </c>
    </row>
    <row r="13" spans="1:9" x14ac:dyDescent="0.25">
      <c r="A13" t="s">
        <v>1108</v>
      </c>
      <c r="B13" t="s">
        <v>1028</v>
      </c>
      <c r="C13" t="s">
        <v>499</v>
      </c>
      <c r="D13" t="s">
        <v>36</v>
      </c>
      <c r="E13" cm="1">
        <f t="array" ref="E13">COUNTA(_xlfn.UNIQUE(_xlfn._xlws.FILTER(Authorships!$A$2:$A$472, Authors!A13=Authorships!$B$2:$B$472)))</f>
        <v>1</v>
      </c>
      <c r="F13" s="8">
        <f>E13/COUNTA(Articles!$A$2:$A$99)</f>
        <v>1.020408163265306E-2</v>
      </c>
      <c r="G13" s="7">
        <f>SUMIF(Authorships!$B$2:$B$472,A13,Authorships!$N$2:$N$472)</f>
        <v>0.14285714285714285</v>
      </c>
      <c r="H13" cm="1">
        <f t="array" ref="H13">MIN(INDEX(Authorships!$C$2:$C$472, _xlfn._xlws.FILTER(IF($A13=Authorships!$B$2:$B$472,ROW(Authorships!$B$2:$B$472)-1,""), IF($A13=Authorships!$B$2:$B$472,ROW(Authorships!$B$2:$B$472)-1,"")&lt;&gt;"")))</f>
        <v>2003</v>
      </c>
      <c r="I13" cm="1">
        <f t="array" ref="I13">MAX(INDEX(Authorships!$C$2:$C$472, _xlfn._xlws.FILTER(IF($A13=Authorships!$B$2:$B$472,ROW(Authorships!$B$2:$B$472)-1,""), IF($A13=Authorships!$B$2:$B$472,ROW(Authorships!$B$2:$B$472)-1,"")&lt;&gt;"")))</f>
        <v>2003</v>
      </c>
    </row>
    <row r="14" spans="1:9" x14ac:dyDescent="0.25">
      <c r="A14" t="s">
        <v>947</v>
      </c>
      <c r="B14" t="s">
        <v>781</v>
      </c>
      <c r="C14" t="s">
        <v>782</v>
      </c>
      <c r="D14" t="s">
        <v>253</v>
      </c>
      <c r="E14" cm="1">
        <f t="array" ref="E14">COUNTA(_xlfn.UNIQUE(_xlfn._xlws.FILTER(Authorships!$A$2:$A$472, Authors!A14=Authorships!$B$2:$B$472)))</f>
        <v>1</v>
      </c>
      <c r="F14" s="8">
        <f>E14/COUNTA(Articles!$A$2:$A$99)</f>
        <v>1.020408163265306E-2</v>
      </c>
      <c r="G14" s="7">
        <f>SUMIF(Authorships!$B$2:$B$472,A14,Authorships!$N$2:$N$472)</f>
        <v>1</v>
      </c>
      <c r="H14" cm="1">
        <f t="array" ref="H14">MIN(INDEX(Authorships!$C$2:$C$472, _xlfn._xlws.FILTER(IF($A14=Authorships!$B$2:$B$472,ROW(Authorships!$B$2:$B$472)-1,""), IF($A14=Authorships!$B$2:$B$472,ROW(Authorships!$B$2:$B$472)-1,"")&lt;&gt;"")))</f>
        <v>2013</v>
      </c>
      <c r="I14" cm="1">
        <f t="array" ref="I14">MAX(INDEX(Authorships!$C$2:$C$472, _xlfn._xlws.FILTER(IF($A14=Authorships!$B$2:$B$472,ROW(Authorships!$B$2:$B$472)-1,""), IF($A14=Authorships!$B$2:$B$472,ROW(Authorships!$B$2:$B$472)-1,"")&lt;&gt;"")))</f>
        <v>2013</v>
      </c>
    </row>
    <row r="15" spans="1:9" x14ac:dyDescent="0.25">
      <c r="A15" t="s">
        <v>529</v>
      </c>
      <c r="B15" t="s">
        <v>404</v>
      </c>
      <c r="C15" t="s">
        <v>400</v>
      </c>
      <c r="D15" t="s">
        <v>14</v>
      </c>
      <c r="E15" cm="1">
        <f t="array" ref="E15">COUNTA(_xlfn.UNIQUE(_xlfn._xlws.FILTER(Authorships!$A$2:$A$472, Authors!A15=Authorships!$B$2:$B$472)))</f>
        <v>1</v>
      </c>
      <c r="F15" s="8">
        <f>E15/COUNTA(Articles!$A$2:$A$99)</f>
        <v>1.020408163265306E-2</v>
      </c>
      <c r="G15" s="7">
        <f>SUMIF(Authorships!$B$2:$B$472,A15,Authorships!$N$2:$N$472)</f>
        <v>0.6</v>
      </c>
      <c r="H15" cm="1">
        <f t="array" ref="H15">MIN(INDEX(Authorships!$C$2:$C$472, _xlfn._xlws.FILTER(IF($A15=Authorships!$B$2:$B$472,ROW(Authorships!$B$2:$B$472)-1,""), IF($A15=Authorships!$B$2:$B$472,ROW(Authorships!$B$2:$B$472)-1,"")&lt;&gt;"")))</f>
        <v>2019</v>
      </c>
      <c r="I15" cm="1">
        <f t="array" ref="I15">MAX(INDEX(Authorships!$C$2:$C$472, _xlfn._xlws.FILTER(IF($A15=Authorships!$B$2:$B$472,ROW(Authorships!$B$2:$B$472)-1,""), IF($A15=Authorships!$B$2:$B$472,ROW(Authorships!$B$2:$B$472)-1,"")&lt;&gt;"")))</f>
        <v>2019</v>
      </c>
    </row>
    <row r="16" spans="1:9" x14ac:dyDescent="0.25">
      <c r="A16" t="s">
        <v>518</v>
      </c>
      <c r="B16" t="s">
        <v>385</v>
      </c>
      <c r="C16" t="s">
        <v>391</v>
      </c>
      <c r="D16" t="s">
        <v>7</v>
      </c>
      <c r="E16" cm="1">
        <f t="array" ref="E16">COUNTA(_xlfn.UNIQUE(_xlfn._xlws.FILTER(Authorships!$A$2:$A$472, Authors!A16=Authorships!$B$2:$B$472)))</f>
        <v>1</v>
      </c>
      <c r="F16" s="8">
        <f>E16/COUNTA(Articles!$A$2:$A$99)</f>
        <v>1.020408163265306E-2</v>
      </c>
      <c r="G16" s="7">
        <f>SUMIF(Authorships!$B$2:$B$472,A16,Authorships!$N$2:$N$472)</f>
        <v>0.18518518518518517</v>
      </c>
      <c r="H16" cm="1">
        <f t="array" ref="H16">MIN(INDEX(Authorships!$C$2:$C$472, _xlfn._xlws.FILTER(IF($A16=Authorships!$B$2:$B$472,ROW(Authorships!$B$2:$B$472)-1,""), IF($A16=Authorships!$B$2:$B$472,ROW(Authorships!$B$2:$B$472)-1,"")&lt;&gt;"")))</f>
        <v>2012</v>
      </c>
      <c r="I16" cm="1">
        <f t="array" ref="I16">MAX(INDEX(Authorships!$C$2:$C$472, _xlfn._xlws.FILTER(IF($A16=Authorships!$B$2:$B$472,ROW(Authorships!$B$2:$B$472)-1,""), IF($A16=Authorships!$B$2:$B$472,ROW(Authorships!$B$2:$B$472)-1,"")&lt;&gt;"")))</f>
        <v>2012</v>
      </c>
    </row>
    <row r="17" spans="1:9" x14ac:dyDescent="0.25">
      <c r="A17" t="s">
        <v>919</v>
      </c>
      <c r="B17" t="s">
        <v>733</v>
      </c>
      <c r="C17" t="s">
        <v>391</v>
      </c>
      <c r="D17" t="s">
        <v>7</v>
      </c>
      <c r="E17" cm="1">
        <f t="array" ref="E17">COUNTA(_xlfn.UNIQUE(_xlfn._xlws.FILTER(Authorships!$A$2:$A$472, Authors!A17=Authorships!$B$2:$B$472)))</f>
        <v>3</v>
      </c>
      <c r="F17" s="8">
        <f>E17/COUNTA(Articles!$A$2:$A$99)</f>
        <v>3.0612244897959183E-2</v>
      </c>
      <c r="G17" s="7">
        <f>SUMIF(Authorships!$B$2:$B$472,A17,Authorships!$N$2:$N$472)</f>
        <v>0.36884531590413944</v>
      </c>
      <c r="H17" cm="1">
        <f t="array" ref="H17">MIN(INDEX(Authorships!$C$2:$C$472, _xlfn._xlws.FILTER(IF($A17=Authorships!$B$2:$B$472,ROW(Authorships!$B$2:$B$472)-1,""), IF($A17=Authorships!$B$2:$B$472,ROW(Authorships!$B$2:$B$472)-1,"")&lt;&gt;"")))</f>
        <v>2020</v>
      </c>
      <c r="I17" cm="1">
        <f t="array" ref="I17">MAX(INDEX(Authorships!$C$2:$C$472, _xlfn._xlws.FILTER(IF($A17=Authorships!$B$2:$B$472,ROW(Authorships!$B$2:$B$472)-1,""), IF($A17=Authorships!$B$2:$B$472,ROW(Authorships!$B$2:$B$472)-1,"")&lt;&gt;"")))</f>
        <v>2020</v>
      </c>
    </row>
    <row r="18" spans="1:9" x14ac:dyDescent="0.25">
      <c r="A18" t="s">
        <v>1235</v>
      </c>
      <c r="B18" t="s">
        <v>395</v>
      </c>
      <c r="C18" t="s">
        <v>400</v>
      </c>
      <c r="D18" t="s">
        <v>14</v>
      </c>
      <c r="E18" cm="1">
        <f t="array" ref="E18">COUNTA(_xlfn.UNIQUE(_xlfn._xlws.FILTER(Authorships!$A$2:$A$472, Authors!A18=Authorships!$B$2:$B$472)))</f>
        <v>9</v>
      </c>
      <c r="F18" s="8">
        <f>E18/COUNTA(Articles!$A$2:$A$99)</f>
        <v>9.1836734693877556E-2</v>
      </c>
      <c r="G18" s="7">
        <f>SUMIF(Authorships!$B$2:$B$472,A18,Authorships!$N$2:$N$472)</f>
        <v>7.6444444444444439</v>
      </c>
      <c r="H18" cm="1">
        <f t="array" ref="H18">MIN(INDEX(Authorships!$C$2:$C$472, _xlfn._xlws.FILTER(IF($A18=Authorships!$B$2:$B$472,ROW(Authorships!$B$2:$B$472)-1,""), IF($A18=Authorships!$B$2:$B$472,ROW(Authorships!$B$2:$B$472)-1,"")&lt;&gt;"")))</f>
        <v>2008</v>
      </c>
      <c r="I18" cm="1">
        <f t="array" ref="I18">MAX(INDEX(Authorships!$C$2:$C$472, _xlfn._xlws.FILTER(IF($A18=Authorships!$B$2:$B$472,ROW(Authorships!$B$2:$B$472)-1,""), IF($A18=Authorships!$B$2:$B$472,ROW(Authorships!$B$2:$B$472)-1,"")&lt;&gt;"")))</f>
        <v>2020</v>
      </c>
    </row>
    <row r="19" spans="1:9" x14ac:dyDescent="0.25">
      <c r="A19" t="s">
        <v>533</v>
      </c>
      <c r="B19" t="s">
        <v>410</v>
      </c>
      <c r="C19" t="s">
        <v>414</v>
      </c>
      <c r="D19" t="s">
        <v>1288</v>
      </c>
      <c r="E19" cm="1">
        <f t="array" ref="E19">COUNTA(_xlfn.UNIQUE(_xlfn._xlws.FILTER(Authorships!$A$2:$A$472, Authors!A19=Authorships!$B$2:$B$472)))</f>
        <v>2</v>
      </c>
      <c r="F19" s="8">
        <f>E19/COUNTA(Articles!$A$2:$A$99)</f>
        <v>2.0408163265306121E-2</v>
      </c>
      <c r="G19" s="7">
        <f>SUMIF(Authorships!$B$2:$B$472,A19,Authorships!$N$2:$N$472)</f>
        <v>1.25</v>
      </c>
      <c r="H19" cm="1">
        <f t="array" ref="H19">MIN(INDEX(Authorships!$C$2:$C$472, _xlfn._xlws.FILTER(IF($A19=Authorships!$B$2:$B$472,ROW(Authorships!$B$2:$B$472)-1,""), IF($A19=Authorships!$B$2:$B$472,ROW(Authorships!$B$2:$B$472)-1,"")&lt;&gt;"")))</f>
        <v>2004</v>
      </c>
      <c r="I19" cm="1">
        <f t="array" ref="I19">MAX(INDEX(Authorships!$C$2:$C$472, _xlfn._xlws.FILTER(IF($A19=Authorships!$B$2:$B$472,ROW(Authorships!$B$2:$B$472)-1,""), IF($A19=Authorships!$B$2:$B$472,ROW(Authorships!$B$2:$B$472)-1,"")&lt;&gt;"")))</f>
        <v>2004</v>
      </c>
    </row>
    <row r="20" spans="1:9" x14ac:dyDescent="0.25">
      <c r="A20" t="s">
        <v>906</v>
      </c>
      <c r="B20" t="s">
        <v>721</v>
      </c>
      <c r="C20" t="s">
        <v>724</v>
      </c>
      <c r="D20" t="s">
        <v>1288</v>
      </c>
      <c r="E20" cm="1">
        <f t="array" ref="E20">COUNTA(_xlfn.UNIQUE(_xlfn._xlws.FILTER(Authorships!$A$2:$A$472, Authors!A20=Authorships!$B$2:$B$472)))</f>
        <v>1</v>
      </c>
      <c r="F20" s="8">
        <f>E20/COUNTA(Articles!$A$2:$A$99)</f>
        <v>1.020408163265306E-2</v>
      </c>
      <c r="G20" s="7">
        <f>SUMIF(Authorships!$B$2:$B$472,A20,Authorships!$N$2:$N$472)</f>
        <v>0.14285714285714285</v>
      </c>
      <c r="H20" cm="1">
        <f t="array" ref="H20">MIN(INDEX(Authorships!$C$2:$C$472, _xlfn._xlws.FILTER(IF($A20=Authorships!$B$2:$B$472,ROW(Authorships!$B$2:$B$472)-1,""), IF($A20=Authorships!$B$2:$B$472,ROW(Authorships!$B$2:$B$472)-1,"")&lt;&gt;"")))</f>
        <v>2020</v>
      </c>
      <c r="I20" cm="1">
        <f t="array" ref="I20">MAX(INDEX(Authorships!$C$2:$C$472, _xlfn._xlws.FILTER(IF($A20=Authorships!$B$2:$B$472,ROW(Authorships!$B$2:$B$472)-1,""), IF($A20=Authorships!$B$2:$B$472,ROW(Authorships!$B$2:$B$472)-1,"")&lt;&gt;"")))</f>
        <v>2020</v>
      </c>
    </row>
    <row r="21" spans="1:9" x14ac:dyDescent="0.25">
      <c r="A21" t="s">
        <v>540</v>
      </c>
      <c r="B21" t="s">
        <v>417</v>
      </c>
      <c r="C21" t="s">
        <v>426</v>
      </c>
      <c r="D21" t="s">
        <v>33</v>
      </c>
      <c r="E21" cm="1">
        <f t="array" ref="E21">COUNTA(_xlfn.UNIQUE(_xlfn._xlws.FILTER(Authorships!$A$2:$A$472, Authors!A21=Authorships!$B$2:$B$472)))</f>
        <v>1</v>
      </c>
      <c r="F21" s="8">
        <f>E21/COUNTA(Articles!$A$2:$A$99)</f>
        <v>1.020408163265306E-2</v>
      </c>
      <c r="G21" s="7">
        <f>SUMIF(Authorships!$B$2:$B$472,A21,Authorships!$N$2:$N$472)</f>
        <v>1</v>
      </c>
      <c r="H21" cm="1">
        <f t="array" ref="H21">MIN(INDEX(Authorships!$C$2:$C$472, _xlfn._xlws.FILTER(IF($A21=Authorships!$B$2:$B$472,ROW(Authorships!$B$2:$B$472)-1,""), IF($A21=Authorships!$B$2:$B$472,ROW(Authorships!$B$2:$B$472)-1,"")&lt;&gt;"")))</f>
        <v>2010</v>
      </c>
      <c r="I21" cm="1">
        <f t="array" ref="I21">MAX(INDEX(Authorships!$C$2:$C$472, _xlfn._xlws.FILTER(IF($A21=Authorships!$B$2:$B$472,ROW(Authorships!$B$2:$B$472)-1,""), IF($A21=Authorships!$B$2:$B$472,ROW(Authorships!$B$2:$B$472)-1,"")&lt;&gt;"")))</f>
        <v>2010</v>
      </c>
    </row>
    <row r="22" spans="1:9" x14ac:dyDescent="0.25">
      <c r="A22" t="s">
        <v>850</v>
      </c>
      <c r="B22" t="s">
        <v>633</v>
      </c>
      <c r="C22" t="s">
        <v>997</v>
      </c>
      <c r="D22" t="s">
        <v>168</v>
      </c>
      <c r="E22" cm="1">
        <f t="array" ref="E22">COUNTA(_xlfn.UNIQUE(_xlfn._xlws.FILTER(Authorships!$A$2:$A$472, Authors!A22=Authorships!$B$2:$B$472)))</f>
        <v>2</v>
      </c>
      <c r="F22" s="8">
        <f>E22/COUNTA(Articles!$A$2:$A$99)</f>
        <v>2.0408163265306121E-2</v>
      </c>
      <c r="G22" s="7">
        <f>SUMIF(Authorships!$B$2:$B$472,A22,Authorships!$N$2:$N$472)</f>
        <v>0.77777777777777768</v>
      </c>
      <c r="H22" cm="1">
        <f t="array" ref="H22">MIN(INDEX(Authorships!$C$2:$C$472, _xlfn._xlws.FILTER(IF($A22=Authorships!$B$2:$B$472,ROW(Authorships!$B$2:$B$472)-1,""), IF($A22=Authorships!$B$2:$B$472,ROW(Authorships!$B$2:$B$472)-1,"")&lt;&gt;"")))</f>
        <v>2015</v>
      </c>
      <c r="I22" cm="1">
        <f t="array" ref="I22">MAX(INDEX(Authorships!$C$2:$C$472, _xlfn._xlws.FILTER(IF($A22=Authorships!$B$2:$B$472,ROW(Authorships!$B$2:$B$472)-1,""), IF($A22=Authorships!$B$2:$B$472,ROW(Authorships!$B$2:$B$472)-1,"")&lt;&gt;"")))</f>
        <v>2016</v>
      </c>
    </row>
    <row r="23" spans="1:9" x14ac:dyDescent="0.25">
      <c r="A23" t="s">
        <v>1083</v>
      </c>
      <c r="B23" t="s">
        <v>995</v>
      </c>
      <c r="C23" t="s">
        <v>997</v>
      </c>
      <c r="D23" t="s">
        <v>168</v>
      </c>
      <c r="E23" cm="1">
        <f t="array" ref="E23">COUNTA(_xlfn.UNIQUE(_xlfn._xlws.FILTER(Authorships!$A$2:$A$472, Authors!A23=Authorships!$B$2:$B$472)))</f>
        <v>1</v>
      </c>
      <c r="F23" s="8">
        <f>E23/COUNTA(Articles!$A$2:$A$99)</f>
        <v>1.020408163265306E-2</v>
      </c>
      <c r="G23" s="7">
        <f>SUMIF(Authorships!$B$2:$B$472,A23,Authorships!$N$2:$N$472)</f>
        <v>0.14285714285714285</v>
      </c>
      <c r="H23" cm="1">
        <f t="array" ref="H23">MIN(INDEX(Authorships!$C$2:$C$472, _xlfn._xlws.FILTER(IF($A23=Authorships!$B$2:$B$472,ROW(Authorships!$B$2:$B$472)-1,""), IF($A23=Authorships!$B$2:$B$472,ROW(Authorships!$B$2:$B$472)-1,"")&lt;&gt;"")))</f>
        <v>2016</v>
      </c>
      <c r="I23" cm="1">
        <f t="array" ref="I23">MAX(INDEX(Authorships!$C$2:$C$472, _xlfn._xlws.FILTER(IF($A23=Authorships!$B$2:$B$472,ROW(Authorships!$B$2:$B$472)-1,""), IF($A23=Authorships!$B$2:$B$472,ROW(Authorships!$B$2:$B$472)-1,"")&lt;&gt;"")))</f>
        <v>2016</v>
      </c>
    </row>
    <row r="24" spans="1:9" x14ac:dyDescent="0.25">
      <c r="A24" t="s">
        <v>959</v>
      </c>
      <c r="B24" t="s">
        <v>806</v>
      </c>
      <c r="C24" t="s">
        <v>809</v>
      </c>
      <c r="D24" t="s">
        <v>14</v>
      </c>
      <c r="E24" cm="1">
        <f t="array" ref="E24">COUNTA(_xlfn.UNIQUE(_xlfn._xlws.FILTER(Authorships!$A$2:$A$472, Authors!A24=Authorships!$B$2:$B$472)))</f>
        <v>1</v>
      </c>
      <c r="F24" s="8">
        <f>E24/COUNTA(Articles!$A$2:$A$99)</f>
        <v>1.020408163265306E-2</v>
      </c>
      <c r="G24" s="7">
        <f>SUMIF(Authorships!$B$2:$B$472,A24,Authorships!$N$2:$N$472)</f>
        <v>0.33333333333333331</v>
      </c>
      <c r="H24" cm="1">
        <f t="array" ref="H24">MIN(INDEX(Authorships!$C$2:$C$472, _xlfn._xlws.FILTER(IF($A24=Authorships!$B$2:$B$472,ROW(Authorships!$B$2:$B$472)-1,""), IF($A24=Authorships!$B$2:$B$472,ROW(Authorships!$B$2:$B$472)-1,"")&lt;&gt;"")))</f>
        <v>2008</v>
      </c>
      <c r="I24" cm="1">
        <f t="array" ref="I24">MAX(INDEX(Authorships!$C$2:$C$472, _xlfn._xlws.FILTER(IF($A24=Authorships!$B$2:$B$472,ROW(Authorships!$B$2:$B$472)-1,""), IF($A24=Authorships!$B$2:$B$472,ROW(Authorships!$B$2:$B$472)-1,"")&lt;&gt;"")))</f>
        <v>2008</v>
      </c>
    </row>
    <row r="25" spans="1:9" x14ac:dyDescent="0.25">
      <c r="A25" t="s">
        <v>1110</v>
      </c>
      <c r="B25" t="s">
        <v>1033</v>
      </c>
      <c r="C25" t="s">
        <v>493</v>
      </c>
      <c r="D25" t="s">
        <v>36</v>
      </c>
      <c r="E25" cm="1">
        <f t="array" ref="E25">COUNTA(_xlfn.UNIQUE(_xlfn._xlws.FILTER(Authorships!$A$2:$A$472, Authors!A25=Authorships!$B$2:$B$472)))</f>
        <v>1</v>
      </c>
      <c r="F25" s="8">
        <f>E25/COUNTA(Articles!$A$2:$A$99)</f>
        <v>1.020408163265306E-2</v>
      </c>
      <c r="G25" s="7">
        <f>SUMIF(Authorships!$B$2:$B$472,A25,Authorships!$N$2:$N$472)</f>
        <v>0.2857142857142857</v>
      </c>
      <c r="H25" cm="1">
        <f t="array" ref="H25">MIN(INDEX(Authorships!$C$2:$C$472, _xlfn._xlws.FILTER(IF($A25=Authorships!$B$2:$B$472,ROW(Authorships!$B$2:$B$472)-1,""), IF($A25=Authorships!$B$2:$B$472,ROW(Authorships!$B$2:$B$472)-1,"")&lt;&gt;"")))</f>
        <v>2002</v>
      </c>
      <c r="I25" cm="1">
        <f t="array" ref="I25">MAX(INDEX(Authorships!$C$2:$C$472, _xlfn._xlws.FILTER(IF($A25=Authorships!$B$2:$B$472,ROW(Authorships!$B$2:$B$472)-1,""), IF($A25=Authorships!$B$2:$B$472,ROW(Authorships!$B$2:$B$472)-1,"")&lt;&gt;"")))</f>
        <v>2002</v>
      </c>
    </row>
    <row r="26" spans="1:9" x14ac:dyDescent="0.25">
      <c r="A26" t="s">
        <v>581</v>
      </c>
      <c r="B26" t="s">
        <v>475</v>
      </c>
      <c r="C26" t="s">
        <v>484</v>
      </c>
      <c r="D26" t="s">
        <v>1288</v>
      </c>
      <c r="E26" cm="1">
        <f t="array" ref="E26">COUNTA(_xlfn.UNIQUE(_xlfn._xlws.FILTER(Authorships!$A$2:$A$472, Authors!A26=Authorships!$B$2:$B$472)))</f>
        <v>1</v>
      </c>
      <c r="F26" s="8">
        <f>E26/COUNTA(Articles!$A$2:$A$99)</f>
        <v>1.020408163265306E-2</v>
      </c>
      <c r="G26" s="7">
        <f>SUMIF(Authorships!$B$2:$B$472,A26,Authorships!$N$2:$N$472)</f>
        <v>0.22222222222222221</v>
      </c>
      <c r="H26" cm="1">
        <f t="array" ref="H26">MIN(INDEX(Authorships!$C$2:$C$472, _xlfn._xlws.FILTER(IF($A26=Authorships!$B$2:$B$472,ROW(Authorships!$B$2:$B$472)-1,""), IF($A26=Authorships!$B$2:$B$472,ROW(Authorships!$B$2:$B$472)-1,"")&lt;&gt;"")))</f>
        <v>2015</v>
      </c>
      <c r="I26" cm="1">
        <f t="array" ref="I26">MAX(INDEX(Authorships!$C$2:$C$472, _xlfn._xlws.FILTER(IF($A26=Authorships!$B$2:$B$472,ROW(Authorships!$B$2:$B$472)-1,""), IF($A26=Authorships!$B$2:$B$472,ROW(Authorships!$B$2:$B$472)-1,"")&lt;&gt;"")))</f>
        <v>2015</v>
      </c>
    </row>
    <row r="27" spans="1:9" x14ac:dyDescent="0.25">
      <c r="A27" t="s">
        <v>551</v>
      </c>
      <c r="B27" t="s">
        <v>430</v>
      </c>
      <c r="C27" t="s">
        <v>433</v>
      </c>
      <c r="D27" t="s">
        <v>7</v>
      </c>
      <c r="E27" cm="1">
        <f t="array" ref="E27">COUNTA(_xlfn.UNIQUE(_xlfn._xlws.FILTER(Authorships!$A$2:$A$472, Authors!A27=Authorships!$B$2:$B$472)))</f>
        <v>1</v>
      </c>
      <c r="F27" s="8">
        <f>E27/COUNTA(Articles!$A$2:$A$99)</f>
        <v>1.020408163265306E-2</v>
      </c>
      <c r="G27" s="7">
        <f>SUMIF(Authorships!$B$2:$B$472,A27,Authorships!$N$2:$N$472)</f>
        <v>0.2857142857142857</v>
      </c>
      <c r="H27" cm="1">
        <f t="array" ref="H27">MIN(INDEX(Authorships!$C$2:$C$472, _xlfn._xlws.FILTER(IF($A27=Authorships!$B$2:$B$472,ROW(Authorships!$B$2:$B$472)-1,""), IF($A27=Authorships!$B$2:$B$472,ROW(Authorships!$B$2:$B$472)-1,"")&lt;&gt;"")))</f>
        <v>2010</v>
      </c>
      <c r="I27" cm="1">
        <f t="array" ref="I27">MAX(INDEX(Authorships!$C$2:$C$472, _xlfn._xlws.FILTER(IF($A27=Authorships!$B$2:$B$472,ROW(Authorships!$B$2:$B$472)-1,""), IF($A27=Authorships!$B$2:$B$472,ROW(Authorships!$B$2:$B$472)-1,"")&lt;&gt;"")))</f>
        <v>2010</v>
      </c>
    </row>
    <row r="28" spans="1:9" x14ac:dyDescent="0.25">
      <c r="A28" t="s">
        <v>935</v>
      </c>
      <c r="B28" t="s">
        <v>757</v>
      </c>
      <c r="C28" t="s">
        <v>767</v>
      </c>
      <c r="D28" t="s">
        <v>246</v>
      </c>
      <c r="E28" cm="1">
        <f t="array" ref="E28">COUNTA(_xlfn.UNIQUE(_xlfn._xlws.FILTER(Authorships!$A$2:$A$472, Authors!A28=Authorships!$B$2:$B$472)))</f>
        <v>1</v>
      </c>
      <c r="F28" s="8">
        <f>E28/COUNTA(Articles!$A$2:$A$99)</f>
        <v>1.020408163265306E-2</v>
      </c>
      <c r="G28" s="7">
        <f>SUMIF(Authorships!$B$2:$B$472,A28,Authorships!$N$2:$N$472)</f>
        <v>0.15384615384615385</v>
      </c>
      <c r="H28" cm="1">
        <f t="array" ref="H28">MIN(INDEX(Authorships!$C$2:$C$472, _xlfn._xlws.FILTER(IF($A28=Authorships!$B$2:$B$472,ROW(Authorships!$B$2:$B$472)-1,""), IF($A28=Authorships!$B$2:$B$472,ROW(Authorships!$B$2:$B$472)-1,"")&lt;&gt;"")))</f>
        <v>2008</v>
      </c>
      <c r="I28" cm="1">
        <f t="array" ref="I28">MAX(INDEX(Authorships!$C$2:$C$472, _xlfn._xlws.FILTER(IF($A28=Authorships!$B$2:$B$472,ROW(Authorships!$B$2:$B$472)-1,""), IF($A28=Authorships!$B$2:$B$472,ROW(Authorships!$B$2:$B$472)-1,"")&lt;&gt;"")))</f>
        <v>2008</v>
      </c>
    </row>
    <row r="29" spans="1:9" x14ac:dyDescent="0.25">
      <c r="A29" t="s">
        <v>600</v>
      </c>
      <c r="B29" t="s">
        <v>511</v>
      </c>
      <c r="C29" t="s">
        <v>401</v>
      </c>
      <c r="D29" t="s">
        <v>7</v>
      </c>
      <c r="E29" cm="1">
        <f t="array" ref="E29">COUNTA(_xlfn.UNIQUE(_xlfn._xlws.FILTER(Authorships!$A$2:$A$472, Authors!A29=Authorships!$B$2:$B$472)))</f>
        <v>1</v>
      </c>
      <c r="F29" s="8">
        <f>E29/COUNTA(Articles!$A$2:$A$99)</f>
        <v>1.020408163265306E-2</v>
      </c>
      <c r="G29" s="7">
        <f>SUMIF(Authorships!$B$2:$B$472,A29,Authorships!$N$2:$N$472)</f>
        <v>1</v>
      </c>
      <c r="H29" cm="1">
        <f t="array" ref="H29">MIN(INDEX(Authorships!$C$2:$C$472, _xlfn._xlws.FILTER(IF($A29=Authorships!$B$2:$B$472,ROW(Authorships!$B$2:$B$472)-1,""), IF($A29=Authorships!$B$2:$B$472,ROW(Authorships!$B$2:$B$472)-1,"")&lt;&gt;"")))</f>
        <v>1999</v>
      </c>
      <c r="I29" cm="1">
        <f t="array" ref="I29">MAX(INDEX(Authorships!$C$2:$C$472, _xlfn._xlws.FILTER(IF($A29=Authorships!$B$2:$B$472,ROW(Authorships!$B$2:$B$472)-1,""), IF($A29=Authorships!$B$2:$B$472,ROW(Authorships!$B$2:$B$472)-1,"")&lt;&gt;"")))</f>
        <v>1999</v>
      </c>
    </row>
    <row r="30" spans="1:9" x14ac:dyDescent="0.25">
      <c r="A30" t="s">
        <v>549</v>
      </c>
      <c r="B30" t="s">
        <v>428</v>
      </c>
      <c r="C30" t="s">
        <v>433</v>
      </c>
      <c r="D30" t="s">
        <v>7</v>
      </c>
      <c r="E30" cm="1">
        <f t="array" ref="E30">COUNTA(_xlfn.UNIQUE(_xlfn._xlws.FILTER(Authorships!$A$2:$A$472, Authors!A30=Authorships!$B$2:$B$472)))</f>
        <v>1</v>
      </c>
      <c r="F30" s="8">
        <f>E30/COUNTA(Articles!$A$2:$A$99)</f>
        <v>1.020408163265306E-2</v>
      </c>
      <c r="G30" s="7">
        <f>SUMIF(Authorships!$B$2:$B$472,A30,Authorships!$N$2:$N$472)</f>
        <v>1</v>
      </c>
      <c r="H30" cm="1">
        <f t="array" ref="H30">MIN(INDEX(Authorships!$C$2:$C$472, _xlfn._xlws.FILTER(IF($A30=Authorships!$B$2:$B$472,ROW(Authorships!$B$2:$B$472)-1,""), IF($A30=Authorships!$B$2:$B$472,ROW(Authorships!$B$2:$B$472)-1,"")&lt;&gt;"")))</f>
        <v>2010</v>
      </c>
      <c r="I30" cm="1">
        <f t="array" ref="I30">MAX(INDEX(Authorships!$C$2:$C$472, _xlfn._xlws.FILTER(IF($A30=Authorships!$B$2:$B$472,ROW(Authorships!$B$2:$B$472)-1,""), IF($A30=Authorships!$B$2:$B$472,ROW(Authorships!$B$2:$B$472)-1,"")&lt;&gt;"")))</f>
        <v>2010</v>
      </c>
    </row>
    <row r="31" spans="1:9" x14ac:dyDescent="0.25">
      <c r="A31" t="s">
        <v>554</v>
      </c>
      <c r="B31" t="s">
        <v>434</v>
      </c>
      <c r="C31" t="s">
        <v>439</v>
      </c>
      <c r="D31" t="s">
        <v>7</v>
      </c>
      <c r="E31" cm="1">
        <f t="array" ref="E31">COUNTA(_xlfn.UNIQUE(_xlfn._xlws.FILTER(Authorships!$A$2:$A$472, Authors!A31=Authorships!$B$2:$B$472)))</f>
        <v>1</v>
      </c>
      <c r="F31" s="8">
        <f>E31/COUNTA(Articles!$A$2:$A$99)</f>
        <v>1.020408163265306E-2</v>
      </c>
      <c r="G31" s="7">
        <f>SUMIF(Authorships!$B$2:$B$472,A31,Authorships!$N$2:$N$472)</f>
        <v>1</v>
      </c>
      <c r="H31" cm="1">
        <f t="array" ref="H31">MIN(INDEX(Authorships!$C$2:$C$472, _xlfn._xlws.FILTER(IF($A31=Authorships!$B$2:$B$472,ROW(Authorships!$B$2:$B$472)-1,""), IF($A31=Authorships!$B$2:$B$472,ROW(Authorships!$B$2:$B$472)-1,"")&lt;&gt;"")))</f>
        <v>2020</v>
      </c>
      <c r="I31" cm="1">
        <f t="array" ref="I31">MAX(INDEX(Authorships!$C$2:$C$472, _xlfn._xlws.FILTER(IF($A31=Authorships!$B$2:$B$472,ROW(Authorships!$B$2:$B$472)-1,""), IF($A31=Authorships!$B$2:$B$472,ROW(Authorships!$B$2:$B$472)-1,"")&lt;&gt;"")))</f>
        <v>2020</v>
      </c>
    </row>
    <row r="32" spans="1:9" x14ac:dyDescent="0.25">
      <c r="A32" t="s">
        <v>535</v>
      </c>
      <c r="B32" t="s">
        <v>1123</v>
      </c>
      <c r="C32" t="s">
        <v>415</v>
      </c>
      <c r="D32" t="s">
        <v>1288</v>
      </c>
      <c r="E32" cm="1">
        <f t="array" ref="E32">COUNTA(_xlfn.UNIQUE(_xlfn._xlws.FILTER(Authorships!$A$2:$A$472, Authors!A32=Authorships!$B$2:$B$472)))</f>
        <v>2</v>
      </c>
      <c r="F32" s="8">
        <f>E32/COUNTA(Articles!$A$2:$A$99)</f>
        <v>2.0408163265306121E-2</v>
      </c>
      <c r="G32" s="7">
        <f>SUMIF(Authorships!$B$2:$B$472,A32,Authorships!$N$2:$N$472)</f>
        <v>1.2222222222222223</v>
      </c>
      <c r="H32" cm="1">
        <f t="array" ref="H32">MIN(INDEX(Authorships!$C$2:$C$472, _xlfn._xlws.FILTER(IF($A32=Authorships!$B$2:$B$472,ROW(Authorships!$B$2:$B$472)-1,""), IF($A32=Authorships!$B$2:$B$472,ROW(Authorships!$B$2:$B$472)-1,"")&lt;&gt;"")))</f>
        <v>2004</v>
      </c>
      <c r="I32" cm="1">
        <f t="array" ref="I32">MAX(INDEX(Authorships!$C$2:$C$472, _xlfn._xlws.FILTER(IF($A32=Authorships!$B$2:$B$472,ROW(Authorships!$B$2:$B$472)-1,""), IF($A32=Authorships!$B$2:$B$472,ROW(Authorships!$B$2:$B$472)-1,"")&lt;&gt;"")))</f>
        <v>2004</v>
      </c>
    </row>
    <row r="33" spans="1:9" x14ac:dyDescent="0.25">
      <c r="A33" t="s">
        <v>1117</v>
      </c>
      <c r="B33" t="s">
        <v>1045</v>
      </c>
      <c r="C33" t="s">
        <v>1050</v>
      </c>
      <c r="D33" t="s">
        <v>317</v>
      </c>
      <c r="E33" cm="1">
        <f t="array" ref="E33">COUNTA(_xlfn.UNIQUE(_xlfn._xlws.FILTER(Authorships!$A$2:$A$472, Authors!A33=Authorships!$B$2:$B$472)))</f>
        <v>1</v>
      </c>
      <c r="F33" s="8">
        <f>E33/COUNTA(Articles!$A$2:$A$99)</f>
        <v>1.020408163265306E-2</v>
      </c>
      <c r="G33" s="7">
        <f>SUMIF(Authorships!$B$2:$B$472,A33,Authorships!$N$2:$N$472)</f>
        <v>0.6</v>
      </c>
      <c r="H33" cm="1">
        <f t="array" ref="H33">MIN(INDEX(Authorships!$C$2:$C$472, _xlfn._xlws.FILTER(IF($A33=Authorships!$B$2:$B$472,ROW(Authorships!$B$2:$B$472)-1,""), IF($A33=Authorships!$B$2:$B$472,ROW(Authorships!$B$2:$B$472)-1,"")&lt;&gt;"")))</f>
        <v>2020</v>
      </c>
      <c r="I33" cm="1">
        <f t="array" ref="I33">MAX(INDEX(Authorships!$C$2:$C$472, _xlfn._xlws.FILTER(IF($A33=Authorships!$B$2:$B$472,ROW(Authorships!$B$2:$B$472)-1,""), IF($A33=Authorships!$B$2:$B$472,ROW(Authorships!$B$2:$B$472)-1,"")&lt;&gt;"")))</f>
        <v>2020</v>
      </c>
    </row>
    <row r="34" spans="1:9" x14ac:dyDescent="0.25">
      <c r="A34" t="s">
        <v>958</v>
      </c>
      <c r="B34" t="s">
        <v>801</v>
      </c>
      <c r="C34" t="s">
        <v>804</v>
      </c>
      <c r="D34" t="s">
        <v>36</v>
      </c>
      <c r="E34" cm="1">
        <f t="array" ref="E34">COUNTA(_xlfn.UNIQUE(_xlfn._xlws.FILTER(Authorships!$A$2:$A$472, Authors!A34=Authorships!$B$2:$B$472)))</f>
        <v>1</v>
      </c>
      <c r="F34" s="8">
        <f>E34/COUNTA(Articles!$A$2:$A$99)</f>
        <v>1.020408163265306E-2</v>
      </c>
      <c r="G34" s="7">
        <f>SUMIF(Authorships!$B$2:$B$472,A34,Authorships!$N$2:$N$472)</f>
        <v>0.44444444444444442</v>
      </c>
      <c r="H34" cm="1">
        <f t="array" ref="H34">MIN(INDEX(Authorships!$C$2:$C$472, _xlfn._xlws.FILTER(IF($A34=Authorships!$B$2:$B$472,ROW(Authorships!$B$2:$B$472)-1,""), IF($A34=Authorships!$B$2:$B$472,ROW(Authorships!$B$2:$B$472)-1,"")&lt;&gt;"")))</f>
        <v>2004</v>
      </c>
      <c r="I34" cm="1">
        <f t="array" ref="I34">MAX(INDEX(Authorships!$C$2:$C$472, _xlfn._xlws.FILTER(IF($A34=Authorships!$B$2:$B$472,ROW(Authorships!$B$2:$B$472)-1,""), IF($A34=Authorships!$B$2:$B$472,ROW(Authorships!$B$2:$B$472)-1,"")&lt;&gt;"")))</f>
        <v>2004</v>
      </c>
    </row>
    <row r="35" spans="1:9" x14ac:dyDescent="0.25">
      <c r="A35" t="s">
        <v>563</v>
      </c>
      <c r="B35" t="s">
        <v>445</v>
      </c>
      <c r="C35" t="s">
        <v>449</v>
      </c>
      <c r="D35" t="s">
        <v>1288</v>
      </c>
      <c r="E35" cm="1">
        <f t="array" ref="E35">COUNTA(_xlfn.UNIQUE(_xlfn._xlws.FILTER(Authorships!$A$2:$A$472, Authors!A35=Authorships!$B$2:$B$472)))</f>
        <v>1</v>
      </c>
      <c r="F35" s="8">
        <f>E35/COUNTA(Articles!$A$2:$A$99)</f>
        <v>1.020408163265306E-2</v>
      </c>
      <c r="G35" s="7">
        <f>SUMIF(Authorships!$B$2:$B$472,A35,Authorships!$N$2:$N$472)</f>
        <v>1</v>
      </c>
      <c r="H35" cm="1">
        <f t="array" ref="H35">MIN(INDEX(Authorships!$C$2:$C$472, _xlfn._xlws.FILTER(IF($A35=Authorships!$B$2:$B$472,ROW(Authorships!$B$2:$B$472)-1,""), IF($A35=Authorships!$B$2:$B$472,ROW(Authorships!$B$2:$B$472)-1,"")&lt;&gt;"")))</f>
        <v>2014</v>
      </c>
      <c r="I35" cm="1">
        <f t="array" ref="I35">MAX(INDEX(Authorships!$C$2:$C$472, _xlfn._xlws.FILTER(IF($A35=Authorships!$B$2:$B$472,ROW(Authorships!$B$2:$B$472)-1,""), IF($A35=Authorships!$B$2:$B$472,ROW(Authorships!$B$2:$B$472)-1,"")&lt;&gt;"")))</f>
        <v>2014</v>
      </c>
    </row>
    <row r="36" spans="1:9" x14ac:dyDescent="0.25">
      <c r="A36" t="s">
        <v>898</v>
      </c>
      <c r="B36" t="s">
        <v>704</v>
      </c>
      <c r="C36" t="s">
        <v>689</v>
      </c>
      <c r="D36" t="s">
        <v>1288</v>
      </c>
      <c r="E36" cm="1">
        <f t="array" ref="E36">COUNTA(_xlfn.UNIQUE(_xlfn._xlws.FILTER(Authorships!$A$2:$A$472, Authors!A36=Authorships!$B$2:$B$472)))</f>
        <v>1</v>
      </c>
      <c r="F36" s="8">
        <f>E36/COUNTA(Articles!$A$2:$A$99)</f>
        <v>1.020408163265306E-2</v>
      </c>
      <c r="G36" s="7">
        <f>SUMIF(Authorships!$B$2:$B$472,A36,Authorships!$N$2:$N$472)</f>
        <v>0.3</v>
      </c>
      <c r="H36" cm="1">
        <f t="array" ref="H36">MIN(INDEX(Authorships!$C$2:$C$472, _xlfn._xlws.FILTER(IF($A36=Authorships!$B$2:$B$472,ROW(Authorships!$B$2:$B$472)-1,""), IF($A36=Authorships!$B$2:$B$472,ROW(Authorships!$B$2:$B$472)-1,"")&lt;&gt;"")))</f>
        <v>2011</v>
      </c>
      <c r="I36" cm="1">
        <f t="array" ref="I36">MAX(INDEX(Authorships!$C$2:$C$472, _xlfn._xlws.FILTER(IF($A36=Authorships!$B$2:$B$472,ROW(Authorships!$B$2:$B$472)-1,""), IF($A36=Authorships!$B$2:$B$472,ROW(Authorships!$B$2:$B$472)-1,"")&lt;&gt;"")))</f>
        <v>2011</v>
      </c>
    </row>
    <row r="37" spans="1:9" x14ac:dyDescent="0.25">
      <c r="A37" t="s">
        <v>1112</v>
      </c>
      <c r="B37" t="s">
        <v>1035</v>
      </c>
      <c r="C37" t="s">
        <v>1037</v>
      </c>
      <c r="D37" t="s">
        <v>1288</v>
      </c>
      <c r="E37" cm="1">
        <f t="array" ref="E37">COUNTA(_xlfn.UNIQUE(_xlfn._xlws.FILTER(Authorships!$A$2:$A$472, Authors!A37=Authorships!$B$2:$B$472)))</f>
        <v>1</v>
      </c>
      <c r="F37" s="8">
        <f>E37/COUNTA(Articles!$A$2:$A$99)</f>
        <v>1.020408163265306E-2</v>
      </c>
      <c r="G37" s="7">
        <f>SUMIF(Authorships!$B$2:$B$472,A37,Authorships!$N$2:$N$472)</f>
        <v>0.4</v>
      </c>
      <c r="H37" cm="1">
        <f t="array" ref="H37">MIN(INDEX(Authorships!$C$2:$C$472, _xlfn._xlws.FILTER(IF($A37=Authorships!$B$2:$B$472,ROW(Authorships!$B$2:$B$472)-1,""), IF($A37=Authorships!$B$2:$B$472,ROW(Authorships!$B$2:$B$472)-1,"")&lt;&gt;"")))</f>
        <v>2004</v>
      </c>
      <c r="I37" cm="1">
        <f t="array" ref="I37">MAX(INDEX(Authorships!$C$2:$C$472, _xlfn._xlws.FILTER(IF($A37=Authorships!$B$2:$B$472,ROW(Authorships!$B$2:$B$472)-1,""), IF($A37=Authorships!$B$2:$B$472,ROW(Authorships!$B$2:$B$472)-1,"")&lt;&gt;"")))</f>
        <v>2004</v>
      </c>
    </row>
    <row r="38" spans="1:9" x14ac:dyDescent="0.25">
      <c r="A38" t="s">
        <v>567</v>
      </c>
      <c r="B38" t="s">
        <v>461</v>
      </c>
      <c r="C38" t="s">
        <v>472</v>
      </c>
      <c r="D38" t="s">
        <v>470</v>
      </c>
      <c r="E38" cm="1">
        <f t="array" ref="E38">COUNTA(_xlfn.UNIQUE(_xlfn._xlws.FILTER(Authorships!$A$2:$A$472, Authors!A38=Authorships!$B$2:$B$472)))</f>
        <v>2</v>
      </c>
      <c r="F38" s="8">
        <f>E38/COUNTA(Articles!$A$2:$A$99)</f>
        <v>2.0408163265306121E-2</v>
      </c>
      <c r="G38" s="7">
        <f>SUMIF(Authorships!$B$2:$B$472,A38,Authorships!$N$2:$N$472)</f>
        <v>2</v>
      </c>
      <c r="H38" cm="1">
        <f t="array" ref="H38">MIN(INDEX(Authorships!$C$2:$C$472, _xlfn._xlws.FILTER(IF($A38=Authorships!$B$2:$B$472,ROW(Authorships!$B$2:$B$472)-1,""), IF($A38=Authorships!$B$2:$B$472,ROW(Authorships!$B$2:$B$472)-1,"")&lt;&gt;"")))</f>
        <v>2009</v>
      </c>
      <c r="I38" cm="1">
        <f t="array" ref="I38">MAX(INDEX(Authorships!$C$2:$C$472, _xlfn._xlws.FILTER(IF($A38=Authorships!$B$2:$B$472,ROW(Authorships!$B$2:$B$472)-1,""), IF($A38=Authorships!$B$2:$B$472,ROW(Authorships!$B$2:$B$472)-1,"")&lt;&gt;"")))</f>
        <v>2013</v>
      </c>
    </row>
    <row r="39" spans="1:9" x14ac:dyDescent="0.25">
      <c r="A39" t="s">
        <v>575</v>
      </c>
      <c r="B39" t="s">
        <v>473</v>
      </c>
      <c r="C39" t="s">
        <v>481</v>
      </c>
      <c r="D39" t="s">
        <v>1288</v>
      </c>
      <c r="E39" cm="1">
        <f t="array" ref="E39">COUNTA(_xlfn.UNIQUE(_xlfn._xlws.FILTER(Authorships!$A$2:$A$472, Authors!A39=Authorships!$B$2:$B$472)))</f>
        <v>1</v>
      </c>
      <c r="F39" s="8">
        <f>E39/COUNTA(Articles!$A$2:$A$99)</f>
        <v>1.020408163265306E-2</v>
      </c>
      <c r="G39" s="7">
        <f>SUMIF(Authorships!$B$2:$B$472,A39,Authorships!$N$2:$N$472)</f>
        <v>1</v>
      </c>
      <c r="H39" cm="1">
        <f t="array" ref="H39">MIN(INDEX(Authorships!$C$2:$C$472, _xlfn._xlws.FILTER(IF($A39=Authorships!$B$2:$B$472,ROW(Authorships!$B$2:$B$472)-1,""), IF($A39=Authorships!$B$2:$B$472,ROW(Authorships!$B$2:$B$472)-1,"")&lt;&gt;"")))</f>
        <v>2015</v>
      </c>
      <c r="I39" cm="1">
        <f t="array" ref="I39">MAX(INDEX(Authorships!$C$2:$C$472, _xlfn._xlws.FILTER(IF($A39=Authorships!$B$2:$B$472,ROW(Authorships!$B$2:$B$472)-1,""), IF($A39=Authorships!$B$2:$B$472,ROW(Authorships!$B$2:$B$472)-1,"")&lt;&gt;"")))</f>
        <v>2015</v>
      </c>
    </row>
    <row r="40" spans="1:9" x14ac:dyDescent="0.25">
      <c r="A40" t="s">
        <v>922</v>
      </c>
      <c r="B40" t="s">
        <v>744</v>
      </c>
      <c r="C40" t="s">
        <v>391</v>
      </c>
      <c r="D40" t="s">
        <v>7</v>
      </c>
      <c r="E40" cm="1">
        <f t="array" ref="E40">COUNTA(_xlfn.UNIQUE(_xlfn._xlws.FILTER(Authorships!$A$2:$A$472, Authors!A40=Authorships!$B$2:$B$472)))</f>
        <v>2</v>
      </c>
      <c r="F40" s="8">
        <f>E40/COUNTA(Articles!$A$2:$A$99)</f>
        <v>2.0408163265306121E-2</v>
      </c>
      <c r="G40" s="7">
        <f>SUMIF(Authorships!$B$2:$B$472,A40,Authorships!$N$2:$N$472)</f>
        <v>5.3159041394335513E-2</v>
      </c>
      <c r="H40" cm="1">
        <f t="array" ref="H40">MIN(INDEX(Authorships!$C$2:$C$472, _xlfn._xlws.FILTER(IF($A40=Authorships!$B$2:$B$472,ROW(Authorships!$B$2:$B$472)-1,""), IF($A40=Authorships!$B$2:$B$472,ROW(Authorships!$B$2:$B$472)-1,"")&lt;&gt;"")))</f>
        <v>2020</v>
      </c>
      <c r="I40" cm="1">
        <f t="array" ref="I40">MAX(INDEX(Authorships!$C$2:$C$472, _xlfn._xlws.FILTER(IF($A40=Authorships!$B$2:$B$472,ROW(Authorships!$B$2:$B$472)-1,""), IF($A40=Authorships!$B$2:$B$472,ROW(Authorships!$B$2:$B$472)-1,"")&lt;&gt;"")))</f>
        <v>2020</v>
      </c>
    </row>
    <row r="41" spans="1:9" x14ac:dyDescent="0.25">
      <c r="A41" t="s">
        <v>840</v>
      </c>
      <c r="B41" t="s">
        <v>618</v>
      </c>
      <c r="C41" t="s">
        <v>619</v>
      </c>
      <c r="D41" t="s">
        <v>7</v>
      </c>
      <c r="E41" cm="1">
        <f t="array" ref="E41">COUNTA(_xlfn.UNIQUE(_xlfn._xlws.FILTER(Authorships!$A$2:$A$472, Authors!A41=Authorships!$B$2:$B$472)))</f>
        <v>1</v>
      </c>
      <c r="F41" s="8">
        <f>E41/COUNTA(Articles!$A$2:$A$99)</f>
        <v>1.020408163265306E-2</v>
      </c>
      <c r="G41" s="7">
        <f>SUMIF(Authorships!$B$2:$B$472,A41,Authorships!$N$2:$N$472)</f>
        <v>1</v>
      </c>
      <c r="H41" cm="1">
        <f t="array" ref="H41">MIN(INDEX(Authorships!$C$2:$C$472, _xlfn._xlws.FILTER(IF($A41=Authorships!$B$2:$B$472,ROW(Authorships!$B$2:$B$472)-1,""), IF($A41=Authorships!$B$2:$B$472,ROW(Authorships!$B$2:$B$472)-1,"")&lt;&gt;"")))</f>
        <v>2008</v>
      </c>
      <c r="I41" cm="1">
        <f t="array" ref="I41">MAX(INDEX(Authorships!$C$2:$C$472, _xlfn._xlws.FILTER(IF($A41=Authorships!$B$2:$B$472,ROW(Authorships!$B$2:$B$472)-1,""), IF($A41=Authorships!$B$2:$B$472,ROW(Authorships!$B$2:$B$472)-1,"")&lt;&gt;"")))</f>
        <v>2008</v>
      </c>
    </row>
    <row r="42" spans="1:9" x14ac:dyDescent="0.25">
      <c r="A42" t="s">
        <v>569</v>
      </c>
      <c r="B42" t="s">
        <v>463</v>
      </c>
      <c r="C42" t="s">
        <v>471</v>
      </c>
      <c r="D42" t="s">
        <v>470</v>
      </c>
      <c r="E42" cm="1">
        <f t="array" ref="E42">COUNTA(_xlfn.UNIQUE(_xlfn._xlws.FILTER(Authorships!$A$2:$A$472, Authors!A42=Authorships!$B$2:$B$472)))</f>
        <v>1</v>
      </c>
      <c r="F42" s="8">
        <f>E42/COUNTA(Articles!$A$2:$A$99)</f>
        <v>1.020408163265306E-2</v>
      </c>
      <c r="G42" s="7">
        <f>SUMIF(Authorships!$B$2:$B$472,A42,Authorships!$N$2:$N$472)</f>
        <v>0.22222222222222221</v>
      </c>
      <c r="H42" cm="1">
        <f t="array" ref="H42">MIN(INDEX(Authorships!$C$2:$C$472, _xlfn._xlws.FILTER(IF($A42=Authorships!$B$2:$B$472,ROW(Authorships!$B$2:$B$472)-1,""), IF($A42=Authorships!$B$2:$B$472,ROW(Authorships!$B$2:$B$472)-1,"")&lt;&gt;"")))</f>
        <v>2013</v>
      </c>
      <c r="I42" cm="1">
        <f t="array" ref="I42">MAX(INDEX(Authorships!$C$2:$C$472, _xlfn._xlws.FILTER(IF($A42=Authorships!$B$2:$B$472,ROW(Authorships!$B$2:$B$472)-1,""), IF($A42=Authorships!$B$2:$B$472,ROW(Authorships!$B$2:$B$472)-1,"")&lt;&gt;"")))</f>
        <v>2013</v>
      </c>
    </row>
    <row r="43" spans="1:9" x14ac:dyDescent="0.25">
      <c r="A43" t="s">
        <v>583</v>
      </c>
      <c r="B43" t="s">
        <v>487</v>
      </c>
      <c r="C43" t="s">
        <v>493</v>
      </c>
      <c r="D43" t="s">
        <v>36</v>
      </c>
      <c r="E43" cm="1">
        <f t="array" ref="E43">COUNTA(_xlfn.UNIQUE(_xlfn._xlws.FILTER(Authorships!$A$2:$A$472, Authors!A43=Authorships!$B$2:$B$472)))</f>
        <v>2</v>
      </c>
      <c r="F43" s="8">
        <f>E43/COUNTA(Articles!$A$2:$A$99)</f>
        <v>2.0408163265306121E-2</v>
      </c>
      <c r="G43" s="7">
        <f>SUMIF(Authorships!$B$2:$B$472,A43,Authorships!$N$2:$N$472)</f>
        <v>1.3571428571428572</v>
      </c>
      <c r="H43" cm="1">
        <f t="array" ref="H43">MIN(INDEX(Authorships!$C$2:$C$472, _xlfn._xlws.FILTER(IF($A43=Authorships!$B$2:$B$472,ROW(Authorships!$B$2:$B$472)-1,""), IF($A43=Authorships!$B$2:$B$472,ROW(Authorships!$B$2:$B$472)-1,"")&lt;&gt;"")))</f>
        <v>2001</v>
      </c>
      <c r="I43" cm="1">
        <f t="array" ref="I43">MAX(INDEX(Authorships!$C$2:$C$472, _xlfn._xlws.FILTER(IF($A43=Authorships!$B$2:$B$472,ROW(Authorships!$B$2:$B$472)-1,""), IF($A43=Authorships!$B$2:$B$472,ROW(Authorships!$B$2:$B$472)-1,"")&lt;&gt;"")))</f>
        <v>2002</v>
      </c>
    </row>
    <row r="44" spans="1:9" x14ac:dyDescent="0.25">
      <c r="A44" t="s">
        <v>1088</v>
      </c>
      <c r="B44" t="s">
        <v>1001</v>
      </c>
      <c r="C44" t="s">
        <v>513</v>
      </c>
      <c r="D44" t="s">
        <v>14</v>
      </c>
      <c r="E44" cm="1">
        <f t="array" ref="E44">COUNTA(_xlfn.UNIQUE(_xlfn._xlws.FILTER(Authorships!$A$2:$A$472, Authors!A44=Authorships!$B$2:$B$472)))</f>
        <v>1</v>
      </c>
      <c r="F44" s="8">
        <f>E44/COUNTA(Articles!$A$2:$A$99)</f>
        <v>1.020408163265306E-2</v>
      </c>
      <c r="G44" s="7">
        <f>SUMIF(Authorships!$B$2:$B$472,A44,Authorships!$N$2:$N$472)</f>
        <v>0.14285714285714285</v>
      </c>
      <c r="H44" cm="1">
        <f t="array" ref="H44">MIN(INDEX(Authorships!$C$2:$C$472, _xlfn._xlws.FILTER(IF($A44=Authorships!$B$2:$B$472,ROW(Authorships!$B$2:$B$472)-1,""), IF($A44=Authorships!$B$2:$B$472,ROW(Authorships!$B$2:$B$472)-1,"")&lt;&gt;"")))</f>
        <v>2016</v>
      </c>
      <c r="I44" cm="1">
        <f t="array" ref="I44">MAX(INDEX(Authorships!$C$2:$C$472, _xlfn._xlws.FILTER(IF($A44=Authorships!$B$2:$B$472,ROW(Authorships!$B$2:$B$472)-1,""), IF($A44=Authorships!$B$2:$B$472,ROW(Authorships!$B$2:$B$472)-1,"")&lt;&gt;"")))</f>
        <v>2016</v>
      </c>
    </row>
    <row r="45" spans="1:9" x14ac:dyDescent="0.25">
      <c r="A45" t="s">
        <v>845</v>
      </c>
      <c r="B45" t="s">
        <v>623</v>
      </c>
      <c r="C45" t="s">
        <v>626</v>
      </c>
      <c r="D45" t="s">
        <v>44</v>
      </c>
      <c r="E45" cm="1">
        <f t="array" ref="E45">COUNTA(_xlfn.UNIQUE(_xlfn._xlws.FILTER(Authorships!$A$2:$A$472, Authors!A45=Authorships!$B$2:$B$472)))</f>
        <v>1</v>
      </c>
      <c r="F45" s="8">
        <f>E45/COUNTA(Articles!$A$2:$A$99)</f>
        <v>1.020408163265306E-2</v>
      </c>
      <c r="G45" s="7">
        <f>SUMIF(Authorships!$B$2:$B$472,A45,Authorships!$N$2:$N$472)</f>
        <v>0.6</v>
      </c>
      <c r="H45" cm="1">
        <f t="array" ref="H45">MIN(INDEX(Authorships!$C$2:$C$472, _xlfn._xlws.FILTER(IF($A45=Authorships!$B$2:$B$472,ROW(Authorships!$B$2:$B$472)-1,""), IF($A45=Authorships!$B$2:$B$472,ROW(Authorships!$B$2:$B$472)-1,"")&lt;&gt;"")))</f>
        <v>2016</v>
      </c>
      <c r="I45" cm="1">
        <f t="array" ref="I45">MAX(INDEX(Authorships!$C$2:$C$472, _xlfn._xlws.FILTER(IF($A45=Authorships!$B$2:$B$472,ROW(Authorships!$B$2:$B$472)-1,""), IF($A45=Authorships!$B$2:$B$472,ROW(Authorships!$B$2:$B$472)-1,"")&lt;&gt;"")))</f>
        <v>2016</v>
      </c>
    </row>
    <row r="46" spans="1:9" x14ac:dyDescent="0.25">
      <c r="A46" t="s">
        <v>1073</v>
      </c>
      <c r="B46" t="s">
        <v>974</v>
      </c>
      <c r="C46" t="s">
        <v>986</v>
      </c>
      <c r="D46" t="s">
        <v>275</v>
      </c>
      <c r="E46" cm="1">
        <f t="array" ref="E46">COUNTA(_xlfn.UNIQUE(_xlfn._xlws.FILTER(Authorships!$A$2:$A$472, Authors!A46=Authorships!$B$2:$B$472)))</f>
        <v>1</v>
      </c>
      <c r="F46" s="8">
        <f>E46/COUNTA(Articles!$A$2:$A$99)</f>
        <v>1.020408163265306E-2</v>
      </c>
      <c r="G46" s="7">
        <f>SUMIF(Authorships!$B$2:$B$472,A46,Authorships!$N$2:$N$472)</f>
        <v>3.896103896103896E-2</v>
      </c>
      <c r="H46" cm="1">
        <f t="array" ref="H46">MIN(INDEX(Authorships!$C$2:$C$472, _xlfn._xlws.FILTER(IF($A46=Authorships!$B$2:$B$472,ROW(Authorships!$B$2:$B$472)-1,""), IF($A46=Authorships!$B$2:$B$472,ROW(Authorships!$B$2:$B$472)-1,"")&lt;&gt;"")))</f>
        <v>2015</v>
      </c>
      <c r="I46" cm="1">
        <f t="array" ref="I46">MAX(INDEX(Authorships!$C$2:$C$472, _xlfn._xlws.FILTER(IF($A46=Authorships!$B$2:$B$472,ROW(Authorships!$B$2:$B$472)-1,""), IF($A46=Authorships!$B$2:$B$472,ROW(Authorships!$B$2:$B$472)-1,"")&lt;&gt;"")))</f>
        <v>2015</v>
      </c>
    </row>
    <row r="47" spans="1:9" x14ac:dyDescent="0.25">
      <c r="A47" t="s">
        <v>1114</v>
      </c>
      <c r="B47" t="s">
        <v>1041</v>
      </c>
      <c r="C47" t="s">
        <v>493</v>
      </c>
      <c r="D47" t="s">
        <v>36</v>
      </c>
      <c r="E47" cm="1">
        <f t="array" ref="E47">COUNTA(_xlfn.UNIQUE(_xlfn._xlws.FILTER(Authorships!$A$2:$A$472, Authors!A47=Authorships!$B$2:$B$472)))</f>
        <v>1</v>
      </c>
      <c r="F47" s="8">
        <f>E47/COUNTA(Articles!$A$2:$A$99)</f>
        <v>1.020408163265306E-2</v>
      </c>
      <c r="G47" s="7">
        <f>SUMIF(Authorships!$B$2:$B$472,A47,Authorships!$N$2:$N$472)</f>
        <v>0.33333333333333331</v>
      </c>
      <c r="H47" cm="1">
        <f t="array" ref="H47">MIN(INDEX(Authorships!$C$2:$C$472, _xlfn._xlws.FILTER(IF($A47=Authorships!$B$2:$B$472,ROW(Authorships!$B$2:$B$472)-1,""), IF($A47=Authorships!$B$2:$B$472,ROW(Authorships!$B$2:$B$472)-1,"")&lt;&gt;"")))</f>
        <v>2012</v>
      </c>
      <c r="I47" cm="1">
        <f t="array" ref="I47">MAX(INDEX(Authorships!$C$2:$C$472, _xlfn._xlws.FILTER(IF($A47=Authorships!$B$2:$B$472,ROW(Authorships!$B$2:$B$472)-1,""), IF($A47=Authorships!$B$2:$B$472,ROW(Authorships!$B$2:$B$472)-1,"")&lt;&gt;"")))</f>
        <v>2012</v>
      </c>
    </row>
    <row r="48" spans="1:9" x14ac:dyDescent="0.25">
      <c r="A48" t="s">
        <v>558</v>
      </c>
      <c r="B48" t="s">
        <v>438</v>
      </c>
      <c r="C48" t="s">
        <v>439</v>
      </c>
      <c r="D48" t="s">
        <v>7</v>
      </c>
      <c r="E48" cm="1">
        <f t="array" ref="E48">COUNTA(_xlfn.UNIQUE(_xlfn._xlws.FILTER(Authorships!$A$2:$A$472, Authors!A48=Authorships!$B$2:$B$472)))</f>
        <v>1</v>
      </c>
      <c r="F48" s="8">
        <f>E48/COUNTA(Articles!$A$2:$A$99)</f>
        <v>1.020408163265306E-2</v>
      </c>
      <c r="G48" s="7">
        <f>SUMIF(Authorships!$B$2:$B$472,A48,Authorships!$N$2:$N$472)</f>
        <v>1</v>
      </c>
      <c r="H48" cm="1">
        <f t="array" ref="H48">MIN(INDEX(Authorships!$C$2:$C$472, _xlfn._xlws.FILTER(IF($A48=Authorships!$B$2:$B$472,ROW(Authorships!$B$2:$B$472)-1,""), IF($A48=Authorships!$B$2:$B$472,ROW(Authorships!$B$2:$B$472)-1,"")&lt;&gt;"")))</f>
        <v>2020</v>
      </c>
      <c r="I48" cm="1">
        <f t="array" ref="I48">MAX(INDEX(Authorships!$C$2:$C$472, _xlfn._xlws.FILTER(IF($A48=Authorships!$B$2:$B$472,ROW(Authorships!$B$2:$B$472)-1,""), IF($A48=Authorships!$B$2:$B$472,ROW(Authorships!$B$2:$B$472)-1,"")&lt;&gt;"")))</f>
        <v>2020</v>
      </c>
    </row>
    <row r="49" spans="1:9" x14ac:dyDescent="0.25">
      <c r="A49" t="s">
        <v>544</v>
      </c>
      <c r="B49" t="s">
        <v>420</v>
      </c>
      <c r="C49" t="s">
        <v>426</v>
      </c>
      <c r="D49" t="s">
        <v>33</v>
      </c>
      <c r="E49" cm="1">
        <f t="array" ref="E49">COUNTA(_xlfn.UNIQUE(_xlfn._xlws.FILTER(Authorships!$A$2:$A$472, Authors!A49=Authorships!$B$2:$B$472)))</f>
        <v>1</v>
      </c>
      <c r="F49" s="8">
        <f>E49/COUNTA(Articles!$A$2:$A$99)</f>
        <v>1.020408163265306E-2</v>
      </c>
      <c r="G49" s="7">
        <f>SUMIF(Authorships!$B$2:$B$472,A49,Authorships!$N$2:$N$472)</f>
        <v>0.12962962962962962</v>
      </c>
      <c r="H49" cm="1">
        <f t="array" ref="H49">MIN(INDEX(Authorships!$C$2:$C$472, _xlfn._xlws.FILTER(IF($A49=Authorships!$B$2:$B$472,ROW(Authorships!$B$2:$B$472)-1,""), IF($A49=Authorships!$B$2:$B$472,ROW(Authorships!$B$2:$B$472)-1,"")&lt;&gt;"")))</f>
        <v>2010</v>
      </c>
      <c r="I49" cm="1">
        <f t="array" ref="I49">MAX(INDEX(Authorships!$C$2:$C$472, _xlfn._xlws.FILTER(IF($A49=Authorships!$B$2:$B$472,ROW(Authorships!$B$2:$B$472)-1,""), IF($A49=Authorships!$B$2:$B$472,ROW(Authorships!$B$2:$B$472)-1,"")&lt;&gt;"")))</f>
        <v>2010</v>
      </c>
    </row>
    <row r="50" spans="1:9" x14ac:dyDescent="0.25">
      <c r="A50" t="s">
        <v>573</v>
      </c>
      <c r="B50" t="s">
        <v>466</v>
      </c>
      <c r="C50" t="s">
        <v>472</v>
      </c>
      <c r="D50" t="s">
        <v>470</v>
      </c>
      <c r="E50" cm="1">
        <f t="array" ref="E50">COUNTA(_xlfn.UNIQUE(_xlfn._xlws.FILTER(Authorships!$A$2:$A$472, Authors!A50=Authorships!$B$2:$B$472)))</f>
        <v>1</v>
      </c>
      <c r="F50" s="8">
        <f>E50/COUNTA(Articles!$A$2:$A$99)</f>
        <v>1.020408163265306E-2</v>
      </c>
      <c r="G50" s="7">
        <f>SUMIF(Authorships!$B$2:$B$472,A50,Authorships!$N$2:$N$472)</f>
        <v>0.1111111111111111</v>
      </c>
      <c r="H50" cm="1">
        <f t="array" ref="H50">MIN(INDEX(Authorships!$C$2:$C$472, _xlfn._xlws.FILTER(IF($A50=Authorships!$B$2:$B$472,ROW(Authorships!$B$2:$B$472)-1,""), IF($A50=Authorships!$B$2:$B$472,ROW(Authorships!$B$2:$B$472)-1,"")&lt;&gt;"")))</f>
        <v>2013</v>
      </c>
      <c r="I50" cm="1">
        <f t="array" ref="I50">MAX(INDEX(Authorships!$C$2:$C$472, _xlfn._xlws.FILTER(IF($A50=Authorships!$B$2:$B$472,ROW(Authorships!$B$2:$B$472)-1,""), IF($A50=Authorships!$B$2:$B$472,ROW(Authorships!$B$2:$B$472)-1,"")&lt;&gt;"")))</f>
        <v>2013</v>
      </c>
    </row>
    <row r="51" spans="1:9" x14ac:dyDescent="0.25">
      <c r="A51" t="s">
        <v>882</v>
      </c>
      <c r="B51" t="s">
        <v>671</v>
      </c>
      <c r="C51" t="s">
        <v>643</v>
      </c>
      <c r="D51" t="s">
        <v>36</v>
      </c>
      <c r="E51" cm="1">
        <f t="array" ref="E51">COUNTA(_xlfn.UNIQUE(_xlfn._xlws.FILTER(Authorships!$A$2:$A$472, Authors!A51=Authorships!$B$2:$B$472)))</f>
        <v>1</v>
      </c>
      <c r="F51" s="8">
        <f>E51/COUNTA(Articles!$A$2:$A$99)</f>
        <v>1.020408163265306E-2</v>
      </c>
      <c r="G51" s="7">
        <f>SUMIF(Authorships!$B$2:$B$472,A51,Authorships!$N$2:$N$472)</f>
        <v>0.10084033613445378</v>
      </c>
      <c r="H51" cm="1">
        <f t="array" ref="H51">MIN(INDEX(Authorships!$C$2:$C$472, _xlfn._xlws.FILTER(IF($A51=Authorships!$B$2:$B$472,ROW(Authorships!$B$2:$B$472)-1,""), IF($A51=Authorships!$B$2:$B$472,ROW(Authorships!$B$2:$B$472)-1,"")&lt;&gt;"")))</f>
        <v>2014</v>
      </c>
      <c r="I51" cm="1">
        <f t="array" ref="I51">MAX(INDEX(Authorships!$C$2:$C$472, _xlfn._xlws.FILTER(IF($A51=Authorships!$B$2:$B$472,ROW(Authorships!$B$2:$B$472)-1,""), IF($A51=Authorships!$B$2:$B$472,ROW(Authorships!$B$2:$B$472)-1,"")&lt;&gt;"")))</f>
        <v>2014</v>
      </c>
    </row>
    <row r="52" spans="1:9" x14ac:dyDescent="0.25">
      <c r="A52" t="s">
        <v>587</v>
      </c>
      <c r="B52" t="s">
        <v>489</v>
      </c>
      <c r="C52" t="s">
        <v>493</v>
      </c>
      <c r="D52" t="s">
        <v>36</v>
      </c>
      <c r="E52" cm="1">
        <f t="array" ref="E52">COUNTA(_xlfn.UNIQUE(_xlfn._xlws.FILTER(Authorships!$A$2:$A$472, Authors!A52=Authorships!$B$2:$B$472)))</f>
        <v>6</v>
      </c>
      <c r="F52" s="8">
        <f>E52/COUNTA(Articles!$A$2:$A$99)</f>
        <v>6.1224489795918366E-2</v>
      </c>
      <c r="G52" s="7">
        <f>SUMIF(Authorships!$B$2:$B$472,A52,Authorships!$N$2:$N$472)</f>
        <v>4.5</v>
      </c>
      <c r="H52" cm="1">
        <f t="array" ref="H52">MIN(INDEX(Authorships!$C$2:$C$472, _xlfn._xlws.FILTER(IF($A52=Authorships!$B$2:$B$472,ROW(Authorships!$B$2:$B$472)-1,""), IF($A52=Authorships!$B$2:$B$472,ROW(Authorships!$B$2:$B$472)-1,"")&lt;&gt;"")))</f>
        <v>2001</v>
      </c>
      <c r="I52" cm="1">
        <f t="array" ref="I52">MAX(INDEX(Authorships!$C$2:$C$472, _xlfn._xlws.FILTER(IF($A52=Authorships!$B$2:$B$472,ROW(Authorships!$B$2:$B$472)-1,""), IF($A52=Authorships!$B$2:$B$472,ROW(Authorships!$B$2:$B$472)-1,"")&lt;&gt;"")))</f>
        <v>2017</v>
      </c>
    </row>
    <row r="53" spans="1:9" x14ac:dyDescent="0.25">
      <c r="A53" t="s">
        <v>1239</v>
      </c>
      <c r="B53" t="s">
        <v>512</v>
      </c>
      <c r="C53" t="s">
        <v>513</v>
      </c>
      <c r="D53" t="s">
        <v>14</v>
      </c>
      <c r="E53" cm="1">
        <f t="array" ref="E53">COUNTA(_xlfn.UNIQUE(_xlfn._xlws.FILTER(Authorships!$A$2:$A$472, Authors!A53=Authorships!$B$2:$B$472)))</f>
        <v>1</v>
      </c>
      <c r="F53" s="8">
        <f>E53/COUNTA(Articles!$A$2:$A$99)</f>
        <v>1.020408163265306E-2</v>
      </c>
      <c r="G53" s="7">
        <f>SUMIF(Authorships!$B$2:$B$472,A53,Authorships!$N$2:$N$472)</f>
        <v>1</v>
      </c>
      <c r="H53" cm="1">
        <f t="array" ref="H53">MIN(INDEX(Authorships!$C$2:$C$472, _xlfn._xlws.FILTER(IF($A53=Authorships!$B$2:$B$472,ROW(Authorships!$B$2:$B$472)-1,""), IF($A53=Authorships!$B$2:$B$472,ROW(Authorships!$B$2:$B$472)-1,"")&lt;&gt;"")))</f>
        <v>2021</v>
      </c>
      <c r="I53" cm="1">
        <f t="array" ref="I53">MAX(INDEX(Authorships!$C$2:$C$472, _xlfn._xlws.FILTER(IF($A53=Authorships!$B$2:$B$472,ROW(Authorships!$B$2:$B$472)-1,""), IF($A53=Authorships!$B$2:$B$472,ROW(Authorships!$B$2:$B$472)-1,"")&lt;&gt;"")))</f>
        <v>2021</v>
      </c>
    </row>
    <row r="54" spans="1:9" x14ac:dyDescent="0.25">
      <c r="A54" t="s">
        <v>553</v>
      </c>
      <c r="B54" t="s">
        <v>432</v>
      </c>
      <c r="C54" t="s">
        <v>433</v>
      </c>
      <c r="D54" t="s">
        <v>7</v>
      </c>
      <c r="E54" cm="1">
        <f t="array" ref="E54">COUNTA(_xlfn.UNIQUE(_xlfn._xlws.FILTER(Authorships!$A$2:$A$472, Authors!A54=Authorships!$B$2:$B$472)))</f>
        <v>1</v>
      </c>
      <c r="F54" s="8">
        <f>E54/COUNTA(Articles!$A$2:$A$99)</f>
        <v>1.020408163265306E-2</v>
      </c>
      <c r="G54" s="7">
        <f>SUMIF(Authorships!$B$2:$B$472,A54,Authorships!$N$2:$N$472)</f>
        <v>1</v>
      </c>
      <c r="H54" cm="1">
        <f t="array" ref="H54">MIN(INDEX(Authorships!$C$2:$C$472, _xlfn._xlws.FILTER(IF($A54=Authorships!$B$2:$B$472,ROW(Authorships!$B$2:$B$472)-1,""), IF($A54=Authorships!$B$2:$B$472,ROW(Authorships!$B$2:$B$472)-1,"")&lt;&gt;"")))</f>
        <v>2010</v>
      </c>
      <c r="I54" cm="1">
        <f t="array" ref="I54">MAX(INDEX(Authorships!$C$2:$C$472, _xlfn._xlws.FILTER(IF($A54=Authorships!$B$2:$B$472,ROW(Authorships!$B$2:$B$472)-1,""), IF($A54=Authorships!$B$2:$B$472,ROW(Authorships!$B$2:$B$472)-1,"")&lt;&gt;"")))</f>
        <v>2010</v>
      </c>
    </row>
    <row r="55" spans="1:9" x14ac:dyDescent="0.25">
      <c r="A55" t="s">
        <v>593</v>
      </c>
      <c r="B55" t="s">
        <v>500</v>
      </c>
      <c r="C55" t="s">
        <v>501</v>
      </c>
      <c r="D55" t="s">
        <v>14</v>
      </c>
      <c r="E55" cm="1">
        <f t="array" ref="E55">COUNTA(_xlfn.UNIQUE(_xlfn._xlws.FILTER(Authorships!$A$2:$A$472, Authors!A55=Authorships!$B$2:$B$472)))</f>
        <v>3</v>
      </c>
      <c r="F55" s="8">
        <f>E55/COUNTA(Articles!$A$2:$A$99)</f>
        <v>3.0612244897959183E-2</v>
      </c>
      <c r="G55" s="7">
        <f>SUMIF(Authorships!$B$2:$B$472,A55,Authorships!$N$2:$N$472)</f>
        <v>3</v>
      </c>
      <c r="H55" cm="1">
        <f t="array" ref="H55">MIN(INDEX(Authorships!$C$2:$C$472, _xlfn._xlws.FILTER(IF($A55=Authorships!$B$2:$B$472,ROW(Authorships!$B$2:$B$472)-1,""), IF($A55=Authorships!$B$2:$B$472,ROW(Authorships!$B$2:$B$472)-1,"")&lt;&gt;"")))</f>
        <v>2018</v>
      </c>
      <c r="I55" cm="1">
        <f t="array" ref="I55">MAX(INDEX(Authorships!$C$2:$C$472, _xlfn._xlws.FILTER(IF($A55=Authorships!$B$2:$B$472,ROW(Authorships!$B$2:$B$472)-1,""), IF($A55=Authorships!$B$2:$B$472,ROW(Authorships!$B$2:$B$472)-1,"")&lt;&gt;"")))</f>
        <v>2021</v>
      </c>
    </row>
    <row r="56" spans="1:9" x14ac:dyDescent="0.25">
      <c r="A56" t="s">
        <v>597</v>
      </c>
      <c r="B56" t="s">
        <v>506</v>
      </c>
      <c r="C56" t="s">
        <v>508</v>
      </c>
      <c r="D56" t="s">
        <v>108</v>
      </c>
      <c r="E56" cm="1">
        <f t="array" ref="E56">COUNTA(_xlfn.UNIQUE(_xlfn._xlws.FILTER(Authorships!$A$2:$A$472, Authors!A56=Authorships!$B$2:$B$472)))</f>
        <v>2</v>
      </c>
      <c r="F56" s="8">
        <f>E56/COUNTA(Articles!$A$2:$A$99)</f>
        <v>2.0408163265306121E-2</v>
      </c>
      <c r="G56" s="7">
        <f>SUMIF(Authorships!$B$2:$B$472,A56,Authorships!$N$2:$N$472)</f>
        <v>2</v>
      </c>
      <c r="H56" cm="1">
        <f t="array" ref="H56">MIN(INDEX(Authorships!$C$2:$C$472, _xlfn._xlws.FILTER(IF($A56=Authorships!$B$2:$B$472,ROW(Authorships!$B$2:$B$472)-1,""), IF($A56=Authorships!$B$2:$B$472,ROW(Authorships!$B$2:$B$472)-1,"")&lt;&gt;"")))</f>
        <v>2002</v>
      </c>
      <c r="I56" cm="1">
        <f t="array" ref="I56">MAX(INDEX(Authorships!$C$2:$C$472, _xlfn._xlws.FILTER(IF($A56=Authorships!$B$2:$B$472,ROW(Authorships!$B$2:$B$472)-1,""), IF($A56=Authorships!$B$2:$B$472,ROW(Authorships!$B$2:$B$472)-1,"")&lt;&gt;"")))</f>
        <v>2003</v>
      </c>
    </row>
    <row r="57" spans="1:9" x14ac:dyDescent="0.25">
      <c r="A57" t="s">
        <v>594</v>
      </c>
      <c r="B57" t="s">
        <v>503</v>
      </c>
      <c r="C57" t="s">
        <v>501</v>
      </c>
      <c r="D57" t="s">
        <v>14</v>
      </c>
      <c r="E57" cm="1">
        <f t="array" ref="E57">COUNTA(_xlfn.UNIQUE(_xlfn._xlws.FILTER(Authorships!$A$2:$A$472, Authors!A57=Authorships!$B$2:$B$472)))</f>
        <v>1</v>
      </c>
      <c r="F57" s="8">
        <f>E57/COUNTA(Articles!$A$2:$A$99)</f>
        <v>1.020408163265306E-2</v>
      </c>
      <c r="G57" s="7">
        <f>SUMIF(Authorships!$B$2:$B$472,A57,Authorships!$N$2:$N$472)</f>
        <v>0.6</v>
      </c>
      <c r="H57" cm="1">
        <f t="array" ref="H57">MIN(INDEX(Authorships!$C$2:$C$472, _xlfn._xlws.FILTER(IF($A57=Authorships!$B$2:$B$472,ROW(Authorships!$B$2:$B$472)-1,""), IF($A57=Authorships!$B$2:$B$472,ROW(Authorships!$B$2:$B$472)-1,"")&lt;&gt;"")))</f>
        <v>2020</v>
      </c>
      <c r="I57" cm="1">
        <f t="array" ref="I57">MAX(INDEX(Authorships!$C$2:$C$472, _xlfn._xlws.FILTER(IF($A57=Authorships!$B$2:$B$472,ROW(Authorships!$B$2:$B$472)-1,""), IF($A57=Authorships!$B$2:$B$472,ROW(Authorships!$B$2:$B$472)-1,"")&lt;&gt;"")))</f>
        <v>2020</v>
      </c>
    </row>
    <row r="58" spans="1:9" x14ac:dyDescent="0.25">
      <c r="A58" t="s">
        <v>916</v>
      </c>
      <c r="B58" t="s">
        <v>736</v>
      </c>
      <c r="C58" t="s">
        <v>391</v>
      </c>
      <c r="D58" t="s">
        <v>7</v>
      </c>
      <c r="E58" cm="1">
        <f t="array" ref="E58">COUNTA(_xlfn.UNIQUE(_xlfn._xlws.FILTER(Authorships!$A$2:$A$472, Authors!A58=Authorships!$B$2:$B$472)))</f>
        <v>3</v>
      </c>
      <c r="F58" s="8">
        <f>E58/COUNTA(Articles!$A$2:$A$99)</f>
        <v>3.0612244897959183E-2</v>
      </c>
      <c r="G58" s="7">
        <f>SUMIF(Authorships!$B$2:$B$472,A58,Authorships!$N$2:$N$472)</f>
        <v>0.28453159041394338</v>
      </c>
      <c r="H58" cm="1">
        <f t="array" ref="H58">MIN(INDEX(Authorships!$C$2:$C$472, _xlfn._xlws.FILTER(IF($A58=Authorships!$B$2:$B$472,ROW(Authorships!$B$2:$B$472)-1,""), IF($A58=Authorships!$B$2:$B$472,ROW(Authorships!$B$2:$B$472)-1,"")&lt;&gt;"")))</f>
        <v>2020</v>
      </c>
      <c r="I58" cm="1">
        <f t="array" ref="I58">MAX(INDEX(Authorships!$C$2:$C$472, _xlfn._xlws.FILTER(IF($A58=Authorships!$B$2:$B$472,ROW(Authorships!$B$2:$B$472)-1,""), IF($A58=Authorships!$B$2:$B$472,ROW(Authorships!$B$2:$B$472)-1,"")&lt;&gt;"")))</f>
        <v>2020</v>
      </c>
    </row>
    <row r="59" spans="1:9" x14ac:dyDescent="0.25">
      <c r="A59" t="s">
        <v>938</v>
      </c>
      <c r="B59" t="s">
        <v>765</v>
      </c>
      <c r="C59" t="s">
        <v>772</v>
      </c>
      <c r="D59" t="s">
        <v>246</v>
      </c>
      <c r="E59" cm="1">
        <f t="array" ref="E59">COUNTA(_xlfn.UNIQUE(_xlfn._xlws.FILTER(Authorships!$A$2:$A$472, Authors!A59=Authorships!$B$2:$B$472)))</f>
        <v>1</v>
      </c>
      <c r="F59" s="8">
        <f>E59/COUNTA(Articles!$A$2:$A$99)</f>
        <v>1.020408163265306E-2</v>
      </c>
      <c r="G59" s="7">
        <f>SUMIF(Authorships!$B$2:$B$472,A59,Authorships!$N$2:$N$472)</f>
        <v>3.0769230769230771E-2</v>
      </c>
      <c r="H59" cm="1">
        <f t="array" ref="H59">MIN(INDEX(Authorships!$C$2:$C$472, _xlfn._xlws.FILTER(IF($A59=Authorships!$B$2:$B$472,ROW(Authorships!$B$2:$B$472)-1,""), IF($A59=Authorships!$B$2:$B$472,ROW(Authorships!$B$2:$B$472)-1,"")&lt;&gt;"")))</f>
        <v>2008</v>
      </c>
      <c r="I59" cm="1">
        <f t="array" ref="I59">MAX(INDEX(Authorships!$C$2:$C$472, _xlfn._xlws.FILTER(IF($A59=Authorships!$B$2:$B$472,ROW(Authorships!$B$2:$B$472)-1,""), IF($A59=Authorships!$B$2:$B$472,ROW(Authorships!$B$2:$B$472)-1,"")&lt;&gt;"")))</f>
        <v>2008</v>
      </c>
    </row>
    <row r="60" spans="1:9" x14ac:dyDescent="0.25">
      <c r="A60" t="s">
        <v>1065</v>
      </c>
      <c r="B60" t="s">
        <v>966</v>
      </c>
      <c r="C60" t="s">
        <v>979</v>
      </c>
      <c r="D60" t="s">
        <v>275</v>
      </c>
      <c r="E60" cm="1">
        <f t="array" ref="E60">COUNTA(_xlfn.UNIQUE(_xlfn._xlws.FILTER(Authorships!$A$2:$A$472, Authors!A60=Authorships!$B$2:$B$472)))</f>
        <v>1</v>
      </c>
      <c r="F60" s="8">
        <f>E60/COUNTA(Articles!$A$2:$A$99)</f>
        <v>1.020408163265306E-2</v>
      </c>
      <c r="G60" s="7">
        <f>SUMIF(Authorships!$B$2:$B$472,A60,Authorships!$N$2:$N$472)</f>
        <v>0.14285714285714285</v>
      </c>
      <c r="H60" cm="1">
        <f t="array" ref="H60">MIN(INDEX(Authorships!$C$2:$C$472, _xlfn._xlws.FILTER(IF($A60=Authorships!$B$2:$B$472,ROW(Authorships!$B$2:$B$472)-1,""), IF($A60=Authorships!$B$2:$B$472,ROW(Authorships!$B$2:$B$472)-1,"")&lt;&gt;"")))</f>
        <v>2015</v>
      </c>
      <c r="I60" cm="1">
        <f t="array" ref="I60">MAX(INDEX(Authorships!$C$2:$C$472, _xlfn._xlws.FILTER(IF($A60=Authorships!$B$2:$B$472,ROW(Authorships!$B$2:$B$472)-1,""), IF($A60=Authorships!$B$2:$B$472,ROW(Authorships!$B$2:$B$472)-1,"")&lt;&gt;"")))</f>
        <v>2015</v>
      </c>
    </row>
    <row r="61" spans="1:9" x14ac:dyDescent="0.25">
      <c r="A61" t="s">
        <v>924</v>
      </c>
      <c r="B61" t="s">
        <v>742</v>
      </c>
      <c r="C61" t="s">
        <v>391</v>
      </c>
      <c r="D61" t="s">
        <v>7</v>
      </c>
      <c r="E61" cm="1">
        <f t="array" ref="E61">COUNTA(_xlfn.UNIQUE(_xlfn._xlws.FILTER(Authorships!$A$2:$A$472, Authors!A61=Authorships!$B$2:$B$472)))</f>
        <v>3</v>
      </c>
      <c r="F61" s="8">
        <f>E61/COUNTA(Articles!$A$2:$A$99)</f>
        <v>3.0612244897959183E-2</v>
      </c>
      <c r="G61" s="7">
        <f>SUMIF(Authorships!$B$2:$B$472,A61,Authorships!$N$2:$N$472)</f>
        <v>0.22113289760348581</v>
      </c>
      <c r="H61" cm="1">
        <f t="array" ref="H61">MIN(INDEX(Authorships!$C$2:$C$472, _xlfn._xlws.FILTER(IF($A61=Authorships!$B$2:$B$472,ROW(Authorships!$B$2:$B$472)-1,""), IF($A61=Authorships!$B$2:$B$472,ROW(Authorships!$B$2:$B$472)-1,"")&lt;&gt;"")))</f>
        <v>2020</v>
      </c>
      <c r="I61" cm="1">
        <f t="array" ref="I61">MAX(INDEX(Authorships!$C$2:$C$472, _xlfn._xlws.FILTER(IF($A61=Authorships!$B$2:$B$472,ROW(Authorships!$B$2:$B$472)-1,""), IF($A61=Authorships!$B$2:$B$472,ROW(Authorships!$B$2:$B$472)-1,"")&lt;&gt;"")))</f>
        <v>2020</v>
      </c>
    </row>
    <row r="62" spans="1:9" x14ac:dyDescent="0.25">
      <c r="A62" t="s">
        <v>1098</v>
      </c>
      <c r="B62" t="s">
        <v>1013</v>
      </c>
      <c r="C62" t="s">
        <v>1014</v>
      </c>
      <c r="D62" t="s">
        <v>298</v>
      </c>
      <c r="E62" cm="1">
        <f t="array" ref="E62">COUNTA(_xlfn.UNIQUE(_xlfn._xlws.FILTER(Authorships!$A$2:$A$472, Authors!A62=Authorships!$B$2:$B$472)))</f>
        <v>1</v>
      </c>
      <c r="F62" s="8">
        <f>E62/COUNTA(Articles!$A$2:$A$99)</f>
        <v>1.020408163265306E-2</v>
      </c>
      <c r="G62" s="7">
        <f>SUMIF(Authorships!$B$2:$B$472,A62,Authorships!$N$2:$N$472)</f>
        <v>1</v>
      </c>
      <c r="H62" cm="1">
        <f t="array" ref="H62">MIN(INDEX(Authorships!$C$2:$C$472, _xlfn._xlws.FILTER(IF($A62=Authorships!$B$2:$B$472,ROW(Authorships!$B$2:$B$472)-1,""), IF($A62=Authorships!$B$2:$B$472,ROW(Authorships!$B$2:$B$472)-1,"")&lt;&gt;"")))</f>
        <v>2020</v>
      </c>
      <c r="I62" cm="1">
        <f t="array" ref="I62">MAX(INDEX(Authorships!$C$2:$C$472, _xlfn._xlws.FILTER(IF($A62=Authorships!$B$2:$B$472,ROW(Authorships!$B$2:$B$472)-1,""), IF($A62=Authorships!$B$2:$B$472,ROW(Authorships!$B$2:$B$472)-1,"")&lt;&gt;"")))</f>
        <v>2020</v>
      </c>
    </row>
    <row r="63" spans="1:9" x14ac:dyDescent="0.25">
      <c r="A63" t="s">
        <v>532</v>
      </c>
      <c r="B63" t="s">
        <v>409</v>
      </c>
      <c r="C63" t="s">
        <v>621</v>
      </c>
      <c r="D63" t="s">
        <v>7</v>
      </c>
      <c r="E63" cm="1">
        <f t="array" ref="E63">COUNTA(_xlfn.UNIQUE(_xlfn._xlws.FILTER(Authorships!$A$2:$A$472, Authors!A63=Authorships!$B$2:$B$472)))</f>
        <v>1</v>
      </c>
      <c r="F63" s="8">
        <f>E63/COUNTA(Articles!$A$2:$A$99)</f>
        <v>1.020408163265306E-2</v>
      </c>
      <c r="G63" s="7">
        <f>SUMIF(Authorships!$B$2:$B$472,A63,Authorships!$N$2:$N$472)</f>
        <v>0.22222222222222221</v>
      </c>
      <c r="H63" cm="1">
        <f t="array" ref="H63">MIN(INDEX(Authorships!$C$2:$C$472, _xlfn._xlws.FILTER(IF($A63=Authorships!$B$2:$B$472,ROW(Authorships!$B$2:$B$472)-1,""), IF($A63=Authorships!$B$2:$B$472,ROW(Authorships!$B$2:$B$472)-1,"")&lt;&gt;"")))</f>
        <v>2020</v>
      </c>
      <c r="I63" cm="1">
        <f t="array" ref="I63">MAX(INDEX(Authorships!$C$2:$C$472, _xlfn._xlws.FILTER(IF($A63=Authorships!$B$2:$B$472,ROW(Authorships!$B$2:$B$472)-1,""), IF($A63=Authorships!$B$2:$B$472,ROW(Authorships!$B$2:$B$472)-1,"")&lt;&gt;"")))</f>
        <v>2020</v>
      </c>
    </row>
    <row r="64" spans="1:9" x14ac:dyDescent="0.25">
      <c r="A64" t="s">
        <v>910</v>
      </c>
      <c r="B64" t="s">
        <v>730</v>
      </c>
      <c r="C64" t="s">
        <v>732</v>
      </c>
      <c r="D64" t="s">
        <v>7</v>
      </c>
      <c r="E64" cm="1">
        <f t="array" ref="E64">COUNTA(_xlfn.UNIQUE(_xlfn._xlws.FILTER(Authorships!$A$2:$A$472, Authors!A64=Authorships!$B$2:$B$472)))</f>
        <v>3</v>
      </c>
      <c r="F64" s="8">
        <f>E64/COUNTA(Articles!$A$2:$A$99)</f>
        <v>3.0612244897959183E-2</v>
      </c>
      <c r="G64" s="7">
        <f>SUMIF(Authorships!$B$2:$B$472,A64,Authorships!$N$2:$N$472)</f>
        <v>3</v>
      </c>
      <c r="H64" cm="1">
        <f t="array" ref="H64">MIN(INDEX(Authorships!$C$2:$C$472, _xlfn._xlws.FILTER(IF($A64=Authorships!$B$2:$B$472,ROW(Authorships!$B$2:$B$472)-1,""), IF($A64=Authorships!$B$2:$B$472,ROW(Authorships!$B$2:$B$472)-1,"")&lt;&gt;"")))</f>
        <v>2013</v>
      </c>
      <c r="I64" cm="1">
        <f t="array" ref="I64">MAX(INDEX(Authorships!$C$2:$C$472, _xlfn._xlws.FILTER(IF($A64=Authorships!$B$2:$B$472,ROW(Authorships!$B$2:$B$472)-1,""), IF($A64=Authorships!$B$2:$B$472,ROW(Authorships!$B$2:$B$472)-1,"")&lt;&gt;"")))</f>
        <v>2018</v>
      </c>
    </row>
    <row r="65" spans="1:9" x14ac:dyDescent="0.25">
      <c r="A65" t="s">
        <v>1106</v>
      </c>
      <c r="B65" t="s">
        <v>1026</v>
      </c>
      <c r="C65" t="s">
        <v>1029</v>
      </c>
      <c r="D65" t="s">
        <v>36</v>
      </c>
      <c r="E65" cm="1">
        <f t="array" ref="E65">COUNTA(_xlfn.UNIQUE(_xlfn._xlws.FILTER(Authorships!$A$2:$A$472, Authors!A65=Authorships!$B$2:$B$472)))</f>
        <v>1</v>
      </c>
      <c r="F65" s="8">
        <f>E65/COUNTA(Articles!$A$2:$A$99)</f>
        <v>1.020408163265306E-2</v>
      </c>
      <c r="G65" s="7">
        <f>SUMIF(Authorships!$B$2:$B$472,A65,Authorships!$N$2:$N$472)</f>
        <v>0.2857142857142857</v>
      </c>
      <c r="H65" cm="1">
        <f t="array" ref="H65">MIN(INDEX(Authorships!$C$2:$C$472, _xlfn._xlws.FILTER(IF($A65=Authorships!$B$2:$B$472,ROW(Authorships!$B$2:$B$472)-1,""), IF($A65=Authorships!$B$2:$B$472,ROW(Authorships!$B$2:$B$472)-1,"")&lt;&gt;"")))</f>
        <v>2003</v>
      </c>
      <c r="I65" cm="1">
        <f t="array" ref="I65">MAX(INDEX(Authorships!$C$2:$C$472, _xlfn._xlws.FILTER(IF($A65=Authorships!$B$2:$B$472,ROW(Authorships!$B$2:$B$472)-1,""), IF($A65=Authorships!$B$2:$B$472,ROW(Authorships!$B$2:$B$472)-1,"")&lt;&gt;"")))</f>
        <v>2003</v>
      </c>
    </row>
    <row r="66" spans="1:9" x14ac:dyDescent="0.25">
      <c r="A66" t="s">
        <v>934</v>
      </c>
      <c r="B66" t="s">
        <v>758</v>
      </c>
      <c r="C66" t="s">
        <v>767</v>
      </c>
      <c r="D66" t="s">
        <v>246</v>
      </c>
      <c r="E66" cm="1">
        <f t="array" ref="E66">COUNTA(_xlfn.UNIQUE(_xlfn._xlws.FILTER(Authorships!$A$2:$A$472, Authors!A66=Authorships!$B$2:$B$472)))</f>
        <v>1</v>
      </c>
      <c r="F66" s="8">
        <f>E66/COUNTA(Articles!$A$2:$A$99)</f>
        <v>1.020408163265306E-2</v>
      </c>
      <c r="G66" s="7">
        <f>SUMIF(Authorships!$B$2:$B$472,A66,Authorships!$N$2:$N$472)</f>
        <v>0.13846153846153847</v>
      </c>
      <c r="H66" cm="1">
        <f t="array" ref="H66">MIN(INDEX(Authorships!$C$2:$C$472, _xlfn._xlws.FILTER(IF($A66=Authorships!$B$2:$B$472,ROW(Authorships!$B$2:$B$472)-1,""), IF($A66=Authorships!$B$2:$B$472,ROW(Authorships!$B$2:$B$472)-1,"")&lt;&gt;"")))</f>
        <v>2008</v>
      </c>
      <c r="I66" cm="1">
        <f t="array" ref="I66">MAX(INDEX(Authorships!$C$2:$C$472, _xlfn._xlws.FILTER(IF($A66=Authorships!$B$2:$B$472,ROW(Authorships!$B$2:$B$472)-1,""), IF($A66=Authorships!$B$2:$B$472,ROW(Authorships!$B$2:$B$472)-1,"")&lt;&gt;"")))</f>
        <v>2008</v>
      </c>
    </row>
    <row r="67" spans="1:9" x14ac:dyDescent="0.25">
      <c r="A67" t="s">
        <v>854</v>
      </c>
      <c r="B67" t="s">
        <v>642</v>
      </c>
      <c r="C67" t="s">
        <v>645</v>
      </c>
      <c r="D67" t="s">
        <v>36</v>
      </c>
      <c r="E67" cm="1">
        <f t="array" ref="E67">COUNTA(_xlfn.UNIQUE(_xlfn._xlws.FILTER(Authorships!$A$2:$A$472, Authors!A67=Authorships!$B$2:$B$472)))</f>
        <v>1</v>
      </c>
      <c r="F67" s="8">
        <f>E67/COUNTA(Articles!$A$2:$A$99)</f>
        <v>1.020408163265306E-2</v>
      </c>
      <c r="G67" s="7">
        <f>SUMIF(Authorships!$B$2:$B$472,A67,Authorships!$N$2:$N$472)</f>
        <v>1</v>
      </c>
      <c r="H67" cm="1">
        <f t="array" ref="H67">MIN(INDEX(Authorships!$C$2:$C$472, _xlfn._xlws.FILTER(IF($A67=Authorships!$B$2:$B$472,ROW(Authorships!$B$2:$B$472)-1,""), IF($A67=Authorships!$B$2:$B$472,ROW(Authorships!$B$2:$B$472)-1,"")&lt;&gt;"")))</f>
        <v>2010</v>
      </c>
      <c r="I67" cm="1">
        <f t="array" ref="I67">MAX(INDEX(Authorships!$C$2:$C$472, _xlfn._xlws.FILTER(IF($A67=Authorships!$B$2:$B$472,ROW(Authorships!$B$2:$B$472)-1,""), IF($A67=Authorships!$B$2:$B$472,ROW(Authorships!$B$2:$B$472)-1,"")&lt;&gt;"")))</f>
        <v>2010</v>
      </c>
    </row>
    <row r="68" spans="1:9" x14ac:dyDescent="0.25">
      <c r="A68" t="s">
        <v>927</v>
      </c>
      <c r="B68" t="s">
        <v>748</v>
      </c>
      <c r="C68" t="s">
        <v>751</v>
      </c>
      <c r="D68" t="s">
        <v>7</v>
      </c>
      <c r="E68" cm="1">
        <f t="array" ref="E68">COUNTA(_xlfn.UNIQUE(_xlfn._xlws.FILTER(Authorships!$A$2:$A$472, Authors!A68=Authorships!$B$2:$B$472)))</f>
        <v>1</v>
      </c>
      <c r="F68" s="8">
        <f>E68/COUNTA(Articles!$A$2:$A$99)</f>
        <v>1.020408163265306E-2</v>
      </c>
      <c r="G68" s="7">
        <f>SUMIF(Authorships!$B$2:$B$472,A68,Authorships!$N$2:$N$472)</f>
        <v>5.8823529411764705E-2</v>
      </c>
      <c r="H68" cm="1">
        <f t="array" ref="H68">MIN(INDEX(Authorships!$C$2:$C$472, _xlfn._xlws.FILTER(IF($A68=Authorships!$B$2:$B$472,ROW(Authorships!$B$2:$B$472)-1,""), IF($A68=Authorships!$B$2:$B$472,ROW(Authorships!$B$2:$B$472)-1,"")&lt;&gt;"")))</f>
        <v>2020</v>
      </c>
      <c r="I68" cm="1">
        <f t="array" ref="I68">MAX(INDEX(Authorships!$C$2:$C$472, _xlfn._xlws.FILTER(IF($A68=Authorships!$B$2:$B$472,ROW(Authorships!$B$2:$B$472)-1,""), IF($A68=Authorships!$B$2:$B$472,ROW(Authorships!$B$2:$B$472)-1,"")&lt;&gt;"")))</f>
        <v>2020</v>
      </c>
    </row>
    <row r="69" spans="1:9" x14ac:dyDescent="0.25">
      <c r="A69" t="s">
        <v>525</v>
      </c>
      <c r="B69" t="s">
        <v>399</v>
      </c>
      <c r="C69" t="s">
        <v>401</v>
      </c>
      <c r="D69" t="s">
        <v>7</v>
      </c>
      <c r="E69" cm="1">
        <f t="array" ref="E69">COUNTA(_xlfn.UNIQUE(_xlfn._xlws.FILTER(Authorships!$A$2:$A$472, Authors!A69=Authorships!$B$2:$B$472)))</f>
        <v>30</v>
      </c>
      <c r="F69" s="8">
        <f>E69/COUNTA(Articles!$A$2:$A$99)</f>
        <v>0.30612244897959184</v>
      </c>
      <c r="G69" s="7">
        <f>SUMIF(Authorships!$B$2:$B$472,A69,Authorships!$N$2:$N$472)</f>
        <v>30</v>
      </c>
      <c r="H69" cm="1">
        <f t="array" ref="H69">MIN(INDEX(Authorships!$C$2:$C$472, _xlfn._xlws.FILTER(IF($A69=Authorships!$B$2:$B$472,ROW(Authorships!$B$2:$B$472)-1,""), IF($A69=Authorships!$B$2:$B$472,ROW(Authorships!$B$2:$B$472)-1,"")&lt;&gt;"")))</f>
        <v>1998</v>
      </c>
      <c r="I69" cm="1">
        <f t="array" ref="I69">MAX(INDEX(Authorships!$C$2:$C$472, _xlfn._xlws.FILTER(IF($A69=Authorships!$B$2:$B$472,ROW(Authorships!$B$2:$B$472)-1,""), IF($A69=Authorships!$B$2:$B$472,ROW(Authorships!$B$2:$B$472)-1,"")&lt;&gt;"")))</f>
        <v>2021</v>
      </c>
    </row>
    <row r="70" spans="1:9" x14ac:dyDescent="0.25">
      <c r="A70" t="s">
        <v>839</v>
      </c>
      <c r="B70" t="s">
        <v>616</v>
      </c>
      <c r="C70" t="s">
        <v>619</v>
      </c>
      <c r="D70" t="s">
        <v>7</v>
      </c>
      <c r="E70" cm="1">
        <f t="array" ref="E70">COUNTA(_xlfn.UNIQUE(_xlfn._xlws.FILTER(Authorships!$A$2:$A$472, Authors!A70=Authorships!$B$2:$B$472)))</f>
        <v>1</v>
      </c>
      <c r="F70" s="8">
        <f>E70/COUNTA(Articles!$A$2:$A$99)</f>
        <v>1.020408163265306E-2</v>
      </c>
      <c r="G70" s="7">
        <f>SUMIF(Authorships!$B$2:$B$472,A70,Authorships!$N$2:$N$472)</f>
        <v>1</v>
      </c>
      <c r="H70" cm="1">
        <f t="array" ref="H70">MIN(INDEX(Authorships!$C$2:$C$472, _xlfn._xlws.FILTER(IF($A70=Authorships!$B$2:$B$472,ROW(Authorships!$B$2:$B$472)-1,""), IF($A70=Authorships!$B$2:$B$472,ROW(Authorships!$B$2:$B$472)-1,"")&lt;&gt;"")))</f>
        <v>2008</v>
      </c>
      <c r="I70" cm="1">
        <f t="array" ref="I70">MAX(INDEX(Authorships!$C$2:$C$472, _xlfn._xlws.FILTER(IF($A70=Authorships!$B$2:$B$472,ROW(Authorships!$B$2:$B$472)-1,""), IF($A70=Authorships!$B$2:$B$472,ROW(Authorships!$B$2:$B$472)-1,"")&lt;&gt;"")))</f>
        <v>2008</v>
      </c>
    </row>
    <row r="71" spans="1:9" x14ac:dyDescent="0.25">
      <c r="A71" t="s">
        <v>913</v>
      </c>
      <c r="B71" t="s">
        <v>739</v>
      </c>
      <c r="C71" t="s">
        <v>747</v>
      </c>
      <c r="D71" t="s">
        <v>7</v>
      </c>
      <c r="E71" cm="1">
        <f t="array" ref="E71">COUNTA(_xlfn.UNIQUE(_xlfn._xlws.FILTER(Authorships!$A$2:$A$472, Authors!A71=Authorships!$B$2:$B$472)))</f>
        <v>3</v>
      </c>
      <c r="F71" s="8">
        <f>E71/COUNTA(Articles!$A$2:$A$99)</f>
        <v>3.0612244897959183E-2</v>
      </c>
      <c r="G71" s="7">
        <f>SUMIF(Authorships!$B$2:$B$472,A71,Authorships!$N$2:$N$472)</f>
        <v>0.18910675381263617</v>
      </c>
      <c r="H71" cm="1">
        <f t="array" ref="H71">MIN(INDEX(Authorships!$C$2:$C$472, _xlfn._xlws.FILTER(IF($A71=Authorships!$B$2:$B$472,ROW(Authorships!$B$2:$B$472)-1,""), IF($A71=Authorships!$B$2:$B$472,ROW(Authorships!$B$2:$B$472)-1,"")&lt;&gt;"")))</f>
        <v>2020</v>
      </c>
      <c r="I71" cm="1">
        <f t="array" ref="I71">MAX(INDEX(Authorships!$C$2:$C$472, _xlfn._xlws.FILTER(IF($A71=Authorships!$B$2:$B$472,ROW(Authorships!$B$2:$B$472)-1,""), IF($A71=Authorships!$B$2:$B$472,ROW(Authorships!$B$2:$B$472)-1,"")&lt;&gt;"")))</f>
        <v>2020</v>
      </c>
    </row>
    <row r="72" spans="1:9" x14ac:dyDescent="0.25">
      <c r="A72" t="s">
        <v>831</v>
      </c>
      <c r="B72" t="s">
        <v>601</v>
      </c>
      <c r="C72" t="s">
        <v>620</v>
      </c>
      <c r="D72" t="s">
        <v>7</v>
      </c>
      <c r="E72" cm="1">
        <f t="array" ref="E72">COUNTA(_xlfn.UNIQUE(_xlfn._xlws.FILTER(Authorships!$A$2:$A$472, Authors!A72=Authorships!$B$2:$B$472)))</f>
        <v>6</v>
      </c>
      <c r="F72" s="8">
        <f>E72/COUNTA(Articles!$A$2:$A$99)</f>
        <v>6.1224489795918366E-2</v>
      </c>
      <c r="G72" s="7">
        <f>SUMIF(Authorships!$B$2:$B$472,A72,Authorships!$N$2:$N$472)</f>
        <v>6</v>
      </c>
      <c r="H72" cm="1">
        <f t="array" ref="H72">MIN(INDEX(Authorships!$C$2:$C$472, _xlfn._xlws.FILTER(IF($A72=Authorships!$B$2:$B$472,ROW(Authorships!$B$2:$B$472)-1,""), IF($A72=Authorships!$B$2:$B$472,ROW(Authorships!$B$2:$B$472)-1,"")&lt;&gt;"")))</f>
        <v>2003</v>
      </c>
      <c r="I72" cm="1">
        <f t="array" ref="I72">MAX(INDEX(Authorships!$C$2:$C$472, _xlfn._xlws.FILTER(IF($A72=Authorships!$B$2:$B$472,ROW(Authorships!$B$2:$B$472)-1,""), IF($A72=Authorships!$B$2:$B$472,ROW(Authorships!$B$2:$B$472)-1,"")&lt;&gt;"")))</f>
        <v>2011</v>
      </c>
    </row>
    <row r="73" spans="1:9" x14ac:dyDescent="0.25">
      <c r="A73" t="s">
        <v>842</v>
      </c>
      <c r="B73" t="s">
        <v>622</v>
      </c>
      <c r="C73" t="s">
        <v>626</v>
      </c>
      <c r="D73" t="s">
        <v>44</v>
      </c>
      <c r="E73" cm="1">
        <f t="array" ref="E73">COUNTA(_xlfn.UNIQUE(_xlfn._xlws.FILTER(Authorships!$A$2:$A$472, Authors!A73=Authorships!$B$2:$B$472)))</f>
        <v>2</v>
      </c>
      <c r="F73" s="8">
        <f>E73/COUNTA(Articles!$A$2:$A$99)</f>
        <v>2.0408163265306121E-2</v>
      </c>
      <c r="G73" s="7">
        <f>SUMIF(Authorships!$B$2:$B$472,A73,Authorships!$N$2:$N$472)</f>
        <v>1.0571428571428572</v>
      </c>
      <c r="H73" cm="1">
        <f t="array" ref="H73">MIN(INDEX(Authorships!$C$2:$C$472, _xlfn._xlws.FILTER(IF($A73=Authorships!$B$2:$B$472,ROW(Authorships!$B$2:$B$472)-1,""), IF($A73=Authorships!$B$2:$B$472,ROW(Authorships!$B$2:$B$472)-1,"")&lt;&gt;"")))</f>
        <v>2016</v>
      </c>
      <c r="I73" cm="1">
        <f t="array" ref="I73">MAX(INDEX(Authorships!$C$2:$C$472, _xlfn._xlws.FILTER(IF($A73=Authorships!$B$2:$B$472,ROW(Authorships!$B$2:$B$472)-1,""), IF($A73=Authorships!$B$2:$B$472,ROW(Authorships!$B$2:$B$472)-1,"")&lt;&gt;"")))</f>
        <v>2020</v>
      </c>
    </row>
    <row r="74" spans="1:9" x14ac:dyDescent="0.25">
      <c r="A74" t="s">
        <v>846</v>
      </c>
      <c r="B74" t="s">
        <v>628</v>
      </c>
      <c r="C74" t="s">
        <v>997</v>
      </c>
      <c r="D74" t="s">
        <v>168</v>
      </c>
      <c r="E74" cm="1">
        <f t="array" ref="E74">COUNTA(_xlfn.UNIQUE(_xlfn._xlws.FILTER(Authorships!$A$2:$A$472, Authors!A74=Authorships!$B$2:$B$472)))</f>
        <v>6</v>
      </c>
      <c r="F74" s="8">
        <f>E74/COUNTA(Articles!$A$2:$A$99)</f>
        <v>6.1224489795918366E-2</v>
      </c>
      <c r="G74" s="7">
        <f>SUMIF(Authorships!$B$2:$B$472,A74,Authorships!$N$2:$N$472)</f>
        <v>6</v>
      </c>
      <c r="H74" cm="1">
        <f t="array" ref="H74">MIN(INDEX(Authorships!$C$2:$C$472, _xlfn._xlws.FILTER(IF($A74=Authorships!$B$2:$B$472,ROW(Authorships!$B$2:$B$472)-1,""), IF($A74=Authorships!$B$2:$B$472,ROW(Authorships!$B$2:$B$472)-1,"")&lt;&gt;"")))</f>
        <v>2013</v>
      </c>
      <c r="I74" cm="1">
        <f t="array" ref="I74">MAX(INDEX(Authorships!$C$2:$C$472, _xlfn._xlws.FILTER(IF($A74=Authorships!$B$2:$B$472,ROW(Authorships!$B$2:$B$472)-1,""), IF($A74=Authorships!$B$2:$B$472,ROW(Authorships!$B$2:$B$472)-1,"")&lt;&gt;"")))</f>
        <v>2018</v>
      </c>
    </row>
    <row r="75" spans="1:9" x14ac:dyDescent="0.25">
      <c r="A75" t="s">
        <v>880</v>
      </c>
      <c r="B75" t="s">
        <v>673</v>
      </c>
      <c r="C75" t="s">
        <v>643</v>
      </c>
      <c r="D75" t="s">
        <v>36</v>
      </c>
      <c r="E75" cm="1">
        <f t="array" ref="E75">COUNTA(_xlfn.UNIQUE(_xlfn._xlws.FILTER(Authorships!$A$2:$A$472, Authors!A75=Authorships!$B$2:$B$472)))</f>
        <v>1</v>
      </c>
      <c r="F75" s="8">
        <f>E75/COUNTA(Articles!$A$2:$A$99)</f>
        <v>1.020408163265306E-2</v>
      </c>
      <c r="G75" s="7">
        <f>SUMIF(Authorships!$B$2:$B$472,A75,Authorships!$N$2:$N$472)</f>
        <v>8.4033613445378158E-2</v>
      </c>
      <c r="H75" cm="1">
        <f t="array" ref="H75">MIN(INDEX(Authorships!$C$2:$C$472, _xlfn._xlws.FILTER(IF($A75=Authorships!$B$2:$B$472,ROW(Authorships!$B$2:$B$472)-1,""), IF($A75=Authorships!$B$2:$B$472,ROW(Authorships!$B$2:$B$472)-1,"")&lt;&gt;"")))</f>
        <v>2014</v>
      </c>
      <c r="I75" cm="1">
        <f t="array" ref="I75">MAX(INDEX(Authorships!$C$2:$C$472, _xlfn._xlws.FILTER(IF($A75=Authorships!$B$2:$B$472,ROW(Authorships!$B$2:$B$472)-1,""), IF($A75=Authorships!$B$2:$B$472,ROW(Authorships!$B$2:$B$472)-1,"")&lt;&gt;"")))</f>
        <v>2014</v>
      </c>
    </row>
    <row r="76" spans="1:9" x14ac:dyDescent="0.25">
      <c r="A76" t="s">
        <v>1081</v>
      </c>
      <c r="B76" t="s">
        <v>993</v>
      </c>
      <c r="C76" t="s">
        <v>997</v>
      </c>
      <c r="D76" t="s">
        <v>168</v>
      </c>
      <c r="E76" cm="1">
        <f t="array" ref="E76">COUNTA(_xlfn.UNIQUE(_xlfn._xlws.FILTER(Authorships!$A$2:$A$472, Authors!A76=Authorships!$B$2:$B$472)))</f>
        <v>1</v>
      </c>
      <c r="F76" s="8">
        <f>E76/COUNTA(Articles!$A$2:$A$99)</f>
        <v>1.020408163265306E-2</v>
      </c>
      <c r="G76" s="7">
        <f>SUMIF(Authorships!$B$2:$B$472,A76,Authorships!$N$2:$N$472)</f>
        <v>0.2857142857142857</v>
      </c>
      <c r="H76" cm="1">
        <f t="array" ref="H76">MIN(INDEX(Authorships!$C$2:$C$472, _xlfn._xlws.FILTER(IF($A76=Authorships!$B$2:$B$472,ROW(Authorships!$B$2:$B$472)-1,""), IF($A76=Authorships!$B$2:$B$472,ROW(Authorships!$B$2:$B$472)-1,"")&lt;&gt;"")))</f>
        <v>2016</v>
      </c>
      <c r="I76" cm="1">
        <f t="array" ref="I76">MAX(INDEX(Authorships!$C$2:$C$472, _xlfn._xlws.FILTER(IF($A76=Authorships!$B$2:$B$472,ROW(Authorships!$B$2:$B$472)-1,""), IF($A76=Authorships!$B$2:$B$472,ROW(Authorships!$B$2:$B$472)-1,"")&lt;&gt;"")))</f>
        <v>2016</v>
      </c>
    </row>
    <row r="77" spans="1:9" x14ac:dyDescent="0.25">
      <c r="A77" t="s">
        <v>902</v>
      </c>
      <c r="B77" t="s">
        <v>710</v>
      </c>
      <c r="C77" t="s">
        <v>689</v>
      </c>
      <c r="D77" t="s">
        <v>1288</v>
      </c>
      <c r="E77" cm="1">
        <f t="array" ref="E77">COUNTA(_xlfn.UNIQUE(_xlfn._xlws.FILTER(Authorships!$A$2:$A$472, Authors!A77=Authorships!$B$2:$B$472)))</f>
        <v>1</v>
      </c>
      <c r="F77" s="8">
        <f>E77/COUNTA(Articles!$A$2:$A$99)</f>
        <v>1.020408163265306E-2</v>
      </c>
      <c r="G77" s="7">
        <f>SUMIF(Authorships!$B$2:$B$472,A77,Authorships!$N$2:$N$472)</f>
        <v>0.25925925925925924</v>
      </c>
      <c r="H77" cm="1">
        <f t="array" ref="H77">MIN(INDEX(Authorships!$C$2:$C$472, _xlfn._xlws.FILTER(IF($A77=Authorships!$B$2:$B$472,ROW(Authorships!$B$2:$B$472)-1,""), IF($A77=Authorships!$B$2:$B$472,ROW(Authorships!$B$2:$B$472)-1,"")&lt;&gt;"")))</f>
        <v>2005</v>
      </c>
      <c r="I77" cm="1">
        <f t="array" ref="I77">MAX(INDEX(Authorships!$C$2:$C$472, _xlfn._xlws.FILTER(IF($A77=Authorships!$B$2:$B$472,ROW(Authorships!$B$2:$B$472)-1,""), IF($A77=Authorships!$B$2:$B$472,ROW(Authorships!$B$2:$B$472)-1,"")&lt;&gt;"")))</f>
        <v>2005</v>
      </c>
    </row>
    <row r="78" spans="1:9" x14ac:dyDescent="0.25">
      <c r="A78" t="s">
        <v>895</v>
      </c>
      <c r="B78" t="s">
        <v>707</v>
      </c>
      <c r="C78" t="s">
        <v>709</v>
      </c>
      <c r="D78" t="s">
        <v>1288</v>
      </c>
      <c r="E78" cm="1">
        <f t="array" ref="E78">COUNTA(_xlfn.UNIQUE(_xlfn._xlws.FILTER(Authorships!$A$2:$A$472, Authors!A78=Authorships!$B$2:$B$472)))</f>
        <v>2</v>
      </c>
      <c r="F78" s="8">
        <f>E78/COUNTA(Articles!$A$2:$A$99)</f>
        <v>2.0408163265306121E-2</v>
      </c>
      <c r="G78" s="7">
        <f>SUMIF(Authorships!$B$2:$B$472,A78,Authorships!$N$2:$N$472)</f>
        <v>0.38571428571428568</v>
      </c>
      <c r="H78" cm="1">
        <f t="array" ref="H78">MIN(INDEX(Authorships!$C$2:$C$472, _xlfn._xlws.FILTER(IF($A78=Authorships!$B$2:$B$472,ROW(Authorships!$B$2:$B$472)-1,""), IF($A78=Authorships!$B$2:$B$472,ROW(Authorships!$B$2:$B$472)-1,"")&lt;&gt;"")))</f>
        <v>2011</v>
      </c>
      <c r="I78" cm="1">
        <f t="array" ref="I78">MAX(INDEX(Authorships!$C$2:$C$472, _xlfn._xlws.FILTER(IF($A78=Authorships!$B$2:$B$472,ROW(Authorships!$B$2:$B$472)-1,""), IF($A78=Authorships!$B$2:$B$472,ROW(Authorships!$B$2:$B$472)-1,"")&lt;&gt;"")))</f>
        <v>2011</v>
      </c>
    </row>
    <row r="79" spans="1:9" x14ac:dyDescent="0.25">
      <c r="A79" t="s">
        <v>592</v>
      </c>
      <c r="B79" t="s">
        <v>494</v>
      </c>
      <c r="C79" t="s">
        <v>493</v>
      </c>
      <c r="D79" t="s">
        <v>36</v>
      </c>
      <c r="E79" cm="1">
        <f t="array" ref="E79">COUNTA(_xlfn.UNIQUE(_xlfn._xlws.FILTER(Authorships!$A$2:$A$472, Authors!A79=Authorships!$B$2:$B$472)))</f>
        <v>1</v>
      </c>
      <c r="F79" s="8">
        <f>E79/COUNTA(Articles!$A$2:$A$99)</f>
        <v>1.020408163265306E-2</v>
      </c>
      <c r="G79" s="7">
        <f>SUMIF(Authorships!$B$2:$B$472,A79,Authorships!$N$2:$N$472)</f>
        <v>0.44444444444444442</v>
      </c>
      <c r="H79" cm="1">
        <f t="array" ref="H79">MIN(INDEX(Authorships!$C$2:$C$472, _xlfn._xlws.FILTER(IF($A79=Authorships!$B$2:$B$472,ROW(Authorships!$B$2:$B$472)-1,""), IF($A79=Authorships!$B$2:$B$472,ROW(Authorships!$B$2:$B$472)-1,"")&lt;&gt;"")))</f>
        <v>2013</v>
      </c>
      <c r="I79" cm="1">
        <f t="array" ref="I79">MAX(INDEX(Authorships!$C$2:$C$472, _xlfn._xlws.FILTER(IF($A79=Authorships!$B$2:$B$472,ROW(Authorships!$B$2:$B$472)-1,""), IF($A79=Authorships!$B$2:$B$472,ROW(Authorships!$B$2:$B$472)-1,"")&lt;&gt;"")))</f>
        <v>2013</v>
      </c>
    </row>
    <row r="80" spans="1:9" x14ac:dyDescent="0.25">
      <c r="A80" t="s">
        <v>1074</v>
      </c>
      <c r="B80" t="s">
        <v>975</v>
      </c>
      <c r="C80" t="s">
        <v>980</v>
      </c>
      <c r="D80" t="s">
        <v>982</v>
      </c>
      <c r="E80" cm="1">
        <f t="array" ref="E80">COUNTA(_xlfn.UNIQUE(_xlfn._xlws.FILTER(Authorships!$A$2:$A$472, Authors!A80=Authorships!$B$2:$B$472)))</f>
        <v>1</v>
      </c>
      <c r="F80" s="8">
        <f>E80/COUNTA(Articles!$A$2:$A$99)</f>
        <v>1.020408163265306E-2</v>
      </c>
      <c r="G80" s="7">
        <f>SUMIF(Authorships!$B$2:$B$472,A80,Authorships!$N$2:$N$472)</f>
        <v>2.5974025974025976E-2</v>
      </c>
      <c r="H80" cm="1">
        <f t="array" ref="H80">MIN(INDEX(Authorships!$C$2:$C$472, _xlfn._xlws.FILTER(IF($A80=Authorships!$B$2:$B$472,ROW(Authorships!$B$2:$B$472)-1,""), IF($A80=Authorships!$B$2:$B$472,ROW(Authorships!$B$2:$B$472)-1,"")&lt;&gt;"")))</f>
        <v>2015</v>
      </c>
      <c r="I80" cm="1">
        <f t="array" ref="I80">MAX(INDEX(Authorships!$C$2:$C$472, _xlfn._xlws.FILTER(IF($A80=Authorships!$B$2:$B$472,ROW(Authorships!$B$2:$B$472)-1,""), IF($A80=Authorships!$B$2:$B$472,ROW(Authorships!$B$2:$B$472)-1,"")&lt;&gt;"")))</f>
        <v>2015</v>
      </c>
    </row>
    <row r="81" spans="1:9" x14ac:dyDescent="0.25">
      <c r="A81" t="s">
        <v>1061</v>
      </c>
      <c r="B81" t="s">
        <v>825</v>
      </c>
      <c r="C81" t="s">
        <v>829</v>
      </c>
      <c r="D81" t="s">
        <v>44</v>
      </c>
      <c r="E81" cm="1">
        <f t="array" ref="E81">COUNTA(_xlfn.UNIQUE(_xlfn._xlws.FILTER(Authorships!$A$2:$A$472, Authors!A81=Authorships!$B$2:$B$472)))</f>
        <v>1</v>
      </c>
      <c r="F81" s="8">
        <f>E81/COUNTA(Articles!$A$2:$A$99)</f>
        <v>1.020408163265306E-2</v>
      </c>
      <c r="G81" s="7">
        <f>SUMIF(Authorships!$B$2:$B$472,A81,Authorships!$N$2:$N$472)</f>
        <v>8.5714285714285715E-2</v>
      </c>
      <c r="H81" cm="1">
        <f t="array" ref="H81">MIN(INDEX(Authorships!$C$2:$C$472, _xlfn._xlws.FILTER(IF($A81=Authorships!$B$2:$B$472,ROW(Authorships!$B$2:$B$472)-1,""), IF($A81=Authorships!$B$2:$B$472,ROW(Authorships!$B$2:$B$472)-1,"")&lt;&gt;"")))</f>
        <v>2020</v>
      </c>
      <c r="I81" cm="1">
        <f t="array" ref="I81">MAX(INDEX(Authorships!$C$2:$C$472, _xlfn._xlws.FILTER(IF($A81=Authorships!$B$2:$B$472,ROW(Authorships!$B$2:$B$472)-1,""), IF($A81=Authorships!$B$2:$B$472,ROW(Authorships!$B$2:$B$472)-1,"")&lt;&gt;"")))</f>
        <v>2020</v>
      </c>
    </row>
    <row r="82" spans="1:9" x14ac:dyDescent="0.25">
      <c r="A82" t="s">
        <v>926</v>
      </c>
      <c r="B82" t="s">
        <v>749</v>
      </c>
      <c r="C82" t="s">
        <v>391</v>
      </c>
      <c r="D82" t="s">
        <v>7</v>
      </c>
      <c r="E82" cm="1">
        <f t="array" ref="E82">COUNTA(_xlfn.UNIQUE(_xlfn._xlws.FILTER(Authorships!$A$2:$A$472, Authors!A82=Authorships!$B$2:$B$472)))</f>
        <v>1</v>
      </c>
      <c r="F82" s="8">
        <f>E82/COUNTA(Articles!$A$2:$A$99)</f>
        <v>1.020408163265306E-2</v>
      </c>
      <c r="G82" s="7">
        <f>SUMIF(Authorships!$B$2:$B$472,A82,Authorships!$N$2:$N$472)</f>
        <v>4.1176470588235294E-2</v>
      </c>
      <c r="H82" cm="1">
        <f t="array" ref="H82">MIN(INDEX(Authorships!$C$2:$C$472, _xlfn._xlws.FILTER(IF($A82=Authorships!$B$2:$B$472,ROW(Authorships!$B$2:$B$472)-1,""), IF($A82=Authorships!$B$2:$B$472,ROW(Authorships!$B$2:$B$472)-1,"")&lt;&gt;"")))</f>
        <v>2020</v>
      </c>
      <c r="I82" cm="1">
        <f t="array" ref="I82">MAX(INDEX(Authorships!$C$2:$C$472, _xlfn._xlws.FILTER(IF($A82=Authorships!$B$2:$B$472,ROW(Authorships!$B$2:$B$472)-1,""), IF($A82=Authorships!$B$2:$B$472,ROW(Authorships!$B$2:$B$472)-1,"")&lt;&gt;"")))</f>
        <v>2020</v>
      </c>
    </row>
    <row r="83" spans="1:9" x14ac:dyDescent="0.25">
      <c r="A83" t="s">
        <v>552</v>
      </c>
      <c r="B83" t="s">
        <v>431</v>
      </c>
      <c r="C83" t="s">
        <v>433</v>
      </c>
      <c r="D83" t="s">
        <v>7</v>
      </c>
      <c r="E83" cm="1">
        <f t="array" ref="E83">COUNTA(_xlfn.UNIQUE(_xlfn._xlws.FILTER(Authorships!$A$2:$A$472, Authors!A83=Authorships!$B$2:$B$472)))</f>
        <v>1</v>
      </c>
      <c r="F83" s="8">
        <f>E83/COUNTA(Articles!$A$2:$A$99)</f>
        <v>1.020408163265306E-2</v>
      </c>
      <c r="G83" s="7">
        <f>SUMIF(Authorships!$B$2:$B$472,A83,Authorships!$N$2:$N$472)</f>
        <v>0.14285714285714285</v>
      </c>
      <c r="H83" cm="1">
        <f t="array" ref="H83">MIN(INDEX(Authorships!$C$2:$C$472, _xlfn._xlws.FILTER(IF($A83=Authorships!$B$2:$B$472,ROW(Authorships!$B$2:$B$472)-1,""), IF($A83=Authorships!$B$2:$B$472,ROW(Authorships!$B$2:$B$472)-1,"")&lt;&gt;"")))</f>
        <v>2010</v>
      </c>
      <c r="I83" cm="1">
        <f t="array" ref="I83">MAX(INDEX(Authorships!$C$2:$C$472, _xlfn._xlws.FILTER(IF($A83=Authorships!$B$2:$B$472,ROW(Authorships!$B$2:$B$472)-1,""), IF($A83=Authorships!$B$2:$B$472,ROW(Authorships!$B$2:$B$472)-1,"")&lt;&gt;"")))</f>
        <v>2010</v>
      </c>
    </row>
    <row r="84" spans="1:9" x14ac:dyDescent="0.25">
      <c r="A84" t="s">
        <v>1084</v>
      </c>
      <c r="B84" t="s">
        <v>996</v>
      </c>
      <c r="C84" t="s">
        <v>997</v>
      </c>
      <c r="D84" t="s">
        <v>168</v>
      </c>
      <c r="E84" cm="1">
        <f t="array" ref="E84">COUNTA(_xlfn.UNIQUE(_xlfn._xlws.FILTER(Authorships!$A$2:$A$472, Authors!A84=Authorships!$B$2:$B$472)))</f>
        <v>1</v>
      </c>
      <c r="F84" s="8">
        <f>E84/COUNTA(Articles!$A$2:$A$99)</f>
        <v>1.020408163265306E-2</v>
      </c>
      <c r="G84" s="7">
        <f>SUMIF(Authorships!$B$2:$B$472,A84,Authorships!$N$2:$N$472)</f>
        <v>1</v>
      </c>
      <c r="H84" cm="1">
        <f t="array" ref="H84">MIN(INDEX(Authorships!$C$2:$C$472, _xlfn._xlws.FILTER(IF($A84=Authorships!$B$2:$B$472,ROW(Authorships!$B$2:$B$472)-1,""), IF($A84=Authorships!$B$2:$B$472,ROW(Authorships!$B$2:$B$472)-1,"")&lt;&gt;"")))</f>
        <v>2016</v>
      </c>
      <c r="I84" cm="1">
        <f t="array" ref="I84">MAX(INDEX(Authorships!$C$2:$C$472, _xlfn._xlws.FILTER(IF($A84=Authorships!$B$2:$B$472,ROW(Authorships!$B$2:$B$472)-1,""), IF($A84=Authorships!$B$2:$B$472,ROW(Authorships!$B$2:$B$472)-1,"")&lt;&gt;"")))</f>
        <v>2016</v>
      </c>
    </row>
    <row r="85" spans="1:9" x14ac:dyDescent="0.25">
      <c r="A85" t="s">
        <v>939</v>
      </c>
      <c r="B85" t="s">
        <v>764</v>
      </c>
      <c r="C85" t="s">
        <v>770</v>
      </c>
      <c r="D85" t="s">
        <v>246</v>
      </c>
      <c r="E85" cm="1">
        <f t="array" ref="E85">COUNTA(_xlfn.UNIQUE(_xlfn._xlws.FILTER(Authorships!$A$2:$A$472, Authors!A85=Authorships!$B$2:$B$472)))</f>
        <v>1</v>
      </c>
      <c r="F85" s="8">
        <f>E85/COUNTA(Articles!$A$2:$A$99)</f>
        <v>1.020408163265306E-2</v>
      </c>
      <c r="G85" s="7">
        <f>SUMIF(Authorships!$B$2:$B$472,A85,Authorships!$N$2:$N$472)</f>
        <v>4.6153846153846156E-2</v>
      </c>
      <c r="H85" cm="1">
        <f t="array" ref="H85">MIN(INDEX(Authorships!$C$2:$C$472, _xlfn._xlws.FILTER(IF($A85=Authorships!$B$2:$B$472,ROW(Authorships!$B$2:$B$472)-1,""), IF($A85=Authorships!$B$2:$B$472,ROW(Authorships!$B$2:$B$472)-1,"")&lt;&gt;"")))</f>
        <v>2008</v>
      </c>
      <c r="I85" cm="1">
        <f t="array" ref="I85">MAX(INDEX(Authorships!$C$2:$C$472, _xlfn._xlws.FILTER(IF($A85=Authorships!$B$2:$B$472,ROW(Authorships!$B$2:$B$472)-1,""), IF($A85=Authorships!$B$2:$B$472,ROW(Authorships!$B$2:$B$472)-1,"")&lt;&gt;"")))</f>
        <v>2008</v>
      </c>
    </row>
    <row r="86" spans="1:9" x14ac:dyDescent="0.25">
      <c r="A86" t="s">
        <v>1066</v>
      </c>
      <c r="B86" t="s">
        <v>967</v>
      </c>
      <c r="C86" t="s">
        <v>977</v>
      </c>
      <c r="D86" t="s">
        <v>275</v>
      </c>
      <c r="E86" cm="1">
        <f t="array" ref="E86">COUNTA(_xlfn.UNIQUE(_xlfn._xlws.FILTER(Authorships!$A$2:$A$472, Authors!A86=Authorships!$B$2:$B$472)))</f>
        <v>1</v>
      </c>
      <c r="F86" s="8">
        <f>E86/COUNTA(Articles!$A$2:$A$99)</f>
        <v>1.020408163265306E-2</v>
      </c>
      <c r="G86" s="7">
        <f>SUMIF(Authorships!$B$2:$B$472,A86,Authorships!$N$2:$N$472)</f>
        <v>0.12987012987012986</v>
      </c>
      <c r="H86" cm="1">
        <f t="array" ref="H86">MIN(INDEX(Authorships!$C$2:$C$472, _xlfn._xlws.FILTER(IF($A86=Authorships!$B$2:$B$472,ROW(Authorships!$B$2:$B$472)-1,""), IF($A86=Authorships!$B$2:$B$472,ROW(Authorships!$B$2:$B$472)-1,"")&lt;&gt;"")))</f>
        <v>2015</v>
      </c>
      <c r="I86" cm="1">
        <f t="array" ref="I86">MAX(INDEX(Authorships!$C$2:$C$472, _xlfn._xlws.FILTER(IF($A86=Authorships!$B$2:$B$472,ROW(Authorships!$B$2:$B$472)-1,""), IF($A86=Authorships!$B$2:$B$472,ROW(Authorships!$B$2:$B$472)-1,"")&lt;&gt;"")))</f>
        <v>2015</v>
      </c>
    </row>
    <row r="87" spans="1:9" x14ac:dyDescent="0.25">
      <c r="A87" t="s">
        <v>925</v>
      </c>
      <c r="B87" t="s">
        <v>741</v>
      </c>
      <c r="C87" t="s">
        <v>391</v>
      </c>
      <c r="D87" t="s">
        <v>7</v>
      </c>
      <c r="E87" cm="1">
        <f t="array" ref="E87">COUNTA(_xlfn.UNIQUE(_xlfn._xlws.FILTER(Authorships!$A$2:$A$472, Authors!A87=Authorships!$B$2:$B$472)))</f>
        <v>3</v>
      </c>
      <c r="F87" s="8">
        <f>E87/COUNTA(Articles!$A$2:$A$99)</f>
        <v>3.0612244897959183E-2</v>
      </c>
      <c r="G87" s="7">
        <f>SUMIF(Authorships!$B$2:$B$472,A87,Authorships!$N$2:$N$472)</f>
        <v>0.24553376906318083</v>
      </c>
      <c r="H87" cm="1">
        <f t="array" ref="H87">MIN(INDEX(Authorships!$C$2:$C$472, _xlfn._xlws.FILTER(IF($A87=Authorships!$B$2:$B$472,ROW(Authorships!$B$2:$B$472)-1,""), IF($A87=Authorships!$B$2:$B$472,ROW(Authorships!$B$2:$B$472)-1,"")&lt;&gt;"")))</f>
        <v>2020</v>
      </c>
      <c r="I87" cm="1">
        <f t="array" ref="I87">MAX(INDEX(Authorships!$C$2:$C$472, _xlfn._xlws.FILTER(IF($A87=Authorships!$B$2:$B$472,ROW(Authorships!$B$2:$B$472)-1,""), IF($A87=Authorships!$B$2:$B$472,ROW(Authorships!$B$2:$B$472)-1,"")&lt;&gt;"")))</f>
        <v>2020</v>
      </c>
    </row>
    <row r="88" spans="1:9" x14ac:dyDescent="0.25">
      <c r="A88" t="s">
        <v>591</v>
      </c>
      <c r="B88" t="s">
        <v>495</v>
      </c>
      <c r="C88" t="s">
        <v>493</v>
      </c>
      <c r="D88" t="s">
        <v>36</v>
      </c>
      <c r="E88" cm="1">
        <f t="array" ref="E88">COUNTA(_xlfn.UNIQUE(_xlfn._xlws.FILTER(Authorships!$A$2:$A$472, Authors!A88=Authorships!$B$2:$B$472)))</f>
        <v>3</v>
      </c>
      <c r="F88" s="8">
        <f>E88/COUNTA(Articles!$A$2:$A$99)</f>
        <v>3.0612244897959183E-2</v>
      </c>
      <c r="G88" s="7">
        <f>SUMIF(Authorships!$B$2:$B$472,A88,Authorships!$N$2:$N$472)</f>
        <v>0.9555555555555556</v>
      </c>
      <c r="H88" cm="1">
        <f t="array" ref="H88">MIN(INDEX(Authorships!$C$2:$C$472, _xlfn._xlws.FILTER(IF($A88=Authorships!$B$2:$B$472,ROW(Authorships!$B$2:$B$472)-1,""), IF($A88=Authorships!$B$2:$B$472,ROW(Authorships!$B$2:$B$472)-1,"")&lt;&gt;"")))</f>
        <v>2012</v>
      </c>
      <c r="I88" cm="1">
        <f t="array" ref="I88">MAX(INDEX(Authorships!$C$2:$C$472, _xlfn._xlws.FILTER(IF($A88=Authorships!$B$2:$B$472,ROW(Authorships!$B$2:$B$472)-1,""), IF($A88=Authorships!$B$2:$B$472,ROW(Authorships!$B$2:$B$472)-1,"")&lt;&gt;"")))</f>
        <v>2013</v>
      </c>
    </row>
    <row r="89" spans="1:9" x14ac:dyDescent="0.25">
      <c r="A89" t="s">
        <v>856</v>
      </c>
      <c r="B89" t="s">
        <v>640</v>
      </c>
      <c r="C89" t="s">
        <v>643</v>
      </c>
      <c r="D89" t="s">
        <v>36</v>
      </c>
      <c r="E89" cm="1">
        <f t="array" ref="E89">COUNTA(_xlfn.UNIQUE(_xlfn._xlws.FILTER(Authorships!$A$2:$A$472, Authors!A89=Authorships!$B$2:$B$472)))</f>
        <v>1</v>
      </c>
      <c r="F89" s="8">
        <f>E89/COUNTA(Articles!$A$2:$A$99)</f>
        <v>1.020408163265306E-2</v>
      </c>
      <c r="G89" s="7">
        <f>SUMIF(Authorships!$B$2:$B$472,A89,Authorships!$N$2:$N$472)</f>
        <v>0.6</v>
      </c>
      <c r="H89" cm="1">
        <f t="array" ref="H89">MIN(INDEX(Authorships!$C$2:$C$472, _xlfn._xlws.FILTER(IF($A89=Authorships!$B$2:$B$472,ROW(Authorships!$B$2:$B$472)-1,""), IF($A89=Authorships!$B$2:$B$472,ROW(Authorships!$B$2:$B$472)-1,"")&lt;&gt;"")))</f>
        <v>2010</v>
      </c>
      <c r="I89" cm="1">
        <f t="array" ref="I89">MAX(INDEX(Authorships!$C$2:$C$472, _xlfn._xlws.FILTER(IF($A89=Authorships!$B$2:$B$472,ROW(Authorships!$B$2:$B$472)-1,""), IF($A89=Authorships!$B$2:$B$472,ROW(Authorships!$B$2:$B$472)-1,"")&lt;&gt;"")))</f>
        <v>2010</v>
      </c>
    </row>
    <row r="90" spans="1:9" x14ac:dyDescent="0.25">
      <c r="A90" t="s">
        <v>1093</v>
      </c>
      <c r="B90" t="s">
        <v>1006</v>
      </c>
      <c r="C90" t="s">
        <v>1008</v>
      </c>
      <c r="D90" t="s">
        <v>36</v>
      </c>
      <c r="E90" cm="1">
        <f t="array" ref="E90">COUNTA(_xlfn.UNIQUE(_xlfn._xlws.FILTER(Authorships!$A$2:$A$472, Authors!A90=Authorships!$B$2:$B$472)))</f>
        <v>1</v>
      </c>
      <c r="F90" s="8">
        <f>E90/COUNTA(Articles!$A$2:$A$99)</f>
        <v>1.020408163265306E-2</v>
      </c>
      <c r="G90" s="7">
        <f>SUMIF(Authorships!$B$2:$B$472,A90,Authorships!$N$2:$N$472)</f>
        <v>0.14285714285714285</v>
      </c>
      <c r="H90" cm="1">
        <f t="array" ref="H90">MIN(INDEX(Authorships!$C$2:$C$472, _xlfn._xlws.FILTER(IF($A90=Authorships!$B$2:$B$472,ROW(Authorships!$B$2:$B$472)-1,""), IF($A90=Authorships!$B$2:$B$472,ROW(Authorships!$B$2:$B$472)-1,"")&lt;&gt;"")))</f>
        <v>2001</v>
      </c>
      <c r="I90" cm="1">
        <f t="array" ref="I90">MAX(INDEX(Authorships!$C$2:$C$472, _xlfn._xlws.FILTER(IF($A90=Authorships!$B$2:$B$472,ROW(Authorships!$B$2:$B$472)-1,""), IF($A90=Authorships!$B$2:$B$472,ROW(Authorships!$B$2:$B$472)-1,"")&lt;&gt;"")))</f>
        <v>2001</v>
      </c>
    </row>
    <row r="91" spans="1:9" x14ac:dyDescent="0.25">
      <c r="A91" t="s">
        <v>889</v>
      </c>
      <c r="B91" t="s">
        <v>688</v>
      </c>
      <c r="C91" t="s">
        <v>689</v>
      </c>
      <c r="D91" t="s">
        <v>1288</v>
      </c>
      <c r="E91" cm="1">
        <f t="array" ref="E91">COUNTA(_xlfn.UNIQUE(_xlfn._xlws.FILTER(Authorships!$A$2:$A$472, Authors!A91=Authorships!$B$2:$B$472)))</f>
        <v>6</v>
      </c>
      <c r="F91" s="8">
        <f>E91/COUNTA(Articles!$A$2:$A$99)</f>
        <v>6.1224489795918366E-2</v>
      </c>
      <c r="G91" s="7">
        <f>SUMIF(Authorships!$B$2:$B$472,A91,Authorships!$N$2:$N$472)</f>
        <v>3.7507936507936508</v>
      </c>
      <c r="H91" cm="1">
        <f t="array" ref="H91">MIN(INDEX(Authorships!$C$2:$C$472, _xlfn._xlws.FILTER(IF($A91=Authorships!$B$2:$B$472,ROW(Authorships!$B$2:$B$472)-1,""), IF($A91=Authorships!$B$2:$B$472,ROW(Authorships!$B$2:$B$472)-1,"")&lt;&gt;"")))</f>
        <v>2005</v>
      </c>
      <c r="I91" cm="1">
        <f t="array" ref="I91">MAX(INDEX(Authorships!$C$2:$C$472, _xlfn._xlws.FILTER(IF($A91=Authorships!$B$2:$B$472,ROW(Authorships!$B$2:$B$472)-1,""), IF($A91=Authorships!$B$2:$B$472,ROW(Authorships!$B$2:$B$472)-1,"")&lt;&gt;"")))</f>
        <v>2022</v>
      </c>
    </row>
    <row r="92" spans="1:9" x14ac:dyDescent="0.25">
      <c r="A92" t="s">
        <v>851</v>
      </c>
      <c r="B92" t="s">
        <v>636</v>
      </c>
      <c r="C92" t="s">
        <v>997</v>
      </c>
      <c r="D92" t="s">
        <v>168</v>
      </c>
      <c r="E92" cm="1">
        <f t="array" ref="E92">COUNTA(_xlfn.UNIQUE(_xlfn._xlws.FILTER(Authorships!$A$2:$A$472, Authors!A92=Authorships!$B$2:$B$472)))</f>
        <v>2</v>
      </c>
      <c r="F92" s="8">
        <f>E92/COUNTA(Articles!$A$2:$A$99)</f>
        <v>2.0408163265306121E-2</v>
      </c>
      <c r="G92" s="7">
        <f>SUMIF(Authorships!$B$2:$B$472,A92,Authorships!$N$2:$N$472)</f>
        <v>1.1444444444444444</v>
      </c>
      <c r="H92" cm="1">
        <f t="array" ref="H92">MIN(INDEX(Authorships!$C$2:$C$472, _xlfn._xlws.FILTER(IF($A92=Authorships!$B$2:$B$472,ROW(Authorships!$B$2:$B$472)-1,""), IF($A92=Authorships!$B$2:$B$472,ROW(Authorships!$B$2:$B$472)-1,"")&lt;&gt;"")))</f>
        <v>2016</v>
      </c>
      <c r="I92" cm="1">
        <f t="array" ref="I92">MAX(INDEX(Authorships!$C$2:$C$472, _xlfn._xlws.FILTER(IF($A92=Authorships!$B$2:$B$472,ROW(Authorships!$B$2:$B$472)-1,""), IF($A92=Authorships!$B$2:$B$472,ROW(Authorships!$B$2:$B$472)-1,"")&lt;&gt;"")))</f>
        <v>2016</v>
      </c>
    </row>
    <row r="93" spans="1:9" x14ac:dyDescent="0.25">
      <c r="A93" t="s">
        <v>853</v>
      </c>
      <c r="B93" t="s">
        <v>639</v>
      </c>
      <c r="C93" t="s">
        <v>643</v>
      </c>
      <c r="D93" t="s">
        <v>36</v>
      </c>
      <c r="E93" cm="1">
        <f t="array" ref="E93">COUNTA(_xlfn.UNIQUE(_xlfn._xlws.FILTER(Authorships!$A$2:$A$472, Authors!A93=Authorships!$B$2:$B$472)))</f>
        <v>1</v>
      </c>
      <c r="F93" s="8">
        <f>E93/COUNTA(Articles!$A$2:$A$99)</f>
        <v>1.020408163265306E-2</v>
      </c>
      <c r="G93" s="7">
        <f>SUMIF(Authorships!$B$2:$B$472,A93,Authorships!$N$2:$N$472)</f>
        <v>1</v>
      </c>
      <c r="H93" cm="1">
        <f t="array" ref="H93">MIN(INDEX(Authorships!$C$2:$C$472, _xlfn._xlws.FILTER(IF($A93=Authorships!$B$2:$B$472,ROW(Authorships!$B$2:$B$472)-1,""), IF($A93=Authorships!$B$2:$B$472,ROW(Authorships!$B$2:$B$472)-1,"")&lt;&gt;"")))</f>
        <v>2010</v>
      </c>
      <c r="I93" cm="1">
        <f t="array" ref="I93">MAX(INDEX(Authorships!$C$2:$C$472, _xlfn._xlws.FILTER(IF($A93=Authorships!$B$2:$B$472,ROW(Authorships!$B$2:$B$472)-1,""), IF($A93=Authorships!$B$2:$B$472,ROW(Authorships!$B$2:$B$472)-1,"")&lt;&gt;"")))</f>
        <v>2010</v>
      </c>
    </row>
    <row r="94" spans="1:9" x14ac:dyDescent="0.25">
      <c r="A94" t="s">
        <v>574</v>
      </c>
      <c r="B94" t="s">
        <v>465</v>
      </c>
      <c r="C94" t="s">
        <v>472</v>
      </c>
      <c r="D94" t="s">
        <v>470</v>
      </c>
      <c r="E94" cm="1">
        <f t="array" ref="E94">COUNTA(_xlfn.UNIQUE(_xlfn._xlws.FILTER(Authorships!$A$2:$A$472, Authors!A94=Authorships!$B$2:$B$472)))</f>
        <v>1</v>
      </c>
      <c r="F94" s="8">
        <f>E94/COUNTA(Articles!$A$2:$A$99)</f>
        <v>1.020408163265306E-2</v>
      </c>
      <c r="G94" s="7">
        <f>SUMIF(Authorships!$B$2:$B$472,A94,Authorships!$N$2:$N$472)</f>
        <v>0.14814814814814814</v>
      </c>
      <c r="H94" cm="1">
        <f t="array" ref="H94">MIN(INDEX(Authorships!$C$2:$C$472, _xlfn._xlws.FILTER(IF($A94=Authorships!$B$2:$B$472,ROW(Authorships!$B$2:$B$472)-1,""), IF($A94=Authorships!$B$2:$B$472,ROW(Authorships!$B$2:$B$472)-1,"")&lt;&gt;"")))</f>
        <v>2013</v>
      </c>
      <c r="I94" cm="1">
        <f t="array" ref="I94">MAX(INDEX(Authorships!$C$2:$C$472, _xlfn._xlws.FILTER(IF($A94=Authorships!$B$2:$B$472,ROW(Authorships!$B$2:$B$472)-1,""), IF($A94=Authorships!$B$2:$B$472,ROW(Authorships!$B$2:$B$472)-1,"")&lt;&gt;"")))</f>
        <v>2013</v>
      </c>
    </row>
    <row r="95" spans="1:9" x14ac:dyDescent="0.25">
      <c r="A95" t="s">
        <v>539</v>
      </c>
      <c r="B95" t="s">
        <v>687</v>
      </c>
      <c r="C95" t="s">
        <v>689</v>
      </c>
      <c r="D95" t="s">
        <v>1288</v>
      </c>
      <c r="E95" cm="1">
        <f t="array" ref="E95">COUNTA(_xlfn.UNIQUE(_xlfn._xlws.FILTER(Authorships!$A$2:$A$472, Authors!A95=Authorships!$B$2:$B$472)))</f>
        <v>5</v>
      </c>
      <c r="F95" s="8">
        <f>E95/COUNTA(Articles!$A$2:$A$99)</f>
        <v>5.1020408163265307E-2</v>
      </c>
      <c r="G95" s="7">
        <f>SUMIF(Authorships!$B$2:$B$472,A95,Authorships!$N$2:$N$472)</f>
        <v>1.5052910052910053</v>
      </c>
      <c r="H95" cm="1">
        <f t="array" ref="H95">MIN(INDEX(Authorships!$C$2:$C$472, _xlfn._xlws.FILTER(IF($A95=Authorships!$B$2:$B$472,ROW(Authorships!$B$2:$B$472)-1,""), IF($A95=Authorships!$B$2:$B$472,ROW(Authorships!$B$2:$B$472)-1,"")&lt;&gt;"")))</f>
        <v>2004</v>
      </c>
      <c r="I95" cm="1">
        <f t="array" ref="I95">MAX(INDEX(Authorships!$C$2:$C$472, _xlfn._xlws.FILTER(IF($A95=Authorships!$B$2:$B$472,ROW(Authorships!$B$2:$B$472)-1,""), IF($A95=Authorships!$B$2:$B$472,ROW(Authorships!$B$2:$B$472)-1,"")&lt;&gt;"")))</f>
        <v>2022</v>
      </c>
    </row>
    <row r="96" spans="1:9" x14ac:dyDescent="0.25">
      <c r="A96" t="s">
        <v>857</v>
      </c>
      <c r="B96" t="s">
        <v>646</v>
      </c>
      <c r="C96" t="s">
        <v>647</v>
      </c>
      <c r="D96" t="s">
        <v>36</v>
      </c>
      <c r="E96" cm="1">
        <f t="array" ref="E96">COUNTA(_xlfn.UNIQUE(_xlfn._xlws.FILTER(Authorships!$A$2:$A$472, Authors!A96=Authorships!$B$2:$B$472)))</f>
        <v>2</v>
      </c>
      <c r="F96" s="8">
        <f>E96/COUNTA(Articles!$A$2:$A$99)</f>
        <v>2.0408163265306121E-2</v>
      </c>
      <c r="G96" s="7">
        <f>SUMIF(Authorships!$B$2:$B$472,A96,Authorships!$N$2:$N$472)</f>
        <v>1.3571428571428572</v>
      </c>
      <c r="H96" cm="1">
        <f t="array" ref="H96">MIN(INDEX(Authorships!$C$2:$C$472, _xlfn._xlws.FILTER(IF($A96=Authorships!$B$2:$B$472,ROW(Authorships!$B$2:$B$472)-1,""), IF($A96=Authorships!$B$2:$B$472,ROW(Authorships!$B$2:$B$472)-1,"")&lt;&gt;"")))</f>
        <v>2003</v>
      </c>
      <c r="I96" cm="1">
        <f t="array" ref="I96">MAX(INDEX(Authorships!$C$2:$C$472, _xlfn._xlws.FILTER(IF($A96=Authorships!$B$2:$B$472,ROW(Authorships!$B$2:$B$472)-1,""), IF($A96=Authorships!$B$2:$B$472,ROW(Authorships!$B$2:$B$472)-1,"")&lt;&gt;"")))</f>
        <v>2004</v>
      </c>
    </row>
    <row r="97" spans="1:9" x14ac:dyDescent="0.25">
      <c r="A97" t="s">
        <v>589</v>
      </c>
      <c r="B97" t="s">
        <v>497</v>
      </c>
      <c r="C97" t="s">
        <v>499</v>
      </c>
      <c r="D97" t="s">
        <v>36</v>
      </c>
      <c r="E97" cm="1">
        <f t="array" ref="E97">COUNTA(_xlfn.UNIQUE(_xlfn._xlws.FILTER(Authorships!$A$2:$A$472, Authors!A97=Authorships!$B$2:$B$472)))</f>
        <v>2</v>
      </c>
      <c r="F97" s="8">
        <f>E97/COUNTA(Articles!$A$2:$A$99)</f>
        <v>2.0408163265306121E-2</v>
      </c>
      <c r="G97" s="7">
        <f>SUMIF(Authorships!$B$2:$B$472,A97,Authorships!$N$2:$N$472)</f>
        <v>1.3333333333333333</v>
      </c>
      <c r="H97" cm="1">
        <f t="array" ref="H97">MIN(INDEX(Authorships!$C$2:$C$472, _xlfn._xlws.FILTER(IF($A97=Authorships!$B$2:$B$472,ROW(Authorships!$B$2:$B$472)-1,""), IF($A97=Authorships!$B$2:$B$472,ROW(Authorships!$B$2:$B$472)-1,"")&lt;&gt;"")))</f>
        <v>2013</v>
      </c>
      <c r="I97" cm="1">
        <f t="array" ref="I97">MAX(INDEX(Authorships!$C$2:$C$472, _xlfn._xlws.FILTER(IF($A97=Authorships!$B$2:$B$472,ROW(Authorships!$B$2:$B$472)-1,""), IF($A97=Authorships!$B$2:$B$472,ROW(Authorships!$B$2:$B$472)-1,"")&lt;&gt;"")))</f>
        <v>2017</v>
      </c>
    </row>
    <row r="98" spans="1:9" x14ac:dyDescent="0.25">
      <c r="A98" t="s">
        <v>866</v>
      </c>
      <c r="B98" t="s">
        <v>651</v>
      </c>
      <c r="C98" t="s">
        <v>659</v>
      </c>
      <c r="D98" t="s">
        <v>36</v>
      </c>
      <c r="E98" cm="1">
        <f t="array" ref="E98">COUNTA(_xlfn.UNIQUE(_xlfn._xlws.FILTER(Authorships!$A$2:$A$472, Authors!A98=Authorships!$B$2:$B$472)))</f>
        <v>1</v>
      </c>
      <c r="F98" s="8">
        <f>E98/COUNTA(Articles!$A$2:$A$99)</f>
        <v>1.020408163265306E-2</v>
      </c>
      <c r="G98" s="7">
        <f>SUMIF(Authorships!$B$2:$B$472,A98,Authorships!$N$2:$N$472)</f>
        <v>0.18181818181818182</v>
      </c>
      <c r="H98" cm="1">
        <f t="array" ref="H98">MIN(INDEX(Authorships!$C$2:$C$472, _xlfn._xlws.FILTER(IF($A98=Authorships!$B$2:$B$472,ROW(Authorships!$B$2:$B$472)-1,""), IF($A98=Authorships!$B$2:$B$472,ROW(Authorships!$B$2:$B$472)-1,"")&lt;&gt;"")))</f>
        <v>2015</v>
      </c>
      <c r="I98" cm="1">
        <f t="array" ref="I98">MAX(INDEX(Authorships!$C$2:$C$472, _xlfn._xlws.FILTER(IF($A98=Authorships!$B$2:$B$472,ROW(Authorships!$B$2:$B$472)-1,""), IF($A98=Authorships!$B$2:$B$472,ROW(Authorships!$B$2:$B$472)-1,"")&lt;&gt;"")))</f>
        <v>2015</v>
      </c>
    </row>
    <row r="99" spans="1:9" x14ac:dyDescent="0.25">
      <c r="A99" t="s">
        <v>863</v>
      </c>
      <c r="B99" t="s">
        <v>654</v>
      </c>
      <c r="C99" t="s">
        <v>659</v>
      </c>
      <c r="D99" t="s">
        <v>36</v>
      </c>
      <c r="E99" cm="1">
        <f t="array" ref="E99">COUNTA(_xlfn.UNIQUE(_xlfn._xlws.FILTER(Authorships!$A$2:$A$472, Authors!A99=Authorships!$B$2:$B$472)))</f>
        <v>1</v>
      </c>
      <c r="F99" s="8">
        <f>E99/COUNTA(Articles!$A$2:$A$99)</f>
        <v>1.020408163265306E-2</v>
      </c>
      <c r="G99" s="7">
        <f>SUMIF(Authorships!$B$2:$B$472,A99,Authorships!$N$2:$N$472)</f>
        <v>0.11363636363636363</v>
      </c>
      <c r="H99" cm="1">
        <f t="array" ref="H99">MIN(INDEX(Authorships!$C$2:$C$472, _xlfn._xlws.FILTER(IF($A99=Authorships!$B$2:$B$472,ROW(Authorships!$B$2:$B$472)-1,""), IF($A99=Authorships!$B$2:$B$472,ROW(Authorships!$B$2:$B$472)-1,"")&lt;&gt;"")))</f>
        <v>2015</v>
      </c>
      <c r="I99" cm="1">
        <f t="array" ref="I99">MAX(INDEX(Authorships!$C$2:$C$472, _xlfn._xlws.FILTER(IF($A99=Authorships!$B$2:$B$472,ROW(Authorships!$B$2:$B$472)-1,""), IF($A99=Authorships!$B$2:$B$472,ROW(Authorships!$B$2:$B$472)-1,"")&lt;&gt;"")))</f>
        <v>2015</v>
      </c>
    </row>
    <row r="100" spans="1:9" x14ac:dyDescent="0.25">
      <c r="A100" t="s">
        <v>1102</v>
      </c>
      <c r="B100" t="s">
        <v>1019</v>
      </c>
      <c r="C100" t="s">
        <v>1023</v>
      </c>
      <c r="D100" t="s">
        <v>36</v>
      </c>
      <c r="E100" cm="1">
        <f t="array" ref="E100">COUNTA(_xlfn.UNIQUE(_xlfn._xlws.FILTER(Authorships!$A$2:$A$472, Authors!A100=Authorships!$B$2:$B$472)))</f>
        <v>1</v>
      </c>
      <c r="F100" s="8">
        <f>E100/COUNTA(Articles!$A$2:$A$99)</f>
        <v>1.020408163265306E-2</v>
      </c>
      <c r="G100" s="7">
        <f>SUMIF(Authorships!$B$2:$B$472,A100,Authorships!$N$2:$N$472)</f>
        <v>0.18518518518518517</v>
      </c>
      <c r="H100" cm="1">
        <f t="array" ref="H100">MIN(INDEX(Authorships!$C$2:$C$472, _xlfn._xlws.FILTER(IF($A100=Authorships!$B$2:$B$472,ROW(Authorships!$B$2:$B$472)-1,""), IF($A100=Authorships!$B$2:$B$472,ROW(Authorships!$B$2:$B$472)-1,"")&lt;&gt;"")))</f>
        <v>2000</v>
      </c>
      <c r="I100" cm="1">
        <f t="array" ref="I100">MAX(INDEX(Authorships!$C$2:$C$472, _xlfn._xlws.FILTER(IF($A100=Authorships!$B$2:$B$472,ROW(Authorships!$B$2:$B$472)-1,""), IF($A100=Authorships!$B$2:$B$472,ROW(Authorships!$B$2:$B$472)-1,"")&lt;&gt;"")))</f>
        <v>2000</v>
      </c>
    </row>
    <row r="101" spans="1:9" x14ac:dyDescent="0.25">
      <c r="A101" t="s">
        <v>858</v>
      </c>
      <c r="B101" t="s">
        <v>649</v>
      </c>
      <c r="C101" t="s">
        <v>659</v>
      </c>
      <c r="D101" t="s">
        <v>36</v>
      </c>
      <c r="E101" cm="1">
        <f t="array" ref="E101">COUNTA(_xlfn.UNIQUE(_xlfn._xlws.FILTER(Authorships!$A$2:$A$472, Authors!A101=Authorships!$B$2:$B$472)))</f>
        <v>1</v>
      </c>
      <c r="F101" s="8">
        <f>E101/COUNTA(Articles!$A$2:$A$99)</f>
        <v>1.020408163265306E-2</v>
      </c>
      <c r="G101" s="7">
        <f>SUMIF(Authorships!$B$2:$B$472,A101,Authorships!$N$2:$N$472)</f>
        <v>1</v>
      </c>
      <c r="H101" cm="1">
        <f t="array" ref="H101">MIN(INDEX(Authorships!$C$2:$C$472, _xlfn._xlws.FILTER(IF($A101=Authorships!$B$2:$B$472,ROW(Authorships!$B$2:$B$472)-1,""), IF($A101=Authorships!$B$2:$B$472,ROW(Authorships!$B$2:$B$472)-1,"")&lt;&gt;"")))</f>
        <v>2015</v>
      </c>
      <c r="I101" cm="1">
        <f t="array" ref="I101">MAX(INDEX(Authorships!$C$2:$C$472, _xlfn._xlws.FILTER(IF($A101=Authorships!$B$2:$B$472,ROW(Authorships!$B$2:$B$472)-1,""), IF($A101=Authorships!$B$2:$B$472,ROW(Authorships!$B$2:$B$472)-1,"")&lt;&gt;"")))</f>
        <v>2015</v>
      </c>
    </row>
    <row r="102" spans="1:9" x14ac:dyDescent="0.25">
      <c r="A102" t="s">
        <v>868</v>
      </c>
      <c r="B102" t="s">
        <v>660</v>
      </c>
      <c r="C102" t="s">
        <v>663</v>
      </c>
      <c r="D102" t="s">
        <v>7</v>
      </c>
      <c r="E102" cm="1">
        <f t="array" ref="E102">COUNTA(_xlfn.UNIQUE(_xlfn._xlws.FILTER(Authorships!$A$2:$A$472, Authors!A102=Authorships!$B$2:$B$472)))</f>
        <v>1</v>
      </c>
      <c r="F102" s="8">
        <f>E102/COUNTA(Articles!$A$2:$A$99)</f>
        <v>1.020408163265306E-2</v>
      </c>
      <c r="G102" s="7">
        <f>SUMIF(Authorships!$B$2:$B$472,A102,Authorships!$N$2:$N$472)</f>
        <v>1</v>
      </c>
      <c r="H102" cm="1">
        <f t="array" ref="H102">MIN(INDEX(Authorships!$C$2:$C$472, _xlfn._xlws.FILTER(IF($A102=Authorships!$B$2:$B$472,ROW(Authorships!$B$2:$B$472)-1,""), IF($A102=Authorships!$B$2:$B$472,ROW(Authorships!$B$2:$B$472)-1,"")&lt;&gt;"")))</f>
        <v>2001</v>
      </c>
      <c r="I102" cm="1">
        <f t="array" ref="I102">MAX(INDEX(Authorships!$C$2:$C$472, _xlfn._xlws.FILTER(IF($A102=Authorships!$B$2:$B$472,ROW(Authorships!$B$2:$B$472)-1,""), IF($A102=Authorships!$B$2:$B$472,ROW(Authorships!$B$2:$B$472)-1,"")&lt;&gt;"")))</f>
        <v>2001</v>
      </c>
    </row>
    <row r="103" spans="1:9" x14ac:dyDescent="0.25">
      <c r="A103" t="s">
        <v>570</v>
      </c>
      <c r="B103" t="s">
        <v>462</v>
      </c>
      <c r="C103" t="s">
        <v>472</v>
      </c>
      <c r="D103" t="s">
        <v>470</v>
      </c>
      <c r="E103" cm="1">
        <f t="array" ref="E103">COUNTA(_xlfn.UNIQUE(_xlfn._xlws.FILTER(Authorships!$A$2:$A$472, Authors!A103=Authorships!$B$2:$B$472)))</f>
        <v>2</v>
      </c>
      <c r="F103" s="8">
        <f>E103/COUNTA(Articles!$A$2:$A$99)</f>
        <v>2.0408163265306121E-2</v>
      </c>
      <c r="G103" s="7">
        <f>SUMIF(Authorships!$B$2:$B$472,A103,Authorships!$N$2:$N$472)</f>
        <v>0.95925925925925926</v>
      </c>
      <c r="H103" cm="1">
        <f t="array" ref="H103">MIN(INDEX(Authorships!$C$2:$C$472, _xlfn._xlws.FILTER(IF($A103=Authorships!$B$2:$B$472,ROW(Authorships!$B$2:$B$472)-1,""), IF($A103=Authorships!$B$2:$B$472,ROW(Authorships!$B$2:$B$472)-1,"")&lt;&gt;"")))</f>
        <v>2009</v>
      </c>
      <c r="I103" cm="1">
        <f t="array" ref="I103">MAX(INDEX(Authorships!$C$2:$C$472, _xlfn._xlws.FILTER(IF($A103=Authorships!$B$2:$B$472,ROW(Authorships!$B$2:$B$472)-1,""), IF($A103=Authorships!$B$2:$B$472,ROW(Authorships!$B$2:$B$472)-1,"")&lt;&gt;"")))</f>
        <v>2013</v>
      </c>
    </row>
    <row r="104" spans="1:9" x14ac:dyDescent="0.25">
      <c r="A104" t="s">
        <v>1060</v>
      </c>
      <c r="B104" t="s">
        <v>824</v>
      </c>
      <c r="C104" t="s">
        <v>828</v>
      </c>
      <c r="D104" t="s">
        <v>44</v>
      </c>
      <c r="E104" cm="1">
        <f t="array" ref="E104">COUNTA(_xlfn.UNIQUE(_xlfn._xlws.FILTER(Authorships!$A$2:$A$472, Authors!A104=Authorships!$B$2:$B$472)))</f>
        <v>1</v>
      </c>
      <c r="F104" s="8">
        <f>E104/COUNTA(Articles!$A$2:$A$99)</f>
        <v>1.020408163265306E-2</v>
      </c>
      <c r="G104" s="7">
        <f>SUMIF(Authorships!$B$2:$B$472,A104,Authorships!$N$2:$N$472)</f>
        <v>0.11428571428571428</v>
      </c>
      <c r="H104" cm="1">
        <f t="array" ref="H104">MIN(INDEX(Authorships!$C$2:$C$472, _xlfn._xlws.FILTER(IF($A104=Authorships!$B$2:$B$472,ROW(Authorships!$B$2:$B$472)-1,""), IF($A104=Authorships!$B$2:$B$472,ROW(Authorships!$B$2:$B$472)-1,"")&lt;&gt;"")))</f>
        <v>2020</v>
      </c>
      <c r="I104" cm="1">
        <f t="array" ref="I104">MAX(INDEX(Authorships!$C$2:$C$472, _xlfn._xlws.FILTER(IF($A104=Authorships!$B$2:$B$472,ROW(Authorships!$B$2:$B$472)-1,""), IF($A104=Authorships!$B$2:$B$472,ROW(Authorships!$B$2:$B$472)-1,"")&lt;&gt;"")))</f>
        <v>2020</v>
      </c>
    </row>
    <row r="105" spans="1:9" x14ac:dyDescent="0.25">
      <c r="A105" t="s">
        <v>577</v>
      </c>
      <c r="B105" t="s">
        <v>479</v>
      </c>
      <c r="C105" t="s">
        <v>484</v>
      </c>
      <c r="D105" t="s">
        <v>1288</v>
      </c>
      <c r="E105" cm="1">
        <f t="array" ref="E105">COUNTA(_xlfn.UNIQUE(_xlfn._xlws.FILTER(Authorships!$A$2:$A$472, Authors!A105=Authorships!$B$2:$B$472)))</f>
        <v>1</v>
      </c>
      <c r="F105" s="8">
        <f>E105/COUNTA(Articles!$A$2:$A$99)</f>
        <v>1.020408163265306E-2</v>
      </c>
      <c r="G105" s="7">
        <f>SUMIF(Authorships!$B$2:$B$472,A105,Authorships!$N$2:$N$472)</f>
        <v>7.407407407407407E-2</v>
      </c>
      <c r="H105" cm="1">
        <f t="array" ref="H105">MIN(INDEX(Authorships!$C$2:$C$472, _xlfn._xlws.FILTER(IF($A105=Authorships!$B$2:$B$472,ROW(Authorships!$B$2:$B$472)-1,""), IF($A105=Authorships!$B$2:$B$472,ROW(Authorships!$B$2:$B$472)-1,"")&lt;&gt;"")))</f>
        <v>2015</v>
      </c>
      <c r="I105" cm="1">
        <f t="array" ref="I105">MAX(INDEX(Authorships!$C$2:$C$472, _xlfn._xlws.FILTER(IF($A105=Authorships!$B$2:$B$472,ROW(Authorships!$B$2:$B$472)-1,""), IF($A105=Authorships!$B$2:$B$472,ROW(Authorships!$B$2:$B$472)-1,"")&lt;&gt;"")))</f>
        <v>2015</v>
      </c>
    </row>
    <row r="106" spans="1:9" x14ac:dyDescent="0.25">
      <c r="A106" t="s">
        <v>832</v>
      </c>
      <c r="B106" t="s">
        <v>605</v>
      </c>
      <c r="C106" t="s">
        <v>621</v>
      </c>
      <c r="D106" t="s">
        <v>7</v>
      </c>
      <c r="E106" cm="1">
        <f t="array" ref="E106">COUNTA(_xlfn.UNIQUE(_xlfn._xlws.FILTER(Authorships!$A$2:$A$472, Authors!A106=Authorships!$B$2:$B$472)))</f>
        <v>1</v>
      </c>
      <c r="F106" s="8">
        <f>E106/COUNTA(Articles!$A$2:$A$99)</f>
        <v>1.020408163265306E-2</v>
      </c>
      <c r="G106" s="7">
        <f>SUMIF(Authorships!$B$2:$B$472,A106,Authorships!$N$2:$N$472)</f>
        <v>1</v>
      </c>
      <c r="H106" cm="1">
        <f t="array" ref="H106">MIN(INDEX(Authorships!$C$2:$C$472, _xlfn._xlws.FILTER(IF($A106=Authorships!$B$2:$B$472,ROW(Authorships!$B$2:$B$472)-1,""), IF($A106=Authorships!$B$2:$B$472,ROW(Authorships!$B$2:$B$472)-1,"")&lt;&gt;"")))</f>
        <v>2000</v>
      </c>
      <c r="I106" cm="1">
        <f t="array" ref="I106">MAX(INDEX(Authorships!$C$2:$C$472, _xlfn._xlws.FILTER(IF($A106=Authorships!$B$2:$B$472,ROW(Authorships!$B$2:$B$472)-1,""), IF($A106=Authorships!$B$2:$B$472,ROW(Authorships!$B$2:$B$472)-1,"")&lt;&gt;"")))</f>
        <v>2000</v>
      </c>
    </row>
    <row r="107" spans="1:9" x14ac:dyDescent="0.25">
      <c r="A107" t="s">
        <v>886</v>
      </c>
      <c r="B107" t="s">
        <v>682</v>
      </c>
      <c r="C107" t="s">
        <v>643</v>
      </c>
      <c r="D107" t="s">
        <v>36</v>
      </c>
      <c r="E107" cm="1">
        <f t="array" ref="E107">COUNTA(_xlfn.UNIQUE(_xlfn._xlws.FILTER(Authorships!$A$2:$A$472, Authors!A107=Authorships!$B$2:$B$472)))</f>
        <v>1</v>
      </c>
      <c r="F107" s="8">
        <f>E107/COUNTA(Articles!$A$2:$A$99)</f>
        <v>1.020408163265306E-2</v>
      </c>
      <c r="G107" s="7">
        <f>SUMIF(Authorships!$B$2:$B$472,A107,Authorships!$N$2:$N$472)</f>
        <v>1</v>
      </c>
      <c r="H107" cm="1">
        <f t="array" ref="H107">MIN(INDEX(Authorships!$C$2:$C$472, _xlfn._xlws.FILTER(IF($A107=Authorships!$B$2:$B$472,ROW(Authorships!$B$2:$B$472)-1,""), IF($A107=Authorships!$B$2:$B$472,ROW(Authorships!$B$2:$B$472)-1,"")&lt;&gt;"")))</f>
        <v>2014</v>
      </c>
      <c r="I107" cm="1">
        <f t="array" ref="I107">MAX(INDEX(Authorships!$C$2:$C$472, _xlfn._xlws.FILTER(IF($A107=Authorships!$B$2:$B$472,ROW(Authorships!$B$2:$B$472)-1,""), IF($A107=Authorships!$B$2:$B$472,ROW(Authorships!$B$2:$B$472)-1,"")&lt;&gt;"")))</f>
        <v>2014</v>
      </c>
    </row>
    <row r="108" spans="1:9" x14ac:dyDescent="0.25">
      <c r="A108" t="s">
        <v>871</v>
      </c>
      <c r="B108" t="s">
        <v>665</v>
      </c>
      <c r="C108" t="s">
        <v>666</v>
      </c>
      <c r="D108" t="s">
        <v>36</v>
      </c>
      <c r="E108" cm="1">
        <f t="array" ref="E108">COUNTA(_xlfn.UNIQUE(_xlfn._xlws.FILTER(Authorships!$A$2:$A$472, Authors!A108=Authorships!$B$2:$B$472)))</f>
        <v>1</v>
      </c>
      <c r="F108" s="8">
        <f>E108/COUNTA(Articles!$A$2:$A$99)</f>
        <v>1.020408163265306E-2</v>
      </c>
      <c r="G108" s="7">
        <f>SUMIF(Authorships!$B$2:$B$472,A108,Authorships!$N$2:$N$472)</f>
        <v>1</v>
      </c>
      <c r="H108" cm="1">
        <f t="array" ref="H108">MIN(INDEX(Authorships!$C$2:$C$472, _xlfn._xlws.FILTER(IF($A108=Authorships!$B$2:$B$472,ROW(Authorships!$B$2:$B$472)-1,""), IF($A108=Authorships!$B$2:$B$472,ROW(Authorships!$B$2:$B$472)-1,"")&lt;&gt;"")))</f>
        <v>2004</v>
      </c>
      <c r="I108" cm="1">
        <f t="array" ref="I108">MAX(INDEX(Authorships!$C$2:$C$472, _xlfn._xlws.FILTER(IF($A108=Authorships!$B$2:$B$472,ROW(Authorships!$B$2:$B$472)-1,""), IF($A108=Authorships!$B$2:$B$472,ROW(Authorships!$B$2:$B$472)-1,"")&lt;&gt;"")))</f>
        <v>2004</v>
      </c>
    </row>
    <row r="109" spans="1:9" x14ac:dyDescent="0.25">
      <c r="A109" t="s">
        <v>556</v>
      </c>
      <c r="B109" t="s">
        <v>436</v>
      </c>
      <c r="C109" t="s">
        <v>439</v>
      </c>
      <c r="D109" t="s">
        <v>7</v>
      </c>
      <c r="E109" cm="1">
        <f t="array" ref="E109">COUNTA(_xlfn.UNIQUE(_xlfn._xlws.FILTER(Authorships!$A$2:$A$472, Authors!A109=Authorships!$B$2:$B$472)))</f>
        <v>1</v>
      </c>
      <c r="F109" s="8">
        <f>E109/COUNTA(Articles!$A$2:$A$99)</f>
        <v>1.020408163265306E-2</v>
      </c>
      <c r="G109" s="7">
        <f>SUMIF(Authorships!$B$2:$B$472,A109,Authorships!$N$2:$N$472)</f>
        <v>0.33333333333333331</v>
      </c>
      <c r="H109" cm="1">
        <f t="array" ref="H109">MIN(INDEX(Authorships!$C$2:$C$472, _xlfn._xlws.FILTER(IF($A109=Authorships!$B$2:$B$472,ROW(Authorships!$B$2:$B$472)-1,""), IF($A109=Authorships!$B$2:$B$472,ROW(Authorships!$B$2:$B$472)-1,"")&lt;&gt;"")))</f>
        <v>2020</v>
      </c>
      <c r="I109" cm="1">
        <f t="array" ref="I109">MAX(INDEX(Authorships!$C$2:$C$472, _xlfn._xlws.FILTER(IF($A109=Authorships!$B$2:$B$472,ROW(Authorships!$B$2:$B$472)-1,""), IF($A109=Authorships!$B$2:$B$472,ROW(Authorships!$B$2:$B$472)-1,"")&lt;&gt;"")))</f>
        <v>2020</v>
      </c>
    </row>
    <row r="110" spans="1:9" x14ac:dyDescent="0.25">
      <c r="A110" t="s">
        <v>872</v>
      </c>
      <c r="B110" t="s">
        <v>667</v>
      </c>
      <c r="C110" t="s">
        <v>643</v>
      </c>
      <c r="D110" t="s">
        <v>36</v>
      </c>
      <c r="E110" cm="1">
        <f t="array" ref="E110">COUNTA(_xlfn.UNIQUE(_xlfn._xlws.FILTER(Authorships!$A$2:$A$472, Authors!A110=Authorships!$B$2:$B$472)))</f>
        <v>1</v>
      </c>
      <c r="F110" s="8">
        <f>E110/COUNTA(Articles!$A$2:$A$99)</f>
        <v>1.020408163265306E-2</v>
      </c>
      <c r="G110" s="7">
        <f>SUMIF(Authorships!$B$2:$B$472,A110,Authorships!$N$2:$N$472)</f>
        <v>1</v>
      </c>
      <c r="H110" cm="1">
        <f t="array" ref="H110">MIN(INDEX(Authorships!$C$2:$C$472, _xlfn._xlws.FILTER(IF($A110=Authorships!$B$2:$B$472,ROW(Authorships!$B$2:$B$472)-1,""), IF($A110=Authorships!$B$2:$B$472,ROW(Authorships!$B$2:$B$472)-1,"")&lt;&gt;"")))</f>
        <v>2014</v>
      </c>
      <c r="I110" cm="1">
        <f t="array" ref="I110">MAX(INDEX(Authorships!$C$2:$C$472, _xlfn._xlws.FILTER(IF($A110=Authorships!$B$2:$B$472,ROW(Authorships!$B$2:$B$472)-1,""), IF($A110=Authorships!$B$2:$B$472,ROW(Authorships!$B$2:$B$472)-1,"")&lt;&gt;"")))</f>
        <v>2014</v>
      </c>
    </row>
    <row r="111" spans="1:9" x14ac:dyDescent="0.25">
      <c r="A111" t="s">
        <v>598</v>
      </c>
      <c r="B111" t="s">
        <v>507</v>
      </c>
      <c r="C111" t="s">
        <v>508</v>
      </c>
      <c r="D111" t="s">
        <v>108</v>
      </c>
      <c r="E111" cm="1">
        <f t="array" ref="E111">COUNTA(_xlfn.UNIQUE(_xlfn._xlws.FILTER(Authorships!$A$2:$A$472, Authors!A111=Authorships!$B$2:$B$472)))</f>
        <v>2</v>
      </c>
      <c r="F111" s="8">
        <f>E111/COUNTA(Articles!$A$2:$A$99)</f>
        <v>2.0408163265306121E-2</v>
      </c>
      <c r="G111" s="7">
        <f>SUMIF(Authorships!$B$2:$B$472,A111,Authorships!$N$2:$N$472)</f>
        <v>2</v>
      </c>
      <c r="H111" cm="1">
        <f t="array" ref="H111">MIN(INDEX(Authorships!$C$2:$C$472, _xlfn._xlws.FILTER(IF($A111=Authorships!$B$2:$B$472,ROW(Authorships!$B$2:$B$472)-1,""), IF($A111=Authorships!$B$2:$B$472,ROW(Authorships!$B$2:$B$472)-1,"")&lt;&gt;"")))</f>
        <v>2002</v>
      </c>
      <c r="I111" cm="1">
        <f t="array" ref="I111">MAX(INDEX(Authorships!$C$2:$C$472, _xlfn._xlws.FILTER(IF($A111=Authorships!$B$2:$B$472,ROW(Authorships!$B$2:$B$472)-1,""), IF($A111=Authorships!$B$2:$B$472,ROW(Authorships!$B$2:$B$472)-1,"")&lt;&gt;"")))</f>
        <v>2003</v>
      </c>
    </row>
    <row r="112" spans="1:9" x14ac:dyDescent="0.25">
      <c r="A112" t="s">
        <v>888</v>
      </c>
      <c r="B112" t="s">
        <v>684</v>
      </c>
      <c r="C112" t="s">
        <v>689</v>
      </c>
      <c r="D112" t="s">
        <v>1288</v>
      </c>
      <c r="E112" cm="1">
        <f t="array" ref="E112">COUNTA(_xlfn.UNIQUE(_xlfn._xlws.FILTER(Authorships!$A$2:$A$472, Authors!A112=Authorships!$B$2:$B$472)))</f>
        <v>1</v>
      </c>
      <c r="F112" s="8">
        <f>E112/COUNTA(Articles!$A$2:$A$99)</f>
        <v>1.020408163265306E-2</v>
      </c>
      <c r="G112" s="7">
        <f>SUMIF(Authorships!$B$2:$B$472,A112,Authorships!$N$2:$N$472)</f>
        <v>1</v>
      </c>
      <c r="H112" cm="1">
        <f t="array" ref="H112">MIN(INDEX(Authorships!$C$2:$C$472, _xlfn._xlws.FILTER(IF($A112=Authorships!$B$2:$B$472,ROW(Authorships!$B$2:$B$472)-1,""), IF($A112=Authorships!$B$2:$B$472,ROW(Authorships!$B$2:$B$472)-1,"")&lt;&gt;"")))</f>
        <v>2022</v>
      </c>
      <c r="I112" cm="1">
        <f t="array" ref="I112">MAX(INDEX(Authorships!$C$2:$C$472, _xlfn._xlws.FILTER(IF($A112=Authorships!$B$2:$B$472,ROW(Authorships!$B$2:$B$472)-1,""), IF($A112=Authorships!$B$2:$B$472,ROW(Authorships!$B$2:$B$472)-1,"")&lt;&gt;"")))</f>
        <v>2022</v>
      </c>
    </row>
    <row r="113" spans="1:9" x14ac:dyDescent="0.25">
      <c r="A113" t="s">
        <v>1092</v>
      </c>
      <c r="B113" t="s">
        <v>1005</v>
      </c>
      <c r="C113" t="s">
        <v>1008</v>
      </c>
      <c r="D113" t="s">
        <v>36</v>
      </c>
      <c r="E113" cm="1">
        <f t="array" ref="E113">COUNTA(_xlfn.UNIQUE(_xlfn._xlws.FILTER(Authorships!$A$2:$A$472, Authors!A113=Authorships!$B$2:$B$472)))</f>
        <v>1</v>
      </c>
      <c r="F113" s="8">
        <f>E113/COUNTA(Articles!$A$2:$A$99)</f>
        <v>1.020408163265306E-2</v>
      </c>
      <c r="G113" s="7">
        <f>SUMIF(Authorships!$B$2:$B$472,A113,Authorships!$N$2:$N$472)</f>
        <v>0.21428571428571427</v>
      </c>
      <c r="H113" cm="1">
        <f t="array" ref="H113">MIN(INDEX(Authorships!$C$2:$C$472, _xlfn._xlws.FILTER(IF($A113=Authorships!$B$2:$B$472,ROW(Authorships!$B$2:$B$472)-1,""), IF($A113=Authorships!$B$2:$B$472,ROW(Authorships!$B$2:$B$472)-1,"")&lt;&gt;"")))</f>
        <v>2001</v>
      </c>
      <c r="I113" cm="1">
        <f t="array" ref="I113">MAX(INDEX(Authorships!$C$2:$C$472, _xlfn._xlws.FILTER(IF($A113=Authorships!$B$2:$B$472,ROW(Authorships!$B$2:$B$472)-1,""), IF($A113=Authorships!$B$2:$B$472,ROW(Authorships!$B$2:$B$472)-1,"")&lt;&gt;"")))</f>
        <v>2001</v>
      </c>
    </row>
    <row r="114" spans="1:9" x14ac:dyDescent="0.25">
      <c r="A114" t="s">
        <v>881</v>
      </c>
      <c r="B114" t="s">
        <v>672</v>
      </c>
      <c r="C114" t="s">
        <v>643</v>
      </c>
      <c r="D114" t="s">
        <v>36</v>
      </c>
      <c r="E114" cm="1">
        <f t="array" ref="E114">COUNTA(_xlfn.UNIQUE(_xlfn._xlws.FILTER(Authorships!$A$2:$A$472, Authors!A114=Authorships!$B$2:$B$472)))</f>
        <v>1</v>
      </c>
      <c r="F114" s="8">
        <f>E114/COUNTA(Articles!$A$2:$A$99)</f>
        <v>1.020408163265306E-2</v>
      </c>
      <c r="G114" s="7">
        <f>SUMIF(Authorships!$B$2:$B$472,A114,Authorships!$N$2:$N$472)</f>
        <v>9.2436974789915971E-2</v>
      </c>
      <c r="H114" cm="1">
        <f t="array" ref="H114">MIN(INDEX(Authorships!$C$2:$C$472, _xlfn._xlws.FILTER(IF($A114=Authorships!$B$2:$B$472,ROW(Authorships!$B$2:$B$472)-1,""), IF($A114=Authorships!$B$2:$B$472,ROW(Authorships!$B$2:$B$472)-1,"")&lt;&gt;"")))</f>
        <v>2014</v>
      </c>
      <c r="I114" cm="1">
        <f t="array" ref="I114">MAX(INDEX(Authorships!$C$2:$C$472, _xlfn._xlws.FILTER(IF($A114=Authorships!$B$2:$B$472,ROW(Authorships!$B$2:$B$472)-1,""), IF($A114=Authorships!$B$2:$B$472,ROW(Authorships!$B$2:$B$472)-1,"")&lt;&gt;"")))</f>
        <v>2014</v>
      </c>
    </row>
    <row r="115" spans="1:9" x14ac:dyDescent="0.25">
      <c r="A115" t="s">
        <v>873</v>
      </c>
      <c r="B115" t="s">
        <v>680</v>
      </c>
      <c r="C115" t="s">
        <v>643</v>
      </c>
      <c r="D115" t="s">
        <v>36</v>
      </c>
      <c r="E115" cm="1">
        <f t="array" ref="E115">COUNTA(_xlfn.UNIQUE(_xlfn._xlws.FILTER(Authorships!$A$2:$A$472, Authors!A115=Authorships!$B$2:$B$472)))</f>
        <v>1</v>
      </c>
      <c r="F115" s="8">
        <f>E115/COUNTA(Articles!$A$2:$A$99)</f>
        <v>1.020408163265306E-2</v>
      </c>
      <c r="G115" s="7">
        <f>SUMIF(Authorships!$B$2:$B$472,A115,Authorships!$N$2:$N$472)</f>
        <v>2.5210084033613446E-2</v>
      </c>
      <c r="H115" cm="1">
        <f t="array" ref="H115">MIN(INDEX(Authorships!$C$2:$C$472, _xlfn._xlws.FILTER(IF($A115=Authorships!$B$2:$B$472,ROW(Authorships!$B$2:$B$472)-1,""), IF($A115=Authorships!$B$2:$B$472,ROW(Authorships!$B$2:$B$472)-1,"")&lt;&gt;"")))</f>
        <v>2014</v>
      </c>
      <c r="I115" cm="1">
        <f t="array" ref="I115">MAX(INDEX(Authorships!$C$2:$C$472, _xlfn._xlws.FILTER(IF($A115=Authorships!$B$2:$B$472,ROW(Authorships!$B$2:$B$472)-1,""), IF($A115=Authorships!$B$2:$B$472,ROW(Authorships!$B$2:$B$472)-1,"")&lt;&gt;"")))</f>
        <v>2014</v>
      </c>
    </row>
    <row r="116" spans="1:9" x14ac:dyDescent="0.25">
      <c r="A116" t="s">
        <v>956</v>
      </c>
      <c r="B116" t="s">
        <v>803</v>
      </c>
      <c r="C116" t="s">
        <v>804</v>
      </c>
      <c r="D116" t="s">
        <v>36</v>
      </c>
      <c r="E116" cm="1">
        <f t="array" ref="E116">COUNTA(_xlfn.UNIQUE(_xlfn._xlws.FILTER(Authorships!$A$2:$A$472, Authors!A116=Authorships!$B$2:$B$472)))</f>
        <v>1</v>
      </c>
      <c r="F116" s="8">
        <f>E116/COUNTA(Articles!$A$2:$A$99)</f>
        <v>1.020408163265306E-2</v>
      </c>
      <c r="G116" s="7">
        <f>SUMIF(Authorships!$B$2:$B$472,A116,Authorships!$N$2:$N$472)</f>
        <v>0.22222222222222221</v>
      </c>
      <c r="H116" cm="1">
        <f t="array" ref="H116">MIN(INDEX(Authorships!$C$2:$C$472, _xlfn._xlws.FILTER(IF($A116=Authorships!$B$2:$B$472,ROW(Authorships!$B$2:$B$472)-1,""), IF($A116=Authorships!$B$2:$B$472,ROW(Authorships!$B$2:$B$472)-1,"")&lt;&gt;"")))</f>
        <v>2004</v>
      </c>
      <c r="I116" cm="1">
        <f t="array" ref="I116">MAX(INDEX(Authorships!$C$2:$C$472, _xlfn._xlws.FILTER(IF($A116=Authorships!$B$2:$B$472,ROW(Authorships!$B$2:$B$472)-1,""), IF($A116=Authorships!$B$2:$B$472,ROW(Authorships!$B$2:$B$472)-1,"")&lt;&gt;"")))</f>
        <v>2004</v>
      </c>
    </row>
    <row r="117" spans="1:9" x14ac:dyDescent="0.25">
      <c r="A117" t="s">
        <v>892</v>
      </c>
      <c r="B117" t="s">
        <v>691</v>
      </c>
      <c r="C117" t="s">
        <v>692</v>
      </c>
      <c r="D117" t="s">
        <v>36</v>
      </c>
      <c r="E117" cm="1">
        <f t="array" ref="E117">COUNTA(_xlfn.UNIQUE(_xlfn._xlws.FILTER(Authorships!$A$2:$A$472, Authors!A117=Authorships!$B$2:$B$472)))</f>
        <v>1</v>
      </c>
      <c r="F117" s="8">
        <f>E117/COUNTA(Articles!$A$2:$A$99)</f>
        <v>1.020408163265306E-2</v>
      </c>
      <c r="G117" s="7">
        <f>SUMIF(Authorships!$B$2:$B$472,A117,Authorships!$N$2:$N$472)</f>
        <v>1</v>
      </c>
      <c r="H117" cm="1">
        <f t="array" ref="H117">MIN(INDEX(Authorships!$C$2:$C$472, _xlfn._xlws.FILTER(IF($A117=Authorships!$B$2:$B$472,ROW(Authorships!$B$2:$B$472)-1,""), IF($A117=Authorships!$B$2:$B$472,ROW(Authorships!$B$2:$B$472)-1,"")&lt;&gt;"")))</f>
        <v>2004</v>
      </c>
      <c r="I117" cm="1">
        <f t="array" ref="I117">MAX(INDEX(Authorships!$C$2:$C$472, _xlfn._xlws.FILTER(IF($A117=Authorships!$B$2:$B$472,ROW(Authorships!$B$2:$B$472)-1,""), IF($A117=Authorships!$B$2:$B$472,ROW(Authorships!$B$2:$B$472)-1,"")&lt;&gt;"")))</f>
        <v>2004</v>
      </c>
    </row>
    <row r="118" spans="1:9" x14ac:dyDescent="0.25">
      <c r="A118" t="s">
        <v>861</v>
      </c>
      <c r="B118" t="s">
        <v>656</v>
      </c>
      <c r="C118" t="s">
        <v>659</v>
      </c>
      <c r="D118" t="s">
        <v>36</v>
      </c>
      <c r="E118" cm="1">
        <f t="array" ref="E118">COUNTA(_xlfn.UNIQUE(_xlfn._xlws.FILTER(Authorships!$A$2:$A$472, Authors!A118=Authorships!$B$2:$B$472)))</f>
        <v>1</v>
      </c>
      <c r="F118" s="8">
        <f>E118/COUNTA(Articles!$A$2:$A$99)</f>
        <v>1.020408163265306E-2</v>
      </c>
      <c r="G118" s="7">
        <f>SUMIF(Authorships!$B$2:$B$472,A118,Authorships!$N$2:$N$472)</f>
        <v>6.8181818181818177E-2</v>
      </c>
      <c r="H118" cm="1">
        <f t="array" ref="H118">MIN(INDEX(Authorships!$C$2:$C$472, _xlfn._xlws.FILTER(IF($A118=Authorships!$B$2:$B$472,ROW(Authorships!$B$2:$B$472)-1,""), IF($A118=Authorships!$B$2:$B$472,ROW(Authorships!$B$2:$B$472)-1,"")&lt;&gt;"")))</f>
        <v>2015</v>
      </c>
      <c r="I118" cm="1">
        <f t="array" ref="I118">MAX(INDEX(Authorships!$C$2:$C$472, _xlfn._xlws.FILTER(IF($A118=Authorships!$B$2:$B$472,ROW(Authorships!$B$2:$B$472)-1,""), IF($A118=Authorships!$B$2:$B$472,ROW(Authorships!$B$2:$B$472)-1,"")&lt;&gt;"")))</f>
        <v>2015</v>
      </c>
    </row>
    <row r="119" spans="1:9" x14ac:dyDescent="0.25">
      <c r="A119" t="s">
        <v>893</v>
      </c>
      <c r="B119" t="s">
        <v>694</v>
      </c>
      <c r="C119" t="s">
        <v>695</v>
      </c>
      <c r="D119" t="s">
        <v>257</v>
      </c>
      <c r="E119" cm="1">
        <f t="array" ref="E119">COUNTA(_xlfn.UNIQUE(_xlfn._xlws.FILTER(Authorships!$A$2:$A$472, Authors!A119=Authorships!$B$2:$B$472)))</f>
        <v>1</v>
      </c>
      <c r="F119" s="8">
        <f>E119/COUNTA(Articles!$A$2:$A$99)</f>
        <v>1.020408163265306E-2</v>
      </c>
      <c r="G119" s="7">
        <f>SUMIF(Authorships!$B$2:$B$472,A119,Authorships!$N$2:$N$472)</f>
        <v>1</v>
      </c>
      <c r="H119" cm="1">
        <f t="array" ref="H119">MIN(INDEX(Authorships!$C$2:$C$472, _xlfn._xlws.FILTER(IF($A119=Authorships!$B$2:$B$472,ROW(Authorships!$B$2:$B$472)-1,""), IF($A119=Authorships!$B$2:$B$472,ROW(Authorships!$B$2:$B$472)-1,"")&lt;&gt;"")))</f>
        <v>2001</v>
      </c>
      <c r="I119" cm="1">
        <f t="array" ref="I119">MAX(INDEX(Authorships!$C$2:$C$472, _xlfn._xlws.FILTER(IF($A119=Authorships!$B$2:$B$472,ROW(Authorships!$B$2:$B$472)-1,""), IF($A119=Authorships!$B$2:$B$472,ROW(Authorships!$B$2:$B$472)-1,"")&lt;&gt;"")))</f>
        <v>2001</v>
      </c>
    </row>
    <row r="120" spans="1:9" x14ac:dyDescent="0.25">
      <c r="A120" t="s">
        <v>1078</v>
      </c>
      <c r="B120" t="s">
        <v>989</v>
      </c>
      <c r="C120" t="s">
        <v>1211</v>
      </c>
      <c r="D120" t="s">
        <v>7</v>
      </c>
      <c r="E120" cm="1">
        <f t="array" ref="E120">COUNTA(_xlfn.UNIQUE(_xlfn._xlws.FILTER(Authorships!$A$2:$A$472, Authors!A120=Authorships!$B$2:$B$472)))</f>
        <v>1</v>
      </c>
      <c r="F120" s="8">
        <f>E120/COUNTA(Articles!$A$2:$A$99)</f>
        <v>1.020408163265306E-2</v>
      </c>
      <c r="G120" s="7">
        <f>SUMIF(Authorships!$B$2:$B$472,A120,Authorships!$N$2:$N$472)</f>
        <v>1</v>
      </c>
      <c r="H120" cm="1">
        <f t="array" ref="H120">MIN(INDEX(Authorships!$C$2:$C$472, _xlfn._xlws.FILTER(IF($A120=Authorships!$B$2:$B$472,ROW(Authorships!$B$2:$B$472)-1,""), IF($A120=Authorships!$B$2:$B$472,ROW(Authorships!$B$2:$B$472)-1,"")&lt;&gt;"")))</f>
        <v>2022</v>
      </c>
      <c r="I120" cm="1">
        <f t="array" ref="I120">MAX(INDEX(Authorships!$C$2:$C$472, _xlfn._xlws.FILTER(IF($A120=Authorships!$B$2:$B$472,ROW(Authorships!$B$2:$B$472)-1,""), IF($A120=Authorships!$B$2:$B$472,ROW(Authorships!$B$2:$B$472)-1,"")&lt;&gt;"")))</f>
        <v>2022</v>
      </c>
    </row>
    <row r="121" spans="1:9" x14ac:dyDescent="0.25">
      <c r="A121" t="s">
        <v>860</v>
      </c>
      <c r="B121" t="s">
        <v>657</v>
      </c>
      <c r="C121" t="s">
        <v>659</v>
      </c>
      <c r="D121" t="s">
        <v>36</v>
      </c>
      <c r="E121" cm="1">
        <f t="array" ref="E121">COUNTA(_xlfn.UNIQUE(_xlfn._xlws.FILTER(Authorships!$A$2:$A$472, Authors!A121=Authorships!$B$2:$B$472)))</f>
        <v>1</v>
      </c>
      <c r="F121" s="8">
        <f>E121/COUNTA(Articles!$A$2:$A$99)</f>
        <v>1.020408163265306E-2</v>
      </c>
      <c r="G121" s="7">
        <f>SUMIF(Authorships!$B$2:$B$472,A121,Authorships!$N$2:$N$472)</f>
        <v>4.5454545454545456E-2</v>
      </c>
      <c r="H121" cm="1">
        <f t="array" ref="H121">MIN(INDEX(Authorships!$C$2:$C$472, _xlfn._xlws.FILTER(IF($A121=Authorships!$B$2:$B$472,ROW(Authorships!$B$2:$B$472)-1,""), IF($A121=Authorships!$B$2:$B$472,ROW(Authorships!$B$2:$B$472)-1,"")&lt;&gt;"")))</f>
        <v>2015</v>
      </c>
      <c r="I121" cm="1">
        <f t="array" ref="I121">MAX(INDEX(Authorships!$C$2:$C$472, _xlfn._xlws.FILTER(IF($A121=Authorships!$B$2:$B$472,ROW(Authorships!$B$2:$B$472)-1,""), IF($A121=Authorships!$B$2:$B$472,ROW(Authorships!$B$2:$B$472)-1,"")&lt;&gt;"")))</f>
        <v>2015</v>
      </c>
    </row>
    <row r="122" spans="1:9" x14ac:dyDescent="0.25">
      <c r="A122" t="s">
        <v>894</v>
      </c>
      <c r="B122" t="s">
        <v>703</v>
      </c>
      <c r="C122" t="s">
        <v>689</v>
      </c>
      <c r="D122" t="s">
        <v>1288</v>
      </c>
      <c r="E122" cm="1">
        <f t="array" ref="E122">COUNTA(_xlfn.UNIQUE(_xlfn._xlws.FILTER(Authorships!$A$2:$A$472, Authors!A122=Authorships!$B$2:$B$472)))</f>
        <v>2</v>
      </c>
      <c r="F122" s="8">
        <f>E122/COUNTA(Articles!$A$2:$A$99)</f>
        <v>2.0408163265306121E-2</v>
      </c>
      <c r="G122" s="7">
        <f>SUMIF(Authorships!$B$2:$B$472,A122,Authorships!$N$2:$N$472)</f>
        <v>2</v>
      </c>
      <c r="H122" cm="1">
        <f t="array" ref="H122">MIN(INDEX(Authorships!$C$2:$C$472, _xlfn._xlws.FILTER(IF($A122=Authorships!$B$2:$B$472,ROW(Authorships!$B$2:$B$472)-1,""), IF($A122=Authorships!$B$2:$B$472,ROW(Authorships!$B$2:$B$472)-1,"")&lt;&gt;"")))</f>
        <v>2011</v>
      </c>
      <c r="I122" cm="1">
        <f t="array" ref="I122">MAX(INDEX(Authorships!$C$2:$C$472, _xlfn._xlws.FILTER(IF($A122=Authorships!$B$2:$B$472,ROW(Authorships!$B$2:$B$472)-1,""), IF($A122=Authorships!$B$2:$B$472,ROW(Authorships!$B$2:$B$472)-1,"")&lt;&gt;"")))</f>
        <v>2011</v>
      </c>
    </row>
    <row r="123" spans="1:9" x14ac:dyDescent="0.25">
      <c r="A123" t="s">
        <v>582</v>
      </c>
      <c r="B123" t="s">
        <v>480</v>
      </c>
      <c r="C123" t="s">
        <v>484</v>
      </c>
      <c r="D123" t="s">
        <v>1288</v>
      </c>
      <c r="E123" cm="1">
        <f t="array" ref="E123">COUNTA(_xlfn.UNIQUE(_xlfn._xlws.FILTER(Authorships!$A$2:$A$472, Authors!A123=Authorships!$B$2:$B$472)))</f>
        <v>1</v>
      </c>
      <c r="F123" s="8">
        <f>E123/COUNTA(Articles!$A$2:$A$99)</f>
        <v>1.020408163265306E-2</v>
      </c>
      <c r="G123" s="7">
        <f>SUMIF(Authorships!$B$2:$B$472,A123,Authorships!$N$2:$N$472)</f>
        <v>1</v>
      </c>
      <c r="H123" cm="1">
        <f t="array" ref="H123">MIN(INDEX(Authorships!$C$2:$C$472, _xlfn._xlws.FILTER(IF($A123=Authorships!$B$2:$B$472,ROW(Authorships!$B$2:$B$472)-1,""), IF($A123=Authorships!$B$2:$B$472,ROW(Authorships!$B$2:$B$472)-1,"")&lt;&gt;"")))</f>
        <v>2015</v>
      </c>
      <c r="I123" cm="1">
        <f t="array" ref="I123">MAX(INDEX(Authorships!$C$2:$C$472, _xlfn._xlws.FILTER(IF($A123=Authorships!$B$2:$B$472,ROW(Authorships!$B$2:$B$472)-1,""), IF($A123=Authorships!$B$2:$B$472,ROW(Authorships!$B$2:$B$472)-1,"")&lt;&gt;"")))</f>
        <v>2015</v>
      </c>
    </row>
    <row r="124" spans="1:9" x14ac:dyDescent="0.25">
      <c r="A124" t="s">
        <v>897</v>
      </c>
      <c r="B124" t="s">
        <v>705</v>
      </c>
      <c r="C124" t="s">
        <v>689</v>
      </c>
      <c r="D124" t="s">
        <v>1288</v>
      </c>
      <c r="E124" cm="1">
        <f t="array" ref="E124">COUNTA(_xlfn.UNIQUE(_xlfn._xlws.FILTER(Authorships!$A$2:$A$472, Authors!A124=Authorships!$B$2:$B$472)))</f>
        <v>4</v>
      </c>
      <c r="F124" s="8">
        <f>E124/COUNTA(Articles!$A$2:$A$99)</f>
        <v>4.0816326530612242E-2</v>
      </c>
      <c r="G124" s="7">
        <f>SUMIF(Authorships!$B$2:$B$472,A124,Authorships!$N$2:$N$472)</f>
        <v>2.4642857142857144</v>
      </c>
      <c r="H124" cm="1">
        <f t="array" ref="H124">MIN(INDEX(Authorships!$C$2:$C$472, _xlfn._xlws.FILTER(IF($A124=Authorships!$B$2:$B$472,ROW(Authorships!$B$2:$B$472)-1,""), IF($A124=Authorships!$B$2:$B$472,ROW(Authorships!$B$2:$B$472)-1,"")&lt;&gt;"")))</f>
        <v>2005</v>
      </c>
      <c r="I124" cm="1">
        <f t="array" ref="I124">MAX(INDEX(Authorships!$C$2:$C$472, _xlfn._xlws.FILTER(IF($A124=Authorships!$B$2:$B$472,ROW(Authorships!$B$2:$B$472)-1,""), IF($A124=Authorships!$B$2:$B$472,ROW(Authorships!$B$2:$B$472)-1,"")&lt;&gt;"")))</f>
        <v>2011</v>
      </c>
    </row>
    <row r="125" spans="1:9" x14ac:dyDescent="0.25">
      <c r="A125" t="s">
        <v>890</v>
      </c>
      <c r="B125" t="s">
        <v>718</v>
      </c>
      <c r="C125" t="s">
        <v>689</v>
      </c>
      <c r="D125" t="s">
        <v>1288</v>
      </c>
      <c r="E125" cm="1">
        <f t="array" ref="E125">COUNTA(_xlfn.UNIQUE(_xlfn._xlws.FILTER(Authorships!$A$2:$A$472, Authors!A125=Authorships!$B$2:$B$472)))</f>
        <v>4</v>
      </c>
      <c r="F125" s="8">
        <f>E125/COUNTA(Articles!$A$2:$A$99)</f>
        <v>4.0816326530612242E-2</v>
      </c>
      <c r="G125" s="7">
        <f>SUMIF(Authorships!$B$2:$B$472,A125,Authorships!$N$2:$N$472)</f>
        <v>0.7857142857142857</v>
      </c>
      <c r="H125" cm="1">
        <f t="array" ref="H125">MIN(INDEX(Authorships!$C$2:$C$472, _xlfn._xlws.FILTER(IF($A125=Authorships!$B$2:$B$472,ROW(Authorships!$B$2:$B$472)-1,""), IF($A125=Authorships!$B$2:$B$472,ROW(Authorships!$B$2:$B$472)-1,"")&lt;&gt;"")))</f>
        <v>2007</v>
      </c>
      <c r="I125" cm="1">
        <f t="array" ref="I125">MAX(INDEX(Authorships!$C$2:$C$472, _xlfn._xlws.FILTER(IF($A125=Authorships!$B$2:$B$472,ROW(Authorships!$B$2:$B$472)-1,""), IF($A125=Authorships!$B$2:$B$472,ROW(Authorships!$B$2:$B$472)-1,"")&lt;&gt;"")))</f>
        <v>2022</v>
      </c>
    </row>
    <row r="126" spans="1:9" x14ac:dyDescent="0.25">
      <c r="A126" t="s">
        <v>904</v>
      </c>
      <c r="B126" t="s">
        <v>686</v>
      </c>
      <c r="C126" t="s">
        <v>723</v>
      </c>
      <c r="D126" t="s">
        <v>1288</v>
      </c>
      <c r="E126" cm="1">
        <f t="array" ref="E126">COUNTA(_xlfn.UNIQUE(_xlfn._xlws.FILTER(Authorships!$A$2:$A$472, Authors!A126=Authorships!$B$2:$B$472)))</f>
        <v>1</v>
      </c>
      <c r="F126" s="8">
        <f>E126/COUNTA(Articles!$A$2:$A$99)</f>
        <v>1.020408163265306E-2</v>
      </c>
      <c r="G126" s="7">
        <f>SUMIF(Authorships!$B$2:$B$472,A126,Authorships!$N$2:$N$472)</f>
        <v>1</v>
      </c>
      <c r="H126" cm="1">
        <f t="array" ref="H126">MIN(INDEX(Authorships!$C$2:$C$472, _xlfn._xlws.FILTER(IF($A126=Authorships!$B$2:$B$472,ROW(Authorships!$B$2:$B$472)-1,""), IF($A126=Authorships!$B$2:$B$472,ROW(Authorships!$B$2:$B$472)-1,"")&lt;&gt;"")))</f>
        <v>2020</v>
      </c>
      <c r="I126" cm="1">
        <f t="array" ref="I126">MAX(INDEX(Authorships!$C$2:$C$472, _xlfn._xlws.FILTER(IF($A126=Authorships!$B$2:$B$472,ROW(Authorships!$B$2:$B$472)-1,""), IF($A126=Authorships!$B$2:$B$472,ROW(Authorships!$B$2:$B$472)-1,"")&lt;&gt;"")))</f>
        <v>2020</v>
      </c>
    </row>
    <row r="127" spans="1:9" x14ac:dyDescent="0.25">
      <c r="A127" t="s">
        <v>909</v>
      </c>
      <c r="B127" t="s">
        <v>728</v>
      </c>
      <c r="C127" t="s">
        <v>731</v>
      </c>
      <c r="D127" t="s">
        <v>1288</v>
      </c>
      <c r="E127" cm="1">
        <f t="array" ref="E127">COUNTA(_xlfn.UNIQUE(_xlfn._xlws.FILTER(Authorships!$A$2:$A$472, Authors!A127=Authorships!$B$2:$B$472)))</f>
        <v>3</v>
      </c>
      <c r="F127" s="8">
        <f>E127/COUNTA(Articles!$A$2:$A$99)</f>
        <v>3.0612244897959183E-2</v>
      </c>
      <c r="G127" s="7">
        <f>SUMIF(Authorships!$B$2:$B$472,A127,Authorships!$N$2:$N$472)</f>
        <v>3</v>
      </c>
      <c r="H127" cm="1">
        <f t="array" ref="H127">MIN(INDEX(Authorships!$C$2:$C$472, _xlfn._xlws.FILTER(IF($A127=Authorships!$B$2:$B$472,ROW(Authorships!$B$2:$B$472)-1,""), IF($A127=Authorships!$B$2:$B$472,ROW(Authorships!$B$2:$B$472)-1,"")&lt;&gt;"")))</f>
        <v>2013</v>
      </c>
      <c r="I127" cm="1">
        <f t="array" ref="I127">MAX(INDEX(Authorships!$C$2:$C$472, _xlfn._xlws.FILTER(IF($A127=Authorships!$B$2:$B$472,ROW(Authorships!$B$2:$B$472)-1,""), IF($A127=Authorships!$B$2:$B$472,ROW(Authorships!$B$2:$B$472)-1,"")&lt;&gt;"")))</f>
        <v>2018</v>
      </c>
    </row>
    <row r="128" spans="1:9" x14ac:dyDescent="0.25">
      <c r="A128" t="s">
        <v>847</v>
      </c>
      <c r="B128" t="s">
        <v>630</v>
      </c>
      <c r="C128" t="s">
        <v>635</v>
      </c>
      <c r="D128" t="s">
        <v>632</v>
      </c>
      <c r="E128" cm="1">
        <f t="array" ref="E128">COUNTA(_xlfn.UNIQUE(_xlfn._xlws.FILTER(Authorships!$A$2:$A$472, Authors!A128=Authorships!$B$2:$B$472)))</f>
        <v>2</v>
      </c>
      <c r="F128" s="8">
        <f>E128/COUNTA(Articles!$A$2:$A$99)</f>
        <v>2.0408163265306121E-2</v>
      </c>
      <c r="G128" s="7">
        <f>SUMIF(Authorships!$B$2:$B$472,A128,Authorships!$N$2:$N$472)</f>
        <v>1.3333333333333333</v>
      </c>
      <c r="H128" cm="1">
        <f t="array" ref="H128">MIN(INDEX(Authorships!$C$2:$C$472, _xlfn._xlws.FILTER(IF($A128=Authorships!$B$2:$B$472,ROW(Authorships!$B$2:$B$472)-1,""), IF($A128=Authorships!$B$2:$B$472,ROW(Authorships!$B$2:$B$472)-1,"")&lt;&gt;"")))</f>
        <v>2013</v>
      </c>
      <c r="I128" cm="1">
        <f t="array" ref="I128">MAX(INDEX(Authorships!$C$2:$C$472, _xlfn._xlws.FILTER(IF($A128=Authorships!$B$2:$B$472,ROW(Authorships!$B$2:$B$472)-1,""), IF($A128=Authorships!$B$2:$B$472,ROW(Authorships!$B$2:$B$472)-1,"")&lt;&gt;"")))</f>
        <v>2015</v>
      </c>
    </row>
    <row r="129" spans="1:9" x14ac:dyDescent="0.25">
      <c r="A129" t="s">
        <v>1104</v>
      </c>
      <c r="B129" t="s">
        <v>1021</v>
      </c>
      <c r="C129" t="s">
        <v>1023</v>
      </c>
      <c r="D129" t="s">
        <v>36</v>
      </c>
      <c r="E129" cm="1">
        <f t="array" ref="E129">COUNTA(_xlfn.UNIQUE(_xlfn._xlws.FILTER(Authorships!$A$2:$A$472, Authors!A129=Authorships!$B$2:$B$472)))</f>
        <v>1</v>
      </c>
      <c r="F129" s="8">
        <f>E129/COUNTA(Articles!$A$2:$A$99)</f>
        <v>1.020408163265306E-2</v>
      </c>
      <c r="G129" s="7">
        <f>SUMIF(Authorships!$B$2:$B$472,A129,Authorships!$N$2:$N$472)</f>
        <v>0.1111111111111111</v>
      </c>
      <c r="H129" cm="1">
        <f t="array" ref="H129">MIN(INDEX(Authorships!$C$2:$C$472, _xlfn._xlws.FILTER(IF($A129=Authorships!$B$2:$B$472,ROW(Authorships!$B$2:$B$472)-1,""), IF($A129=Authorships!$B$2:$B$472,ROW(Authorships!$B$2:$B$472)-1,"")&lt;&gt;"")))</f>
        <v>2000</v>
      </c>
      <c r="I129" cm="1">
        <f t="array" ref="I129">MAX(INDEX(Authorships!$C$2:$C$472, _xlfn._xlws.FILTER(IF($A129=Authorships!$B$2:$B$472,ROW(Authorships!$B$2:$B$472)-1,""), IF($A129=Authorships!$B$2:$B$472,ROW(Authorships!$B$2:$B$472)-1,"")&lt;&gt;"")))</f>
        <v>2000</v>
      </c>
    </row>
    <row r="130" spans="1:9" x14ac:dyDescent="0.25">
      <c r="A130" t="s">
        <v>920</v>
      </c>
      <c r="B130" t="s">
        <v>746</v>
      </c>
      <c r="C130" t="s">
        <v>391</v>
      </c>
      <c r="D130" t="s">
        <v>7</v>
      </c>
      <c r="E130" cm="1">
        <f t="array" ref="E130">COUNTA(_xlfn.UNIQUE(_xlfn._xlws.FILTER(Authorships!$A$2:$A$472, Authors!A130=Authorships!$B$2:$B$472)))</f>
        <v>3</v>
      </c>
      <c r="F130" s="8">
        <f>E130/COUNTA(Articles!$A$2:$A$99)</f>
        <v>3.0612244897959183E-2</v>
      </c>
      <c r="G130" s="7">
        <f>SUMIF(Authorships!$B$2:$B$472,A130,Authorships!$N$2:$N$472)</f>
        <v>3</v>
      </c>
      <c r="H130" cm="1">
        <f t="array" ref="H130">MIN(INDEX(Authorships!$C$2:$C$472, _xlfn._xlws.FILTER(IF($A130=Authorships!$B$2:$B$472,ROW(Authorships!$B$2:$B$472)-1,""), IF($A130=Authorships!$B$2:$B$472,ROW(Authorships!$B$2:$B$472)-1,"")&lt;&gt;"")))</f>
        <v>2020</v>
      </c>
      <c r="I130" cm="1">
        <f t="array" ref="I130">MAX(INDEX(Authorships!$C$2:$C$472, _xlfn._xlws.FILTER(IF($A130=Authorships!$B$2:$B$472,ROW(Authorships!$B$2:$B$472)-1,""), IF($A130=Authorships!$B$2:$B$472,ROW(Authorships!$B$2:$B$472)-1,"")&lt;&gt;"")))</f>
        <v>2020</v>
      </c>
    </row>
    <row r="131" spans="1:9" x14ac:dyDescent="0.25">
      <c r="A131" t="s">
        <v>1091</v>
      </c>
      <c r="B131" t="s">
        <v>1004</v>
      </c>
      <c r="C131" t="s">
        <v>1008</v>
      </c>
      <c r="D131" t="s">
        <v>36</v>
      </c>
      <c r="E131" cm="1">
        <f t="array" ref="E131">COUNTA(_xlfn.UNIQUE(_xlfn._xlws.FILTER(Authorships!$A$2:$A$472, Authors!A131=Authorships!$B$2:$B$472)))</f>
        <v>1</v>
      </c>
      <c r="F131" s="8">
        <f>E131/COUNTA(Articles!$A$2:$A$99)</f>
        <v>1.020408163265306E-2</v>
      </c>
      <c r="G131" s="7">
        <f>SUMIF(Authorships!$B$2:$B$472,A131,Authorships!$N$2:$N$472)</f>
        <v>0.2857142857142857</v>
      </c>
      <c r="H131" cm="1">
        <f t="array" ref="H131">MIN(INDEX(Authorships!$C$2:$C$472, _xlfn._xlws.FILTER(IF($A131=Authorships!$B$2:$B$472,ROW(Authorships!$B$2:$B$472)-1,""), IF($A131=Authorships!$B$2:$B$472,ROW(Authorships!$B$2:$B$472)-1,"")&lt;&gt;"")))</f>
        <v>2001</v>
      </c>
      <c r="I131" cm="1">
        <f t="array" ref="I131">MAX(INDEX(Authorships!$C$2:$C$472, _xlfn._xlws.FILTER(IF($A131=Authorships!$B$2:$B$472,ROW(Authorships!$B$2:$B$472)-1,""), IF($A131=Authorships!$B$2:$B$472,ROW(Authorships!$B$2:$B$472)-1,"")&lt;&gt;"")))</f>
        <v>2001</v>
      </c>
    </row>
    <row r="132" spans="1:9" x14ac:dyDescent="0.25">
      <c r="A132" t="s">
        <v>929</v>
      </c>
      <c r="B132" t="s">
        <v>752</v>
      </c>
      <c r="C132" t="s">
        <v>754</v>
      </c>
      <c r="D132" t="s">
        <v>7</v>
      </c>
      <c r="E132" cm="1">
        <f t="array" ref="E132">COUNTA(_xlfn.UNIQUE(_xlfn._xlws.FILTER(Authorships!$A$2:$A$472, Authors!A132=Authorships!$B$2:$B$472)))</f>
        <v>1</v>
      </c>
      <c r="F132" s="8">
        <f>E132/COUNTA(Articles!$A$2:$A$99)</f>
        <v>1.020408163265306E-2</v>
      </c>
      <c r="G132" s="7">
        <f>SUMIF(Authorships!$B$2:$B$472,A132,Authorships!$N$2:$N$472)</f>
        <v>8.8888888888888892E-2</v>
      </c>
      <c r="H132" cm="1">
        <f t="array" ref="H132">MIN(INDEX(Authorships!$C$2:$C$472, _xlfn._xlws.FILTER(IF($A132=Authorships!$B$2:$B$472,ROW(Authorships!$B$2:$B$472)-1,""), IF($A132=Authorships!$B$2:$B$472,ROW(Authorships!$B$2:$B$472)-1,"")&lt;&gt;"")))</f>
        <v>2020</v>
      </c>
      <c r="I132" cm="1">
        <f t="array" ref="I132">MAX(INDEX(Authorships!$C$2:$C$472, _xlfn._xlws.FILTER(IF($A132=Authorships!$B$2:$B$472,ROW(Authorships!$B$2:$B$472)-1,""), IF($A132=Authorships!$B$2:$B$472,ROW(Authorships!$B$2:$B$472)-1,"")&lt;&gt;"")))</f>
        <v>2020</v>
      </c>
    </row>
    <row r="133" spans="1:9" x14ac:dyDescent="0.25">
      <c r="A133" t="s">
        <v>1094</v>
      </c>
      <c r="B133" t="s">
        <v>1007</v>
      </c>
      <c r="C133" t="s">
        <v>1008</v>
      </c>
      <c r="D133" t="s">
        <v>36</v>
      </c>
      <c r="E133" cm="1">
        <f t="array" ref="E133">COUNTA(_xlfn.UNIQUE(_xlfn._xlws.FILTER(Authorships!$A$2:$A$472, Authors!A133=Authorships!$B$2:$B$472)))</f>
        <v>1</v>
      </c>
      <c r="F133" s="8">
        <f>E133/COUNTA(Articles!$A$2:$A$99)</f>
        <v>1.020408163265306E-2</v>
      </c>
      <c r="G133" s="7">
        <f>SUMIF(Authorships!$B$2:$B$472,A133,Authorships!$N$2:$N$472)</f>
        <v>1</v>
      </c>
      <c r="H133" cm="1">
        <f t="array" ref="H133">MIN(INDEX(Authorships!$C$2:$C$472, _xlfn._xlws.FILTER(IF($A133=Authorships!$B$2:$B$472,ROW(Authorships!$B$2:$B$472)-1,""), IF($A133=Authorships!$B$2:$B$472,ROW(Authorships!$B$2:$B$472)-1,"")&lt;&gt;"")))</f>
        <v>2001</v>
      </c>
      <c r="I133" cm="1">
        <f t="array" ref="I133">MAX(INDEX(Authorships!$C$2:$C$472, _xlfn._xlws.FILTER(IF($A133=Authorships!$B$2:$B$472,ROW(Authorships!$B$2:$B$472)-1,""), IF($A133=Authorships!$B$2:$B$472,ROW(Authorships!$B$2:$B$472)-1,"")&lt;&gt;"")))</f>
        <v>2001</v>
      </c>
    </row>
    <row r="134" spans="1:9" x14ac:dyDescent="0.25">
      <c r="A134" t="s">
        <v>875</v>
      </c>
      <c r="B134" t="s">
        <v>678</v>
      </c>
      <c r="C134" t="s">
        <v>643</v>
      </c>
      <c r="D134" t="s">
        <v>36</v>
      </c>
      <c r="E134" cm="1">
        <f t="array" ref="E134">COUNTA(_xlfn.UNIQUE(_xlfn._xlws.FILTER(Authorships!$A$2:$A$472, Authors!A134=Authorships!$B$2:$B$472)))</f>
        <v>1</v>
      </c>
      <c r="F134" s="8">
        <f>E134/COUNTA(Articles!$A$2:$A$99)</f>
        <v>1.020408163265306E-2</v>
      </c>
      <c r="G134" s="7">
        <f>SUMIF(Authorships!$B$2:$B$472,A134,Authorships!$N$2:$N$472)</f>
        <v>4.2016806722689079E-2</v>
      </c>
      <c r="H134" cm="1">
        <f t="array" ref="H134">MIN(INDEX(Authorships!$C$2:$C$472, _xlfn._xlws.FILTER(IF($A134=Authorships!$B$2:$B$472,ROW(Authorships!$B$2:$B$472)-1,""), IF($A134=Authorships!$B$2:$B$472,ROW(Authorships!$B$2:$B$472)-1,"")&lt;&gt;"")))</f>
        <v>2014</v>
      </c>
      <c r="I134" cm="1">
        <f t="array" ref="I134">MAX(INDEX(Authorships!$C$2:$C$472, _xlfn._xlws.FILTER(IF($A134=Authorships!$B$2:$B$472,ROW(Authorships!$B$2:$B$472)-1,""), IF($A134=Authorships!$B$2:$B$472,ROW(Authorships!$B$2:$B$472)-1,"")&lt;&gt;"")))</f>
        <v>2014</v>
      </c>
    </row>
    <row r="135" spans="1:9" x14ac:dyDescent="0.25">
      <c r="A135" t="s">
        <v>864</v>
      </c>
      <c r="B135" t="s">
        <v>653</v>
      </c>
      <c r="C135" t="s">
        <v>659</v>
      </c>
      <c r="D135" t="s">
        <v>36</v>
      </c>
      <c r="E135" cm="1">
        <f t="array" ref="E135">COUNTA(_xlfn.UNIQUE(_xlfn._xlws.FILTER(Authorships!$A$2:$A$472, Authors!A135=Authorships!$B$2:$B$472)))</f>
        <v>1</v>
      </c>
      <c r="F135" s="8">
        <f>E135/COUNTA(Articles!$A$2:$A$99)</f>
        <v>1.020408163265306E-2</v>
      </c>
      <c r="G135" s="7">
        <f>SUMIF(Authorships!$B$2:$B$472,A135,Authorships!$N$2:$N$472)</f>
        <v>0.13636363636363635</v>
      </c>
      <c r="H135" cm="1">
        <f t="array" ref="H135">MIN(INDEX(Authorships!$C$2:$C$472, _xlfn._xlws.FILTER(IF($A135=Authorships!$B$2:$B$472,ROW(Authorships!$B$2:$B$472)-1,""), IF($A135=Authorships!$B$2:$B$472,ROW(Authorships!$B$2:$B$472)-1,"")&lt;&gt;"")))</f>
        <v>2015</v>
      </c>
      <c r="I135" cm="1">
        <f t="array" ref="I135">MAX(INDEX(Authorships!$C$2:$C$472, _xlfn._xlws.FILTER(IF($A135=Authorships!$B$2:$B$472,ROW(Authorships!$B$2:$B$472)-1,""), IF($A135=Authorships!$B$2:$B$472,ROW(Authorships!$B$2:$B$472)-1,"")&lt;&gt;"")))</f>
        <v>2015</v>
      </c>
    </row>
    <row r="136" spans="1:9" x14ac:dyDescent="0.25">
      <c r="A136" t="s">
        <v>849</v>
      </c>
      <c r="B136" t="s">
        <v>634</v>
      </c>
      <c r="C136" t="s">
        <v>997</v>
      </c>
      <c r="D136" t="s">
        <v>168</v>
      </c>
      <c r="E136" cm="1">
        <f t="array" ref="E136">COUNTA(_xlfn.UNIQUE(_xlfn._xlws.FILTER(Authorships!$A$2:$A$472, Authors!A136=Authorships!$B$2:$B$472)))</f>
        <v>2</v>
      </c>
      <c r="F136" s="8">
        <f>E136/COUNTA(Articles!$A$2:$A$99)</f>
        <v>2.0408163265306121E-2</v>
      </c>
      <c r="G136" s="7">
        <f>SUMIF(Authorships!$B$2:$B$472,A136,Authorships!$N$2:$N$472)</f>
        <v>0.44444444444444442</v>
      </c>
      <c r="H136" cm="1">
        <f t="array" ref="H136">MIN(INDEX(Authorships!$C$2:$C$472, _xlfn._xlws.FILTER(IF($A136=Authorships!$B$2:$B$472,ROW(Authorships!$B$2:$B$472)-1,""), IF($A136=Authorships!$B$2:$B$472,ROW(Authorships!$B$2:$B$472)-1,"")&lt;&gt;"")))</f>
        <v>2015</v>
      </c>
      <c r="I136" cm="1">
        <f t="array" ref="I136">MAX(INDEX(Authorships!$C$2:$C$472, _xlfn._xlws.FILTER(IF($A136=Authorships!$B$2:$B$472,ROW(Authorships!$B$2:$B$472)-1,""), IF($A136=Authorships!$B$2:$B$472,ROW(Authorships!$B$2:$B$472)-1,"")&lt;&gt;"")))</f>
        <v>2016</v>
      </c>
    </row>
    <row r="137" spans="1:9" x14ac:dyDescent="0.25">
      <c r="A137" t="s">
        <v>565</v>
      </c>
      <c r="B137" t="s">
        <v>447</v>
      </c>
      <c r="C137" t="s">
        <v>1295</v>
      </c>
      <c r="D137" t="s">
        <v>1288</v>
      </c>
      <c r="E137" cm="1">
        <f t="array" ref="E137">COUNTA(_xlfn.UNIQUE(_xlfn._xlws.FILTER(Authorships!$A$2:$A$472, Authors!A137=Authorships!$B$2:$B$472)))</f>
        <v>1</v>
      </c>
      <c r="F137" s="8">
        <f>E137/COUNTA(Articles!$A$2:$A$99)</f>
        <v>1.020408163265306E-2</v>
      </c>
      <c r="G137" s="7">
        <f>SUMIF(Authorships!$B$2:$B$472,A137,Authorships!$N$2:$N$472)</f>
        <v>0.4</v>
      </c>
      <c r="H137" cm="1">
        <f t="array" ref="H137">MIN(INDEX(Authorships!$C$2:$C$472, _xlfn._xlws.FILTER(IF($A137=Authorships!$B$2:$B$472,ROW(Authorships!$B$2:$B$472)-1,""), IF($A137=Authorships!$B$2:$B$472,ROW(Authorships!$B$2:$B$472)-1,"")&lt;&gt;"")))</f>
        <v>2014</v>
      </c>
      <c r="I137" cm="1">
        <f t="array" ref="I137">MAX(INDEX(Authorships!$C$2:$C$472, _xlfn._xlws.FILTER(IF($A137=Authorships!$B$2:$B$472,ROW(Authorships!$B$2:$B$472)-1,""), IF($A137=Authorships!$B$2:$B$472,ROW(Authorships!$B$2:$B$472)-1,"")&lt;&gt;"")))</f>
        <v>2014</v>
      </c>
    </row>
    <row r="138" spans="1:9" x14ac:dyDescent="0.25">
      <c r="A138" t="s">
        <v>537</v>
      </c>
      <c r="B138" t="s">
        <v>413</v>
      </c>
      <c r="C138" t="s">
        <v>416</v>
      </c>
      <c r="D138" t="s">
        <v>1288</v>
      </c>
      <c r="E138" cm="1">
        <f t="array" ref="E138">COUNTA(_xlfn.UNIQUE(_xlfn._xlws.FILTER(Authorships!$A$2:$A$472, Authors!A138=Authorships!$B$2:$B$472)))</f>
        <v>1</v>
      </c>
      <c r="F138" s="8">
        <f>E138/COUNTA(Articles!$A$2:$A$99)</f>
        <v>1.020408163265306E-2</v>
      </c>
      <c r="G138" s="7">
        <f>SUMIF(Authorships!$B$2:$B$472,A138,Authorships!$N$2:$N$472)</f>
        <v>0.14814814814814814</v>
      </c>
      <c r="H138" cm="1">
        <f t="array" ref="H138">MIN(INDEX(Authorships!$C$2:$C$472, _xlfn._xlws.FILTER(IF($A138=Authorships!$B$2:$B$472,ROW(Authorships!$B$2:$B$472)-1,""), IF($A138=Authorships!$B$2:$B$472,ROW(Authorships!$B$2:$B$472)-1,"")&lt;&gt;"")))</f>
        <v>2004</v>
      </c>
      <c r="I138" cm="1">
        <f t="array" ref="I138">MAX(INDEX(Authorships!$C$2:$C$472, _xlfn._xlws.FILTER(IF($A138=Authorships!$B$2:$B$472,ROW(Authorships!$B$2:$B$472)-1,""), IF($A138=Authorships!$B$2:$B$472,ROW(Authorships!$B$2:$B$472)-1,"")&lt;&gt;"")))</f>
        <v>2004</v>
      </c>
    </row>
    <row r="139" spans="1:9" x14ac:dyDescent="0.25">
      <c r="A139" t="s">
        <v>547</v>
      </c>
      <c r="B139" t="s">
        <v>421</v>
      </c>
      <c r="C139" t="s">
        <v>426</v>
      </c>
      <c r="D139" t="s">
        <v>33</v>
      </c>
      <c r="E139" cm="1">
        <f t="array" ref="E139">COUNTA(_xlfn.UNIQUE(_xlfn._xlws.FILTER(Authorships!$A$2:$A$472, Authors!A139=Authorships!$B$2:$B$472)))</f>
        <v>1</v>
      </c>
      <c r="F139" s="8">
        <f>E139/COUNTA(Articles!$A$2:$A$99)</f>
        <v>1.020408163265306E-2</v>
      </c>
      <c r="G139" s="7">
        <f>SUMIF(Authorships!$B$2:$B$472,A139,Authorships!$N$2:$N$472)</f>
        <v>7.407407407407407E-2</v>
      </c>
      <c r="H139" cm="1">
        <f t="array" ref="H139">MIN(INDEX(Authorships!$C$2:$C$472, _xlfn._xlws.FILTER(IF($A139=Authorships!$B$2:$B$472,ROW(Authorships!$B$2:$B$472)-1,""), IF($A139=Authorships!$B$2:$B$472,ROW(Authorships!$B$2:$B$472)-1,"")&lt;&gt;"")))</f>
        <v>2010</v>
      </c>
      <c r="I139" cm="1">
        <f t="array" ref="I139">MAX(INDEX(Authorships!$C$2:$C$472, _xlfn._xlws.FILTER(IF($A139=Authorships!$B$2:$B$472,ROW(Authorships!$B$2:$B$472)-1,""), IF($A139=Authorships!$B$2:$B$472,ROW(Authorships!$B$2:$B$472)-1,"")&lt;&gt;"")))</f>
        <v>2010</v>
      </c>
    </row>
    <row r="140" spans="1:9" x14ac:dyDescent="0.25">
      <c r="A140" t="s">
        <v>912</v>
      </c>
      <c r="B140" t="s">
        <v>740</v>
      </c>
      <c r="C140" t="s">
        <v>391</v>
      </c>
      <c r="D140" t="s">
        <v>7</v>
      </c>
      <c r="E140" cm="1">
        <f t="array" ref="E140">COUNTA(_xlfn.UNIQUE(_xlfn._xlws.FILTER(Authorships!$A$2:$A$472, Authors!A140=Authorships!$B$2:$B$472)))</f>
        <v>2</v>
      </c>
      <c r="F140" s="8">
        <f>E140/COUNTA(Articles!$A$2:$A$99)</f>
        <v>2.0408163265306121E-2</v>
      </c>
      <c r="G140" s="7">
        <f>SUMIF(Authorships!$B$2:$B$472,A140,Authorships!$N$2:$N$472)</f>
        <v>0.13137254901960785</v>
      </c>
      <c r="H140" cm="1">
        <f t="array" ref="H140">MIN(INDEX(Authorships!$C$2:$C$472, _xlfn._xlws.FILTER(IF($A140=Authorships!$B$2:$B$472,ROW(Authorships!$B$2:$B$472)-1,""), IF($A140=Authorships!$B$2:$B$472,ROW(Authorships!$B$2:$B$472)-1,"")&lt;&gt;"")))</f>
        <v>2020</v>
      </c>
      <c r="I140" cm="1">
        <f t="array" ref="I140">MAX(INDEX(Authorships!$C$2:$C$472, _xlfn._xlws.FILTER(IF($A140=Authorships!$B$2:$B$472,ROW(Authorships!$B$2:$B$472)-1,""), IF($A140=Authorships!$B$2:$B$472,ROW(Authorships!$B$2:$B$472)-1,"")&lt;&gt;"")))</f>
        <v>2020</v>
      </c>
    </row>
    <row r="141" spans="1:9" x14ac:dyDescent="0.25">
      <c r="A141" t="s">
        <v>915</v>
      </c>
      <c r="B141" t="s">
        <v>737</v>
      </c>
      <c r="C141" t="s">
        <v>391</v>
      </c>
      <c r="D141" t="s">
        <v>7</v>
      </c>
      <c r="E141" cm="1">
        <f t="array" ref="E141">COUNTA(_xlfn.UNIQUE(_xlfn._xlws.FILTER(Authorships!$A$2:$A$472, Authors!A141=Authorships!$B$2:$B$472)))</f>
        <v>3</v>
      </c>
      <c r="F141" s="8">
        <f>E141/COUNTA(Articles!$A$2:$A$99)</f>
        <v>3.0612244897959183E-2</v>
      </c>
      <c r="G141" s="7">
        <f>SUMIF(Authorships!$B$2:$B$472,A141,Authorships!$N$2:$N$472)</f>
        <v>0.24901960784313726</v>
      </c>
      <c r="H141" cm="1">
        <f t="array" ref="H141">MIN(INDEX(Authorships!$C$2:$C$472, _xlfn._xlws.FILTER(IF($A141=Authorships!$B$2:$B$472,ROW(Authorships!$B$2:$B$472)-1,""), IF($A141=Authorships!$B$2:$B$472,ROW(Authorships!$B$2:$B$472)-1,"")&lt;&gt;"")))</f>
        <v>2020</v>
      </c>
      <c r="I141" cm="1">
        <f t="array" ref="I141">MAX(INDEX(Authorships!$C$2:$C$472, _xlfn._xlws.FILTER(IF($A141=Authorships!$B$2:$B$472,ROW(Authorships!$B$2:$B$472)-1,""), IF($A141=Authorships!$B$2:$B$472,ROW(Authorships!$B$2:$B$472)-1,"")&lt;&gt;"")))</f>
        <v>2020</v>
      </c>
    </row>
    <row r="142" spans="1:9" x14ac:dyDescent="0.25">
      <c r="A142" t="s">
        <v>546</v>
      </c>
      <c r="B142" t="s">
        <v>425</v>
      </c>
      <c r="C142" t="s">
        <v>426</v>
      </c>
      <c r="D142" t="s">
        <v>33</v>
      </c>
      <c r="E142" cm="1">
        <f t="array" ref="E142">COUNTA(_xlfn.UNIQUE(_xlfn._xlws.FILTER(Authorships!$A$2:$A$472, Authors!A142=Authorships!$B$2:$B$472)))</f>
        <v>1</v>
      </c>
      <c r="F142" s="8">
        <f>E142/COUNTA(Articles!$A$2:$A$99)</f>
        <v>1.020408163265306E-2</v>
      </c>
      <c r="G142" s="7">
        <f>SUMIF(Authorships!$B$2:$B$472,A142,Authorships!$N$2:$N$472)</f>
        <v>9.2592592592592587E-2</v>
      </c>
      <c r="H142" cm="1">
        <f t="array" ref="H142">MIN(INDEX(Authorships!$C$2:$C$472, _xlfn._xlws.FILTER(IF($A142=Authorships!$B$2:$B$472,ROW(Authorships!$B$2:$B$472)-1,""), IF($A142=Authorships!$B$2:$B$472,ROW(Authorships!$B$2:$B$472)-1,"")&lt;&gt;"")))</f>
        <v>2010</v>
      </c>
      <c r="I142" cm="1">
        <f t="array" ref="I142">MAX(INDEX(Authorships!$C$2:$C$472, _xlfn._xlws.FILTER(IF($A142=Authorships!$B$2:$B$472,ROW(Authorships!$B$2:$B$472)-1,""), IF($A142=Authorships!$B$2:$B$472,ROW(Authorships!$B$2:$B$472)-1,"")&lt;&gt;"")))</f>
        <v>2010</v>
      </c>
    </row>
    <row r="143" spans="1:9" x14ac:dyDescent="0.25">
      <c r="A143" t="s">
        <v>545</v>
      </c>
      <c r="B143" t="s">
        <v>424</v>
      </c>
      <c r="C143" t="s">
        <v>426</v>
      </c>
      <c r="D143" t="s">
        <v>33</v>
      </c>
      <c r="E143" cm="1">
        <f t="array" ref="E143">COUNTA(_xlfn.UNIQUE(_xlfn._xlws.FILTER(Authorships!$A$2:$A$472, Authors!A143=Authorships!$B$2:$B$472)))</f>
        <v>1</v>
      </c>
      <c r="F143" s="8">
        <f>E143/COUNTA(Articles!$A$2:$A$99)</f>
        <v>1.020408163265306E-2</v>
      </c>
      <c r="G143" s="7">
        <f>SUMIF(Authorships!$B$2:$B$472,A143,Authorships!$N$2:$N$472)</f>
        <v>0.1111111111111111</v>
      </c>
      <c r="H143" cm="1">
        <f t="array" ref="H143">MIN(INDEX(Authorships!$C$2:$C$472, _xlfn._xlws.FILTER(IF($A143=Authorships!$B$2:$B$472,ROW(Authorships!$B$2:$B$472)-1,""), IF($A143=Authorships!$B$2:$B$472,ROW(Authorships!$B$2:$B$472)-1,"")&lt;&gt;"")))</f>
        <v>2010</v>
      </c>
      <c r="I143" cm="1">
        <f t="array" ref="I143">MAX(INDEX(Authorships!$C$2:$C$472, _xlfn._xlws.FILTER(IF($A143=Authorships!$B$2:$B$472,ROW(Authorships!$B$2:$B$472)-1,""), IF($A143=Authorships!$B$2:$B$472,ROW(Authorships!$B$2:$B$472)-1,"")&lt;&gt;"")))</f>
        <v>2010</v>
      </c>
    </row>
    <row r="144" spans="1:9" x14ac:dyDescent="0.25">
      <c r="A144" t="s">
        <v>903</v>
      </c>
      <c r="B144" t="s">
        <v>478</v>
      </c>
      <c r="C144" t="s">
        <v>689</v>
      </c>
      <c r="D144" t="s">
        <v>1288</v>
      </c>
      <c r="E144" cm="1">
        <f t="array" ref="E144">COUNTA(_xlfn.UNIQUE(_xlfn._xlws.FILTER(Authorships!$A$2:$A$472, Authors!A144=Authorships!$B$2:$B$472)))</f>
        <v>1</v>
      </c>
      <c r="F144" s="8">
        <f>E144/COUNTA(Articles!$A$2:$A$99)</f>
        <v>1.020408163265306E-2</v>
      </c>
      <c r="G144" s="7">
        <f>SUMIF(Authorships!$B$2:$B$472,A144,Authorships!$N$2:$N$472)</f>
        <v>0.14285714285714285</v>
      </c>
      <c r="H144" cm="1">
        <f t="array" ref="H144">MIN(INDEX(Authorships!$C$2:$C$472, _xlfn._xlws.FILTER(IF($A144=Authorships!$B$2:$B$472,ROW(Authorships!$B$2:$B$472)-1,""), IF($A144=Authorships!$B$2:$B$472,ROW(Authorships!$B$2:$B$472)-1,"")&lt;&gt;"")))</f>
        <v>2007</v>
      </c>
      <c r="I144" cm="1">
        <f t="array" ref="I144">MAX(INDEX(Authorships!$C$2:$C$472, _xlfn._xlws.FILTER(IF($A144=Authorships!$B$2:$B$472,ROW(Authorships!$B$2:$B$472)-1,""), IF($A144=Authorships!$B$2:$B$472,ROW(Authorships!$B$2:$B$472)-1,"")&lt;&gt;"")))</f>
        <v>2007</v>
      </c>
    </row>
    <row r="145" spans="1:9" x14ac:dyDescent="0.25">
      <c r="A145" t="s">
        <v>578</v>
      </c>
      <c r="B145" t="s">
        <v>717</v>
      </c>
      <c r="C145" t="s">
        <v>486</v>
      </c>
      <c r="D145" t="s">
        <v>1288</v>
      </c>
      <c r="E145" cm="1">
        <f t="array" ref="E145">COUNTA(_xlfn.UNIQUE(_xlfn._xlws.FILTER(Authorships!$A$2:$A$472, Authors!A145=Authorships!$B$2:$B$472)))</f>
        <v>5</v>
      </c>
      <c r="F145" s="8">
        <f>E145/COUNTA(Articles!$A$2:$A$99)</f>
        <v>5.1020408163265307E-2</v>
      </c>
      <c r="G145" s="7">
        <f>SUMIF(Authorships!$B$2:$B$472,A145,Authorships!$N$2:$N$472)</f>
        <v>1.6634920634920634</v>
      </c>
      <c r="H145" cm="1">
        <f t="array" ref="H145">MIN(INDEX(Authorships!$C$2:$C$472, _xlfn._xlws.FILTER(IF($A145=Authorships!$B$2:$B$472,ROW(Authorships!$B$2:$B$472)-1,""), IF($A145=Authorships!$B$2:$B$472,ROW(Authorships!$B$2:$B$472)-1,"")&lt;&gt;"")))</f>
        <v>2013</v>
      </c>
      <c r="I145" cm="1">
        <f t="array" ref="I145">MAX(INDEX(Authorships!$C$2:$C$472, _xlfn._xlws.FILTER(IF($A145=Authorships!$B$2:$B$472,ROW(Authorships!$B$2:$B$472)-1,""), IF($A145=Authorships!$B$2:$B$472,ROW(Authorships!$B$2:$B$472)-1,"")&lt;&gt;"")))</f>
        <v>2022</v>
      </c>
    </row>
    <row r="146" spans="1:9" x14ac:dyDescent="0.25">
      <c r="A146" t="s">
        <v>534</v>
      </c>
      <c r="B146" t="s">
        <v>411</v>
      </c>
      <c r="C146" t="s">
        <v>415</v>
      </c>
      <c r="D146" t="s">
        <v>1288</v>
      </c>
      <c r="E146" cm="1">
        <f t="array" ref="E146">COUNTA(_xlfn.UNIQUE(_xlfn._xlws.FILTER(Authorships!$A$2:$A$472, Authors!A146=Authorships!$B$2:$B$472)))</f>
        <v>1</v>
      </c>
      <c r="F146" s="8">
        <f>E146/COUNTA(Articles!$A$2:$A$99)</f>
        <v>1.020408163265306E-2</v>
      </c>
      <c r="G146" s="7">
        <f>SUMIF(Authorships!$B$2:$B$472,A146,Authorships!$N$2:$N$472)</f>
        <v>0.25925925925925924</v>
      </c>
      <c r="H146" cm="1">
        <f t="array" ref="H146">MIN(INDEX(Authorships!$C$2:$C$472, _xlfn._xlws.FILTER(IF($A146=Authorships!$B$2:$B$472,ROW(Authorships!$B$2:$B$472)-1,""), IF($A146=Authorships!$B$2:$B$472,ROW(Authorships!$B$2:$B$472)-1,"")&lt;&gt;"")))</f>
        <v>2004</v>
      </c>
      <c r="I146" cm="1">
        <f t="array" ref="I146">MAX(INDEX(Authorships!$C$2:$C$472, _xlfn._xlws.FILTER(IF($A146=Authorships!$B$2:$B$472,ROW(Authorships!$B$2:$B$472)-1,""), IF($A146=Authorships!$B$2:$B$472,ROW(Authorships!$B$2:$B$472)-1,"")&lt;&gt;"")))</f>
        <v>2004</v>
      </c>
    </row>
    <row r="147" spans="1:9" x14ac:dyDescent="0.25">
      <c r="A147" t="s">
        <v>517</v>
      </c>
      <c r="B147" t="s">
        <v>384</v>
      </c>
      <c r="C147" t="s">
        <v>391</v>
      </c>
      <c r="D147" t="s">
        <v>7</v>
      </c>
      <c r="E147" cm="1">
        <f t="array" ref="E147">COUNTA(_xlfn.UNIQUE(_xlfn._xlws.FILTER(Authorships!$A$2:$A$472, Authors!A147=Authorships!$B$2:$B$472)))</f>
        <v>1</v>
      </c>
      <c r="F147" s="8">
        <f>E147/COUNTA(Articles!$A$2:$A$99)</f>
        <v>1.020408163265306E-2</v>
      </c>
      <c r="G147" s="7">
        <f>SUMIF(Authorships!$B$2:$B$472,A147,Authorships!$N$2:$N$472)</f>
        <v>0.22222222222222221</v>
      </c>
      <c r="H147" cm="1">
        <f t="array" ref="H147">MIN(INDEX(Authorships!$C$2:$C$472, _xlfn._xlws.FILTER(IF($A147=Authorships!$B$2:$B$472,ROW(Authorships!$B$2:$B$472)-1,""), IF($A147=Authorships!$B$2:$B$472,ROW(Authorships!$B$2:$B$472)-1,"")&lt;&gt;"")))</f>
        <v>2012</v>
      </c>
      <c r="I147" cm="1">
        <f t="array" ref="I147">MAX(INDEX(Authorships!$C$2:$C$472, _xlfn._xlws.FILTER(IF($A147=Authorships!$B$2:$B$472,ROW(Authorships!$B$2:$B$472)-1,""), IF($A147=Authorships!$B$2:$B$472,ROW(Authorships!$B$2:$B$472)-1,"")&lt;&gt;"")))</f>
        <v>2012</v>
      </c>
    </row>
    <row r="148" spans="1:9" x14ac:dyDescent="0.25">
      <c r="A148" t="s">
        <v>522</v>
      </c>
      <c r="B148" t="s">
        <v>389</v>
      </c>
      <c r="C148" t="s">
        <v>391</v>
      </c>
      <c r="D148" t="s">
        <v>7</v>
      </c>
      <c r="E148" cm="1">
        <f t="array" ref="E148">COUNTA(_xlfn.UNIQUE(_xlfn._xlws.FILTER(Authorships!$A$2:$A$472, Authors!A148=Authorships!$B$2:$B$472)))</f>
        <v>4</v>
      </c>
      <c r="F148" s="8">
        <f>E148/COUNTA(Articles!$A$2:$A$99)</f>
        <v>4.0816326530612242E-2</v>
      </c>
      <c r="G148" s="7">
        <f>SUMIF(Authorships!$B$2:$B$472,A148,Authorships!$N$2:$N$472)</f>
        <v>4</v>
      </c>
      <c r="H148" cm="1">
        <f t="array" ref="H148">MIN(INDEX(Authorships!$C$2:$C$472, _xlfn._xlws.FILTER(IF($A148=Authorships!$B$2:$B$472,ROW(Authorships!$B$2:$B$472)-1,""), IF($A148=Authorships!$B$2:$B$472,ROW(Authorships!$B$2:$B$472)-1,"")&lt;&gt;"")))</f>
        <v>2012</v>
      </c>
      <c r="I148" cm="1">
        <f t="array" ref="I148">MAX(INDEX(Authorships!$C$2:$C$472, _xlfn._xlws.FILTER(IF($A148=Authorships!$B$2:$B$472,ROW(Authorships!$B$2:$B$472)-1,""), IF($A148=Authorships!$B$2:$B$472,ROW(Authorships!$B$2:$B$472)-1,"")&lt;&gt;"")))</f>
        <v>2020</v>
      </c>
    </row>
    <row r="149" spans="1:9" x14ac:dyDescent="0.25">
      <c r="A149" t="s">
        <v>953</v>
      </c>
      <c r="B149" t="s">
        <v>788</v>
      </c>
      <c r="C149" t="s">
        <v>789</v>
      </c>
      <c r="D149" t="s">
        <v>257</v>
      </c>
      <c r="E149" cm="1">
        <f t="array" ref="E149">COUNTA(_xlfn.UNIQUE(_xlfn._xlws.FILTER(Authorships!$A$2:$A$472, Authors!A149=Authorships!$B$2:$B$472)))</f>
        <v>1</v>
      </c>
      <c r="F149" s="8">
        <f>E149/COUNTA(Articles!$A$2:$A$99)</f>
        <v>1.020408163265306E-2</v>
      </c>
      <c r="G149" s="7">
        <f>SUMIF(Authorships!$B$2:$B$472,A149,Authorships!$N$2:$N$472)</f>
        <v>1</v>
      </c>
      <c r="H149" cm="1">
        <f t="array" ref="H149">MIN(INDEX(Authorships!$C$2:$C$472, _xlfn._xlws.FILTER(IF($A149=Authorships!$B$2:$B$472,ROW(Authorships!$B$2:$B$472)-1,""), IF($A149=Authorships!$B$2:$B$472,ROW(Authorships!$B$2:$B$472)-1,"")&lt;&gt;"")))</f>
        <v>2006</v>
      </c>
      <c r="I149" cm="1">
        <f t="array" ref="I149">MAX(INDEX(Authorships!$C$2:$C$472, _xlfn._xlws.FILTER(IF($A149=Authorships!$B$2:$B$472,ROW(Authorships!$B$2:$B$472)-1,""), IF($A149=Authorships!$B$2:$B$472,ROW(Authorships!$B$2:$B$472)-1,"")&lt;&gt;"")))</f>
        <v>2006</v>
      </c>
    </row>
    <row r="150" spans="1:9" x14ac:dyDescent="0.25">
      <c r="A150" t="s">
        <v>930</v>
      </c>
      <c r="B150" t="s">
        <v>755</v>
      </c>
      <c r="C150" t="s">
        <v>767</v>
      </c>
      <c r="D150" t="s">
        <v>246</v>
      </c>
      <c r="E150" cm="1">
        <f t="array" ref="E150">COUNTA(_xlfn.UNIQUE(_xlfn._xlws.FILTER(Authorships!$A$2:$A$472, Authors!A150=Authorships!$B$2:$B$472)))</f>
        <v>1</v>
      </c>
      <c r="F150" s="8">
        <f>E150/COUNTA(Articles!$A$2:$A$99)</f>
        <v>1.020408163265306E-2</v>
      </c>
      <c r="G150" s="7">
        <f>SUMIF(Authorships!$B$2:$B$472,A150,Authorships!$N$2:$N$472)</f>
        <v>1</v>
      </c>
      <c r="H150" cm="1">
        <f t="array" ref="H150">MIN(INDEX(Authorships!$C$2:$C$472, _xlfn._xlws.FILTER(IF($A150=Authorships!$B$2:$B$472,ROW(Authorships!$B$2:$B$472)-1,""), IF($A150=Authorships!$B$2:$B$472,ROW(Authorships!$B$2:$B$472)-1,"")&lt;&gt;"")))</f>
        <v>2008</v>
      </c>
      <c r="I150" cm="1">
        <f t="array" ref="I150">MAX(INDEX(Authorships!$C$2:$C$472, _xlfn._xlws.FILTER(IF($A150=Authorships!$B$2:$B$472,ROW(Authorships!$B$2:$B$472)-1,""), IF($A150=Authorships!$B$2:$B$472,ROW(Authorships!$B$2:$B$472)-1,"")&lt;&gt;"")))</f>
        <v>2008</v>
      </c>
    </row>
    <row r="151" spans="1:9" x14ac:dyDescent="0.25">
      <c r="A151" t="s">
        <v>555</v>
      </c>
      <c r="B151" t="s">
        <v>435</v>
      </c>
      <c r="C151" t="s">
        <v>439</v>
      </c>
      <c r="D151" t="s">
        <v>7</v>
      </c>
      <c r="E151" cm="1">
        <f t="array" ref="E151">COUNTA(_xlfn.UNIQUE(_xlfn._xlws.FILTER(Authorships!$A$2:$A$472, Authors!A151=Authorships!$B$2:$B$472)))</f>
        <v>1</v>
      </c>
      <c r="F151" s="8">
        <f>E151/COUNTA(Articles!$A$2:$A$99)</f>
        <v>1.020408163265306E-2</v>
      </c>
      <c r="G151" s="7">
        <f>SUMIF(Authorships!$B$2:$B$472,A151,Authorships!$N$2:$N$472)</f>
        <v>0.44444444444444442</v>
      </c>
      <c r="H151" cm="1">
        <f t="array" ref="H151">MIN(INDEX(Authorships!$C$2:$C$472, _xlfn._xlws.FILTER(IF($A151=Authorships!$B$2:$B$472,ROW(Authorships!$B$2:$B$472)-1,""), IF($A151=Authorships!$B$2:$B$472,ROW(Authorships!$B$2:$B$472)-1,"")&lt;&gt;"")))</f>
        <v>2020</v>
      </c>
      <c r="I151" cm="1">
        <f t="array" ref="I151">MAX(INDEX(Authorships!$C$2:$C$472, _xlfn._xlws.FILTER(IF($A151=Authorships!$B$2:$B$472,ROW(Authorships!$B$2:$B$472)-1,""), IF($A151=Authorships!$B$2:$B$472,ROW(Authorships!$B$2:$B$472)-1,"")&lt;&gt;"")))</f>
        <v>2020</v>
      </c>
    </row>
    <row r="152" spans="1:9" x14ac:dyDescent="0.25">
      <c r="A152" t="s">
        <v>1067</v>
      </c>
      <c r="B152" t="s">
        <v>968</v>
      </c>
      <c r="C152" t="s">
        <v>977</v>
      </c>
      <c r="D152" t="s">
        <v>275</v>
      </c>
      <c r="E152" cm="1">
        <f t="array" ref="E152">COUNTA(_xlfn.UNIQUE(_xlfn._xlws.FILTER(Authorships!$A$2:$A$472, Authors!A152=Authorships!$B$2:$B$472)))</f>
        <v>1</v>
      </c>
      <c r="F152" s="8">
        <f>E152/COUNTA(Articles!$A$2:$A$99)</f>
        <v>1.020408163265306E-2</v>
      </c>
      <c r="G152" s="7">
        <f>SUMIF(Authorships!$B$2:$B$472,A152,Authorships!$N$2:$N$472)</f>
        <v>0.11688311688311688</v>
      </c>
      <c r="H152" cm="1">
        <f t="array" ref="H152">MIN(INDEX(Authorships!$C$2:$C$472, _xlfn._xlws.FILTER(IF($A152=Authorships!$B$2:$B$472,ROW(Authorships!$B$2:$B$472)-1,""), IF($A152=Authorships!$B$2:$B$472,ROW(Authorships!$B$2:$B$472)-1,"")&lt;&gt;"")))</f>
        <v>2015</v>
      </c>
      <c r="I152" cm="1">
        <f t="array" ref="I152">MAX(INDEX(Authorships!$C$2:$C$472, _xlfn._xlws.FILTER(IF($A152=Authorships!$B$2:$B$472,ROW(Authorships!$B$2:$B$472)-1,""), IF($A152=Authorships!$B$2:$B$472,ROW(Authorships!$B$2:$B$472)-1,"")&lt;&gt;"")))</f>
        <v>2015</v>
      </c>
    </row>
    <row r="153" spans="1:9" x14ac:dyDescent="0.25">
      <c r="A153" t="s">
        <v>557</v>
      </c>
      <c r="B153" t="s">
        <v>437</v>
      </c>
      <c r="C153" t="s">
        <v>439</v>
      </c>
      <c r="D153" t="s">
        <v>7</v>
      </c>
      <c r="E153" cm="1">
        <f t="array" ref="E153">COUNTA(_xlfn.UNIQUE(_xlfn._xlws.FILTER(Authorships!$A$2:$A$472, Authors!A153=Authorships!$B$2:$B$472)))</f>
        <v>1</v>
      </c>
      <c r="F153" s="8">
        <f>E153/COUNTA(Articles!$A$2:$A$99)</f>
        <v>1.020408163265306E-2</v>
      </c>
      <c r="G153" s="7">
        <f>SUMIF(Authorships!$B$2:$B$472,A153,Authorships!$N$2:$N$472)</f>
        <v>0.22222222222222221</v>
      </c>
      <c r="H153" cm="1">
        <f t="array" ref="H153">MIN(INDEX(Authorships!$C$2:$C$472, _xlfn._xlws.FILTER(IF($A153=Authorships!$B$2:$B$472,ROW(Authorships!$B$2:$B$472)-1,""), IF($A153=Authorships!$B$2:$B$472,ROW(Authorships!$B$2:$B$472)-1,"")&lt;&gt;"")))</f>
        <v>2020</v>
      </c>
      <c r="I153" cm="1">
        <f t="array" ref="I153">MAX(INDEX(Authorships!$C$2:$C$472, _xlfn._xlws.FILTER(IF($A153=Authorships!$B$2:$B$472,ROW(Authorships!$B$2:$B$472)-1,""), IF($A153=Authorships!$B$2:$B$472,ROW(Authorships!$B$2:$B$472)-1,"")&lt;&gt;"")))</f>
        <v>2020</v>
      </c>
    </row>
    <row r="154" spans="1:9" x14ac:dyDescent="0.25">
      <c r="A154" t="s">
        <v>586</v>
      </c>
      <c r="B154" t="s">
        <v>490</v>
      </c>
      <c r="C154" t="s">
        <v>499</v>
      </c>
      <c r="D154" t="s">
        <v>36</v>
      </c>
      <c r="E154" cm="1">
        <f t="array" ref="E154">COUNTA(_xlfn.UNIQUE(_xlfn._xlws.FILTER(Authorships!$A$2:$A$472, Authors!A154=Authorships!$B$2:$B$472)))</f>
        <v>7</v>
      </c>
      <c r="F154" s="8">
        <f>E154/COUNTA(Articles!$A$2:$A$99)</f>
        <v>7.1428571428571425E-2</v>
      </c>
      <c r="G154" s="7">
        <f>SUMIF(Authorships!$B$2:$B$472,A154,Authorships!$N$2:$N$472)</f>
        <v>5.3571428571428577</v>
      </c>
      <c r="H154" cm="1">
        <f t="array" ref="H154">MIN(INDEX(Authorships!$C$2:$C$472, _xlfn._xlws.FILTER(IF($A154=Authorships!$B$2:$B$472,ROW(Authorships!$B$2:$B$472)-1,""), IF($A154=Authorships!$B$2:$B$472,ROW(Authorships!$B$2:$B$472)-1,"")&lt;&gt;"")))</f>
        <v>2000</v>
      </c>
      <c r="I154" cm="1">
        <f t="array" ref="I154">MAX(INDEX(Authorships!$C$2:$C$472, _xlfn._xlws.FILTER(IF($A154=Authorships!$B$2:$B$472,ROW(Authorships!$B$2:$B$472)-1,""), IF($A154=Authorships!$B$2:$B$472,ROW(Authorships!$B$2:$B$472)-1,"")&lt;&gt;"")))</f>
        <v>2004</v>
      </c>
    </row>
    <row r="155" spans="1:9" x14ac:dyDescent="0.25">
      <c r="A155" t="s">
        <v>835</v>
      </c>
      <c r="B155" t="s">
        <v>611</v>
      </c>
      <c r="C155" t="s">
        <v>621</v>
      </c>
      <c r="D155" t="s">
        <v>7</v>
      </c>
      <c r="E155" cm="1">
        <f t="array" ref="E155">COUNTA(_xlfn.UNIQUE(_xlfn._xlws.FILTER(Authorships!$A$2:$A$472, Authors!A155=Authorships!$B$2:$B$472)))</f>
        <v>1</v>
      </c>
      <c r="F155" s="8">
        <f>E155/COUNTA(Articles!$A$2:$A$99)</f>
        <v>1.020408163265306E-2</v>
      </c>
      <c r="G155" s="7">
        <f>SUMIF(Authorships!$B$2:$B$472,A155,Authorships!$N$2:$N$472)</f>
        <v>0.14285714285714285</v>
      </c>
      <c r="H155" cm="1">
        <f t="array" ref="H155">MIN(INDEX(Authorships!$C$2:$C$472, _xlfn._xlws.FILTER(IF($A155=Authorships!$B$2:$B$472,ROW(Authorships!$B$2:$B$472)-1,""), IF($A155=Authorships!$B$2:$B$472,ROW(Authorships!$B$2:$B$472)-1,"")&lt;&gt;"")))</f>
        <v>2000</v>
      </c>
      <c r="I155" cm="1">
        <f t="array" ref="I155">MAX(INDEX(Authorships!$C$2:$C$472, _xlfn._xlws.FILTER(IF($A155=Authorships!$B$2:$B$472,ROW(Authorships!$B$2:$B$472)-1,""), IF($A155=Authorships!$B$2:$B$472,ROW(Authorships!$B$2:$B$472)-1,"")&lt;&gt;"")))</f>
        <v>2000</v>
      </c>
    </row>
    <row r="156" spans="1:9" x14ac:dyDescent="0.25">
      <c r="A156" t="s">
        <v>836</v>
      </c>
      <c r="B156" t="s">
        <v>610</v>
      </c>
      <c r="C156" t="s">
        <v>621</v>
      </c>
      <c r="D156" t="s">
        <v>7</v>
      </c>
      <c r="E156" cm="1">
        <f t="array" ref="E156">COUNTA(_xlfn.UNIQUE(_xlfn._xlws.FILTER(Authorships!$A$2:$A$472, Authors!A156=Authorships!$B$2:$B$472)))</f>
        <v>1</v>
      </c>
      <c r="F156" s="8">
        <f>E156/COUNTA(Articles!$A$2:$A$99)</f>
        <v>1.020408163265306E-2</v>
      </c>
      <c r="G156" s="7">
        <f>SUMIF(Authorships!$B$2:$B$472,A156,Authorships!$N$2:$N$472)</f>
        <v>0.21428571428571427</v>
      </c>
      <c r="H156" cm="1">
        <f t="array" ref="H156">MIN(INDEX(Authorships!$C$2:$C$472, _xlfn._xlws.FILTER(IF($A156=Authorships!$B$2:$B$472,ROW(Authorships!$B$2:$B$472)-1,""), IF($A156=Authorships!$B$2:$B$472,ROW(Authorships!$B$2:$B$472)-1,"")&lt;&gt;"")))</f>
        <v>2000</v>
      </c>
      <c r="I156" cm="1">
        <f t="array" ref="I156">MAX(INDEX(Authorships!$C$2:$C$472, _xlfn._xlws.FILTER(IF($A156=Authorships!$B$2:$B$472,ROW(Authorships!$B$2:$B$472)-1,""), IF($A156=Authorships!$B$2:$B$472,ROW(Authorships!$B$2:$B$472)-1,"")&lt;&gt;"")))</f>
        <v>2000</v>
      </c>
    </row>
    <row r="157" spans="1:9" x14ac:dyDescent="0.25">
      <c r="A157" t="s">
        <v>844</v>
      </c>
      <c r="B157" t="s">
        <v>624</v>
      </c>
      <c r="C157" t="s">
        <v>627</v>
      </c>
      <c r="D157" t="s">
        <v>44</v>
      </c>
      <c r="E157" cm="1">
        <f t="array" ref="E157">COUNTA(_xlfn.UNIQUE(_xlfn._xlws.FILTER(Authorships!$A$2:$A$472, Authors!A157=Authorships!$B$2:$B$472)))</f>
        <v>1</v>
      </c>
      <c r="F157" s="8">
        <f>E157/COUNTA(Articles!$A$2:$A$99)</f>
        <v>1.020408163265306E-2</v>
      </c>
      <c r="G157" s="7">
        <f>SUMIF(Authorships!$B$2:$B$472,A157,Authorships!$N$2:$N$472)</f>
        <v>0.4</v>
      </c>
      <c r="H157" cm="1">
        <f t="array" ref="H157">MIN(INDEX(Authorships!$C$2:$C$472, _xlfn._xlws.FILTER(IF($A157=Authorships!$B$2:$B$472,ROW(Authorships!$B$2:$B$472)-1,""), IF($A157=Authorships!$B$2:$B$472,ROW(Authorships!$B$2:$B$472)-1,"")&lt;&gt;"")))</f>
        <v>2016</v>
      </c>
      <c r="I157" cm="1">
        <f t="array" ref="I157">MAX(INDEX(Authorships!$C$2:$C$472, _xlfn._xlws.FILTER(IF($A157=Authorships!$B$2:$B$472,ROW(Authorships!$B$2:$B$472)-1,""), IF($A157=Authorships!$B$2:$B$472,ROW(Authorships!$B$2:$B$472)-1,"")&lt;&gt;"")))</f>
        <v>2016</v>
      </c>
    </row>
    <row r="158" spans="1:9" x14ac:dyDescent="0.25">
      <c r="A158" t="s">
        <v>941</v>
      </c>
      <c r="B158" t="s">
        <v>762</v>
      </c>
      <c r="C158" t="s">
        <v>769</v>
      </c>
      <c r="D158" t="s">
        <v>246</v>
      </c>
      <c r="E158" cm="1">
        <f t="array" ref="E158">COUNTA(_xlfn.UNIQUE(_xlfn._xlws.FILTER(Authorships!$A$2:$A$472, Authors!A158=Authorships!$B$2:$B$472)))</f>
        <v>1</v>
      </c>
      <c r="F158" s="8">
        <f>E158/COUNTA(Articles!$A$2:$A$99)</f>
        <v>1.020408163265306E-2</v>
      </c>
      <c r="G158" s="7">
        <f>SUMIF(Authorships!$B$2:$B$472,A158,Authorships!$N$2:$N$472)</f>
        <v>7.6923076923076927E-2</v>
      </c>
      <c r="H158" cm="1">
        <f t="array" ref="H158">MIN(INDEX(Authorships!$C$2:$C$472, _xlfn._xlws.FILTER(IF($A158=Authorships!$B$2:$B$472,ROW(Authorships!$B$2:$B$472)-1,""), IF($A158=Authorships!$B$2:$B$472,ROW(Authorships!$B$2:$B$472)-1,"")&lt;&gt;"")))</f>
        <v>2008</v>
      </c>
      <c r="I158" cm="1">
        <f t="array" ref="I158">MAX(INDEX(Authorships!$C$2:$C$472, _xlfn._xlws.FILTER(IF($A158=Authorships!$B$2:$B$472,ROW(Authorships!$B$2:$B$472)-1,""), IF($A158=Authorships!$B$2:$B$472,ROW(Authorships!$B$2:$B$472)-1,"")&lt;&gt;"")))</f>
        <v>2008</v>
      </c>
    </row>
    <row r="159" spans="1:9" x14ac:dyDescent="0.25">
      <c r="A159" t="s">
        <v>942</v>
      </c>
      <c r="B159" t="s">
        <v>773</v>
      </c>
      <c r="C159" t="s">
        <v>777</v>
      </c>
      <c r="D159" t="s">
        <v>7</v>
      </c>
      <c r="E159" cm="1">
        <f t="array" ref="E159">COUNTA(_xlfn.UNIQUE(_xlfn._xlws.FILTER(Authorships!$A$2:$A$472, Authors!A159=Authorships!$B$2:$B$472)))</f>
        <v>1</v>
      </c>
      <c r="F159" s="8">
        <f>E159/COUNTA(Articles!$A$2:$A$99)</f>
        <v>1.020408163265306E-2</v>
      </c>
      <c r="G159" s="7">
        <f>SUMIF(Authorships!$B$2:$B$472,A159,Authorships!$N$2:$N$472)</f>
        <v>1</v>
      </c>
      <c r="H159" cm="1">
        <f t="array" ref="H159">MIN(INDEX(Authorships!$C$2:$C$472, _xlfn._xlws.FILTER(IF($A159=Authorships!$B$2:$B$472,ROW(Authorships!$B$2:$B$472)-1,""), IF($A159=Authorships!$B$2:$B$472,ROW(Authorships!$B$2:$B$472)-1,"")&lt;&gt;"")))</f>
        <v>2006</v>
      </c>
      <c r="I159" cm="1">
        <f t="array" ref="I159">MAX(INDEX(Authorships!$C$2:$C$472, _xlfn._xlws.FILTER(IF($A159=Authorships!$B$2:$B$472,ROW(Authorships!$B$2:$B$472)-1,""), IF($A159=Authorships!$B$2:$B$472,ROW(Authorships!$B$2:$B$472)-1,"")&lt;&gt;"")))</f>
        <v>2006</v>
      </c>
    </row>
    <row r="160" spans="1:9" x14ac:dyDescent="0.25">
      <c r="A160" t="s">
        <v>1071</v>
      </c>
      <c r="B160" t="s">
        <v>972</v>
      </c>
      <c r="C160" t="s">
        <v>983</v>
      </c>
      <c r="D160" t="s">
        <v>275</v>
      </c>
      <c r="E160" cm="1">
        <f t="array" ref="E160">COUNTA(_xlfn.UNIQUE(_xlfn._xlws.FILTER(Authorships!$A$2:$A$472, Authors!A160=Authorships!$B$2:$B$472)))</f>
        <v>1</v>
      </c>
      <c r="F160" s="8">
        <f>E160/COUNTA(Articles!$A$2:$A$99)</f>
        <v>1.020408163265306E-2</v>
      </c>
      <c r="G160" s="7">
        <f>SUMIF(Authorships!$B$2:$B$472,A160,Authorships!$N$2:$N$472)</f>
        <v>6.4935064935064929E-2</v>
      </c>
      <c r="H160" cm="1">
        <f t="array" ref="H160">MIN(INDEX(Authorships!$C$2:$C$472, _xlfn._xlws.FILTER(IF($A160=Authorships!$B$2:$B$472,ROW(Authorships!$B$2:$B$472)-1,""), IF($A160=Authorships!$B$2:$B$472,ROW(Authorships!$B$2:$B$472)-1,"")&lt;&gt;"")))</f>
        <v>2015</v>
      </c>
      <c r="I160" cm="1">
        <f t="array" ref="I160">MAX(INDEX(Authorships!$C$2:$C$472, _xlfn._xlws.FILTER(IF($A160=Authorships!$B$2:$B$472,ROW(Authorships!$B$2:$B$472)-1,""), IF($A160=Authorships!$B$2:$B$472,ROW(Authorships!$B$2:$B$472)-1,"")&lt;&gt;"")))</f>
        <v>2015</v>
      </c>
    </row>
    <row r="161" spans="1:9" x14ac:dyDescent="0.25">
      <c r="A161" t="s">
        <v>568</v>
      </c>
      <c r="B161" t="s">
        <v>464</v>
      </c>
      <c r="C161" t="s">
        <v>471</v>
      </c>
      <c r="D161" t="s">
        <v>470</v>
      </c>
      <c r="E161" cm="1">
        <f t="array" ref="E161">COUNTA(_xlfn.UNIQUE(_xlfn._xlws.FILTER(Authorships!$A$2:$A$472, Authors!A161=Authorships!$B$2:$B$472)))</f>
        <v>1</v>
      </c>
      <c r="F161" s="8">
        <f>E161/COUNTA(Articles!$A$2:$A$99)</f>
        <v>1.020408163265306E-2</v>
      </c>
      <c r="G161" s="7">
        <f>SUMIF(Authorships!$B$2:$B$472,A161,Authorships!$N$2:$N$472)</f>
        <v>0.18518518518518517</v>
      </c>
      <c r="H161" cm="1">
        <f t="array" ref="H161">MIN(INDEX(Authorships!$C$2:$C$472, _xlfn._xlws.FILTER(IF($A161=Authorships!$B$2:$B$472,ROW(Authorships!$B$2:$B$472)-1,""), IF($A161=Authorships!$B$2:$B$472,ROW(Authorships!$B$2:$B$472)-1,"")&lt;&gt;"")))</f>
        <v>2013</v>
      </c>
      <c r="I161" cm="1">
        <f t="array" ref="I161">MAX(INDEX(Authorships!$C$2:$C$472, _xlfn._xlws.FILTER(IF($A161=Authorships!$B$2:$B$472,ROW(Authorships!$B$2:$B$472)-1,""), IF($A161=Authorships!$B$2:$B$472,ROW(Authorships!$B$2:$B$472)-1,"")&lt;&gt;"")))</f>
        <v>2013</v>
      </c>
    </row>
    <row r="162" spans="1:9" x14ac:dyDescent="0.25">
      <c r="A162" t="s">
        <v>932</v>
      </c>
      <c r="B162" t="s">
        <v>760</v>
      </c>
      <c r="C162" t="s">
        <v>769</v>
      </c>
      <c r="D162" t="s">
        <v>246</v>
      </c>
      <c r="E162" cm="1">
        <f t="array" ref="E162">COUNTA(_xlfn.UNIQUE(_xlfn._xlws.FILTER(Authorships!$A$2:$A$472, Authors!A162=Authorships!$B$2:$B$472)))</f>
        <v>1</v>
      </c>
      <c r="F162" s="8">
        <f>E162/COUNTA(Articles!$A$2:$A$99)</f>
        <v>1.020408163265306E-2</v>
      </c>
      <c r="G162" s="7">
        <f>SUMIF(Authorships!$B$2:$B$472,A162,Authorships!$N$2:$N$472)</f>
        <v>0.1076923076923077</v>
      </c>
      <c r="H162" cm="1">
        <f t="array" ref="H162">MIN(INDEX(Authorships!$C$2:$C$472, _xlfn._xlws.FILTER(IF($A162=Authorships!$B$2:$B$472,ROW(Authorships!$B$2:$B$472)-1,""), IF($A162=Authorships!$B$2:$B$472,ROW(Authorships!$B$2:$B$472)-1,"")&lt;&gt;"")))</f>
        <v>2008</v>
      </c>
      <c r="I162" cm="1">
        <f t="array" ref="I162">MAX(INDEX(Authorships!$C$2:$C$472, _xlfn._xlws.FILTER(IF($A162=Authorships!$B$2:$B$472,ROW(Authorships!$B$2:$B$472)-1,""), IF($A162=Authorships!$B$2:$B$472,ROW(Authorships!$B$2:$B$472)-1,"")&lt;&gt;"")))</f>
        <v>2008</v>
      </c>
    </row>
    <row r="163" spans="1:9" x14ac:dyDescent="0.25">
      <c r="A163" t="s">
        <v>1105</v>
      </c>
      <c r="B163" t="s">
        <v>1022</v>
      </c>
      <c r="C163" t="s">
        <v>493</v>
      </c>
      <c r="D163" t="s">
        <v>36</v>
      </c>
      <c r="E163" cm="1">
        <f t="array" ref="E163">COUNTA(_xlfn.UNIQUE(_xlfn._xlws.FILTER(Authorships!$A$2:$A$472, Authors!A163=Authorships!$B$2:$B$472)))</f>
        <v>1</v>
      </c>
      <c r="F163" s="8">
        <f>E163/COUNTA(Articles!$A$2:$A$99)</f>
        <v>1.020408163265306E-2</v>
      </c>
      <c r="G163" s="7">
        <f>SUMIF(Authorships!$B$2:$B$472,A163,Authorships!$N$2:$N$472)</f>
        <v>7.407407407407407E-2</v>
      </c>
      <c r="H163" cm="1">
        <f t="array" ref="H163">MIN(INDEX(Authorships!$C$2:$C$472, _xlfn._xlws.FILTER(IF($A163=Authorships!$B$2:$B$472,ROW(Authorships!$B$2:$B$472)-1,""), IF($A163=Authorships!$B$2:$B$472,ROW(Authorships!$B$2:$B$472)-1,"")&lt;&gt;"")))</f>
        <v>2000</v>
      </c>
      <c r="I163" cm="1">
        <f t="array" ref="I163">MAX(INDEX(Authorships!$C$2:$C$472, _xlfn._xlws.FILTER(IF($A163=Authorships!$B$2:$B$472,ROW(Authorships!$B$2:$B$472)-1,""), IF($A163=Authorships!$B$2:$B$472,ROW(Authorships!$B$2:$B$472)-1,"")&lt;&gt;"")))</f>
        <v>2000</v>
      </c>
    </row>
    <row r="164" spans="1:9" x14ac:dyDescent="0.25">
      <c r="A164" t="s">
        <v>946</v>
      </c>
      <c r="B164" t="s">
        <v>779</v>
      </c>
      <c r="C164" t="s">
        <v>782</v>
      </c>
      <c r="D164" t="s">
        <v>253</v>
      </c>
      <c r="E164" cm="1">
        <f t="array" ref="E164">COUNTA(_xlfn.UNIQUE(_xlfn._xlws.FILTER(Authorships!$A$2:$A$472, Authors!A164=Authorships!$B$2:$B$472)))</f>
        <v>1</v>
      </c>
      <c r="F164" s="8">
        <f>E164/COUNTA(Articles!$A$2:$A$99)</f>
        <v>1.020408163265306E-2</v>
      </c>
      <c r="G164" s="7">
        <f>SUMIF(Authorships!$B$2:$B$472,A164,Authorships!$N$2:$N$472)</f>
        <v>1</v>
      </c>
      <c r="H164" cm="1">
        <f t="array" ref="H164">MIN(INDEX(Authorships!$C$2:$C$472, _xlfn._xlws.FILTER(IF($A164=Authorships!$B$2:$B$472,ROW(Authorships!$B$2:$B$472)-1,""), IF($A164=Authorships!$B$2:$B$472,ROW(Authorships!$B$2:$B$472)-1,"")&lt;&gt;"")))</f>
        <v>2013</v>
      </c>
      <c r="I164" cm="1">
        <f t="array" ref="I164">MAX(INDEX(Authorships!$C$2:$C$472, _xlfn._xlws.FILTER(IF($A164=Authorships!$B$2:$B$472,ROW(Authorships!$B$2:$B$472)-1,""), IF($A164=Authorships!$B$2:$B$472,ROW(Authorships!$B$2:$B$472)-1,"")&lt;&gt;"")))</f>
        <v>2013</v>
      </c>
    </row>
    <row r="165" spans="1:9" x14ac:dyDescent="0.25">
      <c r="A165" t="s">
        <v>1082</v>
      </c>
      <c r="B165" t="s">
        <v>994</v>
      </c>
      <c r="C165" t="s">
        <v>997</v>
      </c>
      <c r="D165" t="s">
        <v>168</v>
      </c>
      <c r="E165" cm="1">
        <f t="array" ref="E165">COUNTA(_xlfn.UNIQUE(_xlfn._xlws.FILTER(Authorships!$A$2:$A$472, Authors!A165=Authorships!$B$2:$B$472)))</f>
        <v>1</v>
      </c>
      <c r="F165" s="8">
        <f>E165/COUNTA(Articles!$A$2:$A$99)</f>
        <v>1.020408163265306E-2</v>
      </c>
      <c r="G165" s="7">
        <f>SUMIF(Authorships!$B$2:$B$472,A165,Authorships!$N$2:$N$472)</f>
        <v>0.21428571428571427</v>
      </c>
      <c r="H165" cm="1">
        <f t="array" ref="H165">MIN(INDEX(Authorships!$C$2:$C$472, _xlfn._xlws.FILTER(IF($A165=Authorships!$B$2:$B$472,ROW(Authorships!$B$2:$B$472)-1,""), IF($A165=Authorships!$B$2:$B$472,ROW(Authorships!$B$2:$B$472)-1,"")&lt;&gt;"")))</f>
        <v>2016</v>
      </c>
      <c r="I165" cm="1">
        <f t="array" ref="I165">MAX(INDEX(Authorships!$C$2:$C$472, _xlfn._xlws.FILTER(IF($A165=Authorships!$B$2:$B$472,ROW(Authorships!$B$2:$B$472)-1,""), IF($A165=Authorships!$B$2:$B$472,ROW(Authorships!$B$2:$B$472)-1,"")&lt;&gt;"")))</f>
        <v>2016</v>
      </c>
    </row>
    <row r="166" spans="1:9" x14ac:dyDescent="0.25">
      <c r="A166" t="s">
        <v>833</v>
      </c>
      <c r="B166" t="s">
        <v>606</v>
      </c>
      <c r="C166" t="s">
        <v>614</v>
      </c>
      <c r="D166" t="s">
        <v>36</v>
      </c>
      <c r="E166" cm="1">
        <f t="array" ref="E166">COUNTA(_xlfn.UNIQUE(_xlfn._xlws.FILTER(Authorships!$A$2:$A$472, Authors!A166=Authorships!$B$2:$B$472)))</f>
        <v>2</v>
      </c>
      <c r="F166" s="8">
        <f>E166/COUNTA(Articles!$A$2:$A$99)</f>
        <v>2.0408163265306121E-2</v>
      </c>
      <c r="G166" s="7">
        <f>SUMIF(Authorships!$B$2:$B$472,A166,Authorships!$N$2:$N$472)</f>
        <v>1.7</v>
      </c>
      <c r="H166" cm="1">
        <f t="array" ref="H166">MIN(INDEX(Authorships!$C$2:$C$472, _xlfn._xlws.FILTER(IF($A166=Authorships!$B$2:$B$472,ROW(Authorships!$B$2:$B$472)-1,""), IF($A166=Authorships!$B$2:$B$472,ROW(Authorships!$B$2:$B$472)-1,"")&lt;&gt;"")))</f>
        <v>2004</v>
      </c>
      <c r="I166" cm="1">
        <f t="array" ref="I166">MAX(INDEX(Authorships!$C$2:$C$472, _xlfn._xlws.FILTER(IF($A166=Authorships!$B$2:$B$472,ROW(Authorships!$B$2:$B$472)-1,""), IF($A166=Authorships!$B$2:$B$472,ROW(Authorships!$B$2:$B$472)-1,"")&lt;&gt;"")))</f>
        <v>2008</v>
      </c>
    </row>
    <row r="167" spans="1:9" x14ac:dyDescent="0.25">
      <c r="A167" t="s">
        <v>521</v>
      </c>
      <c r="B167" t="s">
        <v>388</v>
      </c>
      <c r="C167" t="s">
        <v>392</v>
      </c>
      <c r="D167" t="s">
        <v>7</v>
      </c>
      <c r="E167" cm="1">
        <f t="array" ref="E167">COUNTA(_xlfn.UNIQUE(_xlfn._xlws.FILTER(Authorships!$A$2:$A$472, Authors!A167=Authorships!$B$2:$B$472)))</f>
        <v>1</v>
      </c>
      <c r="F167" s="8">
        <f>E167/COUNTA(Articles!$A$2:$A$99)</f>
        <v>1.020408163265306E-2</v>
      </c>
      <c r="G167" s="7">
        <f>SUMIF(Authorships!$B$2:$B$472,A167,Authorships!$N$2:$N$472)</f>
        <v>7.407407407407407E-2</v>
      </c>
      <c r="H167" cm="1">
        <f t="array" ref="H167">MIN(INDEX(Authorships!$C$2:$C$472, _xlfn._xlws.FILTER(IF($A167=Authorships!$B$2:$B$472,ROW(Authorships!$B$2:$B$472)-1,""), IF($A167=Authorships!$B$2:$B$472,ROW(Authorships!$B$2:$B$472)-1,"")&lt;&gt;"")))</f>
        <v>2012</v>
      </c>
      <c r="I167" cm="1">
        <f t="array" ref="I167">MAX(INDEX(Authorships!$C$2:$C$472, _xlfn._xlws.FILTER(IF($A167=Authorships!$B$2:$B$472,ROW(Authorships!$B$2:$B$472)-1,""), IF($A167=Authorships!$B$2:$B$472,ROW(Authorships!$B$2:$B$472)-1,"")&lt;&gt;"")))</f>
        <v>2012</v>
      </c>
    </row>
    <row r="168" spans="1:9" x14ac:dyDescent="0.25">
      <c r="A168" t="s">
        <v>949</v>
      </c>
      <c r="B168" t="s">
        <v>784</v>
      </c>
      <c r="C168" t="s">
        <v>791</v>
      </c>
      <c r="D168" t="s">
        <v>257</v>
      </c>
      <c r="E168" cm="1">
        <f t="array" ref="E168">COUNTA(_xlfn.UNIQUE(_xlfn._xlws.FILTER(Authorships!$A$2:$A$472, Authors!A168=Authorships!$B$2:$B$472)))</f>
        <v>1</v>
      </c>
      <c r="F168" s="8">
        <f>E168/COUNTA(Articles!$A$2:$A$99)</f>
        <v>1.020408163265306E-2</v>
      </c>
      <c r="G168" s="7">
        <f>SUMIF(Authorships!$B$2:$B$472,A168,Authorships!$N$2:$N$472)</f>
        <v>1</v>
      </c>
      <c r="H168" cm="1">
        <f t="array" ref="H168">MIN(INDEX(Authorships!$C$2:$C$472, _xlfn._xlws.FILTER(IF($A168=Authorships!$B$2:$B$472,ROW(Authorships!$B$2:$B$472)-1,""), IF($A168=Authorships!$B$2:$B$472,ROW(Authorships!$B$2:$B$472)-1,"")&lt;&gt;"")))</f>
        <v>2006</v>
      </c>
      <c r="I168" cm="1">
        <f t="array" ref="I168">MAX(INDEX(Authorships!$C$2:$C$472, _xlfn._xlws.FILTER(IF($A168=Authorships!$B$2:$B$472,ROW(Authorships!$B$2:$B$472)-1,""), IF($A168=Authorships!$B$2:$B$472,ROW(Authorships!$B$2:$B$472)-1,"")&lt;&gt;"")))</f>
        <v>2006</v>
      </c>
    </row>
    <row r="169" spans="1:9" x14ac:dyDescent="0.25">
      <c r="A169" t="s">
        <v>1062</v>
      </c>
      <c r="B169" t="s">
        <v>826</v>
      </c>
      <c r="C169" t="s">
        <v>830</v>
      </c>
      <c r="D169" t="s">
        <v>44</v>
      </c>
      <c r="E169" cm="1">
        <f t="array" ref="E169">COUNTA(_xlfn.UNIQUE(_xlfn._xlws.FILTER(Authorships!$A$2:$A$472, Authors!A169=Authorships!$B$2:$B$472)))</f>
        <v>1</v>
      </c>
      <c r="F169" s="8">
        <f>E169/COUNTA(Articles!$A$2:$A$99)</f>
        <v>1.020408163265306E-2</v>
      </c>
      <c r="G169" s="7">
        <f>SUMIF(Authorships!$B$2:$B$472,A169,Authorships!$N$2:$N$472)</f>
        <v>1</v>
      </c>
      <c r="H169" cm="1">
        <f t="array" ref="H169">MIN(INDEX(Authorships!$C$2:$C$472, _xlfn._xlws.FILTER(IF($A169=Authorships!$B$2:$B$472,ROW(Authorships!$B$2:$B$472)-1,""), IF($A169=Authorships!$B$2:$B$472,ROW(Authorships!$B$2:$B$472)-1,"")&lt;&gt;"")))</f>
        <v>2020</v>
      </c>
      <c r="I169" cm="1">
        <f t="array" ref="I169">MAX(INDEX(Authorships!$C$2:$C$472, _xlfn._xlws.FILTER(IF($A169=Authorships!$B$2:$B$472,ROW(Authorships!$B$2:$B$472)-1,""), IF($A169=Authorships!$B$2:$B$472,ROW(Authorships!$B$2:$B$472)-1,"")&lt;&gt;"")))</f>
        <v>2020</v>
      </c>
    </row>
    <row r="170" spans="1:9" x14ac:dyDescent="0.25">
      <c r="A170" t="s">
        <v>1086</v>
      </c>
      <c r="B170" t="s">
        <v>999</v>
      </c>
      <c r="C170" t="s">
        <v>513</v>
      </c>
      <c r="D170" t="s">
        <v>14</v>
      </c>
      <c r="E170" cm="1">
        <f t="array" ref="E170">COUNTA(_xlfn.UNIQUE(_xlfn._xlws.FILTER(Authorships!$A$2:$A$472, Authors!A170=Authorships!$B$2:$B$472)))</f>
        <v>1</v>
      </c>
      <c r="F170" s="8">
        <f>E170/COUNTA(Articles!$A$2:$A$99)</f>
        <v>1.020408163265306E-2</v>
      </c>
      <c r="G170" s="7">
        <f>SUMIF(Authorships!$B$2:$B$472,A170,Authorships!$N$2:$N$472)</f>
        <v>0.35714285714285715</v>
      </c>
      <c r="H170" cm="1">
        <f t="array" ref="H170">MIN(INDEX(Authorships!$C$2:$C$472, _xlfn._xlws.FILTER(IF($A170=Authorships!$B$2:$B$472,ROW(Authorships!$B$2:$B$472)-1,""), IF($A170=Authorships!$B$2:$B$472,ROW(Authorships!$B$2:$B$472)-1,"")&lt;&gt;"")))</f>
        <v>2016</v>
      </c>
      <c r="I170" cm="1">
        <f t="array" ref="I170">MAX(INDEX(Authorships!$C$2:$C$472, _xlfn._xlws.FILTER(IF($A170=Authorships!$B$2:$B$472,ROW(Authorships!$B$2:$B$472)-1,""), IF($A170=Authorships!$B$2:$B$472,ROW(Authorships!$B$2:$B$472)-1,"")&lt;&gt;"")))</f>
        <v>2016</v>
      </c>
    </row>
    <row r="171" spans="1:9" x14ac:dyDescent="0.25">
      <c r="A171" t="s">
        <v>516</v>
      </c>
      <c r="B171" t="s">
        <v>383</v>
      </c>
      <c r="C171" t="s">
        <v>391</v>
      </c>
      <c r="D171" t="s">
        <v>7</v>
      </c>
      <c r="E171" cm="1">
        <f t="array" ref="E171">COUNTA(_xlfn.UNIQUE(_xlfn._xlws.FILTER(Authorships!$A$2:$A$472, Authors!A171=Authorships!$B$2:$B$472)))</f>
        <v>1</v>
      </c>
      <c r="F171" s="8">
        <f>E171/COUNTA(Articles!$A$2:$A$99)</f>
        <v>1.020408163265306E-2</v>
      </c>
      <c r="G171" s="7">
        <f>SUMIF(Authorships!$B$2:$B$472,A171,Authorships!$N$2:$N$472)</f>
        <v>0.25925925925925924</v>
      </c>
      <c r="H171" cm="1">
        <f t="array" ref="H171">MIN(INDEX(Authorships!$C$2:$C$472, _xlfn._xlws.FILTER(IF($A171=Authorships!$B$2:$B$472,ROW(Authorships!$B$2:$B$472)-1,""), IF($A171=Authorships!$B$2:$B$472,ROW(Authorships!$B$2:$B$472)-1,"")&lt;&gt;"")))</f>
        <v>2012</v>
      </c>
      <c r="I171" cm="1">
        <f t="array" ref="I171">MAX(INDEX(Authorships!$C$2:$C$472, _xlfn._xlws.FILTER(IF($A171=Authorships!$B$2:$B$472,ROW(Authorships!$B$2:$B$472)-1,""), IF($A171=Authorships!$B$2:$B$472,ROW(Authorships!$B$2:$B$472)-1,"")&lt;&gt;"")))</f>
        <v>2012</v>
      </c>
    </row>
    <row r="172" spans="1:9" x14ac:dyDescent="0.25">
      <c r="A172" t="s">
        <v>921</v>
      </c>
      <c r="B172" t="s">
        <v>745</v>
      </c>
      <c r="C172" t="s">
        <v>391</v>
      </c>
      <c r="D172" t="s">
        <v>7</v>
      </c>
      <c r="E172" cm="1">
        <f t="array" ref="E172">COUNTA(_xlfn.UNIQUE(_xlfn._xlws.FILTER(Authorships!$A$2:$A$472, Authors!A172=Authorships!$B$2:$B$472)))</f>
        <v>3</v>
      </c>
      <c r="F172" s="8">
        <f>E172/COUNTA(Articles!$A$2:$A$99)</f>
        <v>3.0612244897959183E-2</v>
      </c>
      <c r="G172" s="7">
        <f>SUMIF(Authorships!$B$2:$B$472,A172,Authorships!$N$2:$N$472)</f>
        <v>7.3202614379084957E-2</v>
      </c>
      <c r="H172" cm="1">
        <f t="array" ref="H172">MIN(INDEX(Authorships!$C$2:$C$472, _xlfn._xlws.FILTER(IF($A172=Authorships!$B$2:$B$472,ROW(Authorships!$B$2:$B$472)-1,""), IF($A172=Authorships!$B$2:$B$472,ROW(Authorships!$B$2:$B$472)-1,"")&lt;&gt;"")))</f>
        <v>2020</v>
      </c>
      <c r="I172" cm="1">
        <f t="array" ref="I172">MAX(INDEX(Authorships!$C$2:$C$472, _xlfn._xlws.FILTER(IF($A172=Authorships!$B$2:$B$472,ROW(Authorships!$B$2:$B$472)-1,""), IF($A172=Authorships!$B$2:$B$472,ROW(Authorships!$B$2:$B$472)-1,"")&lt;&gt;"")))</f>
        <v>2020</v>
      </c>
    </row>
    <row r="173" spans="1:9" x14ac:dyDescent="0.25">
      <c r="A173" t="s">
        <v>954</v>
      </c>
      <c r="B173" t="s">
        <v>797</v>
      </c>
      <c r="C173" t="s">
        <v>798</v>
      </c>
      <c r="D173" t="s">
        <v>36</v>
      </c>
      <c r="E173" cm="1">
        <f t="array" ref="E173">COUNTA(_xlfn.UNIQUE(_xlfn._xlws.FILTER(Authorships!$A$2:$A$472, Authors!A173=Authorships!$B$2:$B$472)))</f>
        <v>1</v>
      </c>
      <c r="F173" s="8">
        <f>E173/COUNTA(Articles!$A$2:$A$99)</f>
        <v>1.020408163265306E-2</v>
      </c>
      <c r="G173" s="7">
        <f>SUMIF(Authorships!$B$2:$B$472,A173,Authorships!$N$2:$N$472)</f>
        <v>1</v>
      </c>
      <c r="H173" cm="1">
        <f t="array" ref="H173">MIN(INDEX(Authorships!$C$2:$C$472, _xlfn._xlws.FILTER(IF($A173=Authorships!$B$2:$B$472,ROW(Authorships!$B$2:$B$472)-1,""), IF($A173=Authorships!$B$2:$B$472,ROW(Authorships!$B$2:$B$472)-1,"")&lt;&gt;"")))</f>
        <v>2013</v>
      </c>
      <c r="I173" cm="1">
        <f t="array" ref="I173">MAX(INDEX(Authorships!$C$2:$C$472, _xlfn._xlws.FILTER(IF($A173=Authorships!$B$2:$B$472,ROW(Authorships!$B$2:$B$472)-1,""), IF($A173=Authorships!$B$2:$B$472,ROW(Authorships!$B$2:$B$472)-1,"")&lt;&gt;"")))</f>
        <v>2013</v>
      </c>
    </row>
    <row r="174" spans="1:9" x14ac:dyDescent="0.25">
      <c r="A174" t="s">
        <v>936</v>
      </c>
      <c r="B174" t="s">
        <v>756</v>
      </c>
      <c r="C174" t="s">
        <v>767</v>
      </c>
      <c r="D174" t="s">
        <v>246</v>
      </c>
      <c r="E174" cm="1">
        <f t="array" ref="E174">COUNTA(_xlfn.UNIQUE(_xlfn._xlws.FILTER(Authorships!$A$2:$A$472, Authors!A174=Authorships!$B$2:$B$472)))</f>
        <v>1</v>
      </c>
      <c r="F174" s="8">
        <f>E174/COUNTA(Articles!$A$2:$A$99)</f>
        <v>1.020408163265306E-2</v>
      </c>
      <c r="G174" s="7">
        <f>SUMIF(Authorships!$B$2:$B$472,A174,Authorships!$N$2:$N$472)</f>
        <v>0.16923076923076924</v>
      </c>
      <c r="H174" cm="1">
        <f t="array" ref="H174">MIN(INDEX(Authorships!$C$2:$C$472, _xlfn._xlws.FILTER(IF($A174=Authorships!$B$2:$B$472,ROW(Authorships!$B$2:$B$472)-1,""), IF($A174=Authorships!$B$2:$B$472,ROW(Authorships!$B$2:$B$472)-1,"")&lt;&gt;"")))</f>
        <v>2008</v>
      </c>
      <c r="I174" cm="1">
        <f t="array" ref="I174">MAX(INDEX(Authorships!$C$2:$C$472, _xlfn._xlws.FILTER(IF($A174=Authorships!$B$2:$B$472,ROW(Authorships!$B$2:$B$472)-1,""), IF($A174=Authorships!$B$2:$B$472,ROW(Authorships!$B$2:$B$472)-1,"")&lt;&gt;"")))</f>
        <v>2008</v>
      </c>
    </row>
    <row r="175" spans="1:9" x14ac:dyDescent="0.25">
      <c r="A175" t="s">
        <v>559</v>
      </c>
      <c r="B175" t="s">
        <v>440</v>
      </c>
      <c r="C175" t="s">
        <v>442</v>
      </c>
      <c r="D175" t="s">
        <v>44</v>
      </c>
      <c r="E175" cm="1">
        <f t="array" ref="E175">COUNTA(_xlfn.UNIQUE(_xlfn._xlws.FILTER(Authorships!$A$2:$A$472, Authors!A175=Authorships!$B$2:$B$472)))</f>
        <v>1</v>
      </c>
      <c r="F175" s="8">
        <f>E175/COUNTA(Articles!$A$2:$A$99)</f>
        <v>1.020408163265306E-2</v>
      </c>
      <c r="G175" s="7">
        <f>SUMIF(Authorships!$B$2:$B$472,A175,Authorships!$N$2:$N$472)</f>
        <v>0.2</v>
      </c>
      <c r="H175" cm="1">
        <f t="array" ref="H175">MIN(INDEX(Authorships!$C$2:$C$472, _xlfn._xlws.FILTER(IF($A175=Authorships!$B$2:$B$472,ROW(Authorships!$B$2:$B$472)-1,""), IF($A175=Authorships!$B$2:$B$472,ROW(Authorships!$B$2:$B$472)-1,"")&lt;&gt;"")))</f>
        <v>2020</v>
      </c>
      <c r="I175" cm="1">
        <f t="array" ref="I175">MAX(INDEX(Authorships!$C$2:$C$472, _xlfn._xlws.FILTER(IF($A175=Authorships!$B$2:$B$472,ROW(Authorships!$B$2:$B$472)-1,""), IF($A175=Authorships!$B$2:$B$472,ROW(Authorships!$B$2:$B$472)-1,"")&lt;&gt;"")))</f>
        <v>2020</v>
      </c>
    </row>
    <row r="176" spans="1:9" x14ac:dyDescent="0.25">
      <c r="A176" t="s">
        <v>931</v>
      </c>
      <c r="B176" t="s">
        <v>761</v>
      </c>
      <c r="C176" t="s">
        <v>769</v>
      </c>
      <c r="D176" t="s">
        <v>246</v>
      </c>
      <c r="E176" cm="1">
        <f t="array" ref="E176">COUNTA(_xlfn.UNIQUE(_xlfn._xlws.FILTER(Authorships!$A$2:$A$472, Authors!A176=Authorships!$B$2:$B$472)))</f>
        <v>1</v>
      </c>
      <c r="F176" s="8">
        <f>E176/COUNTA(Articles!$A$2:$A$99)</f>
        <v>1.020408163265306E-2</v>
      </c>
      <c r="G176" s="7">
        <f>SUMIF(Authorships!$B$2:$B$472,A176,Authorships!$N$2:$N$472)</f>
        <v>9.2307692307692313E-2</v>
      </c>
      <c r="H176" cm="1">
        <f t="array" ref="H176">MIN(INDEX(Authorships!$C$2:$C$472, _xlfn._xlws.FILTER(IF($A176=Authorships!$B$2:$B$472,ROW(Authorships!$B$2:$B$472)-1,""), IF($A176=Authorships!$B$2:$B$472,ROW(Authorships!$B$2:$B$472)-1,"")&lt;&gt;"")))</f>
        <v>2008</v>
      </c>
      <c r="I176" cm="1">
        <f t="array" ref="I176">MAX(INDEX(Authorships!$C$2:$C$472, _xlfn._xlws.FILTER(IF($A176=Authorships!$B$2:$B$472,ROW(Authorships!$B$2:$B$472)-1,""), IF($A176=Authorships!$B$2:$B$472,ROW(Authorships!$B$2:$B$472)-1,"")&lt;&gt;"")))</f>
        <v>2008</v>
      </c>
    </row>
    <row r="177" spans="1:9" x14ac:dyDescent="0.25">
      <c r="A177" t="s">
        <v>914</v>
      </c>
      <c r="B177" t="s">
        <v>738</v>
      </c>
      <c r="C177" t="s">
        <v>391</v>
      </c>
      <c r="D177" t="s">
        <v>7</v>
      </c>
      <c r="E177" cm="1">
        <f t="array" ref="E177">COUNTA(_xlfn.UNIQUE(_xlfn._xlws.FILTER(Authorships!$A$2:$A$472, Authors!A177=Authorships!$B$2:$B$472)))</f>
        <v>2</v>
      </c>
      <c r="F177" s="8">
        <f>E177/COUNTA(Articles!$A$2:$A$99)</f>
        <v>2.0408163265306121E-2</v>
      </c>
      <c r="G177" s="7">
        <f>SUMIF(Authorships!$B$2:$B$472,A177,Authorships!$N$2:$N$472)</f>
        <v>0.15795206971677561</v>
      </c>
      <c r="H177" cm="1">
        <f t="array" ref="H177">MIN(INDEX(Authorships!$C$2:$C$472, _xlfn._xlws.FILTER(IF($A177=Authorships!$B$2:$B$472,ROW(Authorships!$B$2:$B$472)-1,""), IF($A177=Authorships!$B$2:$B$472,ROW(Authorships!$B$2:$B$472)-1,"")&lt;&gt;"")))</f>
        <v>2020</v>
      </c>
      <c r="I177" cm="1">
        <f t="array" ref="I177">MAX(INDEX(Authorships!$C$2:$C$472, _xlfn._xlws.FILTER(IF($A177=Authorships!$B$2:$B$472,ROW(Authorships!$B$2:$B$472)-1,""), IF($A177=Authorships!$B$2:$B$472,ROW(Authorships!$B$2:$B$472)-1,"")&lt;&gt;"")))</f>
        <v>2020</v>
      </c>
    </row>
    <row r="178" spans="1:9" x14ac:dyDescent="0.25">
      <c r="A178" t="s">
        <v>945</v>
      </c>
      <c r="B178" t="s">
        <v>774</v>
      </c>
      <c r="C178" t="s">
        <v>778</v>
      </c>
      <c r="D178" t="s">
        <v>7</v>
      </c>
      <c r="E178" cm="1">
        <f t="array" ref="E178">COUNTA(_xlfn.UNIQUE(_xlfn._xlws.FILTER(Authorships!$A$2:$A$472, Authors!A178=Authorships!$B$2:$B$472)))</f>
        <v>1</v>
      </c>
      <c r="F178" s="8">
        <f>E178/COUNTA(Articles!$A$2:$A$99)</f>
        <v>1.020408163265306E-2</v>
      </c>
      <c r="G178" s="7">
        <f>SUMIF(Authorships!$B$2:$B$472,A178,Authorships!$N$2:$N$472)</f>
        <v>0.6</v>
      </c>
      <c r="H178" cm="1">
        <f t="array" ref="H178">MIN(INDEX(Authorships!$C$2:$C$472, _xlfn._xlws.FILTER(IF($A178=Authorships!$B$2:$B$472,ROW(Authorships!$B$2:$B$472)-1,""), IF($A178=Authorships!$B$2:$B$472,ROW(Authorships!$B$2:$B$472)-1,"")&lt;&gt;"")))</f>
        <v>2006</v>
      </c>
      <c r="I178" cm="1">
        <f t="array" ref="I178">MAX(INDEX(Authorships!$C$2:$C$472, _xlfn._xlws.FILTER(IF($A178=Authorships!$B$2:$B$472,ROW(Authorships!$B$2:$B$472)-1,""), IF($A178=Authorships!$B$2:$B$472,ROW(Authorships!$B$2:$B$472)-1,"")&lt;&gt;"")))</f>
        <v>2006</v>
      </c>
    </row>
    <row r="179" spans="1:9" x14ac:dyDescent="0.25">
      <c r="A179" t="s">
        <v>572</v>
      </c>
      <c r="B179" t="s">
        <v>467</v>
      </c>
      <c r="C179" t="s">
        <v>471</v>
      </c>
      <c r="D179" t="s">
        <v>470</v>
      </c>
      <c r="E179" cm="1">
        <f t="array" ref="E179">COUNTA(_xlfn.UNIQUE(_xlfn._xlws.FILTER(Authorships!$A$2:$A$472, Authors!A179=Authorships!$B$2:$B$472)))</f>
        <v>1</v>
      </c>
      <c r="F179" s="8">
        <f>E179/COUNTA(Articles!$A$2:$A$99)</f>
        <v>1.020408163265306E-2</v>
      </c>
      <c r="G179" s="7">
        <f>SUMIF(Authorships!$B$2:$B$472,A179,Authorships!$N$2:$N$472)</f>
        <v>7.407407407407407E-2</v>
      </c>
      <c r="H179" cm="1">
        <f t="array" ref="H179">MIN(INDEX(Authorships!$C$2:$C$472, _xlfn._xlws.FILTER(IF($A179=Authorships!$B$2:$B$472,ROW(Authorships!$B$2:$B$472)-1,""), IF($A179=Authorships!$B$2:$B$472,ROW(Authorships!$B$2:$B$472)-1,"")&lt;&gt;"")))</f>
        <v>2013</v>
      </c>
      <c r="I179" cm="1">
        <f t="array" ref="I179">MAX(INDEX(Authorships!$C$2:$C$472, _xlfn._xlws.FILTER(IF($A179=Authorships!$B$2:$B$472,ROW(Authorships!$B$2:$B$472)-1,""), IF($A179=Authorships!$B$2:$B$472,ROW(Authorships!$B$2:$B$472)-1,"")&lt;&gt;"")))</f>
        <v>2013</v>
      </c>
    </row>
    <row r="180" spans="1:9" x14ac:dyDescent="0.25">
      <c r="A180" t="s">
        <v>955</v>
      </c>
      <c r="B180" t="s">
        <v>800</v>
      </c>
      <c r="C180" t="s">
        <v>804</v>
      </c>
      <c r="D180" t="s">
        <v>36</v>
      </c>
      <c r="E180" cm="1">
        <f t="array" ref="E180">COUNTA(_xlfn.UNIQUE(_xlfn._xlws.FILTER(Authorships!$A$2:$A$472, Authors!A180=Authorships!$B$2:$B$472)))</f>
        <v>1</v>
      </c>
      <c r="F180" s="8">
        <f>E180/COUNTA(Articles!$A$2:$A$99)</f>
        <v>1.020408163265306E-2</v>
      </c>
      <c r="G180" s="7">
        <f>SUMIF(Authorships!$B$2:$B$472,A180,Authorships!$N$2:$N$472)</f>
        <v>1</v>
      </c>
      <c r="H180" cm="1">
        <f t="array" ref="H180">MIN(INDEX(Authorships!$C$2:$C$472, _xlfn._xlws.FILTER(IF($A180=Authorships!$B$2:$B$472,ROW(Authorships!$B$2:$B$472)-1,""), IF($A180=Authorships!$B$2:$B$472,ROW(Authorships!$B$2:$B$472)-1,"")&lt;&gt;"")))</f>
        <v>2004</v>
      </c>
      <c r="I180" cm="1">
        <f t="array" ref="I180">MAX(INDEX(Authorships!$C$2:$C$472, _xlfn._xlws.FILTER(IF($A180=Authorships!$B$2:$B$472,ROW(Authorships!$B$2:$B$472)-1,""), IF($A180=Authorships!$B$2:$B$472,ROW(Authorships!$B$2:$B$472)-1,"")&lt;&gt;"")))</f>
        <v>2004</v>
      </c>
    </row>
    <row r="181" spans="1:9" x14ac:dyDescent="0.25">
      <c r="A181" t="s">
        <v>957</v>
      </c>
      <c r="B181" t="s">
        <v>802</v>
      </c>
      <c r="C181" t="s">
        <v>804</v>
      </c>
      <c r="D181" t="s">
        <v>36</v>
      </c>
      <c r="E181" cm="1">
        <f t="array" ref="E181">COUNTA(_xlfn.UNIQUE(_xlfn._xlws.FILTER(Authorships!$A$2:$A$472, Authors!A181=Authorships!$B$2:$B$472)))</f>
        <v>1</v>
      </c>
      <c r="F181" s="8">
        <f>E181/COUNTA(Articles!$A$2:$A$99)</f>
        <v>1.020408163265306E-2</v>
      </c>
      <c r="G181" s="7">
        <f>SUMIF(Authorships!$B$2:$B$472,A181,Authorships!$N$2:$N$472)</f>
        <v>0.33333333333333331</v>
      </c>
      <c r="H181" cm="1">
        <f t="array" ref="H181">MIN(INDEX(Authorships!$C$2:$C$472, _xlfn._xlws.FILTER(IF($A181=Authorships!$B$2:$B$472,ROW(Authorships!$B$2:$B$472)-1,""), IF($A181=Authorships!$B$2:$B$472,ROW(Authorships!$B$2:$B$472)-1,"")&lt;&gt;"")))</f>
        <v>2004</v>
      </c>
      <c r="I181" cm="1">
        <f t="array" ref="I181">MAX(INDEX(Authorships!$C$2:$C$472, _xlfn._xlws.FILTER(IF($A181=Authorships!$B$2:$B$472,ROW(Authorships!$B$2:$B$472)-1,""), IF($A181=Authorships!$B$2:$B$472,ROW(Authorships!$B$2:$B$472)-1,"")&lt;&gt;"")))</f>
        <v>2004</v>
      </c>
    </row>
    <row r="182" spans="1:9" x14ac:dyDescent="0.25">
      <c r="A182" t="s">
        <v>877</v>
      </c>
      <c r="B182" t="s">
        <v>676</v>
      </c>
      <c r="C182" t="s">
        <v>643</v>
      </c>
      <c r="D182" t="s">
        <v>36</v>
      </c>
      <c r="E182" cm="1">
        <f t="array" ref="E182">COUNTA(_xlfn.UNIQUE(_xlfn._xlws.FILTER(Authorships!$A$2:$A$472, Authors!A182=Authorships!$B$2:$B$472)))</f>
        <v>1</v>
      </c>
      <c r="F182" s="8">
        <f>E182/COUNTA(Articles!$A$2:$A$99)</f>
        <v>1.020408163265306E-2</v>
      </c>
      <c r="G182" s="7">
        <f>SUMIF(Authorships!$B$2:$B$472,A182,Authorships!$N$2:$N$472)</f>
        <v>5.8823529411764705E-2</v>
      </c>
      <c r="H182" cm="1">
        <f t="array" ref="H182">MIN(INDEX(Authorships!$C$2:$C$472, _xlfn._xlws.FILTER(IF($A182=Authorships!$B$2:$B$472,ROW(Authorships!$B$2:$B$472)-1,""), IF($A182=Authorships!$B$2:$B$472,ROW(Authorships!$B$2:$B$472)-1,"")&lt;&gt;"")))</f>
        <v>2014</v>
      </c>
      <c r="I182" cm="1">
        <f t="array" ref="I182">MAX(INDEX(Authorships!$C$2:$C$472, _xlfn._xlws.FILTER(IF($A182=Authorships!$B$2:$B$472,ROW(Authorships!$B$2:$B$472)-1,""), IF($A182=Authorships!$B$2:$B$472,ROW(Authorships!$B$2:$B$472)-1,"")&lt;&gt;"")))</f>
        <v>2014</v>
      </c>
    </row>
    <row r="183" spans="1:9" x14ac:dyDescent="0.25">
      <c r="A183" t="s">
        <v>867</v>
      </c>
      <c r="B183" t="s">
        <v>650</v>
      </c>
      <c r="C183" t="s">
        <v>659</v>
      </c>
      <c r="D183" t="s">
        <v>36</v>
      </c>
      <c r="E183" cm="1">
        <f t="array" ref="E183">COUNTA(_xlfn.UNIQUE(_xlfn._xlws.FILTER(Authorships!$A$2:$A$472, Authors!A183=Authorships!$B$2:$B$472)))</f>
        <v>1</v>
      </c>
      <c r="F183" s="8">
        <f>E183/COUNTA(Articles!$A$2:$A$99)</f>
        <v>1.020408163265306E-2</v>
      </c>
      <c r="G183" s="7">
        <f>SUMIF(Authorships!$B$2:$B$472,A183,Authorships!$N$2:$N$472)</f>
        <v>0.20454545454545456</v>
      </c>
      <c r="H183" cm="1">
        <f t="array" ref="H183">MIN(INDEX(Authorships!$C$2:$C$472, _xlfn._xlws.FILTER(IF($A183=Authorships!$B$2:$B$472,ROW(Authorships!$B$2:$B$472)-1,""), IF($A183=Authorships!$B$2:$B$472,ROW(Authorships!$B$2:$B$472)-1,"")&lt;&gt;"")))</f>
        <v>2015</v>
      </c>
      <c r="I183" cm="1">
        <f t="array" ref="I183">MAX(INDEX(Authorships!$C$2:$C$472, _xlfn._xlws.FILTER(IF($A183=Authorships!$B$2:$B$472,ROW(Authorships!$B$2:$B$472)-1,""), IF($A183=Authorships!$B$2:$B$472,ROW(Authorships!$B$2:$B$472)-1,"")&lt;&gt;"")))</f>
        <v>2015</v>
      </c>
    </row>
    <row r="184" spans="1:9" x14ac:dyDescent="0.25">
      <c r="A184" t="s">
        <v>952</v>
      </c>
      <c r="B184" t="s">
        <v>787</v>
      </c>
      <c r="C184" t="s">
        <v>791</v>
      </c>
      <c r="D184" t="s">
        <v>257</v>
      </c>
      <c r="E184" cm="1">
        <f t="array" ref="E184">COUNTA(_xlfn.UNIQUE(_xlfn._xlws.FILTER(Authorships!$A$2:$A$472, Authors!A184=Authorships!$B$2:$B$472)))</f>
        <v>1</v>
      </c>
      <c r="F184" s="8">
        <f>E184/COUNTA(Articles!$A$2:$A$99)</f>
        <v>1.020408163265306E-2</v>
      </c>
      <c r="G184" s="7">
        <f>SUMIF(Authorships!$B$2:$B$472,A184,Authorships!$N$2:$N$472)</f>
        <v>0.22222222222222221</v>
      </c>
      <c r="H184" cm="1">
        <f t="array" ref="H184">MIN(INDEX(Authorships!$C$2:$C$472, _xlfn._xlws.FILTER(IF($A184=Authorships!$B$2:$B$472,ROW(Authorships!$B$2:$B$472)-1,""), IF($A184=Authorships!$B$2:$B$472,ROW(Authorships!$B$2:$B$472)-1,"")&lt;&gt;"")))</f>
        <v>2006</v>
      </c>
      <c r="I184" cm="1">
        <f t="array" ref="I184">MAX(INDEX(Authorships!$C$2:$C$472, _xlfn._xlws.FILTER(IF($A184=Authorships!$B$2:$B$472,ROW(Authorships!$B$2:$B$472)-1,""), IF($A184=Authorships!$B$2:$B$472,ROW(Authorships!$B$2:$B$472)-1,"")&lt;&gt;"")))</f>
        <v>2006</v>
      </c>
    </row>
    <row r="185" spans="1:9" x14ac:dyDescent="0.25">
      <c r="A185" t="s">
        <v>876</v>
      </c>
      <c r="B185" t="s">
        <v>677</v>
      </c>
      <c r="C185" t="s">
        <v>643</v>
      </c>
      <c r="D185" t="s">
        <v>36</v>
      </c>
      <c r="E185" cm="1">
        <f t="array" ref="E185">COUNTA(_xlfn.UNIQUE(_xlfn._xlws.FILTER(Authorships!$A$2:$A$472, Authors!A185=Authorships!$B$2:$B$472)))</f>
        <v>1</v>
      </c>
      <c r="F185" s="8">
        <f>E185/COUNTA(Articles!$A$2:$A$99)</f>
        <v>1.020408163265306E-2</v>
      </c>
      <c r="G185" s="7">
        <f>SUMIF(Authorships!$B$2:$B$472,A185,Authorships!$N$2:$N$472)</f>
        <v>5.0420168067226892E-2</v>
      </c>
      <c r="H185" cm="1">
        <f t="array" ref="H185">MIN(INDEX(Authorships!$C$2:$C$472, _xlfn._xlws.FILTER(IF($A185=Authorships!$B$2:$B$472,ROW(Authorships!$B$2:$B$472)-1,""), IF($A185=Authorships!$B$2:$B$472,ROW(Authorships!$B$2:$B$472)-1,"")&lt;&gt;"")))</f>
        <v>2014</v>
      </c>
      <c r="I185" cm="1">
        <f t="array" ref="I185">MAX(INDEX(Authorships!$C$2:$C$472, _xlfn._xlws.FILTER(IF($A185=Authorships!$B$2:$B$472,ROW(Authorships!$B$2:$B$472)-1,""), IF($A185=Authorships!$B$2:$B$472,ROW(Authorships!$B$2:$B$472)-1,"")&lt;&gt;"")))</f>
        <v>2014</v>
      </c>
    </row>
    <row r="186" spans="1:9" x14ac:dyDescent="0.25">
      <c r="A186" t="s">
        <v>859</v>
      </c>
      <c r="B186" t="s">
        <v>658</v>
      </c>
      <c r="C186" t="s">
        <v>659</v>
      </c>
      <c r="D186" t="s">
        <v>36</v>
      </c>
      <c r="E186" cm="1">
        <f t="array" ref="E186">COUNTA(_xlfn.UNIQUE(_xlfn._xlws.FILTER(Authorships!$A$2:$A$472, Authors!A186=Authorships!$B$2:$B$472)))</f>
        <v>1</v>
      </c>
      <c r="F186" s="8">
        <f>E186/COUNTA(Articles!$A$2:$A$99)</f>
        <v>1.020408163265306E-2</v>
      </c>
      <c r="G186" s="7">
        <f>SUMIF(Authorships!$B$2:$B$472,A186,Authorships!$N$2:$N$472)</f>
        <v>1</v>
      </c>
      <c r="H186" cm="1">
        <f t="array" ref="H186">MIN(INDEX(Authorships!$C$2:$C$472, _xlfn._xlws.FILTER(IF($A186=Authorships!$B$2:$B$472,ROW(Authorships!$B$2:$B$472)-1,""), IF($A186=Authorships!$B$2:$B$472,ROW(Authorships!$B$2:$B$472)-1,"")&lt;&gt;"")))</f>
        <v>2015</v>
      </c>
      <c r="I186" cm="1">
        <f t="array" ref="I186">MAX(INDEX(Authorships!$C$2:$C$472, _xlfn._xlws.FILTER(IF($A186=Authorships!$B$2:$B$472,ROW(Authorships!$B$2:$B$472)-1,""), IF($A186=Authorships!$B$2:$B$472,ROW(Authorships!$B$2:$B$472)-1,"")&lt;&gt;"")))</f>
        <v>2015</v>
      </c>
    </row>
    <row r="187" spans="1:9" x14ac:dyDescent="0.25">
      <c r="A187" t="s">
        <v>865</v>
      </c>
      <c r="B187" t="s">
        <v>652</v>
      </c>
      <c r="C187" t="s">
        <v>659</v>
      </c>
      <c r="D187" t="s">
        <v>36</v>
      </c>
      <c r="E187" cm="1">
        <f t="array" ref="E187">COUNTA(_xlfn.UNIQUE(_xlfn._xlws.FILTER(Authorships!$A$2:$A$472, Authors!A187=Authorships!$B$2:$B$472)))</f>
        <v>1</v>
      </c>
      <c r="F187" s="8">
        <f>E187/COUNTA(Articles!$A$2:$A$99)</f>
        <v>1.020408163265306E-2</v>
      </c>
      <c r="G187" s="7">
        <f>SUMIF(Authorships!$B$2:$B$472,A187,Authorships!$N$2:$N$472)</f>
        <v>0.15909090909090909</v>
      </c>
      <c r="H187" cm="1">
        <f t="array" ref="H187">MIN(INDEX(Authorships!$C$2:$C$472, _xlfn._xlws.FILTER(IF($A187=Authorships!$B$2:$B$472,ROW(Authorships!$B$2:$B$472)-1,""), IF($A187=Authorships!$B$2:$B$472,ROW(Authorships!$B$2:$B$472)-1,"")&lt;&gt;"")))</f>
        <v>2015</v>
      </c>
      <c r="I187" cm="1">
        <f t="array" ref="I187">MAX(INDEX(Authorships!$C$2:$C$472, _xlfn._xlws.FILTER(IF($A187=Authorships!$B$2:$B$472,ROW(Authorships!$B$2:$B$472)-1,""), IF($A187=Authorships!$B$2:$B$472,ROW(Authorships!$B$2:$B$472)-1,"")&lt;&gt;"")))</f>
        <v>2015</v>
      </c>
    </row>
    <row r="188" spans="1:9" x14ac:dyDescent="0.25">
      <c r="A188" t="s">
        <v>855</v>
      </c>
      <c r="B188" t="s">
        <v>641</v>
      </c>
      <c r="C188" t="s">
        <v>645</v>
      </c>
      <c r="D188" t="s">
        <v>36</v>
      </c>
      <c r="E188" cm="1">
        <f t="array" ref="E188">COUNTA(_xlfn.UNIQUE(_xlfn._xlws.FILTER(Authorships!$A$2:$A$472, Authors!A188=Authorships!$B$2:$B$472)))</f>
        <v>1</v>
      </c>
      <c r="F188" s="8">
        <f>E188/COUNTA(Articles!$A$2:$A$99)</f>
        <v>1.020408163265306E-2</v>
      </c>
      <c r="G188" s="7">
        <f>SUMIF(Authorships!$B$2:$B$472,A188,Authorships!$N$2:$N$472)</f>
        <v>0.4</v>
      </c>
      <c r="H188" cm="1">
        <f t="array" ref="H188">MIN(INDEX(Authorships!$C$2:$C$472, _xlfn._xlws.FILTER(IF($A188=Authorships!$B$2:$B$472,ROW(Authorships!$B$2:$B$472)-1,""), IF($A188=Authorships!$B$2:$B$472,ROW(Authorships!$B$2:$B$472)-1,"")&lt;&gt;"")))</f>
        <v>2010</v>
      </c>
      <c r="I188" cm="1">
        <f t="array" ref="I188">MAX(INDEX(Authorships!$C$2:$C$472, _xlfn._xlws.FILTER(IF($A188=Authorships!$B$2:$B$472,ROW(Authorships!$B$2:$B$472)-1,""), IF($A188=Authorships!$B$2:$B$472,ROW(Authorships!$B$2:$B$472)-1,"")&lt;&gt;"")))</f>
        <v>2010</v>
      </c>
    </row>
    <row r="189" spans="1:9" x14ac:dyDescent="0.25">
      <c r="A189" t="s">
        <v>911</v>
      </c>
      <c r="B189" t="s">
        <v>729</v>
      </c>
      <c r="C189" t="s">
        <v>731</v>
      </c>
      <c r="D189" t="s">
        <v>1288</v>
      </c>
      <c r="E189" cm="1">
        <f t="array" ref="E189">COUNTA(_xlfn.UNIQUE(_xlfn._xlws.FILTER(Authorships!$A$2:$A$472, Authors!A189=Authorships!$B$2:$B$472)))</f>
        <v>3</v>
      </c>
      <c r="F189" s="8">
        <f>E189/COUNTA(Articles!$A$2:$A$99)</f>
        <v>3.0612244897959183E-2</v>
      </c>
      <c r="G189" s="7">
        <f>SUMIF(Authorships!$B$2:$B$472,A189,Authorships!$N$2:$N$472)</f>
        <v>3</v>
      </c>
      <c r="H189" cm="1">
        <f t="array" ref="H189">MIN(INDEX(Authorships!$C$2:$C$472, _xlfn._xlws.FILTER(IF($A189=Authorships!$B$2:$B$472,ROW(Authorships!$B$2:$B$472)-1,""), IF($A189=Authorships!$B$2:$B$472,ROW(Authorships!$B$2:$B$472)-1,"")&lt;&gt;"")))</f>
        <v>2013</v>
      </c>
      <c r="I189" cm="1">
        <f t="array" ref="I189">MAX(INDEX(Authorships!$C$2:$C$472, _xlfn._xlws.FILTER(IF($A189=Authorships!$B$2:$B$472,ROW(Authorships!$B$2:$B$472)-1,""), IF($A189=Authorships!$B$2:$B$472,ROW(Authorships!$B$2:$B$472)-1,"")&lt;&gt;"")))</f>
        <v>2018</v>
      </c>
    </row>
    <row r="190" spans="1:9" x14ac:dyDescent="0.25">
      <c r="A190" t="s">
        <v>1100</v>
      </c>
      <c r="B190" t="s">
        <v>1017</v>
      </c>
      <c r="C190" t="s">
        <v>1023</v>
      </c>
      <c r="D190" t="s">
        <v>36</v>
      </c>
      <c r="E190" cm="1">
        <f t="array" ref="E190">COUNTA(_xlfn.UNIQUE(_xlfn._xlws.FILTER(Authorships!$A$2:$A$472, Authors!A190=Authorships!$B$2:$B$472)))</f>
        <v>1</v>
      </c>
      <c r="F190" s="8">
        <f>E190/COUNTA(Articles!$A$2:$A$99)</f>
        <v>1.020408163265306E-2</v>
      </c>
      <c r="G190" s="7">
        <f>SUMIF(Authorships!$B$2:$B$472,A190,Authorships!$N$2:$N$472)</f>
        <v>0.25925925925925924</v>
      </c>
      <c r="H190" cm="1">
        <f t="array" ref="H190">MIN(INDEX(Authorships!$C$2:$C$472, _xlfn._xlws.FILTER(IF($A190=Authorships!$B$2:$B$472,ROW(Authorships!$B$2:$B$472)-1,""), IF($A190=Authorships!$B$2:$B$472,ROW(Authorships!$B$2:$B$472)-1,"")&lt;&gt;"")))</f>
        <v>2000</v>
      </c>
      <c r="I190" cm="1">
        <f t="array" ref="I190">MAX(INDEX(Authorships!$C$2:$C$472, _xlfn._xlws.FILTER(IF($A190=Authorships!$B$2:$B$472,ROW(Authorships!$B$2:$B$472)-1,""), IF($A190=Authorships!$B$2:$B$472,ROW(Authorships!$B$2:$B$472)-1,"")&lt;&gt;"")))</f>
        <v>2000</v>
      </c>
    </row>
    <row r="191" spans="1:9" x14ac:dyDescent="0.25">
      <c r="A191" t="s">
        <v>1121</v>
      </c>
      <c r="B191" t="s">
        <v>1055</v>
      </c>
      <c r="C191" t="s">
        <v>499</v>
      </c>
      <c r="D191" t="s">
        <v>36</v>
      </c>
      <c r="E191" cm="1">
        <f t="array" ref="E191">COUNTA(_xlfn.UNIQUE(_xlfn._xlws.FILTER(Authorships!$A$2:$A$472, Authors!A191=Authorships!$B$2:$B$472)))</f>
        <v>1</v>
      </c>
      <c r="F191" s="8">
        <f>E191/COUNTA(Articles!$A$2:$A$99)</f>
        <v>1.020408163265306E-2</v>
      </c>
      <c r="G191" s="7">
        <f>SUMIF(Authorships!$B$2:$B$472,A191,Authorships!$N$2:$N$472)</f>
        <v>0.22222222222222221</v>
      </c>
      <c r="H191" cm="1">
        <f t="array" ref="H191">MIN(INDEX(Authorships!$C$2:$C$472, _xlfn._xlws.FILTER(IF($A191=Authorships!$B$2:$B$472,ROW(Authorships!$B$2:$B$472)-1,""), IF($A191=Authorships!$B$2:$B$472,ROW(Authorships!$B$2:$B$472)-1,"")&lt;&gt;"")))</f>
        <v>2017</v>
      </c>
      <c r="I191" cm="1">
        <f t="array" ref="I191">MAX(INDEX(Authorships!$C$2:$C$472, _xlfn._xlws.FILTER(IF($A191=Authorships!$B$2:$B$472,ROW(Authorships!$B$2:$B$472)-1,""), IF($A191=Authorships!$B$2:$B$472,ROW(Authorships!$B$2:$B$472)-1,"")&lt;&gt;"")))</f>
        <v>2017</v>
      </c>
    </row>
    <row r="192" spans="1:9" x14ac:dyDescent="0.25">
      <c r="A192" t="s">
        <v>879</v>
      </c>
      <c r="B192" t="s">
        <v>674</v>
      </c>
      <c r="C192" t="s">
        <v>643</v>
      </c>
      <c r="D192" t="s">
        <v>36</v>
      </c>
      <c r="E192" cm="1">
        <f t="array" ref="E192">COUNTA(_xlfn.UNIQUE(_xlfn._xlws.FILTER(Authorships!$A$2:$A$472, Authors!A192=Authorships!$B$2:$B$472)))</f>
        <v>1</v>
      </c>
      <c r="F192" s="8">
        <f>E192/COUNTA(Articles!$A$2:$A$99)</f>
        <v>1.020408163265306E-2</v>
      </c>
      <c r="G192" s="7">
        <f>SUMIF(Authorships!$B$2:$B$472,A192,Authorships!$N$2:$N$472)</f>
        <v>7.5630252100840331E-2</v>
      </c>
      <c r="H192" cm="1">
        <f t="array" ref="H192">MIN(INDEX(Authorships!$C$2:$C$472, _xlfn._xlws.FILTER(IF($A192=Authorships!$B$2:$B$472,ROW(Authorships!$B$2:$B$472)-1,""), IF($A192=Authorships!$B$2:$B$472,ROW(Authorships!$B$2:$B$472)-1,"")&lt;&gt;"")))</f>
        <v>2014</v>
      </c>
      <c r="I192" cm="1">
        <f t="array" ref="I192">MAX(INDEX(Authorships!$C$2:$C$472, _xlfn._xlws.FILTER(IF($A192=Authorships!$B$2:$B$472,ROW(Authorships!$B$2:$B$472)-1,""), IF($A192=Authorships!$B$2:$B$472,ROW(Authorships!$B$2:$B$472)-1,"")&lt;&gt;"")))</f>
        <v>2014</v>
      </c>
    </row>
    <row r="193" spans="1:9" x14ac:dyDescent="0.25">
      <c r="A193" t="s">
        <v>524</v>
      </c>
      <c r="B193" t="s">
        <v>402</v>
      </c>
      <c r="C193" t="s">
        <v>808</v>
      </c>
      <c r="D193" t="s">
        <v>14</v>
      </c>
      <c r="E193" cm="1">
        <f t="array" ref="E193">COUNTA(_xlfn.UNIQUE(_xlfn._xlws.FILTER(Authorships!$A$2:$A$472, Authors!A193=Authorships!$B$2:$B$472)))</f>
        <v>2</v>
      </c>
      <c r="F193" s="8">
        <f>E193/COUNTA(Articles!$A$2:$A$99)</f>
        <v>2.0408163265306121E-2</v>
      </c>
      <c r="G193" s="7">
        <f>SUMIF(Authorships!$B$2:$B$472,A193,Authorships!$N$2:$N$472)</f>
        <v>1.7</v>
      </c>
      <c r="H193" cm="1">
        <f t="array" ref="H193">MIN(INDEX(Authorships!$C$2:$C$472, _xlfn._xlws.FILTER(IF($A193=Authorships!$B$2:$B$472,ROW(Authorships!$B$2:$B$472)-1,""), IF($A193=Authorships!$B$2:$B$472,ROW(Authorships!$B$2:$B$472)-1,"")&lt;&gt;"")))</f>
        <v>2008</v>
      </c>
      <c r="I193" cm="1">
        <f t="array" ref="I193">MAX(INDEX(Authorships!$C$2:$C$472, _xlfn._xlws.FILTER(IF($A193=Authorships!$B$2:$B$472,ROW(Authorships!$B$2:$B$472)-1,""), IF($A193=Authorships!$B$2:$B$472,ROW(Authorships!$B$2:$B$472)-1,"")&lt;&gt;"")))</f>
        <v>2008</v>
      </c>
    </row>
    <row r="194" spans="1:9" x14ac:dyDescent="0.25">
      <c r="A194" t="s">
        <v>1070</v>
      </c>
      <c r="B194" t="s">
        <v>971</v>
      </c>
      <c r="C194" t="s">
        <v>983</v>
      </c>
      <c r="D194" t="s">
        <v>275</v>
      </c>
      <c r="E194" cm="1">
        <f t="array" ref="E194">COUNTA(_xlfn.UNIQUE(_xlfn._xlws.FILTER(Authorships!$A$2:$A$472, Authors!A194=Authorships!$B$2:$B$472)))</f>
        <v>1</v>
      </c>
      <c r="F194" s="8">
        <f>E194/COUNTA(Articles!$A$2:$A$99)</f>
        <v>1.020408163265306E-2</v>
      </c>
      <c r="G194" s="7">
        <f>SUMIF(Authorships!$B$2:$B$472,A194,Authorships!$N$2:$N$472)</f>
        <v>7.792207792207792E-2</v>
      </c>
      <c r="H194" cm="1">
        <f t="array" ref="H194">MIN(INDEX(Authorships!$C$2:$C$472, _xlfn._xlws.FILTER(IF($A194=Authorships!$B$2:$B$472,ROW(Authorships!$B$2:$B$472)-1,""), IF($A194=Authorships!$B$2:$B$472,ROW(Authorships!$B$2:$B$472)-1,"")&lt;&gt;"")))</f>
        <v>2015</v>
      </c>
      <c r="I194" cm="1">
        <f t="array" ref="I194">MAX(INDEX(Authorships!$C$2:$C$472, _xlfn._xlws.FILTER(IF($A194=Authorships!$B$2:$B$472,ROW(Authorships!$B$2:$B$472)-1,""), IF($A194=Authorships!$B$2:$B$472,ROW(Authorships!$B$2:$B$472)-1,"")&lt;&gt;"")))</f>
        <v>2015</v>
      </c>
    </row>
    <row r="195" spans="1:9" x14ac:dyDescent="0.25">
      <c r="A195" t="s">
        <v>960</v>
      </c>
      <c r="B195" t="s">
        <v>810</v>
      </c>
      <c r="C195" t="s">
        <v>812</v>
      </c>
      <c r="D195" t="s">
        <v>36</v>
      </c>
      <c r="E195" cm="1">
        <f t="array" ref="E195">COUNTA(_xlfn.UNIQUE(_xlfn._xlws.FILTER(Authorships!$A$2:$A$472, Authors!A195=Authorships!$B$2:$B$472)))</f>
        <v>2</v>
      </c>
      <c r="F195" s="8">
        <f>E195/COUNTA(Articles!$A$2:$A$99)</f>
        <v>2.0408163265306121E-2</v>
      </c>
      <c r="G195" s="7">
        <f>SUMIF(Authorships!$B$2:$B$472,A195,Authorships!$N$2:$N$472)</f>
        <v>2</v>
      </c>
      <c r="H195" cm="1">
        <f t="array" ref="H195">MIN(INDEX(Authorships!$C$2:$C$472, _xlfn._xlws.FILTER(IF($A195=Authorships!$B$2:$B$472,ROW(Authorships!$B$2:$B$472)-1,""), IF($A195=Authorships!$B$2:$B$472,ROW(Authorships!$B$2:$B$472)-1,"")&lt;&gt;"")))</f>
        <v>2000</v>
      </c>
      <c r="I195" cm="1">
        <f t="array" ref="I195">MAX(INDEX(Authorships!$C$2:$C$472, _xlfn._xlws.FILTER(IF($A195=Authorships!$B$2:$B$472,ROW(Authorships!$B$2:$B$472)-1,""), IF($A195=Authorships!$B$2:$B$472,ROW(Authorships!$B$2:$B$472)-1,"")&lt;&gt;"")))</f>
        <v>2002</v>
      </c>
    </row>
    <row r="196" spans="1:9" x14ac:dyDescent="0.25">
      <c r="A196" t="s">
        <v>585</v>
      </c>
      <c r="B196" t="s">
        <v>491</v>
      </c>
      <c r="C196" t="s">
        <v>493</v>
      </c>
      <c r="D196" t="s">
        <v>36</v>
      </c>
      <c r="E196" cm="1">
        <f t="array" ref="E196">COUNTA(_xlfn.UNIQUE(_xlfn._xlws.FILTER(Authorships!$A$2:$A$472, Authors!A196=Authorships!$B$2:$B$472)))</f>
        <v>1</v>
      </c>
      <c r="F196" s="8">
        <f>E196/COUNTA(Articles!$A$2:$A$99)</f>
        <v>1.020408163265306E-2</v>
      </c>
      <c r="G196" s="7">
        <f>SUMIF(Authorships!$B$2:$B$472,A196,Authorships!$N$2:$N$472)</f>
        <v>0.14285714285714285</v>
      </c>
      <c r="H196" cm="1">
        <f t="array" ref="H196">MIN(INDEX(Authorships!$C$2:$C$472, _xlfn._xlws.FILTER(IF($A196=Authorships!$B$2:$B$472,ROW(Authorships!$B$2:$B$472)-1,""), IF($A196=Authorships!$B$2:$B$472,ROW(Authorships!$B$2:$B$472)-1,"")&lt;&gt;"")))</f>
        <v>2001</v>
      </c>
      <c r="I196" cm="1">
        <f t="array" ref="I196">MAX(INDEX(Authorships!$C$2:$C$472, _xlfn._xlws.FILTER(IF($A196=Authorships!$B$2:$B$472,ROW(Authorships!$B$2:$B$472)-1,""), IF($A196=Authorships!$B$2:$B$472,ROW(Authorships!$B$2:$B$472)-1,"")&lt;&gt;"")))</f>
        <v>2001</v>
      </c>
    </row>
    <row r="197" spans="1:9" x14ac:dyDescent="0.25">
      <c r="A197" t="s">
        <v>1101</v>
      </c>
      <c r="B197" t="s">
        <v>1018</v>
      </c>
      <c r="C197" t="s">
        <v>1023</v>
      </c>
      <c r="D197" t="s">
        <v>36</v>
      </c>
      <c r="E197" cm="1">
        <f t="array" ref="E197">COUNTA(_xlfn.UNIQUE(_xlfn._xlws.FILTER(Authorships!$A$2:$A$472, Authors!A197=Authorships!$B$2:$B$472)))</f>
        <v>1</v>
      </c>
      <c r="F197" s="8">
        <f>E197/COUNTA(Articles!$A$2:$A$99)</f>
        <v>1.020408163265306E-2</v>
      </c>
      <c r="G197" s="7">
        <f>SUMIF(Authorships!$B$2:$B$472,A197,Authorships!$N$2:$N$472)</f>
        <v>0.22222222222222221</v>
      </c>
      <c r="H197" cm="1">
        <f t="array" ref="H197">MIN(INDEX(Authorships!$C$2:$C$472, _xlfn._xlws.FILTER(IF($A197=Authorships!$B$2:$B$472,ROW(Authorships!$B$2:$B$472)-1,""), IF($A197=Authorships!$B$2:$B$472,ROW(Authorships!$B$2:$B$472)-1,"")&lt;&gt;"")))</f>
        <v>2000</v>
      </c>
      <c r="I197" cm="1">
        <f t="array" ref="I197">MAX(INDEX(Authorships!$C$2:$C$472, _xlfn._xlws.FILTER(IF($A197=Authorships!$B$2:$B$472,ROW(Authorships!$B$2:$B$472)-1,""), IF($A197=Authorships!$B$2:$B$472,ROW(Authorships!$B$2:$B$472)-1,"")&lt;&gt;"")))</f>
        <v>2000</v>
      </c>
    </row>
    <row r="198" spans="1:9" x14ac:dyDescent="0.25">
      <c r="A198" t="s">
        <v>862</v>
      </c>
      <c r="B198" t="s">
        <v>655</v>
      </c>
      <c r="C198" t="s">
        <v>659</v>
      </c>
      <c r="D198" t="s">
        <v>36</v>
      </c>
      <c r="E198" cm="1">
        <f t="array" ref="E198">COUNTA(_xlfn.UNIQUE(_xlfn._xlws.FILTER(Authorships!$A$2:$A$472, Authors!A198=Authorships!$B$2:$B$472)))</f>
        <v>1</v>
      </c>
      <c r="F198" s="8">
        <f>E198/COUNTA(Articles!$A$2:$A$99)</f>
        <v>1.020408163265306E-2</v>
      </c>
      <c r="G198" s="7">
        <f>SUMIF(Authorships!$B$2:$B$472,A198,Authorships!$N$2:$N$472)</f>
        <v>9.0909090909090912E-2</v>
      </c>
      <c r="H198" cm="1">
        <f t="array" ref="H198">MIN(INDEX(Authorships!$C$2:$C$472, _xlfn._xlws.FILTER(IF($A198=Authorships!$B$2:$B$472,ROW(Authorships!$B$2:$B$472)-1,""), IF($A198=Authorships!$B$2:$B$472,ROW(Authorships!$B$2:$B$472)-1,"")&lt;&gt;"")))</f>
        <v>2015</v>
      </c>
      <c r="I198" cm="1">
        <f t="array" ref="I198">MAX(INDEX(Authorships!$C$2:$C$472, _xlfn._xlws.FILTER(IF($A198=Authorships!$B$2:$B$472,ROW(Authorships!$B$2:$B$472)-1,""), IF($A198=Authorships!$B$2:$B$472,ROW(Authorships!$B$2:$B$472)-1,"")&lt;&gt;"")))</f>
        <v>2015</v>
      </c>
    </row>
    <row r="199" spans="1:9" x14ac:dyDescent="0.25">
      <c r="A199" t="s">
        <v>963</v>
      </c>
      <c r="B199" t="s">
        <v>816</v>
      </c>
      <c r="C199" t="s">
        <v>819</v>
      </c>
      <c r="D199" t="s">
        <v>36</v>
      </c>
      <c r="E199" cm="1">
        <f t="array" ref="E199">COUNTA(_xlfn.UNIQUE(_xlfn._xlws.FILTER(Authorships!$A$2:$A$472, Authors!A199=Authorships!$B$2:$B$472)))</f>
        <v>1</v>
      </c>
      <c r="F199" s="8">
        <f>E199/COUNTA(Articles!$A$2:$A$99)</f>
        <v>1.020408163265306E-2</v>
      </c>
      <c r="G199" s="7">
        <f>SUMIF(Authorships!$B$2:$B$472,A199,Authorships!$N$2:$N$472)</f>
        <v>1</v>
      </c>
      <c r="H199" cm="1">
        <f t="array" ref="H199">MIN(INDEX(Authorships!$C$2:$C$472, _xlfn._xlws.FILTER(IF($A199=Authorships!$B$2:$B$472,ROW(Authorships!$B$2:$B$472)-1,""), IF($A199=Authorships!$B$2:$B$472,ROW(Authorships!$B$2:$B$472)-1,"")&lt;&gt;"")))</f>
        <v>2004</v>
      </c>
      <c r="I199" cm="1">
        <f t="array" ref="I199">MAX(INDEX(Authorships!$C$2:$C$472, _xlfn._xlws.FILTER(IF($A199=Authorships!$B$2:$B$472,ROW(Authorships!$B$2:$B$472)-1,""), IF($A199=Authorships!$B$2:$B$472,ROW(Authorships!$B$2:$B$472)-1,"")&lt;&gt;"")))</f>
        <v>2004</v>
      </c>
    </row>
    <row r="200" spans="1:9" x14ac:dyDescent="0.25">
      <c r="A200" t="s">
        <v>1120</v>
      </c>
      <c r="B200" t="s">
        <v>1054</v>
      </c>
      <c r="C200" t="s">
        <v>499</v>
      </c>
      <c r="D200" t="s">
        <v>36</v>
      </c>
      <c r="E200" cm="1">
        <f t="array" ref="E200">COUNTA(_xlfn.UNIQUE(_xlfn._xlws.FILTER(Authorships!$A$2:$A$472, Authors!A200=Authorships!$B$2:$B$472)))</f>
        <v>1</v>
      </c>
      <c r="F200" s="8">
        <f>E200/COUNTA(Articles!$A$2:$A$99)</f>
        <v>1.020408163265306E-2</v>
      </c>
      <c r="G200" s="7">
        <f>SUMIF(Authorships!$B$2:$B$472,A200,Authorships!$N$2:$N$472)</f>
        <v>0.44444444444444442</v>
      </c>
      <c r="H200" cm="1">
        <f t="array" ref="H200">MIN(INDEX(Authorships!$C$2:$C$472, _xlfn._xlws.FILTER(IF($A200=Authorships!$B$2:$B$472,ROW(Authorships!$B$2:$B$472)-1,""), IF($A200=Authorships!$B$2:$B$472,ROW(Authorships!$B$2:$B$472)-1,"")&lt;&gt;"")))</f>
        <v>2017</v>
      </c>
      <c r="I200" cm="1">
        <f t="array" ref="I200">MAX(INDEX(Authorships!$C$2:$C$472, _xlfn._xlws.FILTER(IF($A200=Authorships!$B$2:$B$472,ROW(Authorships!$B$2:$B$472)-1,""), IF($A200=Authorships!$B$2:$B$472,ROW(Authorships!$B$2:$B$472)-1,"")&lt;&gt;"")))</f>
        <v>2017</v>
      </c>
    </row>
    <row r="201" spans="1:9" x14ac:dyDescent="0.25">
      <c r="A201" t="s">
        <v>887</v>
      </c>
      <c r="B201" t="s">
        <v>681</v>
      </c>
      <c r="C201" t="s">
        <v>683</v>
      </c>
      <c r="D201" t="s">
        <v>36</v>
      </c>
      <c r="E201" cm="1">
        <f t="array" ref="E201">COUNTA(_xlfn.UNIQUE(_xlfn._xlws.FILTER(Authorships!$A$2:$A$472, Authors!A201=Authorships!$B$2:$B$472)))</f>
        <v>1</v>
      </c>
      <c r="F201" s="8">
        <f>E201/COUNTA(Articles!$A$2:$A$99)</f>
        <v>1.020408163265306E-2</v>
      </c>
      <c r="G201" s="7">
        <f>SUMIF(Authorships!$B$2:$B$472,A201,Authorships!$N$2:$N$472)</f>
        <v>1.680672268907563E-2</v>
      </c>
      <c r="H201" cm="1">
        <f t="array" ref="H201">MIN(INDEX(Authorships!$C$2:$C$472, _xlfn._xlws.FILTER(IF($A201=Authorships!$B$2:$B$472,ROW(Authorships!$B$2:$B$472)-1,""), IF($A201=Authorships!$B$2:$B$472,ROW(Authorships!$B$2:$B$472)-1,"")&lt;&gt;"")))</f>
        <v>2014</v>
      </c>
      <c r="I201" cm="1">
        <f t="array" ref="I201">MAX(INDEX(Authorships!$C$2:$C$472, _xlfn._xlws.FILTER(IF($A201=Authorships!$B$2:$B$472,ROW(Authorships!$B$2:$B$472)-1,""), IF($A201=Authorships!$B$2:$B$472,ROW(Authorships!$B$2:$B$472)-1,"")&lt;&gt;"")))</f>
        <v>2014</v>
      </c>
    </row>
    <row r="202" spans="1:9" x14ac:dyDescent="0.25">
      <c r="A202" t="s">
        <v>1107</v>
      </c>
      <c r="B202" t="s">
        <v>1027</v>
      </c>
      <c r="C202" t="s">
        <v>499</v>
      </c>
      <c r="D202" t="s">
        <v>36</v>
      </c>
      <c r="E202" cm="1">
        <f t="array" ref="E202">COUNTA(_xlfn.UNIQUE(_xlfn._xlws.FILTER(Authorships!$A$2:$A$472, Authors!A202=Authorships!$B$2:$B$472)))</f>
        <v>1</v>
      </c>
      <c r="F202" s="8">
        <f>E202/COUNTA(Articles!$A$2:$A$99)</f>
        <v>1.020408163265306E-2</v>
      </c>
      <c r="G202" s="7">
        <f>SUMIF(Authorships!$B$2:$B$472,A202,Authorships!$N$2:$N$472)</f>
        <v>0.21428571428571427</v>
      </c>
      <c r="H202" cm="1">
        <f t="array" ref="H202">MIN(INDEX(Authorships!$C$2:$C$472, _xlfn._xlws.FILTER(IF($A202=Authorships!$B$2:$B$472,ROW(Authorships!$B$2:$B$472)-1,""), IF($A202=Authorships!$B$2:$B$472,ROW(Authorships!$B$2:$B$472)-1,"")&lt;&gt;"")))</f>
        <v>2003</v>
      </c>
      <c r="I202" cm="1">
        <f t="array" ref="I202">MAX(INDEX(Authorships!$C$2:$C$472, _xlfn._xlws.FILTER(IF($A202=Authorships!$B$2:$B$472,ROW(Authorships!$B$2:$B$472)-1,""), IF($A202=Authorships!$B$2:$B$472,ROW(Authorships!$B$2:$B$472)-1,"")&lt;&gt;"")))</f>
        <v>2003</v>
      </c>
    </row>
    <row r="203" spans="1:9" x14ac:dyDescent="0.25">
      <c r="A203" t="s">
        <v>962</v>
      </c>
      <c r="B203" t="s">
        <v>811</v>
      </c>
      <c r="C203" t="s">
        <v>499</v>
      </c>
      <c r="D203" t="s">
        <v>36</v>
      </c>
      <c r="E203" cm="1">
        <f t="array" ref="E203">COUNTA(_xlfn.UNIQUE(_xlfn._xlws.FILTER(Authorships!$A$2:$A$472, Authors!A203=Authorships!$B$2:$B$472)))</f>
        <v>2</v>
      </c>
      <c r="F203" s="8">
        <f>E203/COUNTA(Articles!$A$2:$A$99)</f>
        <v>2.0408163265306121E-2</v>
      </c>
      <c r="G203" s="7">
        <f>SUMIF(Authorships!$B$2:$B$472,A203,Authorships!$N$2:$N$472)</f>
        <v>1.7</v>
      </c>
      <c r="H203" cm="1">
        <f t="array" ref="H203">MIN(INDEX(Authorships!$C$2:$C$472, _xlfn._xlws.FILTER(IF($A203=Authorships!$B$2:$B$472,ROW(Authorships!$B$2:$B$472)-1,""), IF($A203=Authorships!$B$2:$B$472,ROW(Authorships!$B$2:$B$472)-1,"")&lt;&gt;"")))</f>
        <v>2000</v>
      </c>
      <c r="I203" cm="1">
        <f t="array" ref="I203">MAX(INDEX(Authorships!$C$2:$C$472, _xlfn._xlws.FILTER(IF($A203=Authorships!$B$2:$B$472,ROW(Authorships!$B$2:$B$472)-1,""), IF($A203=Authorships!$B$2:$B$472,ROW(Authorships!$B$2:$B$472)-1,"")&lt;&gt;"")))</f>
        <v>2002</v>
      </c>
    </row>
    <row r="204" spans="1:9" x14ac:dyDescent="0.25">
      <c r="A204" t="s">
        <v>1057</v>
      </c>
      <c r="B204" t="s">
        <v>821</v>
      </c>
      <c r="C204" t="s">
        <v>442</v>
      </c>
      <c r="D204" t="s">
        <v>44</v>
      </c>
      <c r="E204" cm="1">
        <f t="array" ref="E204">COUNTA(_xlfn.UNIQUE(_xlfn._xlws.FILTER(Authorships!$A$2:$A$472, Authors!A204=Authorships!$B$2:$B$472)))</f>
        <v>1</v>
      </c>
      <c r="F204" s="8">
        <f>E204/COUNTA(Articles!$A$2:$A$99)</f>
        <v>1.020408163265306E-2</v>
      </c>
      <c r="G204" s="7">
        <f>SUMIF(Authorships!$B$2:$B$472,A204,Authorships!$N$2:$N$472)</f>
        <v>1</v>
      </c>
      <c r="H204" cm="1">
        <f t="array" ref="H204">MIN(INDEX(Authorships!$C$2:$C$472, _xlfn._xlws.FILTER(IF($A204=Authorships!$B$2:$B$472,ROW(Authorships!$B$2:$B$472)-1,""), IF($A204=Authorships!$B$2:$B$472,ROW(Authorships!$B$2:$B$472)-1,"")&lt;&gt;"")))</f>
        <v>2020</v>
      </c>
      <c r="I204" cm="1">
        <f t="array" ref="I204">MAX(INDEX(Authorships!$C$2:$C$472, _xlfn._xlws.FILTER(IF($A204=Authorships!$B$2:$B$472,ROW(Authorships!$B$2:$B$472)-1,""), IF($A204=Authorships!$B$2:$B$472,ROW(Authorships!$B$2:$B$472)-1,"")&lt;&gt;"")))</f>
        <v>2020</v>
      </c>
    </row>
    <row r="205" spans="1:9" x14ac:dyDescent="0.25">
      <c r="A205" t="s">
        <v>943</v>
      </c>
      <c r="B205" t="s">
        <v>776</v>
      </c>
      <c r="C205" t="s">
        <v>777</v>
      </c>
      <c r="D205" t="s">
        <v>7</v>
      </c>
      <c r="E205" cm="1">
        <f t="array" ref="E205">COUNTA(_xlfn.UNIQUE(_xlfn._xlws.FILTER(Authorships!$A$2:$A$472, Authors!A205=Authorships!$B$2:$B$472)))</f>
        <v>1</v>
      </c>
      <c r="F205" s="8">
        <f>E205/COUNTA(Articles!$A$2:$A$99)</f>
        <v>1.020408163265306E-2</v>
      </c>
      <c r="G205" s="7">
        <f>SUMIF(Authorships!$B$2:$B$472,A205,Authorships!$N$2:$N$472)</f>
        <v>1</v>
      </c>
      <c r="H205" cm="1">
        <f t="array" ref="H205">MIN(INDEX(Authorships!$C$2:$C$472, _xlfn._xlws.FILTER(IF($A205=Authorships!$B$2:$B$472,ROW(Authorships!$B$2:$B$472)-1,""), IF($A205=Authorships!$B$2:$B$472,ROW(Authorships!$B$2:$B$472)-1,"")&lt;&gt;"")))</f>
        <v>2006</v>
      </c>
      <c r="I205" cm="1">
        <f t="array" ref="I205">MAX(INDEX(Authorships!$C$2:$C$472, _xlfn._xlws.FILTER(IF($A205=Authorships!$B$2:$B$472,ROW(Authorships!$B$2:$B$472)-1,""), IF($A205=Authorships!$B$2:$B$472,ROW(Authorships!$B$2:$B$472)-1,"")&lt;&gt;"")))</f>
        <v>2006</v>
      </c>
    </row>
    <row r="206" spans="1:9" x14ac:dyDescent="0.25">
      <c r="A206" t="s">
        <v>531</v>
      </c>
      <c r="B206" t="s">
        <v>408</v>
      </c>
      <c r="C206" t="s">
        <v>400</v>
      </c>
      <c r="D206" t="s">
        <v>14</v>
      </c>
      <c r="E206" cm="1">
        <f t="array" ref="E206">COUNTA(_xlfn.UNIQUE(_xlfn._xlws.FILTER(Authorships!$A$2:$A$472, Authors!A206=Authorships!$B$2:$B$472)))</f>
        <v>2</v>
      </c>
      <c r="F206" s="8">
        <f>E206/COUNTA(Articles!$A$2:$A$99)</f>
        <v>2.0408163265306121E-2</v>
      </c>
      <c r="G206" s="7">
        <f>SUMIF(Authorships!$B$2:$B$472,A206,Authorships!$N$2:$N$472)</f>
        <v>1.3333333333333333</v>
      </c>
      <c r="H206" cm="1">
        <f t="array" ref="H206">MIN(INDEX(Authorships!$C$2:$C$472, _xlfn._xlws.FILTER(IF($A206=Authorships!$B$2:$B$472,ROW(Authorships!$B$2:$B$472)-1,""), IF($A206=Authorships!$B$2:$B$472,ROW(Authorships!$B$2:$B$472)-1,"")&lt;&gt;"")))</f>
        <v>2016</v>
      </c>
      <c r="I206" cm="1">
        <f t="array" ref="I206">MAX(INDEX(Authorships!$C$2:$C$472, _xlfn._xlws.FILTER(IF($A206=Authorships!$B$2:$B$472,ROW(Authorships!$B$2:$B$472)-1,""), IF($A206=Authorships!$B$2:$B$472,ROW(Authorships!$B$2:$B$472)-1,"")&lt;&gt;"")))</f>
        <v>2020</v>
      </c>
    </row>
    <row r="207" spans="1:9" x14ac:dyDescent="0.25">
      <c r="A207" t="s">
        <v>883</v>
      </c>
      <c r="B207" t="s">
        <v>670</v>
      </c>
      <c r="C207" t="s">
        <v>643</v>
      </c>
      <c r="D207" t="s">
        <v>36</v>
      </c>
      <c r="E207" cm="1">
        <f t="array" ref="E207">COUNTA(_xlfn.UNIQUE(_xlfn._xlws.FILTER(Authorships!$A$2:$A$472, Authors!A207=Authorships!$B$2:$B$472)))</f>
        <v>1</v>
      </c>
      <c r="F207" s="8">
        <f>E207/COUNTA(Articles!$A$2:$A$99)</f>
        <v>1.020408163265306E-2</v>
      </c>
      <c r="G207" s="7">
        <f>SUMIF(Authorships!$B$2:$B$472,A207,Authorships!$N$2:$N$472)</f>
        <v>0.1092436974789916</v>
      </c>
      <c r="H207" cm="1">
        <f t="array" ref="H207">MIN(INDEX(Authorships!$C$2:$C$472, _xlfn._xlws.FILTER(IF($A207=Authorships!$B$2:$B$472,ROW(Authorships!$B$2:$B$472)-1,""), IF($A207=Authorships!$B$2:$B$472,ROW(Authorships!$B$2:$B$472)-1,"")&lt;&gt;"")))</f>
        <v>2014</v>
      </c>
      <c r="I207" cm="1">
        <f t="array" ref="I207">MAX(INDEX(Authorships!$C$2:$C$472, _xlfn._xlws.FILTER(IF($A207=Authorships!$B$2:$B$472,ROW(Authorships!$B$2:$B$472)-1,""), IF($A207=Authorships!$B$2:$B$472,ROW(Authorships!$B$2:$B$472)-1,"")&lt;&gt;"")))</f>
        <v>2014</v>
      </c>
    </row>
    <row r="208" spans="1:9" x14ac:dyDescent="0.25">
      <c r="A208" t="s">
        <v>566</v>
      </c>
      <c r="B208" t="s">
        <v>446</v>
      </c>
      <c r="C208" t="s">
        <v>449</v>
      </c>
      <c r="D208" t="s">
        <v>1288</v>
      </c>
      <c r="E208" cm="1">
        <f t="array" ref="E208">COUNTA(_xlfn.UNIQUE(_xlfn._xlws.FILTER(Authorships!$A$2:$A$472, Authors!A208=Authorships!$B$2:$B$472)))</f>
        <v>1</v>
      </c>
      <c r="F208" s="8">
        <f>E208/COUNTA(Articles!$A$2:$A$99)</f>
        <v>1.020408163265306E-2</v>
      </c>
      <c r="G208" s="7">
        <f>SUMIF(Authorships!$B$2:$B$472,A208,Authorships!$N$2:$N$472)</f>
        <v>0.6</v>
      </c>
      <c r="H208" cm="1">
        <f t="array" ref="H208">MIN(INDEX(Authorships!$C$2:$C$472, _xlfn._xlws.FILTER(IF($A208=Authorships!$B$2:$B$472,ROW(Authorships!$B$2:$B$472)-1,""), IF($A208=Authorships!$B$2:$B$472,ROW(Authorships!$B$2:$B$472)-1,"")&lt;&gt;"")))</f>
        <v>2014</v>
      </c>
      <c r="I208" cm="1">
        <f t="array" ref="I208">MAX(INDEX(Authorships!$C$2:$C$472, _xlfn._xlws.FILTER(IF($A208=Authorships!$B$2:$B$472,ROW(Authorships!$B$2:$B$472)-1,""), IF($A208=Authorships!$B$2:$B$472,ROW(Authorships!$B$2:$B$472)-1,"")&lt;&gt;"")))</f>
        <v>2014</v>
      </c>
    </row>
    <row r="209" spans="1:9" x14ac:dyDescent="0.25">
      <c r="A209" t="s">
        <v>560</v>
      </c>
      <c r="B209" t="s">
        <v>441</v>
      </c>
      <c r="C209" t="s">
        <v>442</v>
      </c>
      <c r="D209" t="s">
        <v>44</v>
      </c>
      <c r="E209" cm="1">
        <f t="array" ref="E209">COUNTA(_xlfn.UNIQUE(_xlfn._xlws.FILTER(Authorships!$A$2:$A$472, Authors!A209=Authorships!$B$2:$B$472)))</f>
        <v>1</v>
      </c>
      <c r="F209" s="8">
        <f>E209/COUNTA(Articles!$A$2:$A$99)</f>
        <v>1.020408163265306E-2</v>
      </c>
      <c r="G209" s="7">
        <f>SUMIF(Authorships!$B$2:$B$472,A209,Authorships!$N$2:$N$472)</f>
        <v>1</v>
      </c>
      <c r="H209" cm="1">
        <f t="array" ref="H209">MIN(INDEX(Authorships!$C$2:$C$472, _xlfn._xlws.FILTER(IF($A209=Authorships!$B$2:$B$472,ROW(Authorships!$B$2:$B$472)-1,""), IF($A209=Authorships!$B$2:$B$472,ROW(Authorships!$B$2:$B$472)-1,"")&lt;&gt;"")))</f>
        <v>2020</v>
      </c>
      <c r="I209" cm="1">
        <f t="array" ref="I209">MAX(INDEX(Authorships!$C$2:$C$472, _xlfn._xlws.FILTER(IF($A209=Authorships!$B$2:$B$472,ROW(Authorships!$B$2:$B$472)-1,""), IF($A209=Authorships!$B$2:$B$472,ROW(Authorships!$B$2:$B$472)-1,"")&lt;&gt;"")))</f>
        <v>2020</v>
      </c>
    </row>
    <row r="210" spans="1:9" x14ac:dyDescent="0.25">
      <c r="A210" t="s">
        <v>526</v>
      </c>
      <c r="B210" t="s">
        <v>397</v>
      </c>
      <c r="C210" t="s">
        <v>401</v>
      </c>
      <c r="D210" t="s">
        <v>7</v>
      </c>
      <c r="E210" cm="1">
        <f t="array" ref="E210">COUNTA(_xlfn.UNIQUE(_xlfn._xlws.FILTER(Authorships!$A$2:$A$472, Authors!A210=Authorships!$B$2:$B$472)))</f>
        <v>2</v>
      </c>
      <c r="F210" s="8">
        <f>E210/COUNTA(Articles!$A$2:$A$99)</f>
        <v>2.0408163265306121E-2</v>
      </c>
      <c r="G210" s="7">
        <f>SUMIF(Authorships!$B$2:$B$472,A210,Authorships!$N$2:$N$472)</f>
        <v>0.38888888888888884</v>
      </c>
      <c r="H210" cm="1">
        <f t="array" ref="H210">MIN(INDEX(Authorships!$C$2:$C$472, _xlfn._xlws.FILTER(IF($A210=Authorships!$B$2:$B$472,ROW(Authorships!$B$2:$B$472)-1,""), IF($A210=Authorships!$B$2:$B$472,ROW(Authorships!$B$2:$B$472)-1,"")&lt;&gt;"")))</f>
        <v>2010</v>
      </c>
      <c r="I210" cm="1">
        <f t="array" ref="I210">MAX(INDEX(Authorships!$C$2:$C$472, _xlfn._xlws.FILTER(IF($A210=Authorships!$B$2:$B$472,ROW(Authorships!$B$2:$B$472)-1,""), IF($A210=Authorships!$B$2:$B$472,ROW(Authorships!$B$2:$B$472)-1,"")&lt;&gt;"")))</f>
        <v>2016</v>
      </c>
    </row>
    <row r="211" spans="1:9" x14ac:dyDescent="0.25">
      <c r="A211" t="s">
        <v>852</v>
      </c>
      <c r="B211" t="s">
        <v>638</v>
      </c>
      <c r="C211" t="s">
        <v>997</v>
      </c>
      <c r="D211" t="s">
        <v>168</v>
      </c>
      <c r="E211" cm="1">
        <f t="array" ref="E211">COUNTA(_xlfn.UNIQUE(_xlfn._xlws.FILTER(Authorships!$A$2:$A$472, Authors!A211=Authorships!$B$2:$B$472)))</f>
        <v>1</v>
      </c>
      <c r="F211" s="8">
        <f>E211/COUNTA(Articles!$A$2:$A$99)</f>
        <v>1.020408163265306E-2</v>
      </c>
      <c r="G211" s="7">
        <f>SUMIF(Authorships!$B$2:$B$472,A211,Authorships!$N$2:$N$472)</f>
        <v>1</v>
      </c>
      <c r="H211" cm="1">
        <f t="array" ref="H211">MIN(INDEX(Authorships!$C$2:$C$472, _xlfn._xlws.FILTER(IF($A211=Authorships!$B$2:$B$472,ROW(Authorships!$B$2:$B$472)-1,""), IF($A211=Authorships!$B$2:$B$472,ROW(Authorships!$B$2:$B$472)-1,"")&lt;&gt;"")))</f>
        <v>2016</v>
      </c>
      <c r="I211" cm="1">
        <f t="array" ref="I211">MAX(INDEX(Authorships!$C$2:$C$472, _xlfn._xlws.FILTER(IF($A211=Authorships!$B$2:$B$472,ROW(Authorships!$B$2:$B$472)-1,""), IF($A211=Authorships!$B$2:$B$472,ROW(Authorships!$B$2:$B$472)-1,"")&lt;&gt;"")))</f>
        <v>2016</v>
      </c>
    </row>
    <row r="212" spans="1:9" x14ac:dyDescent="0.25">
      <c r="A212" t="s">
        <v>580</v>
      </c>
      <c r="B212" t="s">
        <v>476</v>
      </c>
      <c r="C212" t="s">
        <v>484</v>
      </c>
      <c r="D212" t="s">
        <v>1288</v>
      </c>
      <c r="E212" cm="1">
        <f t="array" ref="E212">COUNTA(_xlfn.UNIQUE(_xlfn._xlws.FILTER(Authorships!$A$2:$A$472, Authors!A212=Authorships!$B$2:$B$472)))</f>
        <v>1</v>
      </c>
      <c r="F212" s="8">
        <f>E212/COUNTA(Articles!$A$2:$A$99)</f>
        <v>1.020408163265306E-2</v>
      </c>
      <c r="G212" s="7">
        <f>SUMIF(Authorships!$B$2:$B$472,A212,Authorships!$N$2:$N$472)</f>
        <v>0.18518518518518517</v>
      </c>
      <c r="H212" cm="1">
        <f t="array" ref="H212">MIN(INDEX(Authorships!$C$2:$C$472, _xlfn._xlws.FILTER(IF($A212=Authorships!$B$2:$B$472,ROW(Authorships!$B$2:$B$472)-1,""), IF($A212=Authorships!$B$2:$B$472,ROW(Authorships!$B$2:$B$472)-1,"")&lt;&gt;"")))</f>
        <v>2015</v>
      </c>
      <c r="I212" cm="1">
        <f t="array" ref="I212">MAX(INDEX(Authorships!$C$2:$C$472, _xlfn._xlws.FILTER(IF($A212=Authorships!$B$2:$B$472,ROW(Authorships!$B$2:$B$472)-1,""), IF($A212=Authorships!$B$2:$B$472,ROW(Authorships!$B$2:$B$472)-1,"")&lt;&gt;"")))</f>
        <v>2015</v>
      </c>
    </row>
    <row r="213" spans="1:9" x14ac:dyDescent="0.25">
      <c r="A213" t="s">
        <v>538</v>
      </c>
      <c r="B213" t="s">
        <v>714</v>
      </c>
      <c r="C213" t="s">
        <v>689</v>
      </c>
      <c r="D213" t="s">
        <v>1288</v>
      </c>
      <c r="E213" cm="1">
        <f t="array" ref="E213">COUNTA(_xlfn.UNIQUE(_xlfn._xlws.FILTER(Authorships!$A$2:$A$472, Authors!A213=Authorships!$B$2:$B$472)))</f>
        <v>4</v>
      </c>
      <c r="F213" s="8">
        <f>E213/COUNTA(Articles!$A$2:$A$99)</f>
        <v>4.0816326530612242E-2</v>
      </c>
      <c r="G213" s="7">
        <f>SUMIF(Authorships!$B$2:$B$472,A213,Authorships!$N$2:$N$472)</f>
        <v>2.3111111111111109</v>
      </c>
      <c r="H213" cm="1">
        <f t="array" ref="H213">MIN(INDEX(Authorships!$C$2:$C$472, _xlfn._xlws.FILTER(IF($A213=Authorships!$B$2:$B$472,ROW(Authorships!$B$2:$B$472)-1,""), IF($A213=Authorships!$B$2:$B$472,ROW(Authorships!$B$2:$B$472)-1,"")&lt;&gt;"")))</f>
        <v>2004</v>
      </c>
      <c r="I213" cm="1">
        <f t="array" ref="I213">MAX(INDEX(Authorships!$C$2:$C$472, _xlfn._xlws.FILTER(IF($A213=Authorships!$B$2:$B$472,ROW(Authorships!$B$2:$B$472)-1,""), IF($A213=Authorships!$B$2:$B$472,ROW(Authorships!$B$2:$B$472)-1,"")&lt;&gt;"")))</f>
        <v>2007</v>
      </c>
    </row>
    <row r="214" spans="1:9" x14ac:dyDescent="0.25">
      <c r="A214" t="s">
        <v>579</v>
      </c>
      <c r="B214" t="s">
        <v>477</v>
      </c>
      <c r="C214" t="s">
        <v>486</v>
      </c>
      <c r="D214" t="s">
        <v>1288</v>
      </c>
      <c r="E214" cm="1">
        <f t="array" ref="E214">COUNTA(_xlfn.UNIQUE(_xlfn._xlws.FILTER(Authorships!$A$2:$A$472, Authors!A214=Authorships!$B$2:$B$472)))</f>
        <v>3</v>
      </c>
      <c r="F214" s="8">
        <f>E214/COUNTA(Articles!$A$2:$A$99)</f>
        <v>3.0612244897959183E-2</v>
      </c>
      <c r="G214" s="7">
        <f>SUMIF(Authorships!$B$2:$B$472,A214,Authorships!$N$2:$N$472)</f>
        <v>1.037037037037037</v>
      </c>
      <c r="H214" cm="1">
        <f t="array" ref="H214">MIN(INDEX(Authorships!$C$2:$C$472, _xlfn._xlws.FILTER(IF($A214=Authorships!$B$2:$B$472,ROW(Authorships!$B$2:$B$472)-1,""), IF($A214=Authorships!$B$2:$B$472,ROW(Authorships!$B$2:$B$472)-1,"")&lt;&gt;"")))</f>
        <v>2013</v>
      </c>
      <c r="I214" cm="1">
        <f t="array" ref="I214">MAX(INDEX(Authorships!$C$2:$C$472, _xlfn._xlws.FILTER(IF($A214=Authorships!$B$2:$B$472,ROW(Authorships!$B$2:$B$472)-1,""), IF($A214=Authorships!$B$2:$B$472,ROW(Authorships!$B$2:$B$472)-1,"")&lt;&gt;"")))</f>
        <v>2015</v>
      </c>
    </row>
    <row r="215" spans="1:9" x14ac:dyDescent="0.25">
      <c r="A215" t="s">
        <v>564</v>
      </c>
      <c r="B215" t="s">
        <v>448</v>
      </c>
      <c r="C215" t="s">
        <v>449</v>
      </c>
      <c r="D215" t="s">
        <v>1288</v>
      </c>
      <c r="E215" cm="1">
        <f t="array" ref="E215">COUNTA(_xlfn.UNIQUE(_xlfn._xlws.FILTER(Authorships!$A$2:$A$472, Authors!A215=Authorships!$B$2:$B$472)))</f>
        <v>1</v>
      </c>
      <c r="F215" s="8">
        <f>E215/COUNTA(Articles!$A$2:$A$99)</f>
        <v>1.020408163265306E-2</v>
      </c>
      <c r="G215" s="7">
        <f>SUMIF(Authorships!$B$2:$B$472,A215,Authorships!$N$2:$N$472)</f>
        <v>1</v>
      </c>
      <c r="H215" cm="1">
        <f t="array" ref="H215">MIN(INDEX(Authorships!$C$2:$C$472, _xlfn._xlws.FILTER(IF($A215=Authorships!$B$2:$B$472,ROW(Authorships!$B$2:$B$472)-1,""), IF($A215=Authorships!$B$2:$B$472,ROW(Authorships!$B$2:$B$472)-1,"")&lt;&gt;"")))</f>
        <v>2014</v>
      </c>
      <c r="I215" cm="1">
        <f t="array" ref="I215">MAX(INDEX(Authorships!$C$2:$C$472, _xlfn._xlws.FILTER(IF($A215=Authorships!$B$2:$B$472,ROW(Authorships!$B$2:$B$472)-1,""), IF($A215=Authorships!$B$2:$B$472,ROW(Authorships!$B$2:$B$472)-1,"")&lt;&gt;"")))</f>
        <v>2014</v>
      </c>
    </row>
    <row r="216" spans="1:9" x14ac:dyDescent="0.25">
      <c r="A216" t="s">
        <v>1063</v>
      </c>
      <c r="B216" t="s">
        <v>964</v>
      </c>
      <c r="C216" t="s">
        <v>977</v>
      </c>
      <c r="D216" t="s">
        <v>275</v>
      </c>
      <c r="E216" cm="1">
        <f t="array" ref="E216">COUNTA(_xlfn.UNIQUE(_xlfn._xlws.FILTER(Authorships!$A$2:$A$472, Authors!A216=Authorships!$B$2:$B$472)))</f>
        <v>1</v>
      </c>
      <c r="F216" s="8">
        <f>E216/COUNTA(Articles!$A$2:$A$99)</f>
        <v>1.020408163265306E-2</v>
      </c>
      <c r="G216" s="7">
        <f>SUMIF(Authorships!$B$2:$B$472,A216,Authorships!$N$2:$N$472)</f>
        <v>1</v>
      </c>
      <c r="H216" cm="1">
        <f t="array" ref="H216">MIN(INDEX(Authorships!$C$2:$C$472, _xlfn._xlws.FILTER(IF($A216=Authorships!$B$2:$B$472,ROW(Authorships!$B$2:$B$472)-1,""), IF($A216=Authorships!$B$2:$B$472,ROW(Authorships!$B$2:$B$472)-1,"")&lt;&gt;"")))</f>
        <v>2015</v>
      </c>
      <c r="I216" cm="1">
        <f t="array" ref="I216">MAX(INDEX(Authorships!$C$2:$C$472, _xlfn._xlws.FILTER(IF($A216=Authorships!$B$2:$B$472,ROW(Authorships!$B$2:$B$472)-1,""), IF($A216=Authorships!$B$2:$B$472,ROW(Authorships!$B$2:$B$472)-1,"")&lt;&gt;"")))</f>
        <v>2015</v>
      </c>
    </row>
    <row r="217" spans="1:9" x14ac:dyDescent="0.25">
      <c r="A217" t="s">
        <v>848</v>
      </c>
      <c r="B217" t="s">
        <v>637</v>
      </c>
      <c r="C217" t="s">
        <v>997</v>
      </c>
      <c r="D217" t="s">
        <v>168</v>
      </c>
      <c r="E217" cm="1">
        <f t="array" ref="E217">COUNTA(_xlfn.UNIQUE(_xlfn._xlws.FILTER(Authorships!$A$2:$A$472, Authors!A217=Authorships!$B$2:$B$472)))</f>
        <v>2</v>
      </c>
      <c r="F217" s="8">
        <f>E217/COUNTA(Articles!$A$2:$A$99)</f>
        <v>2.0408163265306121E-2</v>
      </c>
      <c r="G217" s="7">
        <f>SUMIF(Authorships!$B$2:$B$472,A217,Authorships!$N$2:$N$472)</f>
        <v>2</v>
      </c>
      <c r="H217" cm="1">
        <f t="array" ref="H217">MIN(INDEX(Authorships!$C$2:$C$472, _xlfn._xlws.FILTER(IF($A217=Authorships!$B$2:$B$472,ROW(Authorships!$B$2:$B$472)-1,""), IF($A217=Authorships!$B$2:$B$472,ROW(Authorships!$B$2:$B$472)-1,"")&lt;&gt;"")))</f>
        <v>2015</v>
      </c>
      <c r="I217" cm="1">
        <f t="array" ref="I217">MAX(INDEX(Authorships!$C$2:$C$472, _xlfn._xlws.FILTER(IF($A217=Authorships!$B$2:$B$472,ROW(Authorships!$B$2:$B$472)-1,""), IF($A217=Authorships!$B$2:$B$472,ROW(Authorships!$B$2:$B$472)-1,"")&lt;&gt;"")))</f>
        <v>2016</v>
      </c>
    </row>
    <row r="218" spans="1:9" x14ac:dyDescent="0.25">
      <c r="A218" t="s">
        <v>1076</v>
      </c>
      <c r="B218" t="s">
        <v>987</v>
      </c>
      <c r="C218" t="s">
        <v>990</v>
      </c>
      <c r="D218" t="s">
        <v>7</v>
      </c>
      <c r="E218" cm="1">
        <f t="array" ref="E218">COUNTA(_xlfn.UNIQUE(_xlfn._xlws.FILTER(Authorships!$A$2:$A$472, Authors!A218=Authorships!$B$2:$B$472)))</f>
        <v>1</v>
      </c>
      <c r="F218" s="8">
        <f>E218/COUNTA(Articles!$A$2:$A$99)</f>
        <v>1.020408163265306E-2</v>
      </c>
      <c r="G218" s="7">
        <f>SUMIF(Authorships!$B$2:$B$472,A218,Authorships!$N$2:$N$472)</f>
        <v>1</v>
      </c>
      <c r="H218" cm="1">
        <f t="array" ref="H218">MIN(INDEX(Authorships!$C$2:$C$472, _xlfn._xlws.FILTER(IF($A218=Authorships!$B$2:$B$472,ROW(Authorships!$B$2:$B$472)-1,""), IF($A218=Authorships!$B$2:$B$472,ROW(Authorships!$B$2:$B$472)-1,"")&lt;&gt;"")))</f>
        <v>2022</v>
      </c>
      <c r="I218" cm="1">
        <f t="array" ref="I218">MAX(INDEX(Authorships!$C$2:$C$472, _xlfn._xlws.FILTER(IF($A218=Authorships!$B$2:$B$472,ROW(Authorships!$B$2:$B$472)-1,""), IF($A218=Authorships!$B$2:$B$472,ROW(Authorships!$B$2:$B$472)-1,"")&lt;&gt;"")))</f>
        <v>2022</v>
      </c>
    </row>
    <row r="219" spans="1:9" x14ac:dyDescent="0.25">
      <c r="A219" t="s">
        <v>1079</v>
      </c>
      <c r="B219" t="s">
        <v>991</v>
      </c>
      <c r="C219" t="s">
        <v>997</v>
      </c>
      <c r="D219" t="s">
        <v>168</v>
      </c>
      <c r="E219" cm="1">
        <f t="array" ref="E219">COUNTA(_xlfn.UNIQUE(_xlfn._xlws.FILTER(Authorships!$A$2:$A$472, Authors!A219=Authorships!$B$2:$B$472)))</f>
        <v>1</v>
      </c>
      <c r="F219" s="8">
        <f>E219/COUNTA(Articles!$A$2:$A$99)</f>
        <v>1.020408163265306E-2</v>
      </c>
      <c r="G219" s="7">
        <f>SUMIF(Authorships!$B$2:$B$472,A219,Authorships!$N$2:$N$472)</f>
        <v>1</v>
      </c>
      <c r="H219" cm="1">
        <f t="array" ref="H219">MIN(INDEX(Authorships!$C$2:$C$472, _xlfn._xlws.FILTER(IF($A219=Authorships!$B$2:$B$472,ROW(Authorships!$B$2:$B$472)-1,""), IF($A219=Authorships!$B$2:$B$472,ROW(Authorships!$B$2:$B$472)-1,"")&lt;&gt;"")))</f>
        <v>2016</v>
      </c>
      <c r="I219" cm="1">
        <f t="array" ref="I219">MAX(INDEX(Authorships!$C$2:$C$472, _xlfn._xlws.FILTER(IF($A219=Authorships!$B$2:$B$472,ROW(Authorships!$B$2:$B$472)-1,""), IF($A219=Authorships!$B$2:$B$472,ROW(Authorships!$B$2:$B$472)-1,"")&lt;&gt;"")))</f>
        <v>2016</v>
      </c>
    </row>
    <row r="220" spans="1:9" x14ac:dyDescent="0.25">
      <c r="A220" t="s">
        <v>1075</v>
      </c>
      <c r="B220" t="s">
        <v>976</v>
      </c>
      <c r="C220" t="s">
        <v>980</v>
      </c>
      <c r="D220" t="s">
        <v>982</v>
      </c>
      <c r="E220" cm="1">
        <f t="array" ref="E220">COUNTA(_xlfn.UNIQUE(_xlfn._xlws.FILTER(Authorships!$A$2:$A$472, Authors!A220=Authorships!$B$2:$B$472)))</f>
        <v>1</v>
      </c>
      <c r="F220" s="8">
        <f>E220/COUNTA(Articles!$A$2:$A$99)</f>
        <v>1.020408163265306E-2</v>
      </c>
      <c r="G220" s="7">
        <f>SUMIF(Authorships!$B$2:$B$472,A220,Authorships!$N$2:$N$472)</f>
        <v>1</v>
      </c>
      <c r="H220" cm="1">
        <f t="array" ref="H220">MIN(INDEX(Authorships!$C$2:$C$472, _xlfn._xlws.FILTER(IF($A220=Authorships!$B$2:$B$472,ROW(Authorships!$B$2:$B$472)-1,""), IF($A220=Authorships!$B$2:$B$472,ROW(Authorships!$B$2:$B$472)-1,"")&lt;&gt;"")))</f>
        <v>2015</v>
      </c>
      <c r="I220" cm="1">
        <f t="array" ref="I220">MAX(INDEX(Authorships!$C$2:$C$472, _xlfn._xlws.FILTER(IF($A220=Authorships!$B$2:$B$472,ROW(Authorships!$B$2:$B$472)-1,""), IF($A220=Authorships!$B$2:$B$472,ROW(Authorships!$B$2:$B$472)-1,"")&lt;&gt;"")))</f>
        <v>2015</v>
      </c>
    </row>
    <row r="221" spans="1:9" x14ac:dyDescent="0.25">
      <c r="A221" t="s">
        <v>940</v>
      </c>
      <c r="B221" t="s">
        <v>763</v>
      </c>
      <c r="C221" t="s">
        <v>767</v>
      </c>
      <c r="D221" t="s">
        <v>246</v>
      </c>
      <c r="E221" cm="1">
        <f t="array" ref="E221">COUNTA(_xlfn.UNIQUE(_xlfn._xlws.FILTER(Authorships!$A$2:$A$472, Authors!A221=Authorships!$B$2:$B$472)))</f>
        <v>1</v>
      </c>
      <c r="F221" s="8">
        <f>E221/COUNTA(Articles!$A$2:$A$99)</f>
        <v>1.020408163265306E-2</v>
      </c>
      <c r="G221" s="7">
        <f>SUMIF(Authorships!$B$2:$B$472,A221,Authorships!$N$2:$N$472)</f>
        <v>6.1538461538461542E-2</v>
      </c>
      <c r="H221" cm="1">
        <f t="array" ref="H221">MIN(INDEX(Authorships!$C$2:$C$472, _xlfn._xlws.FILTER(IF($A221=Authorships!$B$2:$B$472,ROW(Authorships!$B$2:$B$472)-1,""), IF($A221=Authorships!$B$2:$B$472,ROW(Authorships!$B$2:$B$472)-1,"")&lt;&gt;"")))</f>
        <v>2008</v>
      </c>
      <c r="I221" cm="1">
        <f t="array" ref="I221">MAX(INDEX(Authorships!$C$2:$C$472, _xlfn._xlws.FILTER(IF($A221=Authorships!$B$2:$B$472,ROW(Authorships!$B$2:$B$472)-1,""), IF($A221=Authorships!$B$2:$B$472,ROW(Authorships!$B$2:$B$472)-1,"")&lt;&gt;"")))</f>
        <v>2008</v>
      </c>
    </row>
    <row r="222" spans="1:9" x14ac:dyDescent="0.25">
      <c r="A222" t="s">
        <v>1077</v>
      </c>
      <c r="B222" t="s">
        <v>988</v>
      </c>
      <c r="C222" t="s">
        <v>1211</v>
      </c>
      <c r="D222" t="s">
        <v>7</v>
      </c>
      <c r="E222" cm="1">
        <f t="array" ref="E222">COUNTA(_xlfn.UNIQUE(_xlfn._xlws.FILTER(Authorships!$A$2:$A$472, Authors!A222=Authorships!$B$2:$B$472)))</f>
        <v>1</v>
      </c>
      <c r="F222" s="8">
        <f>E222/COUNTA(Articles!$A$2:$A$99)</f>
        <v>1.020408163265306E-2</v>
      </c>
      <c r="G222" s="7">
        <f>SUMIF(Authorships!$B$2:$B$472,A222,Authorships!$N$2:$N$472)</f>
        <v>0.7</v>
      </c>
      <c r="H222" cm="1">
        <f t="array" ref="H222">MIN(INDEX(Authorships!$C$2:$C$472, _xlfn._xlws.FILTER(IF($A222=Authorships!$B$2:$B$472,ROW(Authorships!$B$2:$B$472)-1,""), IF($A222=Authorships!$B$2:$B$472,ROW(Authorships!$B$2:$B$472)-1,"")&lt;&gt;"")))</f>
        <v>2022</v>
      </c>
      <c r="I222" cm="1">
        <f t="array" ref="I222">MAX(INDEX(Authorships!$C$2:$C$472, _xlfn._xlws.FILTER(IF($A222=Authorships!$B$2:$B$472,ROW(Authorships!$B$2:$B$472)-1,""), IF($A222=Authorships!$B$2:$B$472,ROW(Authorships!$B$2:$B$472)-1,"")&lt;&gt;"")))</f>
        <v>2022</v>
      </c>
    </row>
    <row r="223" spans="1:9" x14ac:dyDescent="0.25">
      <c r="A223" t="s">
        <v>1118</v>
      </c>
      <c r="B223" t="s">
        <v>1046</v>
      </c>
      <c r="C223" t="s">
        <v>1048</v>
      </c>
      <c r="D223" t="s">
        <v>317</v>
      </c>
      <c r="E223" cm="1">
        <f t="array" ref="E223">COUNTA(_xlfn.UNIQUE(_xlfn._xlws.FILTER(Authorships!$A$2:$A$472, Authors!A223=Authorships!$B$2:$B$472)))</f>
        <v>1</v>
      </c>
      <c r="F223" s="8">
        <f>E223/COUNTA(Articles!$A$2:$A$99)</f>
        <v>1.020408163265306E-2</v>
      </c>
      <c r="G223" s="7">
        <f>SUMIF(Authorships!$B$2:$B$472,A223,Authorships!$N$2:$N$472)</f>
        <v>0.4</v>
      </c>
      <c r="H223" cm="1">
        <f t="array" ref="H223">MIN(INDEX(Authorships!$C$2:$C$472, _xlfn._xlws.FILTER(IF($A223=Authorships!$B$2:$B$472,ROW(Authorships!$B$2:$B$472)-1,""), IF($A223=Authorships!$B$2:$B$472,ROW(Authorships!$B$2:$B$472)-1,"")&lt;&gt;"")))</f>
        <v>2020</v>
      </c>
      <c r="I223" cm="1">
        <f t="array" ref="I223">MAX(INDEX(Authorships!$C$2:$C$472, _xlfn._xlws.FILTER(IF($A223=Authorships!$B$2:$B$472,ROW(Authorships!$B$2:$B$472)-1,""), IF($A223=Authorships!$B$2:$B$472,ROW(Authorships!$B$2:$B$472)-1,"")&lt;&gt;"")))</f>
        <v>2020</v>
      </c>
    </row>
    <row r="224" spans="1:9" x14ac:dyDescent="0.25">
      <c r="A224" t="s">
        <v>843</v>
      </c>
      <c r="B224" t="s">
        <v>625</v>
      </c>
      <c r="C224" t="s">
        <v>627</v>
      </c>
      <c r="D224" t="s">
        <v>44</v>
      </c>
      <c r="E224" cm="1">
        <f t="array" ref="E224">COUNTA(_xlfn.UNIQUE(_xlfn._xlws.FILTER(Authorships!$A$2:$A$472, Authors!A224=Authorships!$B$2:$B$472)))</f>
        <v>1</v>
      </c>
      <c r="F224" s="8">
        <f>E224/COUNTA(Articles!$A$2:$A$99)</f>
        <v>1.020408163265306E-2</v>
      </c>
      <c r="G224" s="7">
        <f>SUMIF(Authorships!$B$2:$B$472,A224,Authorships!$N$2:$N$472)</f>
        <v>1</v>
      </c>
      <c r="H224" cm="1">
        <f t="array" ref="H224">MIN(INDEX(Authorships!$C$2:$C$472, _xlfn._xlws.FILTER(IF($A224=Authorships!$B$2:$B$472,ROW(Authorships!$B$2:$B$472)-1,""), IF($A224=Authorships!$B$2:$B$472,ROW(Authorships!$B$2:$B$472)-1,"")&lt;&gt;"")))</f>
        <v>2016</v>
      </c>
      <c r="I224" cm="1">
        <f t="array" ref="I224">MAX(INDEX(Authorships!$C$2:$C$472, _xlfn._xlws.FILTER(IF($A224=Authorships!$B$2:$B$472,ROW(Authorships!$B$2:$B$472)-1,""), IF($A224=Authorships!$B$2:$B$472,ROW(Authorships!$B$2:$B$472)-1,"")&lt;&gt;"")))</f>
        <v>2016</v>
      </c>
    </row>
    <row r="225" spans="1:9" x14ac:dyDescent="0.25">
      <c r="A225" t="s">
        <v>917</v>
      </c>
      <c r="B225" t="s">
        <v>735</v>
      </c>
      <c r="C225" t="s">
        <v>391</v>
      </c>
      <c r="D225" t="s">
        <v>7</v>
      </c>
      <c r="E225" cm="1">
        <f t="array" ref="E225">COUNTA(_xlfn.UNIQUE(_xlfn._xlws.FILTER(Authorships!$A$2:$A$472, Authors!A225=Authorships!$B$2:$B$472)))</f>
        <v>3</v>
      </c>
      <c r="F225" s="8">
        <f>E225/COUNTA(Articles!$A$2:$A$99)</f>
        <v>3.0612244897959183E-2</v>
      </c>
      <c r="G225" s="7">
        <f>SUMIF(Authorships!$B$2:$B$472,A225,Authorships!$N$2:$N$472)</f>
        <v>0.30893246187363832</v>
      </c>
      <c r="H225" cm="1">
        <f t="array" ref="H225">MIN(INDEX(Authorships!$C$2:$C$472, _xlfn._xlws.FILTER(IF($A225=Authorships!$B$2:$B$472,ROW(Authorships!$B$2:$B$472)-1,""), IF($A225=Authorships!$B$2:$B$472,ROW(Authorships!$B$2:$B$472)-1,"")&lt;&gt;"")))</f>
        <v>2020</v>
      </c>
      <c r="I225" cm="1">
        <f t="array" ref="I225">MAX(INDEX(Authorships!$C$2:$C$472, _xlfn._xlws.FILTER(IF($A225=Authorships!$B$2:$B$472,ROW(Authorships!$B$2:$B$472)-1,""), IF($A225=Authorships!$B$2:$B$472,ROW(Authorships!$B$2:$B$472)-1,"")&lt;&gt;"")))</f>
        <v>2020</v>
      </c>
    </row>
    <row r="226" spans="1:9" x14ac:dyDescent="0.25">
      <c r="A226" t="s">
        <v>951</v>
      </c>
      <c r="B226" t="s">
        <v>785</v>
      </c>
      <c r="C226" t="s">
        <v>791</v>
      </c>
      <c r="D226" t="s">
        <v>257</v>
      </c>
      <c r="E226" cm="1">
        <f t="array" ref="E226">COUNTA(_xlfn.UNIQUE(_xlfn._xlws.FILTER(Authorships!$A$2:$A$472, Authors!A226=Authorships!$B$2:$B$472)))</f>
        <v>1</v>
      </c>
      <c r="F226" s="8">
        <f>E226/COUNTA(Articles!$A$2:$A$99)</f>
        <v>1.020408163265306E-2</v>
      </c>
      <c r="G226" s="7">
        <f>SUMIF(Authorships!$B$2:$B$472,A226,Authorships!$N$2:$N$472)</f>
        <v>0.44444444444444442</v>
      </c>
      <c r="H226" cm="1">
        <f t="array" ref="H226">MIN(INDEX(Authorships!$C$2:$C$472, _xlfn._xlws.FILTER(IF($A226=Authorships!$B$2:$B$472,ROW(Authorships!$B$2:$B$472)-1,""), IF($A226=Authorships!$B$2:$B$472,ROW(Authorships!$B$2:$B$472)-1,"")&lt;&gt;"")))</f>
        <v>2006</v>
      </c>
      <c r="I226" cm="1">
        <f t="array" ref="I226">MAX(INDEX(Authorships!$C$2:$C$472, _xlfn._xlws.FILTER(IF($A226=Authorships!$B$2:$B$472,ROW(Authorships!$B$2:$B$472)-1,""), IF($A226=Authorships!$B$2:$B$472,ROW(Authorships!$B$2:$B$472)-1,"")&lt;&gt;"")))</f>
        <v>2006</v>
      </c>
    </row>
    <row r="227" spans="1:9" x14ac:dyDescent="0.25">
      <c r="A227" t="s">
        <v>928</v>
      </c>
      <c r="B227" t="s">
        <v>753</v>
      </c>
      <c r="C227" t="s">
        <v>391</v>
      </c>
      <c r="D227" t="s">
        <v>7</v>
      </c>
      <c r="E227" cm="1">
        <f t="array" ref="E227">COUNTA(_xlfn.UNIQUE(_xlfn._xlws.FILTER(Authorships!$A$2:$A$472, Authors!A227=Authorships!$B$2:$B$472)))</f>
        <v>3</v>
      </c>
      <c r="F227" s="8">
        <f>E227/COUNTA(Articles!$A$2:$A$99)</f>
        <v>3.0612244897959183E-2</v>
      </c>
      <c r="G227" s="7">
        <f>SUMIF(Authorships!$B$2:$B$472,A227,Authorships!$N$2:$N$472)</f>
        <v>4.8801742919389976E-2</v>
      </c>
      <c r="H227" cm="1">
        <f t="array" ref="H227">MIN(INDEX(Authorships!$C$2:$C$472, _xlfn._xlws.FILTER(IF($A227=Authorships!$B$2:$B$472,ROW(Authorships!$B$2:$B$472)-1,""), IF($A227=Authorships!$B$2:$B$472,ROW(Authorships!$B$2:$B$472)-1,"")&lt;&gt;"")))</f>
        <v>2020</v>
      </c>
      <c r="I227" cm="1">
        <f t="array" ref="I227">MAX(INDEX(Authorships!$C$2:$C$472, _xlfn._xlws.FILTER(IF($A227=Authorships!$B$2:$B$472,ROW(Authorships!$B$2:$B$472)-1,""), IF($A227=Authorships!$B$2:$B$472,ROW(Authorships!$B$2:$B$472)-1,"")&lt;&gt;"")))</f>
        <v>2020</v>
      </c>
    </row>
    <row r="228" spans="1:9" x14ac:dyDescent="0.25">
      <c r="A228" t="s">
        <v>933</v>
      </c>
      <c r="B228" t="s">
        <v>759</v>
      </c>
      <c r="C228" t="s">
        <v>767</v>
      </c>
      <c r="D228" t="s">
        <v>246</v>
      </c>
      <c r="E228" cm="1">
        <f t="array" ref="E228">COUNTA(_xlfn.UNIQUE(_xlfn._xlws.FILTER(Authorships!$A$2:$A$472, Authors!A228=Authorships!$B$2:$B$472)))</f>
        <v>1</v>
      </c>
      <c r="F228" s="8">
        <f>E228/COUNTA(Articles!$A$2:$A$99)</f>
        <v>1.020408163265306E-2</v>
      </c>
      <c r="G228" s="7">
        <f>SUMIF(Authorships!$B$2:$B$472,A228,Authorships!$N$2:$N$472)</f>
        <v>0.12307692307692308</v>
      </c>
      <c r="H228" cm="1">
        <f t="array" ref="H228">MIN(INDEX(Authorships!$C$2:$C$472, _xlfn._xlws.FILTER(IF($A228=Authorships!$B$2:$B$472,ROW(Authorships!$B$2:$B$472)-1,""), IF($A228=Authorships!$B$2:$B$472,ROW(Authorships!$B$2:$B$472)-1,"")&lt;&gt;"")))</f>
        <v>2008</v>
      </c>
      <c r="I228" cm="1">
        <f t="array" ref="I228">MAX(INDEX(Authorships!$C$2:$C$472, _xlfn._xlws.FILTER(IF($A228=Authorships!$B$2:$B$472,ROW(Authorships!$B$2:$B$472)-1,""), IF($A228=Authorships!$B$2:$B$472,ROW(Authorships!$B$2:$B$472)-1,"")&lt;&gt;"")))</f>
        <v>2008</v>
      </c>
    </row>
    <row r="229" spans="1:9" x14ac:dyDescent="0.25">
      <c r="A229" t="s">
        <v>896</v>
      </c>
      <c r="B229" t="s">
        <v>706</v>
      </c>
      <c r="C229" t="s">
        <v>709</v>
      </c>
      <c r="D229" t="s">
        <v>1288</v>
      </c>
      <c r="E229" cm="1">
        <f t="array" ref="E229">COUNTA(_xlfn.UNIQUE(_xlfn._xlws.FILTER(Authorships!$A$2:$A$472, Authors!A229=Authorships!$B$2:$B$472)))</f>
        <v>2</v>
      </c>
      <c r="F229" s="8">
        <f>E229/COUNTA(Articles!$A$2:$A$99)</f>
        <v>2.0408163265306121E-2</v>
      </c>
      <c r="G229" s="7">
        <f>SUMIF(Authorships!$B$2:$B$472,A229,Authorships!$N$2:$N$472)</f>
        <v>0.50714285714285712</v>
      </c>
      <c r="H229" cm="1">
        <f t="array" ref="H229">MIN(INDEX(Authorships!$C$2:$C$472, _xlfn._xlws.FILTER(IF($A229=Authorships!$B$2:$B$472,ROW(Authorships!$B$2:$B$472)-1,""), IF($A229=Authorships!$B$2:$B$472,ROW(Authorships!$B$2:$B$472)-1,"")&lt;&gt;"")))</f>
        <v>2011</v>
      </c>
      <c r="I229" cm="1">
        <f t="array" ref="I229">MAX(INDEX(Authorships!$C$2:$C$472, _xlfn._xlws.FILTER(IF($A229=Authorships!$B$2:$B$472,ROW(Authorships!$B$2:$B$472)-1,""), IF($A229=Authorships!$B$2:$B$472,ROW(Authorships!$B$2:$B$472)-1,"")&lt;&gt;"")))</f>
        <v>2011</v>
      </c>
    </row>
    <row r="230" spans="1:9" x14ac:dyDescent="0.25">
      <c r="A230" t="s">
        <v>841</v>
      </c>
      <c r="B230" t="s">
        <v>617</v>
      </c>
      <c r="C230" t="s">
        <v>619</v>
      </c>
      <c r="D230" t="s">
        <v>7</v>
      </c>
      <c r="E230" cm="1">
        <f t="array" ref="E230">COUNTA(_xlfn.UNIQUE(_xlfn._xlws.FILTER(Authorships!$A$2:$A$472, Authors!A230=Authorships!$B$2:$B$472)))</f>
        <v>1</v>
      </c>
      <c r="F230" s="8">
        <f>E230/COUNTA(Articles!$A$2:$A$99)</f>
        <v>1.020408163265306E-2</v>
      </c>
      <c r="G230" s="7">
        <f>SUMIF(Authorships!$B$2:$B$472,A230,Authorships!$N$2:$N$472)</f>
        <v>0.7</v>
      </c>
      <c r="H230" cm="1">
        <f t="array" ref="H230">MIN(INDEX(Authorships!$C$2:$C$472, _xlfn._xlws.FILTER(IF($A230=Authorships!$B$2:$B$472,ROW(Authorships!$B$2:$B$472)-1,""), IF($A230=Authorships!$B$2:$B$472,ROW(Authorships!$B$2:$B$472)-1,"")&lt;&gt;"")))</f>
        <v>2008</v>
      </c>
      <c r="I230" cm="1">
        <f t="array" ref="I230">MAX(INDEX(Authorships!$C$2:$C$472, _xlfn._xlws.FILTER(IF($A230=Authorships!$B$2:$B$472,ROW(Authorships!$B$2:$B$472)-1,""), IF($A230=Authorships!$B$2:$B$472,ROW(Authorships!$B$2:$B$472)-1,"")&lt;&gt;"")))</f>
        <v>2008</v>
      </c>
    </row>
    <row r="231" spans="1:9" x14ac:dyDescent="0.25">
      <c r="A231" t="s">
        <v>869</v>
      </c>
      <c r="B231" t="s">
        <v>662</v>
      </c>
      <c r="C231" t="s">
        <v>664</v>
      </c>
      <c r="D231" t="s">
        <v>36</v>
      </c>
      <c r="E231" cm="1">
        <f t="array" ref="E231">COUNTA(_xlfn.UNIQUE(_xlfn._xlws.FILTER(Authorships!$A$2:$A$472, Authors!A231=Authorships!$B$2:$B$472)))</f>
        <v>1</v>
      </c>
      <c r="F231" s="8">
        <f>E231/COUNTA(Articles!$A$2:$A$99)</f>
        <v>1.020408163265306E-2</v>
      </c>
      <c r="G231" s="7">
        <f>SUMIF(Authorships!$B$2:$B$472,A231,Authorships!$N$2:$N$472)</f>
        <v>0.4</v>
      </c>
      <c r="H231" cm="1">
        <f t="array" ref="H231">MIN(INDEX(Authorships!$C$2:$C$472, _xlfn._xlws.FILTER(IF($A231=Authorships!$B$2:$B$472,ROW(Authorships!$B$2:$B$472)-1,""), IF($A231=Authorships!$B$2:$B$472,ROW(Authorships!$B$2:$B$472)-1,"")&lt;&gt;"")))</f>
        <v>2001</v>
      </c>
      <c r="I231" cm="1">
        <f t="array" ref="I231">MAX(INDEX(Authorships!$C$2:$C$472, _xlfn._xlws.FILTER(IF($A231=Authorships!$B$2:$B$472,ROW(Authorships!$B$2:$B$472)-1,""), IF($A231=Authorships!$B$2:$B$472,ROW(Authorships!$B$2:$B$472)-1,"")&lt;&gt;"")))</f>
        <v>2001</v>
      </c>
    </row>
    <row r="232" spans="1:9" x14ac:dyDescent="0.25">
      <c r="A232" t="s">
        <v>1085</v>
      </c>
      <c r="B232" t="s">
        <v>998</v>
      </c>
      <c r="C232" t="s">
        <v>513</v>
      </c>
      <c r="D232" t="s">
        <v>14</v>
      </c>
      <c r="E232" cm="1">
        <f t="array" ref="E232">COUNTA(_xlfn.UNIQUE(_xlfn._xlws.FILTER(Authorships!$A$2:$A$472, Authors!A232=Authorships!$B$2:$B$472)))</f>
        <v>1</v>
      </c>
      <c r="F232" s="8">
        <f>E232/COUNTA(Articles!$A$2:$A$99)</f>
        <v>1.020408163265306E-2</v>
      </c>
      <c r="G232" s="7">
        <f>SUMIF(Authorships!$B$2:$B$472,A232,Authorships!$N$2:$N$472)</f>
        <v>1</v>
      </c>
      <c r="H232" cm="1">
        <f t="array" ref="H232">MIN(INDEX(Authorships!$C$2:$C$472, _xlfn._xlws.FILTER(IF($A232=Authorships!$B$2:$B$472,ROW(Authorships!$B$2:$B$472)-1,""), IF($A232=Authorships!$B$2:$B$472,ROW(Authorships!$B$2:$B$472)-1,"")&lt;&gt;"")))</f>
        <v>2016</v>
      </c>
      <c r="I232" cm="1">
        <f t="array" ref="I232">MAX(INDEX(Authorships!$C$2:$C$472, _xlfn._xlws.FILTER(IF($A232=Authorships!$B$2:$B$472,ROW(Authorships!$B$2:$B$472)-1,""), IF($A232=Authorships!$B$2:$B$472,ROW(Authorships!$B$2:$B$472)-1,"")&lt;&gt;"")))</f>
        <v>2016</v>
      </c>
    </row>
    <row r="233" spans="1:9" x14ac:dyDescent="0.25">
      <c r="A233" t="s">
        <v>1072</v>
      </c>
      <c r="B233" t="s">
        <v>973</v>
      </c>
      <c r="C233" t="s">
        <v>984</v>
      </c>
      <c r="D233" t="s">
        <v>257</v>
      </c>
      <c r="E233" cm="1">
        <f t="array" ref="E233">COUNTA(_xlfn.UNIQUE(_xlfn._xlws.FILTER(Authorships!$A$2:$A$472, Authors!A233=Authorships!$B$2:$B$472)))</f>
        <v>1</v>
      </c>
      <c r="F233" s="8">
        <f>E233/COUNTA(Articles!$A$2:$A$99)</f>
        <v>1.020408163265306E-2</v>
      </c>
      <c r="G233" s="7">
        <f>SUMIF(Authorships!$B$2:$B$472,A233,Authorships!$N$2:$N$472)</f>
        <v>5.1948051948051951E-2</v>
      </c>
      <c r="H233" cm="1">
        <f t="array" ref="H233">MIN(INDEX(Authorships!$C$2:$C$472, _xlfn._xlws.FILTER(IF($A233=Authorships!$B$2:$B$472,ROW(Authorships!$B$2:$B$472)-1,""), IF($A233=Authorships!$B$2:$B$472,ROW(Authorships!$B$2:$B$472)-1,"")&lt;&gt;"")))</f>
        <v>2015</v>
      </c>
      <c r="I233" cm="1">
        <f t="array" ref="I233">MAX(INDEX(Authorships!$C$2:$C$472, _xlfn._xlws.FILTER(IF($A233=Authorships!$B$2:$B$472,ROW(Authorships!$B$2:$B$472)-1,""), IF($A233=Authorships!$B$2:$B$472,ROW(Authorships!$B$2:$B$472)-1,"")&lt;&gt;"")))</f>
        <v>2015</v>
      </c>
    </row>
    <row r="234" spans="1:9" x14ac:dyDescent="0.25">
      <c r="A234" t="s">
        <v>584</v>
      </c>
      <c r="B234" t="s">
        <v>492</v>
      </c>
      <c r="C234" t="s">
        <v>493</v>
      </c>
      <c r="D234" t="s">
        <v>36</v>
      </c>
      <c r="E234" cm="1">
        <f t="array" ref="E234">COUNTA(_xlfn.UNIQUE(_xlfn._xlws.FILTER(Authorships!$A$2:$A$472, Authors!A234=Authorships!$B$2:$B$472)))</f>
        <v>3</v>
      </c>
      <c r="F234" s="8">
        <f>E234/COUNTA(Articles!$A$2:$A$99)</f>
        <v>3.0612244897959183E-2</v>
      </c>
      <c r="G234" s="7">
        <f>SUMIF(Authorships!$B$2:$B$472,A234,Authorships!$N$2:$N$472)</f>
        <v>2.4444444444444446</v>
      </c>
      <c r="H234" cm="1">
        <f t="array" ref="H234">MIN(INDEX(Authorships!$C$2:$C$472, _xlfn._xlws.FILTER(IF($A234=Authorships!$B$2:$B$472,ROW(Authorships!$B$2:$B$472)-1,""), IF($A234=Authorships!$B$2:$B$472,ROW(Authorships!$B$2:$B$472)-1,"")&lt;&gt;"")))</f>
        <v>2001</v>
      </c>
      <c r="I234" cm="1">
        <f t="array" ref="I234">MAX(INDEX(Authorships!$C$2:$C$472, _xlfn._xlws.FILTER(IF($A234=Authorships!$B$2:$B$472,ROW(Authorships!$B$2:$B$472)-1,""), IF($A234=Authorships!$B$2:$B$472,ROW(Authorships!$B$2:$B$472)-1,"")&lt;&gt;"")))</f>
        <v>2012</v>
      </c>
    </row>
    <row r="235" spans="1:9" x14ac:dyDescent="0.25">
      <c r="A235" t="s">
        <v>1096</v>
      </c>
      <c r="B235" t="s">
        <v>1010</v>
      </c>
      <c r="C235" t="s">
        <v>1011</v>
      </c>
      <c r="D235" t="s">
        <v>36</v>
      </c>
      <c r="E235" cm="1">
        <f t="array" ref="E235">COUNTA(_xlfn.UNIQUE(_xlfn._xlws.FILTER(Authorships!$A$2:$A$472, Authors!A235=Authorships!$B$2:$B$472)))</f>
        <v>1</v>
      </c>
      <c r="F235" s="8">
        <f>E235/COUNTA(Articles!$A$2:$A$99)</f>
        <v>1.020408163265306E-2</v>
      </c>
      <c r="G235" s="7">
        <f>SUMIF(Authorships!$B$2:$B$472,A235,Authorships!$N$2:$N$472)</f>
        <v>1</v>
      </c>
      <c r="H235" cm="1">
        <f t="array" ref="H235">MIN(INDEX(Authorships!$C$2:$C$472, _xlfn._xlws.FILTER(IF($A235=Authorships!$B$2:$B$472,ROW(Authorships!$B$2:$B$472)-1,""), IF($A235=Authorships!$B$2:$B$472,ROW(Authorships!$B$2:$B$472)-1,"")&lt;&gt;"")))</f>
        <v>2004</v>
      </c>
      <c r="I235" cm="1">
        <f t="array" ref="I235">MAX(INDEX(Authorships!$C$2:$C$472, _xlfn._xlws.FILTER(IF($A235=Authorships!$B$2:$B$472,ROW(Authorships!$B$2:$B$472)-1,""), IF($A235=Authorships!$B$2:$B$472,ROW(Authorships!$B$2:$B$472)-1,"")&lt;&gt;"")))</f>
        <v>2004</v>
      </c>
    </row>
    <row r="236" spans="1:9" x14ac:dyDescent="0.25">
      <c r="A236" t="s">
        <v>1058</v>
      </c>
      <c r="B236" t="s">
        <v>822</v>
      </c>
      <c r="C236" t="s">
        <v>442</v>
      </c>
      <c r="D236" t="s">
        <v>44</v>
      </c>
      <c r="E236" cm="1">
        <f t="array" ref="E236">COUNTA(_xlfn.UNIQUE(_xlfn._xlws.FILTER(Authorships!$A$2:$A$472, Authors!A236=Authorships!$B$2:$B$472)))</f>
        <v>1</v>
      </c>
      <c r="F236" s="8">
        <f>E236/COUNTA(Articles!$A$2:$A$99)</f>
        <v>1.020408163265306E-2</v>
      </c>
      <c r="G236" s="7">
        <f>SUMIF(Authorships!$B$2:$B$472,A236,Authorships!$N$2:$N$472)</f>
        <v>0.17142857142857143</v>
      </c>
      <c r="H236" cm="1">
        <f t="array" ref="H236">MIN(INDEX(Authorships!$C$2:$C$472, _xlfn._xlws.FILTER(IF($A236=Authorships!$B$2:$B$472,ROW(Authorships!$B$2:$B$472)-1,""), IF($A236=Authorships!$B$2:$B$472,ROW(Authorships!$B$2:$B$472)-1,"")&lt;&gt;"")))</f>
        <v>2020</v>
      </c>
      <c r="I236" cm="1">
        <f t="array" ref="I236">MAX(INDEX(Authorships!$C$2:$C$472, _xlfn._xlws.FILTER(IF($A236=Authorships!$B$2:$B$472,ROW(Authorships!$B$2:$B$472)-1,""), IF($A236=Authorships!$B$2:$B$472,ROW(Authorships!$B$2:$B$472)-1,"")&lt;&gt;"")))</f>
        <v>2020</v>
      </c>
    </row>
    <row r="237" spans="1:9" x14ac:dyDescent="0.25">
      <c r="A237" t="s">
        <v>1069</v>
      </c>
      <c r="B237" t="s">
        <v>970</v>
      </c>
      <c r="C237" t="s">
        <v>980</v>
      </c>
      <c r="D237" t="s">
        <v>982</v>
      </c>
      <c r="E237" cm="1">
        <f t="array" ref="E237">COUNTA(_xlfn.UNIQUE(_xlfn._xlws.FILTER(Authorships!$A$2:$A$472, Authors!A237=Authorships!$B$2:$B$472)))</f>
        <v>1</v>
      </c>
      <c r="F237" s="8">
        <f>E237/COUNTA(Articles!$A$2:$A$99)</f>
        <v>1.020408163265306E-2</v>
      </c>
      <c r="G237" s="7">
        <f>SUMIF(Authorships!$B$2:$B$472,A237,Authorships!$N$2:$N$472)</f>
        <v>9.0909090909090912E-2</v>
      </c>
      <c r="H237" cm="1">
        <f t="array" ref="H237">MIN(INDEX(Authorships!$C$2:$C$472, _xlfn._xlws.FILTER(IF($A237=Authorships!$B$2:$B$472,ROW(Authorships!$B$2:$B$472)-1,""), IF($A237=Authorships!$B$2:$B$472,ROW(Authorships!$B$2:$B$472)-1,"")&lt;&gt;"")))</f>
        <v>2015</v>
      </c>
      <c r="I237" cm="1">
        <f t="array" ref="I237">MAX(INDEX(Authorships!$C$2:$C$472, _xlfn._xlws.FILTER(IF($A237=Authorships!$B$2:$B$472,ROW(Authorships!$B$2:$B$472)-1,""), IF($A237=Authorships!$B$2:$B$472,ROW(Authorships!$B$2:$B$472)-1,"")&lt;&gt;"")))</f>
        <v>2015</v>
      </c>
    </row>
    <row r="238" spans="1:9" x14ac:dyDescent="0.25">
      <c r="A238" t="s">
        <v>571</v>
      </c>
      <c r="B238" t="s">
        <v>468</v>
      </c>
      <c r="C238" t="s">
        <v>472</v>
      </c>
      <c r="D238" t="s">
        <v>470</v>
      </c>
      <c r="E238" cm="1">
        <f t="array" ref="E238">COUNTA(_xlfn.UNIQUE(_xlfn._xlws.FILTER(Authorships!$A$2:$A$472, Authors!A238=Authorships!$B$2:$B$472)))</f>
        <v>2</v>
      </c>
      <c r="F238" s="8">
        <f>E238/COUNTA(Articles!$A$2:$A$99)</f>
        <v>2.0408163265306121E-2</v>
      </c>
      <c r="G238" s="7">
        <f>SUMIF(Authorships!$B$2:$B$472,A238,Authorships!$N$2:$N$472)</f>
        <v>2</v>
      </c>
      <c r="H238" cm="1">
        <f t="array" ref="H238">MIN(INDEX(Authorships!$C$2:$C$472, _xlfn._xlws.FILTER(IF($A238=Authorships!$B$2:$B$472,ROW(Authorships!$B$2:$B$472)-1,""), IF($A238=Authorships!$B$2:$B$472,ROW(Authorships!$B$2:$B$472)-1,"")&lt;&gt;"")))</f>
        <v>2009</v>
      </c>
      <c r="I238" cm="1">
        <f t="array" ref="I238">MAX(INDEX(Authorships!$C$2:$C$472, _xlfn._xlws.FILTER(IF($A238=Authorships!$B$2:$B$472,ROW(Authorships!$B$2:$B$472)-1,""), IF($A238=Authorships!$B$2:$B$472,ROW(Authorships!$B$2:$B$472)-1,"")&lt;&gt;"")))</f>
        <v>2013</v>
      </c>
    </row>
    <row r="239" spans="1:9" x14ac:dyDescent="0.25">
      <c r="A239" t="s">
        <v>548</v>
      </c>
      <c r="B239" t="s">
        <v>422</v>
      </c>
      <c r="C239" t="s">
        <v>401</v>
      </c>
      <c r="D239" t="s">
        <v>7</v>
      </c>
      <c r="E239" cm="1">
        <f t="array" ref="E239">COUNTA(_xlfn.UNIQUE(_xlfn._xlws.FILTER(Authorships!$A$2:$A$472, Authors!A239=Authorships!$B$2:$B$472)))</f>
        <v>4</v>
      </c>
      <c r="F239" s="8">
        <f>E239/COUNTA(Articles!$A$2:$A$99)</f>
        <v>4.0816326530612242E-2</v>
      </c>
      <c r="G239" s="7">
        <f>SUMIF(Authorships!$B$2:$B$472,A239,Authorships!$N$2:$N$472)</f>
        <v>1.4227513227513224</v>
      </c>
      <c r="H239" cm="1">
        <f t="array" ref="H239">MIN(INDEX(Authorships!$C$2:$C$472, _xlfn._xlws.FILTER(IF($A239=Authorships!$B$2:$B$472,ROW(Authorships!$B$2:$B$472)-1,""), IF($A239=Authorships!$B$2:$B$472,ROW(Authorships!$B$2:$B$472)-1,"")&lt;&gt;"")))</f>
        <v>2010</v>
      </c>
      <c r="I239" cm="1">
        <f t="array" ref="I239">MAX(INDEX(Authorships!$C$2:$C$472, _xlfn._xlws.FILTER(IF($A239=Authorships!$B$2:$B$472,ROW(Authorships!$B$2:$B$472)-1,""), IF($A239=Authorships!$B$2:$B$472,ROW(Authorships!$B$2:$B$472)-1,"")&lt;&gt;"")))</f>
        <v>2020</v>
      </c>
    </row>
    <row r="240" spans="1:9" x14ac:dyDescent="0.25">
      <c r="A240" t="s">
        <v>948</v>
      </c>
      <c r="B240" t="s">
        <v>780</v>
      </c>
      <c r="C240" t="s">
        <v>782</v>
      </c>
      <c r="D240" t="s">
        <v>253</v>
      </c>
      <c r="E240" cm="1">
        <f t="array" ref="E240">COUNTA(_xlfn.UNIQUE(_xlfn._xlws.FILTER(Authorships!$A$2:$A$472, Authors!A240=Authorships!$B$2:$B$472)))</f>
        <v>1</v>
      </c>
      <c r="F240" s="8">
        <f>E240/COUNTA(Articles!$A$2:$A$99)</f>
        <v>1.020408163265306E-2</v>
      </c>
      <c r="G240" s="7">
        <f>SUMIF(Authorships!$B$2:$B$472,A240,Authorships!$N$2:$N$472)</f>
        <v>0.7</v>
      </c>
      <c r="H240" cm="1">
        <f t="array" ref="H240">MIN(INDEX(Authorships!$C$2:$C$472, _xlfn._xlws.FILTER(IF($A240=Authorships!$B$2:$B$472,ROW(Authorships!$B$2:$B$472)-1,""), IF($A240=Authorships!$B$2:$B$472,ROW(Authorships!$B$2:$B$472)-1,"")&lt;&gt;"")))</f>
        <v>2013</v>
      </c>
      <c r="I240" cm="1">
        <f t="array" ref="I240">MAX(INDEX(Authorships!$C$2:$C$472, _xlfn._xlws.FILTER(IF($A240=Authorships!$B$2:$B$472,ROW(Authorships!$B$2:$B$472)-1,""), IF($A240=Authorships!$B$2:$B$472,ROW(Authorships!$B$2:$B$472)-1,"")&lt;&gt;"")))</f>
        <v>2013</v>
      </c>
    </row>
    <row r="241" spans="1:9" x14ac:dyDescent="0.25">
      <c r="A241" t="s">
        <v>885</v>
      </c>
      <c r="B241" t="s">
        <v>668</v>
      </c>
      <c r="C241" t="s">
        <v>643</v>
      </c>
      <c r="D241" t="s">
        <v>36</v>
      </c>
      <c r="E241" cm="1">
        <f t="array" ref="E241">COUNTA(_xlfn.UNIQUE(_xlfn._xlws.FILTER(Authorships!$A$2:$A$472, Authors!A241=Authorships!$B$2:$B$472)))</f>
        <v>1</v>
      </c>
      <c r="F241" s="8">
        <f>E241/COUNTA(Articles!$A$2:$A$99)</f>
        <v>1.020408163265306E-2</v>
      </c>
      <c r="G241" s="7">
        <f>SUMIF(Authorships!$B$2:$B$472,A241,Authorships!$N$2:$N$472)</f>
        <v>0.12605042016806722</v>
      </c>
      <c r="H241" cm="1">
        <f t="array" ref="H241">MIN(INDEX(Authorships!$C$2:$C$472, _xlfn._xlws.FILTER(IF($A241=Authorships!$B$2:$B$472,ROW(Authorships!$B$2:$B$472)-1,""), IF($A241=Authorships!$B$2:$B$472,ROW(Authorships!$B$2:$B$472)-1,"")&lt;&gt;"")))</f>
        <v>2014</v>
      </c>
      <c r="I241" cm="1">
        <f t="array" ref="I241">MAX(INDEX(Authorships!$C$2:$C$472, _xlfn._xlws.FILTER(IF($A241=Authorships!$B$2:$B$472,ROW(Authorships!$B$2:$B$472)-1,""), IF($A241=Authorships!$B$2:$B$472,ROW(Authorships!$B$2:$B$472)-1,"")&lt;&gt;"")))</f>
        <v>2014</v>
      </c>
    </row>
    <row r="242" spans="1:9" x14ac:dyDescent="0.25">
      <c r="A242" t="s">
        <v>900</v>
      </c>
      <c r="B242" t="s">
        <v>712</v>
      </c>
      <c r="C242" t="s">
        <v>715</v>
      </c>
      <c r="D242" t="s">
        <v>1288</v>
      </c>
      <c r="E242" cm="1">
        <f t="array" ref="E242">COUNTA(_xlfn.UNIQUE(_xlfn._xlws.FILTER(Authorships!$A$2:$A$472, Authors!A242=Authorships!$B$2:$B$472)))</f>
        <v>3</v>
      </c>
      <c r="F242" s="8">
        <f>E242/COUNTA(Articles!$A$2:$A$99)</f>
        <v>3.0612244897959183E-2</v>
      </c>
      <c r="G242" s="7">
        <f>SUMIF(Authorships!$B$2:$B$472,A242,Authorships!$N$2:$N$472)</f>
        <v>0.79682539682539677</v>
      </c>
      <c r="H242" cm="1">
        <f t="array" ref="H242">MIN(INDEX(Authorships!$C$2:$C$472, _xlfn._xlws.FILTER(IF($A242=Authorships!$B$2:$B$472,ROW(Authorships!$B$2:$B$472)-1,""), IF($A242=Authorships!$B$2:$B$472,ROW(Authorships!$B$2:$B$472)-1,"")&lt;&gt;"")))</f>
        <v>2004</v>
      </c>
      <c r="I242" cm="1">
        <f t="array" ref="I242">MAX(INDEX(Authorships!$C$2:$C$472, _xlfn._xlws.FILTER(IF($A242=Authorships!$B$2:$B$472,ROW(Authorships!$B$2:$B$472)-1,""), IF($A242=Authorships!$B$2:$B$472,ROW(Authorships!$B$2:$B$472)-1,"")&lt;&gt;"")))</f>
        <v>2007</v>
      </c>
    </row>
    <row r="243" spans="1:9" x14ac:dyDescent="0.25">
      <c r="A243" t="s">
        <v>536</v>
      </c>
      <c r="B243" t="s">
        <v>412</v>
      </c>
      <c r="C243" t="s">
        <v>415</v>
      </c>
      <c r="D243" t="s">
        <v>1288</v>
      </c>
      <c r="E243" cm="1">
        <f t="array" ref="E243">COUNTA(_xlfn.UNIQUE(_xlfn._xlws.FILTER(Authorships!$A$2:$A$472, Authors!A243=Authorships!$B$2:$B$472)))</f>
        <v>2</v>
      </c>
      <c r="F243" s="8">
        <f>E243/COUNTA(Articles!$A$2:$A$99)</f>
        <v>2.0408163265306121E-2</v>
      </c>
      <c r="G243" s="7">
        <f>SUMIF(Authorships!$B$2:$B$472,A243,Authorships!$N$2:$N$472)</f>
        <v>0.48518518518518516</v>
      </c>
      <c r="H243" cm="1">
        <f t="array" ref="H243">MIN(INDEX(Authorships!$C$2:$C$472, _xlfn._xlws.FILTER(IF($A243=Authorships!$B$2:$B$472,ROW(Authorships!$B$2:$B$472)-1,""), IF($A243=Authorships!$B$2:$B$472,ROW(Authorships!$B$2:$B$472)-1,"")&lt;&gt;"")))</f>
        <v>2004</v>
      </c>
      <c r="I243" cm="1">
        <f t="array" ref="I243">MAX(INDEX(Authorships!$C$2:$C$472, _xlfn._xlws.FILTER(IF($A243=Authorships!$B$2:$B$472,ROW(Authorships!$B$2:$B$472)-1,""), IF($A243=Authorships!$B$2:$B$472,ROW(Authorships!$B$2:$B$472)-1,"")&lt;&gt;"")))</f>
        <v>2004</v>
      </c>
    </row>
    <row r="244" spans="1:9" x14ac:dyDescent="0.25">
      <c r="A244" t="s">
        <v>944</v>
      </c>
      <c r="B244" t="s">
        <v>775</v>
      </c>
      <c r="C244" t="s">
        <v>777</v>
      </c>
      <c r="D244" t="s">
        <v>7</v>
      </c>
      <c r="E244" cm="1">
        <f t="array" ref="E244">COUNTA(_xlfn.UNIQUE(_xlfn._xlws.FILTER(Authorships!$A$2:$A$472, Authors!A244=Authorships!$B$2:$B$472)))</f>
        <v>1</v>
      </c>
      <c r="F244" s="8">
        <f>E244/COUNTA(Articles!$A$2:$A$99)</f>
        <v>1.020408163265306E-2</v>
      </c>
      <c r="G244" s="7">
        <f>SUMIF(Authorships!$B$2:$B$472,A244,Authorships!$N$2:$N$472)</f>
        <v>0.4</v>
      </c>
      <c r="H244" cm="1">
        <f t="array" ref="H244">MIN(INDEX(Authorships!$C$2:$C$472, _xlfn._xlws.FILTER(IF($A244=Authorships!$B$2:$B$472,ROW(Authorships!$B$2:$B$472)-1,""), IF($A244=Authorships!$B$2:$B$472,ROW(Authorships!$B$2:$B$472)-1,"")&lt;&gt;"")))</f>
        <v>2006</v>
      </c>
      <c r="I244" cm="1">
        <f t="array" ref="I244">MAX(INDEX(Authorships!$C$2:$C$472, _xlfn._xlws.FILTER(IF($A244=Authorships!$B$2:$B$472,ROW(Authorships!$B$2:$B$472)-1,""), IF($A244=Authorships!$B$2:$B$472,ROW(Authorships!$B$2:$B$472)-1,"")&lt;&gt;"")))</f>
        <v>2006</v>
      </c>
    </row>
    <row r="245" spans="1:9" x14ac:dyDescent="0.25">
      <c r="A245" t="s">
        <v>907</v>
      </c>
      <c r="B245" t="s">
        <v>720</v>
      </c>
      <c r="C245" t="s">
        <v>724</v>
      </c>
      <c r="D245" t="s">
        <v>1288</v>
      </c>
      <c r="E245" cm="1">
        <f t="array" ref="E245">COUNTA(_xlfn.UNIQUE(_xlfn._xlws.FILTER(Authorships!$A$2:$A$472, Authors!A245=Authorships!$B$2:$B$472)))</f>
        <v>1</v>
      </c>
      <c r="F245" s="8">
        <f>E245/COUNTA(Articles!$A$2:$A$99)</f>
        <v>1.020408163265306E-2</v>
      </c>
      <c r="G245" s="7">
        <f>SUMIF(Authorships!$B$2:$B$472,A245,Authorships!$N$2:$N$472)</f>
        <v>0.21428571428571427</v>
      </c>
      <c r="H245" cm="1">
        <f t="array" ref="H245">MIN(INDEX(Authorships!$C$2:$C$472, _xlfn._xlws.FILTER(IF($A245=Authorships!$B$2:$B$472,ROW(Authorships!$B$2:$B$472)-1,""), IF($A245=Authorships!$B$2:$B$472,ROW(Authorships!$B$2:$B$472)-1,"")&lt;&gt;"")))</f>
        <v>2020</v>
      </c>
      <c r="I245" cm="1">
        <f t="array" ref="I245">MAX(INDEX(Authorships!$C$2:$C$472, _xlfn._xlws.FILTER(IF($A245=Authorships!$B$2:$B$472,ROW(Authorships!$B$2:$B$472)-1,""), IF($A245=Authorships!$B$2:$B$472,ROW(Authorships!$B$2:$B$472)-1,"")&lt;&gt;"")))</f>
        <v>2020</v>
      </c>
    </row>
    <row r="246" spans="1:9" x14ac:dyDescent="0.25">
      <c r="A246" t="s">
        <v>908</v>
      </c>
      <c r="B246" t="s">
        <v>719</v>
      </c>
      <c r="C246" t="s">
        <v>726</v>
      </c>
      <c r="D246" t="s">
        <v>1288</v>
      </c>
      <c r="E246" cm="1">
        <f t="array" ref="E246">COUNTA(_xlfn.UNIQUE(_xlfn._xlws.FILTER(Authorships!$A$2:$A$472, Authors!A246=Authorships!$B$2:$B$472)))</f>
        <v>1</v>
      </c>
      <c r="F246" s="8">
        <f>E246/COUNTA(Articles!$A$2:$A$99)</f>
        <v>1.020408163265306E-2</v>
      </c>
      <c r="G246" s="7">
        <f>SUMIF(Authorships!$B$2:$B$472,A246,Authorships!$N$2:$N$472)</f>
        <v>0.2857142857142857</v>
      </c>
      <c r="H246" cm="1">
        <f t="array" ref="H246">MIN(INDEX(Authorships!$C$2:$C$472, _xlfn._xlws.FILTER(IF($A246=Authorships!$B$2:$B$472,ROW(Authorships!$B$2:$B$472)-1,""), IF($A246=Authorships!$B$2:$B$472,ROW(Authorships!$B$2:$B$472)-1,"")&lt;&gt;"")))</f>
        <v>2020</v>
      </c>
      <c r="I246" cm="1">
        <f t="array" ref="I246">MAX(INDEX(Authorships!$C$2:$C$472, _xlfn._xlws.FILTER(IF($A246=Authorships!$B$2:$B$472,ROW(Authorships!$B$2:$B$472)-1,""), IF($A246=Authorships!$B$2:$B$472,ROW(Authorships!$B$2:$B$472)-1,"")&lt;&gt;"")))</f>
        <v>2020</v>
      </c>
    </row>
    <row r="247" spans="1:9" x14ac:dyDescent="0.25">
      <c r="A247" t="s">
        <v>543</v>
      </c>
      <c r="B247" t="s">
        <v>419</v>
      </c>
      <c r="C247" t="s">
        <v>426</v>
      </c>
      <c r="D247" t="s">
        <v>33</v>
      </c>
      <c r="E247" cm="1">
        <f t="array" ref="E247">COUNTA(_xlfn.UNIQUE(_xlfn._xlws.FILTER(Authorships!$A$2:$A$472, Authors!A247=Authorships!$B$2:$B$472)))</f>
        <v>1</v>
      </c>
      <c r="F247" s="8">
        <f>E247/COUNTA(Articles!$A$2:$A$99)</f>
        <v>1.020408163265306E-2</v>
      </c>
      <c r="G247" s="7">
        <f>SUMIF(Authorships!$B$2:$B$472,A247,Authorships!$N$2:$N$472)</f>
        <v>0.14814814814814814</v>
      </c>
      <c r="H247" cm="1">
        <f t="array" ref="H247">MIN(INDEX(Authorships!$C$2:$C$472, _xlfn._xlws.FILTER(IF($A247=Authorships!$B$2:$B$472,ROW(Authorships!$B$2:$B$472)-1,""), IF($A247=Authorships!$B$2:$B$472,ROW(Authorships!$B$2:$B$472)-1,"")&lt;&gt;"")))</f>
        <v>2010</v>
      </c>
      <c r="I247" cm="1">
        <f t="array" ref="I247">MAX(INDEX(Authorships!$C$2:$C$472, _xlfn._xlws.FILTER(IF($A247=Authorships!$B$2:$B$472,ROW(Authorships!$B$2:$B$472)-1,""), IF($A247=Authorships!$B$2:$B$472,ROW(Authorships!$B$2:$B$472)-1,"")&lt;&gt;"")))</f>
        <v>2010</v>
      </c>
    </row>
    <row r="248" spans="1:9" x14ac:dyDescent="0.25">
      <c r="A248" t="s">
        <v>562</v>
      </c>
      <c r="B248" t="s">
        <v>1124</v>
      </c>
      <c r="C248" t="s">
        <v>689</v>
      </c>
      <c r="D248" t="s">
        <v>1288</v>
      </c>
      <c r="E248" cm="1">
        <f t="array" ref="E248">COUNTA(_xlfn.UNIQUE(_xlfn._xlws.FILTER(Authorships!$A$2:$A$472, Authors!A248=Authorships!$B$2:$B$472)))</f>
        <v>2</v>
      </c>
      <c r="F248" s="8">
        <f>E248/COUNTA(Articles!$A$2:$A$99)</f>
        <v>2.0408163265306121E-2</v>
      </c>
      <c r="G248" s="7">
        <f>SUMIF(Authorships!$B$2:$B$472,A248,Authorships!$N$2:$N$472)</f>
        <v>0.22407407407407406</v>
      </c>
      <c r="H248" cm="1">
        <f t="array" ref="H248">MIN(INDEX(Authorships!$C$2:$C$472, _xlfn._xlws.FILTER(IF($A248=Authorships!$B$2:$B$472,ROW(Authorships!$B$2:$B$472)-1,""), IF($A248=Authorships!$B$2:$B$472,ROW(Authorships!$B$2:$B$472)-1,"")&lt;&gt;"")))</f>
        <v>2004</v>
      </c>
      <c r="I248" cm="1">
        <f t="array" ref="I248">MAX(INDEX(Authorships!$C$2:$C$472, _xlfn._xlws.FILTER(IF($A248=Authorships!$B$2:$B$472,ROW(Authorships!$B$2:$B$472)-1,""), IF($A248=Authorships!$B$2:$B$472,ROW(Authorships!$B$2:$B$472)-1,"")&lt;&gt;"")))</f>
        <v>2004</v>
      </c>
    </row>
    <row r="249" spans="1:9" x14ac:dyDescent="0.25">
      <c r="A249" t="s">
        <v>1089</v>
      </c>
      <c r="B249" t="s">
        <v>1002</v>
      </c>
      <c r="C249" t="s">
        <v>1008</v>
      </c>
      <c r="D249" t="s">
        <v>36</v>
      </c>
      <c r="E249" cm="1">
        <f t="array" ref="E249">COUNTA(_xlfn.UNIQUE(_xlfn._xlws.FILTER(Authorships!$A$2:$A$472, Authors!A249=Authorships!$B$2:$B$472)))</f>
        <v>1</v>
      </c>
      <c r="F249" s="8">
        <f>E249/COUNTA(Articles!$A$2:$A$99)</f>
        <v>1.020408163265306E-2</v>
      </c>
      <c r="G249" s="7">
        <f>SUMIF(Authorships!$B$2:$B$472,A249,Authorships!$N$2:$N$472)</f>
        <v>1</v>
      </c>
      <c r="H249" cm="1">
        <f t="array" ref="H249">MIN(INDEX(Authorships!$C$2:$C$472, _xlfn._xlws.FILTER(IF($A249=Authorships!$B$2:$B$472,ROW(Authorships!$B$2:$B$472)-1,""), IF($A249=Authorships!$B$2:$B$472,ROW(Authorships!$B$2:$B$472)-1,"")&lt;&gt;"")))</f>
        <v>2001</v>
      </c>
      <c r="I249" cm="1">
        <f t="array" ref="I249">MAX(INDEX(Authorships!$C$2:$C$472, _xlfn._xlws.FILTER(IF($A249=Authorships!$B$2:$B$472,ROW(Authorships!$B$2:$B$472)-1,""), IF($A249=Authorships!$B$2:$B$472,ROW(Authorships!$B$2:$B$472)-1,"")&lt;&gt;"")))</f>
        <v>2001</v>
      </c>
    </row>
    <row r="250" spans="1:9" x14ac:dyDescent="0.25">
      <c r="A250" t="s">
        <v>1115</v>
      </c>
      <c r="B250" t="s">
        <v>1043</v>
      </c>
      <c r="C250" t="s">
        <v>493</v>
      </c>
      <c r="D250" t="s">
        <v>36</v>
      </c>
      <c r="E250" cm="1">
        <f t="array" ref="E250">COUNTA(_xlfn.UNIQUE(_xlfn._xlws.FILTER(Authorships!$A$2:$A$472, Authors!A250=Authorships!$B$2:$B$472)))</f>
        <v>1</v>
      </c>
      <c r="F250" s="8">
        <f>E250/COUNTA(Articles!$A$2:$A$99)</f>
        <v>1.020408163265306E-2</v>
      </c>
      <c r="G250" s="7">
        <f>SUMIF(Authorships!$B$2:$B$472,A250,Authorships!$N$2:$N$472)</f>
        <v>0.6</v>
      </c>
      <c r="H250" cm="1">
        <f t="array" ref="H250">MIN(INDEX(Authorships!$C$2:$C$472, _xlfn._xlws.FILTER(IF($A250=Authorships!$B$2:$B$472,ROW(Authorships!$B$2:$B$472)-1,""), IF($A250=Authorships!$B$2:$B$472,ROW(Authorships!$B$2:$B$472)-1,"")&lt;&gt;"")))</f>
        <v>2012</v>
      </c>
      <c r="I250" cm="1">
        <f t="array" ref="I250">MAX(INDEX(Authorships!$C$2:$C$472, _xlfn._xlws.FILTER(IF($A250=Authorships!$B$2:$B$472,ROW(Authorships!$B$2:$B$472)-1,""), IF($A250=Authorships!$B$2:$B$472,ROW(Authorships!$B$2:$B$472)-1,"")&lt;&gt;"")))</f>
        <v>2012</v>
      </c>
    </row>
    <row r="251" spans="1:9" x14ac:dyDescent="0.25">
      <c r="A251" t="s">
        <v>899</v>
      </c>
      <c r="B251" t="s">
        <v>713</v>
      </c>
      <c r="C251" t="s">
        <v>394</v>
      </c>
      <c r="D251" t="s">
        <v>1288</v>
      </c>
      <c r="E251" cm="1">
        <f t="array" ref="E251">COUNTA(_xlfn.UNIQUE(_xlfn._xlws.FILTER(Authorships!$A$2:$A$472, Authors!A251=Authorships!$B$2:$B$472)))</f>
        <v>3</v>
      </c>
      <c r="F251" s="8">
        <f>E251/COUNTA(Articles!$A$2:$A$99)</f>
        <v>3.0612244897959183E-2</v>
      </c>
      <c r="G251" s="7">
        <f>SUMIF(Authorships!$B$2:$B$472,A251,Authorships!$N$2:$N$472)</f>
        <v>1.1312169312169311</v>
      </c>
      <c r="H251" cm="1">
        <f t="array" ref="H251">MIN(INDEX(Authorships!$C$2:$C$472, _xlfn._xlws.FILTER(IF($A251=Authorships!$B$2:$B$472,ROW(Authorships!$B$2:$B$472)-1,""), IF($A251=Authorships!$B$2:$B$472,ROW(Authorships!$B$2:$B$472)-1,"")&lt;&gt;"")))</f>
        <v>2004</v>
      </c>
      <c r="I251" cm="1">
        <f t="array" ref="I251">MAX(INDEX(Authorships!$C$2:$C$472, _xlfn._xlws.FILTER(IF($A251=Authorships!$B$2:$B$472,ROW(Authorships!$B$2:$B$472)-1,""), IF($A251=Authorships!$B$2:$B$472,ROW(Authorships!$B$2:$B$472)-1,"")&lt;&gt;"")))</f>
        <v>2007</v>
      </c>
    </row>
    <row r="252" spans="1:9" x14ac:dyDescent="0.25">
      <c r="A252" t="s">
        <v>905</v>
      </c>
      <c r="B252" t="s">
        <v>722</v>
      </c>
      <c r="C252" t="s">
        <v>723</v>
      </c>
      <c r="D252" t="s">
        <v>1288</v>
      </c>
      <c r="E252" cm="1">
        <f t="array" ref="E252">COUNTA(_xlfn.UNIQUE(_xlfn._xlws.FILTER(Authorships!$A$2:$A$472, Authors!A252=Authorships!$B$2:$B$472)))</f>
        <v>1</v>
      </c>
      <c r="F252" s="8">
        <f>E252/COUNTA(Articles!$A$2:$A$99)</f>
        <v>1.020408163265306E-2</v>
      </c>
      <c r="G252" s="7">
        <f>SUMIF(Authorships!$B$2:$B$472,A252,Authorships!$N$2:$N$472)</f>
        <v>1</v>
      </c>
      <c r="H252" cm="1">
        <f t="array" ref="H252">MIN(INDEX(Authorships!$C$2:$C$472, _xlfn._xlws.FILTER(IF($A252=Authorships!$B$2:$B$472,ROW(Authorships!$B$2:$B$472)-1,""), IF($A252=Authorships!$B$2:$B$472,ROW(Authorships!$B$2:$B$472)-1,"")&lt;&gt;"")))</f>
        <v>2020</v>
      </c>
      <c r="I252" cm="1">
        <f t="array" ref="I252">MAX(INDEX(Authorships!$C$2:$C$472, _xlfn._xlws.FILTER(IF($A252=Authorships!$B$2:$B$472,ROW(Authorships!$B$2:$B$472)-1,""), IF($A252=Authorships!$B$2:$B$472,ROW(Authorships!$B$2:$B$472)-1,"")&lt;&gt;"")))</f>
        <v>2020</v>
      </c>
    </row>
    <row r="253" spans="1:9" x14ac:dyDescent="0.25">
      <c r="A253" t="s">
        <v>1080</v>
      </c>
      <c r="B253" t="s">
        <v>992</v>
      </c>
      <c r="C253" t="s">
        <v>997</v>
      </c>
      <c r="D253" t="s">
        <v>168</v>
      </c>
      <c r="E253" cm="1">
        <f t="array" ref="E253">COUNTA(_xlfn.UNIQUE(_xlfn._xlws.FILTER(Authorships!$A$2:$A$472, Authors!A253=Authorships!$B$2:$B$472)))</f>
        <v>1</v>
      </c>
      <c r="F253" s="8">
        <f>E253/COUNTA(Articles!$A$2:$A$99)</f>
        <v>1.020408163265306E-2</v>
      </c>
      <c r="G253" s="7">
        <f>SUMIF(Authorships!$B$2:$B$472,A253,Authorships!$N$2:$N$472)</f>
        <v>0.35714285714285715</v>
      </c>
      <c r="H253" cm="1">
        <f t="array" ref="H253">MIN(INDEX(Authorships!$C$2:$C$472, _xlfn._xlws.FILTER(IF($A253=Authorships!$B$2:$B$472,ROW(Authorships!$B$2:$B$472)-1,""), IF($A253=Authorships!$B$2:$B$472,ROW(Authorships!$B$2:$B$472)-1,"")&lt;&gt;"")))</f>
        <v>2016</v>
      </c>
      <c r="I253" cm="1">
        <f t="array" ref="I253">MAX(INDEX(Authorships!$C$2:$C$472, _xlfn._xlws.FILTER(IF($A253=Authorships!$B$2:$B$472,ROW(Authorships!$B$2:$B$472)-1,""), IF($A253=Authorships!$B$2:$B$472,ROW(Authorships!$B$2:$B$472)-1,"")&lt;&gt;"")))</f>
        <v>2016</v>
      </c>
    </row>
    <row r="254" spans="1:9" x14ac:dyDescent="0.25">
      <c r="A254" t="s">
        <v>961</v>
      </c>
      <c r="B254" t="s">
        <v>814</v>
      </c>
      <c r="C254" t="s">
        <v>815</v>
      </c>
      <c r="D254" t="s">
        <v>36</v>
      </c>
      <c r="E254" cm="1">
        <f t="array" ref="E254">COUNTA(_xlfn.UNIQUE(_xlfn._xlws.FILTER(Authorships!$A$2:$A$472, Authors!A254=Authorships!$B$2:$B$472)))</f>
        <v>1</v>
      </c>
      <c r="F254" s="8">
        <f>E254/COUNTA(Articles!$A$2:$A$99)</f>
        <v>1.020408163265306E-2</v>
      </c>
      <c r="G254" s="7">
        <f>SUMIF(Authorships!$B$2:$B$472,A254,Authorships!$N$2:$N$472)</f>
        <v>0.7</v>
      </c>
      <c r="H254" cm="1">
        <f t="array" ref="H254">MIN(INDEX(Authorships!$C$2:$C$472, _xlfn._xlws.FILTER(IF($A254=Authorships!$B$2:$B$472,ROW(Authorships!$B$2:$B$472)-1,""), IF($A254=Authorships!$B$2:$B$472,ROW(Authorships!$B$2:$B$472)-1,"")&lt;&gt;"")))</f>
        <v>2000</v>
      </c>
      <c r="I254" cm="1">
        <f t="array" ref="I254">MAX(INDEX(Authorships!$C$2:$C$472, _xlfn._xlws.FILTER(IF($A254=Authorships!$B$2:$B$472,ROW(Authorships!$B$2:$B$472)-1,""), IF($A254=Authorships!$B$2:$B$472,ROW(Authorships!$B$2:$B$472)-1,"")&lt;&gt;"")))</f>
        <v>2000</v>
      </c>
    </row>
    <row r="255" spans="1:9" x14ac:dyDescent="0.25">
      <c r="A255" t="s">
        <v>838</v>
      </c>
      <c r="B255" t="s">
        <v>608</v>
      </c>
      <c r="C255" t="s">
        <v>621</v>
      </c>
      <c r="D255" t="s">
        <v>7</v>
      </c>
      <c r="E255" cm="1">
        <f t="array" ref="E255">COUNTA(_xlfn.UNIQUE(_xlfn._xlws.FILTER(Authorships!$A$2:$A$472, Authors!A255=Authorships!$B$2:$B$472)))</f>
        <v>1</v>
      </c>
      <c r="F255" s="8">
        <f>E255/COUNTA(Articles!$A$2:$A$99)</f>
        <v>1.020408163265306E-2</v>
      </c>
      <c r="G255" s="7">
        <f>SUMIF(Authorships!$B$2:$B$472,A255,Authorships!$N$2:$N$472)</f>
        <v>0.35714285714285715</v>
      </c>
      <c r="H255" cm="1">
        <f t="array" ref="H255">MIN(INDEX(Authorships!$C$2:$C$472, _xlfn._xlws.FILTER(IF($A255=Authorships!$B$2:$B$472,ROW(Authorships!$B$2:$B$472)-1,""), IF($A255=Authorships!$B$2:$B$472,ROW(Authorships!$B$2:$B$472)-1,"")&lt;&gt;"")))</f>
        <v>2000</v>
      </c>
      <c r="I255" cm="1">
        <f t="array" ref="I255">MAX(INDEX(Authorships!$C$2:$C$472, _xlfn._xlws.FILTER(IF($A255=Authorships!$B$2:$B$472,ROW(Authorships!$B$2:$B$472)-1,""), IF($A255=Authorships!$B$2:$B$472,ROW(Authorships!$B$2:$B$472)-1,"")&lt;&gt;"")))</f>
        <v>2000</v>
      </c>
    </row>
    <row r="256" spans="1:9" x14ac:dyDescent="0.25">
      <c r="A256" t="s">
        <v>1095</v>
      </c>
      <c r="B256" t="s">
        <v>1009</v>
      </c>
      <c r="C256" t="s">
        <v>1011</v>
      </c>
      <c r="D256" t="s">
        <v>36</v>
      </c>
      <c r="E256" cm="1">
        <f t="array" ref="E256">COUNTA(_xlfn.UNIQUE(_xlfn._xlws.FILTER(Authorships!$A$2:$A$472, Authors!A256=Authorships!$B$2:$B$472)))</f>
        <v>1</v>
      </c>
      <c r="F256" s="8">
        <f>E256/COUNTA(Articles!$A$2:$A$99)</f>
        <v>1.020408163265306E-2</v>
      </c>
      <c r="G256" s="7">
        <f>SUMIF(Authorships!$B$2:$B$472,A256,Authorships!$N$2:$N$472)</f>
        <v>1</v>
      </c>
      <c r="H256" cm="1">
        <f t="array" ref="H256">MIN(INDEX(Authorships!$C$2:$C$472, _xlfn._xlws.FILTER(IF($A256=Authorships!$B$2:$B$472,ROW(Authorships!$B$2:$B$472)-1,""), IF($A256=Authorships!$B$2:$B$472,ROW(Authorships!$B$2:$B$472)-1,"")&lt;&gt;"")))</f>
        <v>2004</v>
      </c>
      <c r="I256" cm="1">
        <f t="array" ref="I256">MAX(INDEX(Authorships!$C$2:$C$472, _xlfn._xlws.FILTER(IF($A256=Authorships!$B$2:$B$472,ROW(Authorships!$B$2:$B$472)-1,""), IF($A256=Authorships!$B$2:$B$472,ROW(Authorships!$B$2:$B$472)-1,"")&lt;&gt;"")))</f>
        <v>2004</v>
      </c>
    </row>
    <row r="257" spans="1:9" x14ac:dyDescent="0.25">
      <c r="A257" t="s">
        <v>1097</v>
      </c>
      <c r="B257" t="s">
        <v>1012</v>
      </c>
      <c r="C257" t="s">
        <v>1014</v>
      </c>
      <c r="D257" t="s">
        <v>298</v>
      </c>
      <c r="E257" cm="1">
        <f t="array" ref="E257">COUNTA(_xlfn.UNIQUE(_xlfn._xlws.FILTER(Authorships!$A$2:$A$472, Authors!A257=Authorships!$B$2:$B$472)))</f>
        <v>1</v>
      </c>
      <c r="F257" s="8">
        <f>E257/COUNTA(Articles!$A$2:$A$99)</f>
        <v>1.020408163265306E-2</v>
      </c>
      <c r="G257" s="7">
        <f>SUMIF(Authorships!$B$2:$B$472,A257,Authorships!$N$2:$N$472)</f>
        <v>1</v>
      </c>
      <c r="H257" cm="1">
        <f t="array" ref="H257">MIN(INDEX(Authorships!$C$2:$C$472, _xlfn._xlws.FILTER(IF($A257=Authorships!$B$2:$B$472,ROW(Authorships!$B$2:$B$472)-1,""), IF($A257=Authorships!$B$2:$B$472,ROW(Authorships!$B$2:$B$472)-1,"")&lt;&gt;"")))</f>
        <v>2020</v>
      </c>
      <c r="I257" cm="1">
        <f t="array" ref="I257">MAX(INDEX(Authorships!$C$2:$C$472, _xlfn._xlws.FILTER(IF($A257=Authorships!$B$2:$B$472,ROW(Authorships!$B$2:$B$472)-1,""), IF($A257=Authorships!$B$2:$B$472,ROW(Authorships!$B$2:$B$472)-1,"")&lt;&gt;"")))</f>
        <v>2020</v>
      </c>
    </row>
    <row r="258" spans="1:9" x14ac:dyDescent="0.25">
      <c r="A258" t="s">
        <v>884</v>
      </c>
      <c r="B258" t="s">
        <v>669</v>
      </c>
      <c r="C258" t="s">
        <v>643</v>
      </c>
      <c r="D258" t="s">
        <v>36</v>
      </c>
      <c r="E258" cm="1">
        <f t="array" ref="E258">COUNTA(_xlfn.UNIQUE(_xlfn._xlws.FILTER(Authorships!$A$2:$A$472, Authors!A258=Authorships!$B$2:$B$472)))</f>
        <v>1</v>
      </c>
      <c r="F258" s="8">
        <f>E258/COUNTA(Articles!$A$2:$A$99)</f>
        <v>1.020408163265306E-2</v>
      </c>
      <c r="G258" s="7">
        <f>SUMIF(Authorships!$B$2:$B$472,A258,Authorships!$N$2:$N$472)</f>
        <v>0.11764705882352941</v>
      </c>
      <c r="H258" cm="1">
        <f t="array" ref="H258">MIN(INDEX(Authorships!$C$2:$C$472, _xlfn._xlws.FILTER(IF($A258=Authorships!$B$2:$B$472,ROW(Authorships!$B$2:$B$472)-1,""), IF($A258=Authorships!$B$2:$B$472,ROW(Authorships!$B$2:$B$472)-1,"")&lt;&gt;"")))</f>
        <v>2014</v>
      </c>
      <c r="I258" cm="1">
        <f t="array" ref="I258">MAX(INDEX(Authorships!$C$2:$C$472, _xlfn._xlws.FILTER(IF($A258=Authorships!$B$2:$B$472,ROW(Authorships!$B$2:$B$472)-1,""), IF($A258=Authorships!$B$2:$B$472,ROW(Authorships!$B$2:$B$472)-1,"")&lt;&gt;"")))</f>
        <v>2014</v>
      </c>
    </row>
    <row r="259" spans="1:9" x14ac:dyDescent="0.25">
      <c r="A259" t="s">
        <v>874</v>
      </c>
      <c r="B259" t="s">
        <v>679</v>
      </c>
      <c r="C259" t="s">
        <v>643</v>
      </c>
      <c r="D259" t="s">
        <v>36</v>
      </c>
      <c r="E259" cm="1">
        <f t="array" ref="E259">COUNTA(_xlfn.UNIQUE(_xlfn._xlws.FILTER(Authorships!$A$2:$A$472, Authors!A259=Authorships!$B$2:$B$472)))</f>
        <v>1</v>
      </c>
      <c r="F259" s="8">
        <f>E259/COUNTA(Articles!$A$2:$A$99)</f>
        <v>1.020408163265306E-2</v>
      </c>
      <c r="G259" s="7">
        <f>SUMIF(Authorships!$B$2:$B$472,A259,Authorships!$N$2:$N$472)</f>
        <v>3.3613445378151259E-2</v>
      </c>
      <c r="H259" cm="1">
        <f t="array" ref="H259">MIN(INDEX(Authorships!$C$2:$C$472, _xlfn._xlws.FILTER(IF($A259=Authorships!$B$2:$B$472,ROW(Authorships!$B$2:$B$472)-1,""), IF($A259=Authorships!$B$2:$B$472,ROW(Authorships!$B$2:$B$472)-1,"")&lt;&gt;"")))</f>
        <v>2014</v>
      </c>
      <c r="I259" cm="1">
        <f t="array" ref="I259">MAX(INDEX(Authorships!$C$2:$C$472, _xlfn._xlws.FILTER(IF($A259=Authorships!$B$2:$B$472,ROW(Authorships!$B$2:$B$472)-1,""), IF($A259=Authorships!$B$2:$B$472,ROW(Authorships!$B$2:$B$472)-1,"")&lt;&gt;"")))</f>
        <v>2014</v>
      </c>
    </row>
    <row r="260" spans="1:9" x14ac:dyDescent="0.25">
      <c r="A260" t="s">
        <v>1090</v>
      </c>
      <c r="B260" t="s">
        <v>1003</v>
      </c>
      <c r="C260" t="s">
        <v>1008</v>
      </c>
      <c r="D260" t="s">
        <v>36</v>
      </c>
      <c r="E260" cm="1">
        <f t="array" ref="E260">COUNTA(_xlfn.UNIQUE(_xlfn._xlws.FILTER(Authorships!$A$2:$A$472, Authors!A260=Authorships!$B$2:$B$472)))</f>
        <v>1</v>
      </c>
      <c r="F260" s="8">
        <f>E260/COUNTA(Articles!$A$2:$A$99)</f>
        <v>1.020408163265306E-2</v>
      </c>
      <c r="G260" s="7">
        <f>SUMIF(Authorships!$B$2:$B$472,A260,Authorships!$N$2:$N$472)</f>
        <v>0.35714285714285715</v>
      </c>
      <c r="H260" cm="1">
        <f t="array" ref="H260">MIN(INDEX(Authorships!$C$2:$C$472, _xlfn._xlws.FILTER(IF($A260=Authorships!$B$2:$B$472,ROW(Authorships!$B$2:$B$472)-1,""), IF($A260=Authorships!$B$2:$B$472,ROW(Authorships!$B$2:$B$472)-1,"")&lt;&gt;"")))</f>
        <v>2001</v>
      </c>
      <c r="I260" cm="1">
        <f t="array" ref="I260">MAX(INDEX(Authorships!$C$2:$C$472, _xlfn._xlws.FILTER(IF($A260=Authorships!$B$2:$B$472,ROW(Authorships!$B$2:$B$472)-1,""), IF($A260=Authorships!$B$2:$B$472,ROW(Authorships!$B$2:$B$472)-1,"")&lt;&gt;"")))</f>
        <v>2001</v>
      </c>
    </row>
    <row r="261" spans="1:9" x14ac:dyDescent="0.25">
      <c r="A261" t="s">
        <v>1099</v>
      </c>
      <c r="B261" t="s">
        <v>1016</v>
      </c>
      <c r="C261" t="s">
        <v>1023</v>
      </c>
      <c r="D261" t="s">
        <v>36</v>
      </c>
      <c r="E261" cm="1">
        <f t="array" ref="E261">COUNTA(_xlfn.UNIQUE(_xlfn._xlws.FILTER(Authorships!$A$2:$A$472, Authors!A261=Authorships!$B$2:$B$472)))</f>
        <v>2</v>
      </c>
      <c r="F261" s="8">
        <f>E261/COUNTA(Articles!$A$2:$A$99)</f>
        <v>2.0408163265306121E-2</v>
      </c>
      <c r="G261" s="7">
        <f>SUMIF(Authorships!$B$2:$B$472,A261,Authorships!$N$2:$N$472)</f>
        <v>2</v>
      </c>
      <c r="H261" cm="1">
        <f t="array" ref="H261">MIN(INDEX(Authorships!$C$2:$C$472, _xlfn._xlws.FILTER(IF($A261=Authorships!$B$2:$B$472,ROW(Authorships!$B$2:$B$472)-1,""), IF($A261=Authorships!$B$2:$B$472,ROW(Authorships!$B$2:$B$472)-1,"")&lt;&gt;"")))</f>
        <v>2000</v>
      </c>
      <c r="I261" cm="1">
        <f t="array" ref="I261">MAX(INDEX(Authorships!$C$2:$C$472, _xlfn._xlws.FILTER(IF($A261=Authorships!$B$2:$B$472,ROW(Authorships!$B$2:$B$472)-1,""), IF($A261=Authorships!$B$2:$B$472,ROW(Authorships!$B$2:$B$472)-1,"")&lt;&gt;"")))</f>
        <v>2003</v>
      </c>
    </row>
    <row r="262" spans="1:9" x14ac:dyDescent="0.25">
      <c r="A262" t="s">
        <v>542</v>
      </c>
      <c r="B262" t="s">
        <v>418</v>
      </c>
      <c r="C262" t="s">
        <v>426</v>
      </c>
      <c r="D262" t="s">
        <v>33</v>
      </c>
      <c r="E262" cm="1">
        <f t="array" ref="E262">COUNTA(_xlfn.UNIQUE(_xlfn._xlws.FILTER(Authorships!$A$2:$A$472, Authors!A262=Authorships!$B$2:$B$472)))</f>
        <v>1</v>
      </c>
      <c r="F262" s="8">
        <f>E262/COUNTA(Articles!$A$2:$A$99)</f>
        <v>1.020408163265306E-2</v>
      </c>
      <c r="G262" s="7">
        <f>SUMIF(Authorships!$B$2:$B$472,A262,Authorships!$N$2:$N$472)</f>
        <v>0.16666666666666666</v>
      </c>
      <c r="H262" cm="1">
        <f t="array" ref="H262">MIN(INDEX(Authorships!$C$2:$C$472, _xlfn._xlws.FILTER(IF($A262=Authorships!$B$2:$B$472,ROW(Authorships!$B$2:$B$472)-1,""), IF($A262=Authorships!$B$2:$B$472,ROW(Authorships!$B$2:$B$472)-1,"")&lt;&gt;"")))</f>
        <v>2010</v>
      </c>
      <c r="I262" cm="1">
        <f t="array" ref="I262">MAX(INDEX(Authorships!$C$2:$C$472, _xlfn._xlws.FILTER(IF($A262=Authorships!$B$2:$B$472,ROW(Authorships!$B$2:$B$472)-1,""), IF($A262=Authorships!$B$2:$B$472,ROW(Authorships!$B$2:$B$472)-1,"")&lt;&gt;"")))</f>
        <v>2010</v>
      </c>
    </row>
    <row r="263" spans="1:9" x14ac:dyDescent="0.25">
      <c r="A263" t="s">
        <v>950</v>
      </c>
      <c r="B263" t="s">
        <v>786</v>
      </c>
      <c r="C263" t="s">
        <v>793</v>
      </c>
      <c r="D263" t="s">
        <v>257</v>
      </c>
      <c r="E263" cm="1">
        <f t="array" ref="E263">COUNTA(_xlfn.UNIQUE(_xlfn._xlws.FILTER(Authorships!$A$2:$A$472, Authors!A263=Authorships!$B$2:$B$472)))</f>
        <v>1</v>
      </c>
      <c r="F263" s="8">
        <f>E263/COUNTA(Articles!$A$2:$A$99)</f>
        <v>1.020408163265306E-2</v>
      </c>
      <c r="G263" s="7">
        <f>SUMIF(Authorships!$B$2:$B$472,A263,Authorships!$N$2:$N$472)</f>
        <v>0.33333333333333331</v>
      </c>
      <c r="H263" cm="1">
        <f t="array" ref="H263">MIN(INDEX(Authorships!$C$2:$C$472, _xlfn._xlws.FILTER(IF($A263=Authorships!$B$2:$B$472,ROW(Authorships!$B$2:$B$472)-1,""), IF($A263=Authorships!$B$2:$B$472,ROW(Authorships!$B$2:$B$472)-1,"")&lt;&gt;"")))</f>
        <v>2006</v>
      </c>
      <c r="I263" cm="1">
        <f t="array" ref="I263">MAX(INDEX(Authorships!$C$2:$C$472, _xlfn._xlws.FILTER(IF($A263=Authorships!$B$2:$B$472,ROW(Authorships!$B$2:$B$472)-1,""), IF($A263=Authorships!$B$2:$B$472,ROW(Authorships!$B$2:$B$472)-1,"")&lt;&gt;"")))</f>
        <v>2006</v>
      </c>
    </row>
    <row r="264" spans="1:9" x14ac:dyDescent="0.25">
      <c r="A264" t="s">
        <v>923</v>
      </c>
      <c r="B264" t="s">
        <v>743</v>
      </c>
      <c r="C264" t="s">
        <v>391</v>
      </c>
      <c r="D264" t="s">
        <v>7</v>
      </c>
      <c r="E264" cm="1">
        <f t="array" ref="E264">COUNTA(_xlfn.UNIQUE(_xlfn._xlws.FILTER(Authorships!$A$2:$A$472, Authors!A264=Authorships!$B$2:$B$472)))</f>
        <v>3</v>
      </c>
      <c r="F264" s="8">
        <f>E264/COUNTA(Articles!$A$2:$A$99)</f>
        <v>3.0612244897959183E-2</v>
      </c>
      <c r="G264" s="7">
        <f>SUMIF(Authorships!$B$2:$B$472,A264,Authorships!$N$2:$N$472)</f>
        <v>0.14640522875816991</v>
      </c>
      <c r="H264" cm="1">
        <f t="array" ref="H264">MIN(INDEX(Authorships!$C$2:$C$472, _xlfn._xlws.FILTER(IF($A264=Authorships!$B$2:$B$472,ROW(Authorships!$B$2:$B$472)-1,""), IF($A264=Authorships!$B$2:$B$472,ROW(Authorships!$B$2:$B$472)-1,"")&lt;&gt;"")))</f>
        <v>2020</v>
      </c>
      <c r="I264" cm="1">
        <f t="array" ref="I264">MAX(INDEX(Authorships!$C$2:$C$472, _xlfn._xlws.FILTER(IF($A264=Authorships!$B$2:$B$472,ROW(Authorships!$B$2:$B$472)-1,""), IF($A264=Authorships!$B$2:$B$472,ROW(Authorships!$B$2:$B$472)-1,"")&lt;&gt;"")))</f>
        <v>2020</v>
      </c>
    </row>
    <row r="265" spans="1:9" x14ac:dyDescent="0.25">
      <c r="A265" t="s">
        <v>527</v>
      </c>
      <c r="B265" t="s">
        <v>398</v>
      </c>
      <c r="C265" t="s">
        <v>401</v>
      </c>
      <c r="D265" t="s">
        <v>7</v>
      </c>
      <c r="E265" cm="1">
        <f t="array" ref="E265">COUNTA(_xlfn.UNIQUE(_xlfn._xlws.FILTER(Authorships!$A$2:$A$472, Authors!A265=Authorships!$B$2:$B$472)))</f>
        <v>2</v>
      </c>
      <c r="F265" s="8">
        <f>E265/COUNTA(Articles!$A$2:$A$99)</f>
        <v>2.0408163265306121E-2</v>
      </c>
      <c r="G265" s="7">
        <f>SUMIF(Authorships!$B$2:$B$472,A265,Authorships!$N$2:$N$472)</f>
        <v>1.2222222222222223</v>
      </c>
      <c r="H265" cm="1">
        <f t="array" ref="H265">MIN(INDEX(Authorships!$C$2:$C$472, _xlfn._xlws.FILTER(IF($A265=Authorships!$B$2:$B$472,ROW(Authorships!$B$2:$B$472)-1,""), IF($A265=Authorships!$B$2:$B$472,ROW(Authorships!$B$2:$B$472)-1,"")&lt;&gt;"")))</f>
        <v>2013</v>
      </c>
      <c r="I265" cm="1">
        <f t="array" ref="I265">MAX(INDEX(Authorships!$C$2:$C$472, _xlfn._xlws.FILTER(IF($A265=Authorships!$B$2:$B$472,ROW(Authorships!$B$2:$B$472)-1,""), IF($A265=Authorships!$B$2:$B$472,ROW(Authorships!$B$2:$B$472)-1,"")&lt;&gt;"")))</f>
        <v>2016</v>
      </c>
    </row>
    <row r="266" spans="1:9" x14ac:dyDescent="0.25">
      <c r="A266" t="s">
        <v>541</v>
      </c>
      <c r="B266" t="s">
        <v>423</v>
      </c>
      <c r="C266" t="s">
        <v>426</v>
      </c>
      <c r="D266" t="s">
        <v>33</v>
      </c>
      <c r="E266" cm="1">
        <f t="array" ref="E266">COUNTA(_xlfn.UNIQUE(_xlfn._xlws.FILTER(Authorships!$A$2:$A$472, Authors!A266=Authorships!$B$2:$B$472)))</f>
        <v>1</v>
      </c>
      <c r="F266" s="8">
        <f>E266/COUNTA(Articles!$A$2:$A$99)</f>
        <v>1.020408163265306E-2</v>
      </c>
      <c r="G266" s="7">
        <f>SUMIF(Authorships!$B$2:$B$472,A266,Authorships!$N$2:$N$472)</f>
        <v>0.18518518518518517</v>
      </c>
      <c r="H266" cm="1">
        <f t="array" ref="H266">MIN(INDEX(Authorships!$C$2:$C$472, _xlfn._xlws.FILTER(IF($A266=Authorships!$B$2:$B$472,ROW(Authorships!$B$2:$B$472)-1,""), IF($A266=Authorships!$B$2:$B$472,ROW(Authorships!$B$2:$B$472)-1,"")&lt;&gt;"")))</f>
        <v>2010</v>
      </c>
      <c r="I266" cm="1">
        <f t="array" ref="I266">MAX(INDEX(Authorships!$C$2:$C$472, _xlfn._xlws.FILTER(IF($A266=Authorships!$B$2:$B$472,ROW(Authorships!$B$2:$B$472)-1,""), IF($A266=Authorships!$B$2:$B$472,ROW(Authorships!$B$2:$B$472)-1,"")&lt;&gt;"")))</f>
        <v>2010</v>
      </c>
    </row>
    <row r="267" spans="1:9" x14ac:dyDescent="0.25">
      <c r="A267" t="s">
        <v>550</v>
      </c>
      <c r="B267" t="s">
        <v>429</v>
      </c>
      <c r="C267" t="s">
        <v>433</v>
      </c>
      <c r="D267" t="s">
        <v>7</v>
      </c>
      <c r="E267" cm="1">
        <f t="array" ref="E267">COUNTA(_xlfn.UNIQUE(_xlfn._xlws.FILTER(Authorships!$A$2:$A$472, Authors!A267=Authorships!$B$2:$B$472)))</f>
        <v>1</v>
      </c>
      <c r="F267" s="8">
        <f>E267/COUNTA(Articles!$A$2:$A$99)</f>
        <v>1.020408163265306E-2</v>
      </c>
      <c r="G267" s="7">
        <f>SUMIF(Authorships!$B$2:$B$472,A267,Authorships!$N$2:$N$472)</f>
        <v>0.35714285714285715</v>
      </c>
      <c r="H267" cm="1">
        <f t="array" ref="H267">MIN(INDEX(Authorships!$C$2:$C$472, _xlfn._xlws.FILTER(IF($A267=Authorships!$B$2:$B$472,ROW(Authorships!$B$2:$B$472)-1,""), IF($A267=Authorships!$B$2:$B$472,ROW(Authorships!$B$2:$B$472)-1,"")&lt;&gt;"")))</f>
        <v>2010</v>
      </c>
      <c r="I267" cm="1">
        <f t="array" ref="I267">MAX(INDEX(Authorships!$C$2:$C$472, _xlfn._xlws.FILTER(IF($A267=Authorships!$B$2:$B$472,ROW(Authorships!$B$2:$B$472)-1,""), IF($A267=Authorships!$B$2:$B$472,ROW(Authorships!$B$2:$B$472)-1,"")&lt;&gt;"")))</f>
        <v>2010</v>
      </c>
    </row>
    <row r="268" spans="1:9" x14ac:dyDescent="0.25">
      <c r="A268" t="s">
        <v>878</v>
      </c>
      <c r="B268" t="s">
        <v>675</v>
      </c>
      <c r="C268" t="s">
        <v>643</v>
      </c>
      <c r="D268" t="s">
        <v>36</v>
      </c>
      <c r="E268" cm="1">
        <f t="array" ref="E268">COUNTA(_xlfn.UNIQUE(_xlfn._xlws.FILTER(Authorships!$A$2:$A$472, Authors!A268=Authorships!$B$2:$B$472)))</f>
        <v>1</v>
      </c>
      <c r="F268" s="8">
        <f>E268/COUNTA(Articles!$A$2:$A$99)</f>
        <v>1.020408163265306E-2</v>
      </c>
      <c r="G268" s="7">
        <f>SUMIF(Authorships!$B$2:$B$472,A268,Authorships!$N$2:$N$472)</f>
        <v>6.7226890756302518E-2</v>
      </c>
      <c r="H268" cm="1">
        <f t="array" ref="H268">MIN(INDEX(Authorships!$C$2:$C$472, _xlfn._xlws.FILTER(IF($A268=Authorships!$B$2:$B$472,ROW(Authorships!$B$2:$B$472)-1,""), IF($A268=Authorships!$B$2:$B$472,ROW(Authorships!$B$2:$B$472)-1,"")&lt;&gt;"")))</f>
        <v>2014</v>
      </c>
      <c r="I268" cm="1">
        <f t="array" ref="I268">MAX(INDEX(Authorships!$C$2:$C$472, _xlfn._xlws.FILTER(IF($A268=Authorships!$B$2:$B$472,ROW(Authorships!$B$2:$B$472)-1,""), IF($A268=Authorships!$B$2:$B$472,ROW(Authorships!$B$2:$B$472)-1,"")&lt;&gt;"")))</f>
        <v>2014</v>
      </c>
    </row>
    <row r="269" spans="1:9" x14ac:dyDescent="0.25">
      <c r="A269" t="s">
        <v>1109</v>
      </c>
      <c r="B269" t="s">
        <v>1031</v>
      </c>
      <c r="C269" t="s">
        <v>1032</v>
      </c>
      <c r="D269" t="s">
        <v>36</v>
      </c>
      <c r="E269" cm="1">
        <f t="array" ref="E269">COUNTA(_xlfn.UNIQUE(_xlfn._xlws.FILTER(Authorships!$A$2:$A$472, Authors!A269=Authorships!$B$2:$B$472)))</f>
        <v>1</v>
      </c>
      <c r="F269" s="8">
        <f>E269/COUNTA(Articles!$A$2:$A$99)</f>
        <v>1.020408163265306E-2</v>
      </c>
      <c r="G269" s="7">
        <f>SUMIF(Authorships!$B$2:$B$472,A269,Authorships!$N$2:$N$472)</f>
        <v>1</v>
      </c>
      <c r="H269" cm="1">
        <f t="array" ref="H269">MIN(INDEX(Authorships!$C$2:$C$472, _xlfn._xlws.FILTER(IF($A269=Authorships!$B$2:$B$472,ROW(Authorships!$B$2:$B$472)-1,""), IF($A269=Authorships!$B$2:$B$472,ROW(Authorships!$B$2:$B$472)-1,"")&lt;&gt;"")))</f>
        <v>2004</v>
      </c>
      <c r="I269" cm="1">
        <f t="array" ref="I269">MAX(INDEX(Authorships!$C$2:$C$472, _xlfn._xlws.FILTER(IF($A269=Authorships!$B$2:$B$472,ROW(Authorships!$B$2:$B$472)-1,""), IF($A269=Authorships!$B$2:$B$472,ROW(Authorships!$B$2:$B$472)-1,"")&lt;&gt;"")))</f>
        <v>2004</v>
      </c>
    </row>
    <row r="270" spans="1:9" x14ac:dyDescent="0.25">
      <c r="A270" t="s">
        <v>937</v>
      </c>
      <c r="B270" t="s">
        <v>766</v>
      </c>
      <c r="C270" t="s">
        <v>499</v>
      </c>
      <c r="D270" t="s">
        <v>36</v>
      </c>
      <c r="E270" cm="1">
        <f t="array" ref="E270">COUNTA(_xlfn.UNIQUE(_xlfn._xlws.FILTER(Authorships!$A$2:$A$472, Authors!A270=Authorships!$B$2:$B$472)))</f>
        <v>1</v>
      </c>
      <c r="F270" s="8">
        <f>E270/COUNTA(Articles!$A$2:$A$99)</f>
        <v>1.020408163265306E-2</v>
      </c>
      <c r="G270" s="7">
        <f>SUMIF(Authorships!$B$2:$B$472,A270,Authorships!$N$2:$N$472)</f>
        <v>1</v>
      </c>
      <c r="H270" cm="1">
        <f t="array" ref="H270">MIN(INDEX(Authorships!$C$2:$C$472, _xlfn._xlws.FILTER(IF($A270=Authorships!$B$2:$B$472,ROW(Authorships!$B$2:$B$472)-1,""), IF($A270=Authorships!$B$2:$B$472,ROW(Authorships!$B$2:$B$472)-1,"")&lt;&gt;"")))</f>
        <v>2008</v>
      </c>
      <c r="I270" cm="1">
        <f t="array" ref="I270">MAX(INDEX(Authorships!$C$2:$C$472, _xlfn._xlws.FILTER(IF($A270=Authorships!$B$2:$B$472,ROW(Authorships!$B$2:$B$472)-1,""), IF($A270=Authorships!$B$2:$B$472,ROW(Authorships!$B$2:$B$472)-1,"")&lt;&gt;"")))</f>
        <v>2008</v>
      </c>
    </row>
    <row r="271" spans="1:9" x14ac:dyDescent="0.25">
      <c r="A271" t="s">
        <v>837</v>
      </c>
      <c r="B271" t="s">
        <v>609</v>
      </c>
      <c r="C271" t="s">
        <v>621</v>
      </c>
      <c r="D271" t="s">
        <v>7</v>
      </c>
      <c r="E271" cm="1">
        <f t="array" ref="E271">COUNTA(_xlfn.UNIQUE(_xlfn._xlws.FILTER(Authorships!$A$2:$A$472, Authors!A271=Authorships!$B$2:$B$472)))</f>
        <v>1</v>
      </c>
      <c r="F271" s="8">
        <f>E271/COUNTA(Articles!$A$2:$A$99)</f>
        <v>1.020408163265306E-2</v>
      </c>
      <c r="G271" s="7">
        <f>SUMIF(Authorships!$B$2:$B$472,A271,Authorships!$N$2:$N$472)</f>
        <v>0.2857142857142857</v>
      </c>
      <c r="H271" cm="1">
        <f t="array" ref="H271">MIN(INDEX(Authorships!$C$2:$C$472, _xlfn._xlws.FILTER(IF($A271=Authorships!$B$2:$B$472,ROW(Authorships!$B$2:$B$472)-1,""), IF($A271=Authorships!$B$2:$B$472,ROW(Authorships!$B$2:$B$472)-1,"")&lt;&gt;"")))</f>
        <v>2000</v>
      </c>
      <c r="I271" cm="1">
        <f t="array" ref="I271">MAX(INDEX(Authorships!$C$2:$C$472, _xlfn._xlws.FILTER(IF($A271=Authorships!$B$2:$B$472,ROW(Authorships!$B$2:$B$472)-1,""), IF($A271=Authorships!$B$2:$B$472,ROW(Authorships!$B$2:$B$472)-1,"")&lt;&gt;"")))</f>
        <v>2000</v>
      </c>
    </row>
    <row r="272" spans="1:9" x14ac:dyDescent="0.25">
      <c r="A272" t="s">
        <v>1064</v>
      </c>
      <c r="B272" t="s">
        <v>965</v>
      </c>
      <c r="C272" t="s">
        <v>977</v>
      </c>
      <c r="D272" t="s">
        <v>275</v>
      </c>
      <c r="E272" cm="1">
        <f t="array" ref="E272">COUNTA(_xlfn.UNIQUE(_xlfn._xlws.FILTER(Authorships!$A$2:$A$472, Authors!A272=Authorships!$B$2:$B$472)))</f>
        <v>1</v>
      </c>
      <c r="F272" s="8">
        <f>E272/COUNTA(Articles!$A$2:$A$99)</f>
        <v>1.020408163265306E-2</v>
      </c>
      <c r="G272" s="7">
        <f>SUMIF(Authorships!$B$2:$B$472,A272,Authorships!$N$2:$N$472)</f>
        <v>0.15584415584415584</v>
      </c>
      <c r="H272" cm="1">
        <f t="array" ref="H272">MIN(INDEX(Authorships!$C$2:$C$472, _xlfn._xlws.FILTER(IF($A272=Authorships!$B$2:$B$472,ROW(Authorships!$B$2:$B$472)-1,""), IF($A272=Authorships!$B$2:$B$472,ROW(Authorships!$B$2:$B$472)-1,"")&lt;&gt;"")))</f>
        <v>2015</v>
      </c>
      <c r="I272" cm="1">
        <f t="array" ref="I272">MAX(INDEX(Authorships!$C$2:$C$472, _xlfn._xlws.FILTER(IF($A272=Authorships!$B$2:$B$472,ROW(Authorships!$B$2:$B$472)-1,""), IF($A272=Authorships!$B$2:$B$472,ROW(Authorships!$B$2:$B$472)-1,"")&lt;&gt;"")))</f>
        <v>2015</v>
      </c>
    </row>
    <row r="273" spans="1:9" x14ac:dyDescent="0.25">
      <c r="A273" t="s">
        <v>576</v>
      </c>
      <c r="B273" t="s">
        <v>474</v>
      </c>
      <c r="C273" t="s">
        <v>482</v>
      </c>
      <c r="D273" t="s">
        <v>317</v>
      </c>
      <c r="E273" cm="1">
        <f t="array" ref="E273">COUNTA(_xlfn.UNIQUE(_xlfn._xlws.FILTER(Authorships!$A$2:$A$472, Authors!A273=Authorships!$B$2:$B$472)))</f>
        <v>1</v>
      </c>
      <c r="F273" s="8">
        <f>E273/COUNTA(Articles!$A$2:$A$99)</f>
        <v>1.020408163265306E-2</v>
      </c>
      <c r="G273" s="7">
        <f>SUMIF(Authorships!$B$2:$B$472,A273,Authorships!$N$2:$N$472)</f>
        <v>0.25925925925925924</v>
      </c>
      <c r="H273" cm="1">
        <f t="array" ref="H273">MIN(INDEX(Authorships!$C$2:$C$472, _xlfn._xlws.FILTER(IF($A273=Authorships!$B$2:$B$472,ROW(Authorships!$B$2:$B$472)-1,""), IF($A273=Authorships!$B$2:$B$472,ROW(Authorships!$B$2:$B$472)-1,"")&lt;&gt;"")))</f>
        <v>2015</v>
      </c>
      <c r="I273" cm="1">
        <f t="array" ref="I273">MAX(INDEX(Authorships!$C$2:$C$472, _xlfn._xlws.FILTER(IF($A273=Authorships!$B$2:$B$472,ROW(Authorships!$B$2:$B$472)-1,""), IF($A273=Authorships!$B$2:$B$472,ROW(Authorships!$B$2:$B$472)-1,"")&lt;&gt;"")))</f>
        <v>2015</v>
      </c>
    </row>
    <row r="274" spans="1:9" x14ac:dyDescent="0.25">
      <c r="A274" t="s">
        <v>1119</v>
      </c>
      <c r="B274" t="s">
        <v>1047</v>
      </c>
      <c r="C274" t="s">
        <v>1052</v>
      </c>
      <c r="D274" t="s">
        <v>317</v>
      </c>
      <c r="E274" cm="1">
        <f t="array" ref="E274">COUNTA(_xlfn.UNIQUE(_xlfn._xlws.FILTER(Authorships!$A$2:$A$472, Authors!A274=Authorships!$B$2:$B$472)))</f>
        <v>1</v>
      </c>
      <c r="F274" s="8">
        <f>E274/COUNTA(Articles!$A$2:$A$99)</f>
        <v>1.020408163265306E-2</v>
      </c>
      <c r="G274" s="7">
        <f>SUMIF(Authorships!$B$2:$B$472,A274,Authorships!$N$2:$N$472)</f>
        <v>1</v>
      </c>
      <c r="H274" cm="1">
        <f t="array" ref="H274">MIN(INDEX(Authorships!$C$2:$C$472, _xlfn._xlws.FILTER(IF($A274=Authorships!$B$2:$B$472,ROW(Authorships!$B$2:$B$472)-1,""), IF($A274=Authorships!$B$2:$B$472,ROW(Authorships!$B$2:$B$472)-1,"")&lt;&gt;"")))</f>
        <v>2020</v>
      </c>
      <c r="I274" cm="1">
        <f t="array" ref="I274">MAX(INDEX(Authorships!$C$2:$C$472, _xlfn._xlws.FILTER(IF($A274=Authorships!$B$2:$B$472,ROW(Authorships!$B$2:$B$472)-1,""), IF($A274=Authorships!$B$2:$B$472,ROW(Authorships!$B$2:$B$472)-1,"")&lt;&gt;"")))</f>
        <v>2020</v>
      </c>
    </row>
    <row r="275" spans="1:9" x14ac:dyDescent="0.25">
      <c r="A275" t="s">
        <v>870</v>
      </c>
      <c r="B275" t="s">
        <v>661</v>
      </c>
      <c r="C275" t="s">
        <v>663</v>
      </c>
      <c r="D275" t="s">
        <v>7</v>
      </c>
      <c r="E275" cm="1">
        <f t="array" ref="E275">COUNTA(_xlfn.UNIQUE(_xlfn._xlws.FILTER(Authorships!$A$2:$A$472, Authors!A275=Authorships!$B$2:$B$472)))</f>
        <v>1</v>
      </c>
      <c r="F275" s="8">
        <f>E275/COUNTA(Articles!$A$2:$A$99)</f>
        <v>1.020408163265306E-2</v>
      </c>
      <c r="G275" s="7">
        <f>SUMIF(Authorships!$B$2:$B$472,A275,Authorships!$N$2:$N$472)</f>
        <v>0.6</v>
      </c>
      <c r="H275" cm="1">
        <f t="array" ref="H275">MIN(INDEX(Authorships!$C$2:$C$472, _xlfn._xlws.FILTER(IF($A275=Authorships!$B$2:$B$472,ROW(Authorships!$B$2:$B$472)-1,""), IF($A275=Authorships!$B$2:$B$472,ROW(Authorships!$B$2:$B$472)-1,"")&lt;&gt;"")))</f>
        <v>2001</v>
      </c>
      <c r="I275" cm="1">
        <f t="array" ref="I275">MAX(INDEX(Authorships!$C$2:$C$472, _xlfn._xlws.FILTER(IF($A275=Authorships!$B$2:$B$472,ROW(Authorships!$B$2:$B$472)-1,""), IF($A275=Authorships!$B$2:$B$472,ROW(Authorships!$B$2:$B$472)-1,"")&lt;&gt;"")))</f>
        <v>2001</v>
      </c>
    </row>
    <row r="276" spans="1:9" x14ac:dyDescent="0.25">
      <c r="A276" t="s">
        <v>520</v>
      </c>
      <c r="B276" t="s">
        <v>387</v>
      </c>
      <c r="C276" t="s">
        <v>391</v>
      </c>
      <c r="D276" t="s">
        <v>7</v>
      </c>
      <c r="E276" cm="1">
        <f t="array" ref="E276">COUNTA(_xlfn.UNIQUE(_xlfn._xlws.FILTER(Authorships!$A$2:$A$472, Authors!A276=Authorships!$B$2:$B$472)))</f>
        <v>1</v>
      </c>
      <c r="F276" s="8">
        <f>E276/COUNTA(Articles!$A$2:$A$99)</f>
        <v>1.020408163265306E-2</v>
      </c>
      <c r="G276" s="7">
        <f>SUMIF(Authorships!$B$2:$B$472,A276,Authorships!$N$2:$N$472)</f>
        <v>0.1111111111111111</v>
      </c>
      <c r="H276" cm="1">
        <f t="array" ref="H276">MIN(INDEX(Authorships!$C$2:$C$472, _xlfn._xlws.FILTER(IF($A276=Authorships!$B$2:$B$472,ROW(Authorships!$B$2:$B$472)-1,""), IF($A276=Authorships!$B$2:$B$472,ROW(Authorships!$B$2:$B$472)-1,"")&lt;&gt;"")))</f>
        <v>2012</v>
      </c>
      <c r="I276" cm="1">
        <f t="array" ref="I276">MAX(INDEX(Authorships!$C$2:$C$472, _xlfn._xlws.FILTER(IF($A276=Authorships!$B$2:$B$472,ROW(Authorships!$B$2:$B$472)-1,""), IF($A276=Authorships!$B$2:$B$472,ROW(Authorships!$B$2:$B$472)-1,"")&lt;&gt;"")))</f>
        <v>2012</v>
      </c>
    </row>
    <row r="277" spans="1:9" x14ac:dyDescent="0.25">
      <c r="A277" t="s">
        <v>519</v>
      </c>
      <c r="B277" t="s">
        <v>386</v>
      </c>
      <c r="C277" t="s">
        <v>391</v>
      </c>
      <c r="D277" t="s">
        <v>7</v>
      </c>
      <c r="E277" cm="1">
        <f t="array" ref="E277">COUNTA(_xlfn.UNIQUE(_xlfn._xlws.FILTER(Authorships!$A$2:$A$472, Authors!A277=Authorships!$B$2:$B$472)))</f>
        <v>4</v>
      </c>
      <c r="F277" s="8">
        <f>E277/COUNTA(Articles!$A$2:$A$99)</f>
        <v>4.0816326530612242E-2</v>
      </c>
      <c r="G277" s="7">
        <f>SUMIF(Authorships!$B$2:$B$472,A277,Authorships!$N$2:$N$472)</f>
        <v>0.27015250544662306</v>
      </c>
      <c r="H277" cm="1">
        <f t="array" ref="H277">MIN(INDEX(Authorships!$C$2:$C$472, _xlfn._xlws.FILTER(IF($A277=Authorships!$B$2:$B$472,ROW(Authorships!$B$2:$B$472)-1,""), IF($A277=Authorships!$B$2:$B$472,ROW(Authorships!$B$2:$B$472)-1,"")&lt;&gt;"")))</f>
        <v>2012</v>
      </c>
      <c r="I277" cm="1">
        <f t="array" ref="I277">MAX(INDEX(Authorships!$C$2:$C$472, _xlfn._xlws.FILTER(IF($A277=Authorships!$B$2:$B$472,ROW(Authorships!$B$2:$B$472)-1,""), IF($A277=Authorships!$B$2:$B$472,ROW(Authorships!$B$2:$B$472)-1,"")&lt;&gt;"")))</f>
        <v>2020</v>
      </c>
    </row>
    <row r="278" spans="1:9" x14ac:dyDescent="0.25">
      <c r="A278" t="s">
        <v>588</v>
      </c>
      <c r="B278" t="s">
        <v>488</v>
      </c>
      <c r="C278" t="s">
        <v>493</v>
      </c>
      <c r="D278" t="s">
        <v>36</v>
      </c>
      <c r="E278" cm="1">
        <f t="array" ref="E278">COUNTA(_xlfn.UNIQUE(_xlfn._xlws.FILTER(Authorships!$A$2:$A$472, Authors!A278=Authorships!$B$2:$B$472)))</f>
        <v>2</v>
      </c>
      <c r="F278" s="8">
        <f>E278/COUNTA(Articles!$A$2:$A$99)</f>
        <v>2.0408163265306121E-2</v>
      </c>
      <c r="G278" s="7">
        <f>SUMIF(Authorships!$B$2:$B$472,A278,Authorships!$N$2:$N$472)</f>
        <v>1.3571428571428572</v>
      </c>
      <c r="H278" cm="1">
        <f t="array" ref="H278">MIN(INDEX(Authorships!$C$2:$C$472, _xlfn._xlws.FILTER(IF($A278=Authorships!$B$2:$B$472,ROW(Authorships!$B$2:$B$472)-1,""), IF($A278=Authorships!$B$2:$B$472,ROW(Authorships!$B$2:$B$472)-1,"")&lt;&gt;"")))</f>
        <v>2001</v>
      </c>
      <c r="I278" cm="1">
        <f t="array" ref="I278">MAX(INDEX(Authorships!$C$2:$C$472, _xlfn._xlws.FILTER(IF($A278=Authorships!$B$2:$B$472,ROW(Authorships!$B$2:$B$472)-1,""), IF($A278=Authorships!$B$2:$B$472,ROW(Authorships!$B$2:$B$472)-1,"")&lt;&gt;"")))</f>
        <v>2002</v>
      </c>
    </row>
    <row r="279" spans="1:9" x14ac:dyDescent="0.25">
      <c r="A279" t="s">
        <v>834</v>
      </c>
      <c r="B279" t="s">
        <v>612</v>
      </c>
      <c r="C279" t="s">
        <v>621</v>
      </c>
      <c r="D279" t="s">
        <v>7</v>
      </c>
      <c r="E279" cm="1">
        <f t="array" ref="E279">COUNTA(_xlfn.UNIQUE(_xlfn._xlws.FILTER(Authorships!$A$2:$A$472, Authors!A279=Authorships!$B$2:$B$472)))</f>
        <v>1</v>
      </c>
      <c r="F279" s="8">
        <f>E279/COUNTA(Articles!$A$2:$A$99)</f>
        <v>1.020408163265306E-2</v>
      </c>
      <c r="G279" s="7">
        <f>SUMIF(Authorships!$B$2:$B$472,A279,Authorships!$N$2:$N$472)</f>
        <v>1</v>
      </c>
      <c r="H279" cm="1">
        <f t="array" ref="H279">MIN(INDEX(Authorships!$C$2:$C$472, _xlfn._xlws.FILTER(IF($A279=Authorships!$B$2:$B$472,ROW(Authorships!$B$2:$B$472)-1,""), IF($A279=Authorships!$B$2:$B$472,ROW(Authorships!$B$2:$B$472)-1,"")&lt;&gt;"")))</f>
        <v>2000</v>
      </c>
      <c r="I279" cm="1">
        <f t="array" ref="I279">MAX(INDEX(Authorships!$C$2:$C$472, _xlfn._xlws.FILTER(IF($A279=Authorships!$B$2:$B$472,ROW(Authorships!$B$2:$B$472)-1,""), IF($A279=Authorships!$B$2:$B$472,ROW(Authorships!$B$2:$B$472)-1,"")&lt;&gt;"")))</f>
        <v>2000</v>
      </c>
    </row>
    <row r="280" spans="1:9" x14ac:dyDescent="0.25">
      <c r="A280" t="s">
        <v>891</v>
      </c>
      <c r="B280" t="s">
        <v>685</v>
      </c>
      <c r="C280" t="s">
        <v>689</v>
      </c>
      <c r="D280" t="s">
        <v>1288</v>
      </c>
      <c r="E280" cm="1">
        <f t="array" ref="E280">COUNTA(_xlfn.UNIQUE(_xlfn._xlws.FILTER(Authorships!$A$2:$A$472, Authors!A280=Authorships!$B$2:$B$472)))</f>
        <v>1</v>
      </c>
      <c r="F280" s="8">
        <f>E280/COUNTA(Articles!$A$2:$A$99)</f>
        <v>1.020408163265306E-2</v>
      </c>
      <c r="G280" s="7">
        <f>SUMIF(Authorships!$B$2:$B$472,A280,Authorships!$N$2:$N$472)</f>
        <v>0.35714285714285715</v>
      </c>
      <c r="H280" cm="1">
        <f t="array" ref="H280">MIN(INDEX(Authorships!$C$2:$C$472, _xlfn._xlws.FILTER(IF($A280=Authorships!$B$2:$B$472,ROW(Authorships!$B$2:$B$472)-1,""), IF($A280=Authorships!$B$2:$B$472,ROW(Authorships!$B$2:$B$472)-1,"")&lt;&gt;"")))</f>
        <v>2022</v>
      </c>
      <c r="I280" cm="1">
        <f t="array" ref="I280">MAX(INDEX(Authorships!$C$2:$C$472, _xlfn._xlws.FILTER(IF($A280=Authorships!$B$2:$B$472,ROW(Authorships!$B$2:$B$472)-1,""), IF($A280=Authorships!$B$2:$B$472,ROW(Authorships!$B$2:$B$472)-1,"")&lt;&gt;"")))</f>
        <v>2022</v>
      </c>
    </row>
    <row r="281" spans="1:9" x14ac:dyDescent="0.25">
      <c r="A281" t="s">
        <v>901</v>
      </c>
      <c r="B281" t="s">
        <v>711</v>
      </c>
      <c r="C281" t="s">
        <v>689</v>
      </c>
      <c r="D281" t="s">
        <v>1288</v>
      </c>
      <c r="E281" cm="1">
        <f t="array" ref="E281">COUNTA(_xlfn.UNIQUE(_xlfn._xlws.FILTER(Authorships!$A$2:$A$472, Authors!A281=Authorships!$B$2:$B$472)))</f>
        <v>2</v>
      </c>
      <c r="F281" s="8">
        <f>E281/COUNTA(Articles!$A$2:$A$99)</f>
        <v>2.0408163265306121E-2</v>
      </c>
      <c r="G281" s="7">
        <f>SUMIF(Authorships!$B$2:$B$472,A281,Authorships!$N$2:$N$472)</f>
        <v>0.38518518518518519</v>
      </c>
      <c r="H281" cm="1">
        <f t="array" ref="H281">MIN(INDEX(Authorships!$C$2:$C$472, _xlfn._xlws.FILTER(IF($A281=Authorships!$B$2:$B$472,ROW(Authorships!$B$2:$B$472)-1,""), IF($A281=Authorships!$B$2:$B$472,ROW(Authorships!$B$2:$B$472)-1,"")&lt;&gt;"")))</f>
        <v>2005</v>
      </c>
      <c r="I281" cm="1">
        <f t="array" ref="I281">MAX(INDEX(Authorships!$C$2:$C$472, _xlfn._xlws.FILTER(IF($A281=Authorships!$B$2:$B$472,ROW(Authorships!$B$2:$B$472)-1,""), IF($A281=Authorships!$B$2:$B$472,ROW(Authorships!$B$2:$B$472)-1,"")&lt;&gt;"")))</f>
        <v>2007</v>
      </c>
    </row>
    <row r="282" spans="1:9" x14ac:dyDescent="0.25">
      <c r="A282" t="s">
        <v>1103</v>
      </c>
      <c r="B282" t="s">
        <v>1020</v>
      </c>
      <c r="C282" t="s">
        <v>1023</v>
      </c>
      <c r="D282" t="s">
        <v>36</v>
      </c>
      <c r="E282" cm="1">
        <f t="array" ref="E282">COUNTA(_xlfn.UNIQUE(_xlfn._xlws.FILTER(Authorships!$A$2:$A$472, Authors!A282=Authorships!$B$2:$B$472)))</f>
        <v>1</v>
      </c>
      <c r="F282" s="8">
        <f>E282/COUNTA(Articles!$A$2:$A$99)</f>
        <v>1.020408163265306E-2</v>
      </c>
      <c r="G282" s="7">
        <f>SUMIF(Authorships!$B$2:$B$472,A282,Authorships!$N$2:$N$472)</f>
        <v>0.14814814814814814</v>
      </c>
      <c r="H282" cm="1">
        <f t="array" ref="H282">MIN(INDEX(Authorships!$C$2:$C$472, _xlfn._xlws.FILTER(IF($A282=Authorships!$B$2:$B$472,ROW(Authorships!$B$2:$B$472)-1,""), IF($A282=Authorships!$B$2:$B$472,ROW(Authorships!$B$2:$B$472)-1,"")&lt;&gt;"")))</f>
        <v>2000</v>
      </c>
      <c r="I282" cm="1">
        <f t="array" ref="I282">MAX(INDEX(Authorships!$C$2:$C$472, _xlfn._xlws.FILTER(IF($A282=Authorships!$B$2:$B$472,ROW(Authorships!$B$2:$B$472)-1,""), IF($A282=Authorships!$B$2:$B$472,ROW(Authorships!$B$2:$B$472)-1,"")&lt;&gt;"")))</f>
        <v>2000</v>
      </c>
    </row>
    <row r="283" spans="1:9" x14ac:dyDescent="0.25">
      <c r="A283" t="s">
        <v>561</v>
      </c>
      <c r="B283" t="s">
        <v>444</v>
      </c>
      <c r="C283" t="s">
        <v>415</v>
      </c>
      <c r="D283" t="s">
        <v>1288</v>
      </c>
      <c r="E283" cm="1">
        <f t="array" ref="E283">COUNTA(_xlfn.UNIQUE(_xlfn._xlws.FILTER(Authorships!$A$2:$A$472, Authors!A283=Authorships!$B$2:$B$472)))</f>
        <v>1</v>
      </c>
      <c r="F283" s="8">
        <f>E283/COUNTA(Articles!$A$2:$A$99)</f>
        <v>1.020408163265306E-2</v>
      </c>
      <c r="G283" s="7">
        <f>SUMIF(Authorships!$B$2:$B$472,A283,Authorships!$N$2:$N$472)</f>
        <v>1</v>
      </c>
      <c r="H283" cm="1">
        <f t="array" ref="H283">MIN(INDEX(Authorships!$C$2:$C$472, _xlfn._xlws.FILTER(IF($A283=Authorships!$B$2:$B$472,ROW(Authorships!$B$2:$B$472)-1,""), IF($A283=Authorships!$B$2:$B$472,ROW(Authorships!$B$2:$B$472)-1,"")&lt;&gt;"")))</f>
        <v>2004</v>
      </c>
      <c r="I283" cm="1">
        <f t="array" ref="I283">MAX(INDEX(Authorships!$C$2:$C$472, _xlfn._xlws.FILTER(IF($A283=Authorships!$B$2:$B$472,ROW(Authorships!$B$2:$B$472)-1,""), IF($A283=Authorships!$B$2:$B$472,ROW(Authorships!$B$2:$B$472)-1,"")&lt;&gt;"")))</f>
        <v>2004</v>
      </c>
    </row>
    <row r="284" spans="1:9" x14ac:dyDescent="0.25">
      <c r="A284" t="s">
        <v>1111</v>
      </c>
      <c r="B284" t="s">
        <v>1034</v>
      </c>
      <c r="C284" t="s">
        <v>1036</v>
      </c>
      <c r="D284" t="s">
        <v>1288</v>
      </c>
      <c r="E284" cm="1">
        <f t="array" ref="E284">COUNTA(_xlfn.UNIQUE(_xlfn._xlws.FILTER(Authorships!$A$2:$A$472, Authors!A284=Authorships!$B$2:$B$472)))</f>
        <v>1</v>
      </c>
      <c r="F284" s="8">
        <f>E284/COUNTA(Articles!$A$2:$A$99)</f>
        <v>1.020408163265306E-2</v>
      </c>
      <c r="G284" s="7">
        <f>SUMIF(Authorships!$B$2:$B$472,A284,Authorships!$N$2:$N$472)</f>
        <v>1</v>
      </c>
      <c r="H284" cm="1">
        <f t="array" ref="H284">MIN(INDEX(Authorships!$C$2:$C$472, _xlfn._xlws.FILTER(IF($A284=Authorships!$B$2:$B$472,ROW(Authorships!$B$2:$B$472)-1,""), IF($A284=Authorships!$B$2:$B$472,ROW(Authorships!$B$2:$B$472)-1,"")&lt;&gt;"")))</f>
        <v>2004</v>
      </c>
      <c r="I284" cm="1">
        <f t="array" ref="I284">MAX(INDEX(Authorships!$C$2:$C$472, _xlfn._xlws.FILTER(IF($A284=Authorships!$B$2:$B$472,ROW(Authorships!$B$2:$B$472)-1,""), IF($A284=Authorships!$B$2:$B$472,ROW(Authorships!$B$2:$B$472)-1,"")&lt;&gt;"")))</f>
        <v>2004</v>
      </c>
    </row>
    <row r="285" spans="1:9" x14ac:dyDescent="0.25">
      <c r="A285" t="s">
        <v>1087</v>
      </c>
      <c r="B285" t="s">
        <v>1000</v>
      </c>
      <c r="C285" t="s">
        <v>513</v>
      </c>
      <c r="D285" t="s">
        <v>14</v>
      </c>
      <c r="E285" cm="1">
        <f t="array" ref="E285">COUNTA(_xlfn.UNIQUE(_xlfn._xlws.FILTER(Authorships!$A$2:$A$472, Authors!A285=Authorships!$B$2:$B$472)))</f>
        <v>1</v>
      </c>
      <c r="F285" s="8">
        <f>E285/COUNTA(Articles!$A$2:$A$99)</f>
        <v>1.020408163265306E-2</v>
      </c>
      <c r="G285" s="7">
        <f>SUMIF(Authorships!$B$2:$B$472,A285,Authorships!$N$2:$N$472)</f>
        <v>0.21428571428571427</v>
      </c>
      <c r="H285" cm="1">
        <f t="array" ref="H285">MIN(INDEX(Authorships!$C$2:$C$472, _xlfn._xlws.FILTER(IF($A285=Authorships!$B$2:$B$472,ROW(Authorships!$B$2:$B$472)-1,""), IF($A285=Authorships!$B$2:$B$472,ROW(Authorships!$B$2:$B$472)-1,"")&lt;&gt;"")))</f>
        <v>2016</v>
      </c>
      <c r="I285" cm="1">
        <f t="array" ref="I285">MAX(INDEX(Authorships!$C$2:$C$472, _xlfn._xlws.FILTER(IF($A285=Authorships!$B$2:$B$472,ROW(Authorships!$B$2:$B$472)-1,""), IF($A285=Authorships!$B$2:$B$472,ROW(Authorships!$B$2:$B$472)-1,"")&lt;&gt;"")))</f>
        <v>2016</v>
      </c>
    </row>
    <row r="286" spans="1:9" x14ac:dyDescent="0.25">
      <c r="A286" t="s">
        <v>1068</v>
      </c>
      <c r="B286" t="s">
        <v>969</v>
      </c>
      <c r="C286" t="s">
        <v>980</v>
      </c>
      <c r="D286" t="s">
        <v>982</v>
      </c>
      <c r="E286" cm="1">
        <f t="array" ref="E286">COUNTA(_xlfn.UNIQUE(_xlfn._xlws.FILTER(Authorships!$A$2:$A$472, Authors!A286=Authorships!$B$2:$B$472)))</f>
        <v>1</v>
      </c>
      <c r="F286" s="8">
        <f>E286/COUNTA(Articles!$A$2:$A$99)</f>
        <v>1.020408163265306E-2</v>
      </c>
      <c r="G286" s="7">
        <f>SUMIF(Authorships!$B$2:$B$472,A286,Authorships!$N$2:$N$472)</f>
        <v>0.1038961038961039</v>
      </c>
      <c r="H286" cm="1">
        <f t="array" ref="H286">MIN(INDEX(Authorships!$C$2:$C$472, _xlfn._xlws.FILTER(IF($A286=Authorships!$B$2:$B$472,ROW(Authorships!$B$2:$B$472)-1,""), IF($A286=Authorships!$B$2:$B$472,ROW(Authorships!$B$2:$B$472)-1,"")&lt;&gt;"")))</f>
        <v>2015</v>
      </c>
      <c r="I286" cm="1">
        <f t="array" ref="I286">MAX(INDEX(Authorships!$C$2:$C$472, _xlfn._xlws.FILTER(IF($A286=Authorships!$B$2:$B$472,ROW(Authorships!$B$2:$B$472)-1,""), IF($A286=Authorships!$B$2:$B$472,ROW(Authorships!$B$2:$B$472)-1,"")&lt;&gt;"")))</f>
        <v>2015</v>
      </c>
    </row>
    <row r="287" spans="1:9" x14ac:dyDescent="0.25">
      <c r="A287" t="s">
        <v>1116</v>
      </c>
      <c r="B287" t="s">
        <v>1044</v>
      </c>
      <c r="C287" t="s">
        <v>1048</v>
      </c>
      <c r="D287" t="s">
        <v>317</v>
      </c>
      <c r="E287" cm="1">
        <f t="array" ref="E287">COUNTA(_xlfn.UNIQUE(_xlfn._xlws.FILTER(Authorships!$A$2:$A$472, Authors!A287=Authorships!$B$2:$B$472)))</f>
        <v>1</v>
      </c>
      <c r="F287" s="8">
        <f>E287/COUNTA(Articles!$A$2:$A$99)</f>
        <v>1.020408163265306E-2</v>
      </c>
      <c r="G287" s="7">
        <f>SUMIF(Authorships!$B$2:$B$472,A287,Authorships!$N$2:$N$472)</f>
        <v>1</v>
      </c>
      <c r="H287" cm="1">
        <f t="array" ref="H287">MIN(INDEX(Authorships!$C$2:$C$472, _xlfn._xlws.FILTER(IF($A287=Authorships!$B$2:$B$472,ROW(Authorships!$B$2:$B$472)-1,""), IF($A287=Authorships!$B$2:$B$472,ROW(Authorships!$B$2:$B$472)-1,"")&lt;&gt;"")))</f>
        <v>2020</v>
      </c>
      <c r="I287" cm="1">
        <f t="array" ref="I287">MAX(INDEX(Authorships!$C$2:$C$472, _xlfn._xlws.FILTER(IF($A287=Authorships!$B$2:$B$472,ROW(Authorships!$B$2:$B$472)-1,""), IF($A287=Authorships!$B$2:$B$472,ROW(Authorships!$B$2:$B$472)-1,"")&lt;&gt;"")))</f>
        <v>2020</v>
      </c>
    </row>
    <row r="288" spans="1:9" x14ac:dyDescent="0.25">
      <c r="A288" t="s">
        <v>1113</v>
      </c>
      <c r="B288" t="s">
        <v>1040</v>
      </c>
      <c r="C288" t="s">
        <v>493</v>
      </c>
      <c r="D288" t="s">
        <v>36</v>
      </c>
      <c r="E288" cm="1">
        <f t="array" ref="E288">COUNTA(_xlfn.UNIQUE(_xlfn._xlws.FILTER(Authorships!$A$2:$A$472, Authors!A288=Authorships!$B$2:$B$472)))</f>
        <v>2</v>
      </c>
      <c r="F288" s="8">
        <f>E288/COUNTA(Articles!$A$2:$A$99)</f>
        <v>2.0408163265306121E-2</v>
      </c>
      <c r="G288" s="7">
        <f>SUMIF(Authorships!$B$2:$B$472,A288,Authorships!$N$2:$N$472)</f>
        <v>2</v>
      </c>
      <c r="H288" cm="1">
        <f t="array" ref="H288">MIN(INDEX(Authorships!$C$2:$C$472, _xlfn._xlws.FILTER(IF($A288=Authorships!$B$2:$B$472,ROW(Authorships!$B$2:$B$472)-1,""), IF($A288=Authorships!$B$2:$B$472,ROW(Authorships!$B$2:$B$472)-1,"")&lt;&gt;"")))</f>
        <v>2012</v>
      </c>
      <c r="I288" cm="1">
        <f t="array" ref="I288">MAX(INDEX(Authorships!$C$2:$C$472, _xlfn._xlws.FILTER(IF($A288=Authorships!$B$2:$B$472,ROW(Authorships!$B$2:$B$472)-1,""), IF($A288=Authorships!$B$2:$B$472,ROW(Authorships!$B$2:$B$472)-1,"")&lt;&gt;"")))</f>
        <v>2012</v>
      </c>
    </row>
    <row r="289" spans="1:9" x14ac:dyDescent="0.25">
      <c r="A289" t="s">
        <v>590</v>
      </c>
      <c r="B289" t="s">
        <v>496</v>
      </c>
      <c r="C289" t="s">
        <v>499</v>
      </c>
      <c r="D289" t="s">
        <v>36</v>
      </c>
      <c r="E289" cm="1">
        <f t="array" ref="E289">COUNTA(_xlfn.UNIQUE(_xlfn._xlws.FILTER(Authorships!$A$2:$A$472, Authors!A289=Authorships!$B$2:$B$472)))</f>
        <v>2</v>
      </c>
      <c r="F289" s="8">
        <f>E289/COUNTA(Articles!$A$2:$A$99)</f>
        <v>2.0408163265306121E-2</v>
      </c>
      <c r="G289" s="7">
        <f>SUMIF(Authorships!$B$2:$B$472,A289,Authorships!$N$2:$N$472)</f>
        <v>1.2222222222222223</v>
      </c>
      <c r="H289" cm="1">
        <f t="array" ref="H289">MIN(INDEX(Authorships!$C$2:$C$472, _xlfn._xlws.FILTER(IF($A289=Authorships!$B$2:$B$472,ROW(Authorships!$B$2:$B$472)-1,""), IF($A289=Authorships!$B$2:$B$472,ROW(Authorships!$B$2:$B$472)-1,"")&lt;&gt;"")))</f>
        <v>2013</v>
      </c>
      <c r="I289" cm="1">
        <f t="array" ref="I289">MAX(INDEX(Authorships!$C$2:$C$472, _xlfn._xlws.FILTER(IF($A289=Authorships!$B$2:$B$472,ROW(Authorships!$B$2:$B$472)-1,""), IF($A289=Authorships!$B$2:$B$472,ROW(Authorships!$B$2:$B$472)-1,"")&lt;&gt;"")))</f>
        <v>2017</v>
      </c>
    </row>
    <row r="290" spans="1:9" x14ac:dyDescent="0.25">
      <c r="A290" t="s">
        <v>1059</v>
      </c>
      <c r="B290" t="s">
        <v>823</v>
      </c>
      <c r="C290" t="s">
        <v>828</v>
      </c>
      <c r="D290" t="s">
        <v>44</v>
      </c>
      <c r="E290" cm="1">
        <f t="array" ref="E290">COUNTA(_xlfn.UNIQUE(_xlfn._xlws.FILTER(Authorships!$A$2:$A$472, Authors!A290=Authorships!$B$2:$B$472)))</f>
        <v>1</v>
      </c>
      <c r="F290" s="8">
        <f>E290/COUNTA(Articles!$A$2:$A$99)</f>
        <v>1.020408163265306E-2</v>
      </c>
      <c r="G290" s="7">
        <f>SUMIF(Authorships!$B$2:$B$472,A290,Authorships!$N$2:$N$472)</f>
        <v>0.14285714285714285</v>
      </c>
      <c r="H290" cm="1">
        <f t="array" ref="H290">MIN(INDEX(Authorships!$C$2:$C$472, _xlfn._xlws.FILTER(IF($A290=Authorships!$B$2:$B$472,ROW(Authorships!$B$2:$B$472)-1,""), IF($A290=Authorships!$B$2:$B$472,ROW(Authorships!$B$2:$B$472)-1,"")&lt;&gt;"")))</f>
        <v>2020</v>
      </c>
      <c r="I290" cm="1">
        <f t="array" ref="I290">MAX(INDEX(Authorships!$C$2:$C$472, _xlfn._xlws.FILTER(IF($A290=Authorships!$B$2:$B$472,ROW(Authorships!$B$2:$B$472)-1,""), IF($A290=Authorships!$B$2:$B$472,ROW(Authorships!$B$2:$B$472)-1,"")&lt;&gt;"")))</f>
        <v>2020</v>
      </c>
    </row>
  </sheetData>
  <autoFilter ref="A1:G290" xr:uid="{D9909130-A479-4D0F-8502-0565FF035A2F}"/>
  <sortState xmlns:xlrd2="http://schemas.microsoft.com/office/spreadsheetml/2017/richdata2" ref="A2:D52">
    <sortCondition ref="A2:A5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410C8-46F0-4A07-AE6E-9780018181D8}">
  <dimension ref="A1:N472"/>
  <sheetViews>
    <sheetView topLeftCell="F1" zoomScale="87" zoomScaleNormal="87" workbookViewId="0">
      <selection activeCell="I21" sqref="I21"/>
    </sheetView>
  </sheetViews>
  <sheetFormatPr defaultColWidth="42.140625" defaultRowHeight="15" x14ac:dyDescent="0.25"/>
  <cols>
    <col min="1" max="1" width="28.28515625" style="1" customWidth="1"/>
    <col min="2" max="2" width="28.42578125" style="1" bestFit="1" customWidth="1"/>
    <col min="3" max="3" width="10.42578125" style="1" customWidth="1"/>
    <col min="4" max="4" width="28.42578125" style="1" bestFit="1" customWidth="1"/>
    <col min="5" max="5" width="71.85546875" style="1" customWidth="1"/>
    <col min="6" max="6" width="27.140625" style="1" customWidth="1"/>
    <col min="7" max="7" width="13.140625" style="1" customWidth="1"/>
    <col min="8" max="8" width="15.28515625" style="1" customWidth="1"/>
    <col min="9" max="9" width="89" style="1" customWidth="1"/>
    <col min="10" max="10" width="14.42578125" style="1" bestFit="1" customWidth="1"/>
    <col min="11" max="11" width="13.140625" style="1" customWidth="1"/>
    <col min="12" max="12" width="14" style="1" customWidth="1"/>
    <col min="13" max="13" width="13.5703125" style="1" customWidth="1"/>
    <col min="14" max="14" width="16.7109375" style="1" customWidth="1"/>
    <col min="15" max="16384" width="42.140625" style="1"/>
  </cols>
  <sheetData>
    <row r="1" spans="1:14" x14ac:dyDescent="0.25">
      <c r="A1" s="1" t="s">
        <v>379</v>
      </c>
      <c r="B1" s="1" t="s">
        <v>378</v>
      </c>
      <c r="C1" s="1" t="s">
        <v>2</v>
      </c>
      <c r="D1" s="1" t="s">
        <v>443</v>
      </c>
      <c r="E1" s="1" t="s">
        <v>377</v>
      </c>
      <c r="F1" s="1" t="s">
        <v>451</v>
      </c>
      <c r="G1" s="1" t="s">
        <v>1252</v>
      </c>
      <c r="H1" s="1" t="s">
        <v>6</v>
      </c>
      <c r="I1" s="1" t="s">
        <v>1221</v>
      </c>
      <c r="J1" s="1" t="s">
        <v>381</v>
      </c>
      <c r="K1" s="1" t="s">
        <v>380</v>
      </c>
      <c r="L1" s="1" t="s">
        <v>2129</v>
      </c>
      <c r="M1" s="1" t="s">
        <v>2133</v>
      </c>
      <c r="N1" s="1" t="s">
        <v>2130</v>
      </c>
    </row>
    <row r="2" spans="1:14" x14ac:dyDescent="0.25">
      <c r="A2" s="1" t="s">
        <v>8</v>
      </c>
      <c r="B2" s="1" t="s">
        <v>515</v>
      </c>
      <c r="C2" s="1">
        <f>VALUE(MID(A2,FIND("(", A2)+1,4))</f>
        <v>2012</v>
      </c>
      <c r="D2" s="1" t="s">
        <v>382</v>
      </c>
      <c r="E2" s="1" t="s">
        <v>390</v>
      </c>
      <c r="F2" s="1" t="s">
        <v>1257</v>
      </c>
      <c r="G2" s="1" t="s">
        <v>1253</v>
      </c>
      <c r="H2" s="1" t="s">
        <v>7</v>
      </c>
      <c r="I2" s="1" t="s">
        <v>1176</v>
      </c>
      <c r="J2" s="1" t="s">
        <v>59</v>
      </c>
      <c r="K2" s="1">
        <v>1</v>
      </c>
      <c r="L2" s="1">
        <v>8</v>
      </c>
      <c r="M2" s="1" t="b">
        <f>AND(J2="Yes", K2=L2)</f>
        <v>0</v>
      </c>
      <c r="N2" s="1">
        <f t="shared" ref="N2:N65" si="0">IF(AND($K2=$K1,  $A2=$A1), 0, IF(OR($K2=1, $J2="Yes", $K2=$L2), 1, IF(AND($L2=3, $K2=2), 0.7, IF(AND($L2=3, $K2=3), 0.3, (2*($L2-$K2+1)/(($L2+1)*($L2-2)))))))</f>
        <v>1</v>
      </c>
    </row>
    <row r="3" spans="1:14" x14ac:dyDescent="0.25">
      <c r="A3" s="1" t="s">
        <v>8</v>
      </c>
      <c r="B3" s="1" t="s">
        <v>516</v>
      </c>
      <c r="C3" s="1">
        <f t="shared" ref="C3:C66" si="1">VALUE(MID(A3,FIND("(", A3)+1,4))</f>
        <v>2012</v>
      </c>
      <c r="D3" s="1" t="s">
        <v>383</v>
      </c>
      <c r="E3" s="1" t="s">
        <v>391</v>
      </c>
      <c r="F3" s="1" t="s">
        <v>1258</v>
      </c>
      <c r="G3" s="1" t="s">
        <v>1254</v>
      </c>
      <c r="H3" s="1" t="s">
        <v>7</v>
      </c>
      <c r="I3" s="1" t="s">
        <v>1198</v>
      </c>
      <c r="J3" s="1" t="s">
        <v>59</v>
      </c>
      <c r="K3" s="1">
        <v>2</v>
      </c>
      <c r="L3" s="1">
        <v>8</v>
      </c>
      <c r="M3" s="1" t="b">
        <f t="shared" ref="M3:M66" si="2">AND(J3="Yes", K3=L3)</f>
        <v>0</v>
      </c>
      <c r="N3" s="1">
        <f t="shared" si="0"/>
        <v>0.25925925925925924</v>
      </c>
    </row>
    <row r="4" spans="1:14" x14ac:dyDescent="0.25">
      <c r="A4" s="1" t="s">
        <v>8</v>
      </c>
      <c r="B4" s="1" t="s">
        <v>517</v>
      </c>
      <c r="C4" s="1">
        <f t="shared" si="1"/>
        <v>2012</v>
      </c>
      <c r="D4" s="1" t="s">
        <v>384</v>
      </c>
      <c r="E4" s="1" t="s">
        <v>391</v>
      </c>
      <c r="F4" s="1" t="s">
        <v>1258</v>
      </c>
      <c r="G4" s="1" t="s">
        <v>1254</v>
      </c>
      <c r="H4" s="1" t="s">
        <v>7</v>
      </c>
      <c r="I4" s="1" t="s">
        <v>1198</v>
      </c>
      <c r="J4" s="1" t="s">
        <v>59</v>
      </c>
      <c r="K4" s="1">
        <v>3</v>
      </c>
      <c r="L4" s="1">
        <v>8</v>
      </c>
      <c r="M4" s="1" t="b">
        <f t="shared" si="2"/>
        <v>0</v>
      </c>
      <c r="N4" s="1">
        <f t="shared" si="0"/>
        <v>0.22222222222222221</v>
      </c>
    </row>
    <row r="5" spans="1:14" x14ac:dyDescent="0.25">
      <c r="A5" s="1" t="s">
        <v>8</v>
      </c>
      <c r="B5" s="1" t="s">
        <v>518</v>
      </c>
      <c r="C5" s="1">
        <f t="shared" si="1"/>
        <v>2012</v>
      </c>
      <c r="D5" s="1" t="s">
        <v>385</v>
      </c>
      <c r="E5" s="1" t="s">
        <v>391</v>
      </c>
      <c r="F5" s="1" t="s">
        <v>1258</v>
      </c>
      <c r="G5" s="1" t="s">
        <v>1254</v>
      </c>
      <c r="H5" s="1" t="s">
        <v>7</v>
      </c>
      <c r="I5" s="1" t="s">
        <v>1198</v>
      </c>
      <c r="J5" s="1" t="s">
        <v>59</v>
      </c>
      <c r="K5" s="1">
        <v>4</v>
      </c>
      <c r="L5" s="1">
        <v>8</v>
      </c>
      <c r="M5" s="1" t="b">
        <f t="shared" si="2"/>
        <v>0</v>
      </c>
      <c r="N5" s="1">
        <f t="shared" si="0"/>
        <v>0.18518518518518517</v>
      </c>
    </row>
    <row r="6" spans="1:14" x14ac:dyDescent="0.25">
      <c r="A6" s="1" t="s">
        <v>8</v>
      </c>
      <c r="B6" s="1" t="s">
        <v>519</v>
      </c>
      <c r="C6" s="1">
        <f t="shared" si="1"/>
        <v>2012</v>
      </c>
      <c r="D6" s="1" t="s">
        <v>386</v>
      </c>
      <c r="E6" s="1" t="s">
        <v>391</v>
      </c>
      <c r="F6" s="1" t="s">
        <v>1258</v>
      </c>
      <c r="G6" s="1" t="s">
        <v>1254</v>
      </c>
      <c r="H6" s="1" t="s">
        <v>7</v>
      </c>
      <c r="I6" s="1" t="s">
        <v>1198</v>
      </c>
      <c r="J6" s="1" t="s">
        <v>59</v>
      </c>
      <c r="K6" s="1">
        <v>5</v>
      </c>
      <c r="L6" s="1">
        <v>8</v>
      </c>
      <c r="M6" s="1" t="b">
        <f t="shared" si="2"/>
        <v>0</v>
      </c>
      <c r="N6" s="1">
        <f t="shared" si="0"/>
        <v>0.14814814814814814</v>
      </c>
    </row>
    <row r="7" spans="1:14" x14ac:dyDescent="0.25">
      <c r="A7" s="1" t="s">
        <v>8</v>
      </c>
      <c r="B7" s="1" t="s">
        <v>520</v>
      </c>
      <c r="C7" s="1">
        <f t="shared" si="1"/>
        <v>2012</v>
      </c>
      <c r="D7" s="1" t="s">
        <v>387</v>
      </c>
      <c r="E7" s="1" t="s">
        <v>391</v>
      </c>
      <c r="F7" s="1" t="s">
        <v>1258</v>
      </c>
      <c r="G7" s="1" t="s">
        <v>1254</v>
      </c>
      <c r="H7" s="1" t="s">
        <v>7</v>
      </c>
      <c r="I7" s="1" t="s">
        <v>1198</v>
      </c>
      <c r="J7" s="1" t="s">
        <v>59</v>
      </c>
      <c r="K7" s="1">
        <v>6</v>
      </c>
      <c r="L7" s="1">
        <v>8</v>
      </c>
      <c r="M7" s="1" t="b">
        <f t="shared" si="2"/>
        <v>0</v>
      </c>
      <c r="N7" s="1">
        <f t="shared" si="0"/>
        <v>0.1111111111111111</v>
      </c>
    </row>
    <row r="8" spans="1:14" x14ac:dyDescent="0.25">
      <c r="A8" s="1" t="s">
        <v>8</v>
      </c>
      <c r="B8" s="1" t="s">
        <v>521</v>
      </c>
      <c r="C8" s="1">
        <f t="shared" si="1"/>
        <v>2012</v>
      </c>
      <c r="D8" s="1" t="s">
        <v>388</v>
      </c>
      <c r="E8" s="1" t="s">
        <v>392</v>
      </c>
      <c r="F8" s="1" t="s">
        <v>1259</v>
      </c>
      <c r="G8" s="1" t="s">
        <v>1255</v>
      </c>
      <c r="H8" s="1" t="s">
        <v>7</v>
      </c>
      <c r="I8" s="1" t="s">
        <v>1148</v>
      </c>
      <c r="J8" s="1" t="s">
        <v>59</v>
      </c>
      <c r="K8" s="1">
        <v>7</v>
      </c>
      <c r="L8" s="1">
        <v>8</v>
      </c>
      <c r="M8" s="1" t="b">
        <f t="shared" si="2"/>
        <v>0</v>
      </c>
      <c r="N8" s="1">
        <f t="shared" si="0"/>
        <v>7.407407407407407E-2</v>
      </c>
    </row>
    <row r="9" spans="1:14" x14ac:dyDescent="0.25">
      <c r="A9" s="1" t="s">
        <v>8</v>
      </c>
      <c r="B9" s="1" t="s">
        <v>522</v>
      </c>
      <c r="C9" s="1">
        <f t="shared" si="1"/>
        <v>2012</v>
      </c>
      <c r="D9" s="1" t="s">
        <v>389</v>
      </c>
      <c r="E9" s="1" t="s">
        <v>391</v>
      </c>
      <c r="F9" s="1" t="s">
        <v>1258</v>
      </c>
      <c r="G9" s="1" t="s">
        <v>1254</v>
      </c>
      <c r="H9" s="1" t="s">
        <v>7</v>
      </c>
      <c r="I9" s="1" t="s">
        <v>1198</v>
      </c>
      <c r="J9" s="1" t="s">
        <v>60</v>
      </c>
      <c r="K9" s="1">
        <v>8</v>
      </c>
      <c r="L9" s="1">
        <v>8</v>
      </c>
      <c r="M9" s="1" t="b">
        <f t="shared" si="2"/>
        <v>1</v>
      </c>
      <c r="N9" s="1">
        <f t="shared" si="0"/>
        <v>1</v>
      </c>
    </row>
    <row r="10" spans="1:14" x14ac:dyDescent="0.25">
      <c r="A10" s="1" t="s">
        <v>9</v>
      </c>
      <c r="B10" s="1" t="s">
        <v>523</v>
      </c>
      <c r="C10" s="1">
        <f t="shared" si="1"/>
        <v>2011</v>
      </c>
      <c r="D10" s="1" t="s">
        <v>393</v>
      </c>
      <c r="E10" s="1" t="s">
        <v>394</v>
      </c>
      <c r="F10" s="1" t="s">
        <v>452</v>
      </c>
      <c r="H10" s="1" t="s">
        <v>1288</v>
      </c>
      <c r="I10" s="1" t="s">
        <v>1289</v>
      </c>
      <c r="J10" s="1" t="s">
        <v>60</v>
      </c>
      <c r="K10" s="1">
        <v>1</v>
      </c>
      <c r="L10" s="1">
        <v>1</v>
      </c>
      <c r="M10" s="1" t="b">
        <f t="shared" si="2"/>
        <v>1</v>
      </c>
      <c r="N10" s="1">
        <f t="shared" si="0"/>
        <v>1</v>
      </c>
    </row>
    <row r="11" spans="1:14" x14ac:dyDescent="0.25">
      <c r="A11" s="1" t="s">
        <v>19</v>
      </c>
      <c r="B11" s="1" t="s">
        <v>1235</v>
      </c>
      <c r="C11" s="1">
        <f t="shared" si="1"/>
        <v>2008</v>
      </c>
      <c r="D11" s="1" t="s">
        <v>395</v>
      </c>
      <c r="E11" s="1" t="s">
        <v>400</v>
      </c>
      <c r="F11" s="1" t="s">
        <v>453</v>
      </c>
      <c r="H11" s="1" t="s">
        <v>14</v>
      </c>
      <c r="I11" s="1" t="s">
        <v>1197</v>
      </c>
      <c r="J11" s="1" t="s">
        <v>60</v>
      </c>
      <c r="K11" s="1">
        <v>1</v>
      </c>
      <c r="L11" s="1">
        <v>3</v>
      </c>
      <c r="M11" s="1" t="b">
        <f t="shared" si="2"/>
        <v>0</v>
      </c>
      <c r="N11" s="1">
        <f t="shared" si="0"/>
        <v>1</v>
      </c>
    </row>
    <row r="12" spans="1:14" x14ac:dyDescent="0.25">
      <c r="A12" s="1" t="s">
        <v>19</v>
      </c>
      <c r="B12" s="1" t="s">
        <v>524</v>
      </c>
      <c r="C12" s="1">
        <f t="shared" si="1"/>
        <v>2008</v>
      </c>
      <c r="D12" s="1" t="s">
        <v>402</v>
      </c>
      <c r="E12" s="1" t="s">
        <v>808</v>
      </c>
      <c r="F12" s="1" t="s">
        <v>454</v>
      </c>
      <c r="H12" s="1" t="s">
        <v>14</v>
      </c>
      <c r="I12" s="1" t="s">
        <v>1169</v>
      </c>
      <c r="J12" s="1" t="s">
        <v>59</v>
      </c>
      <c r="K12" s="1">
        <v>2</v>
      </c>
      <c r="L12" s="1">
        <v>3</v>
      </c>
      <c r="M12" s="1" t="b">
        <f t="shared" si="2"/>
        <v>0</v>
      </c>
      <c r="N12" s="1">
        <f t="shared" si="0"/>
        <v>0.7</v>
      </c>
    </row>
    <row r="13" spans="1:14" x14ac:dyDescent="0.25">
      <c r="A13" s="1" t="s">
        <v>19</v>
      </c>
      <c r="B13" s="1" t="s">
        <v>525</v>
      </c>
      <c r="C13" s="1">
        <f t="shared" si="1"/>
        <v>2008</v>
      </c>
      <c r="D13" s="1" t="s">
        <v>399</v>
      </c>
      <c r="E13" s="1" t="s">
        <v>401</v>
      </c>
      <c r="F13" s="1" t="s">
        <v>1278</v>
      </c>
      <c r="G13" s="1" t="s">
        <v>1256</v>
      </c>
      <c r="H13" s="1" t="s">
        <v>7</v>
      </c>
      <c r="I13" s="1" t="s">
        <v>1140</v>
      </c>
      <c r="J13" s="1" t="s">
        <v>59</v>
      </c>
      <c r="K13" s="1">
        <v>3</v>
      </c>
      <c r="L13" s="1">
        <v>3</v>
      </c>
      <c r="M13" s="1" t="b">
        <f t="shared" si="2"/>
        <v>0</v>
      </c>
      <c r="N13" s="1">
        <f t="shared" si="0"/>
        <v>1</v>
      </c>
    </row>
    <row r="14" spans="1:14" x14ac:dyDescent="0.25">
      <c r="A14" s="1" t="s">
        <v>15</v>
      </c>
      <c r="B14" s="1" t="s">
        <v>1235</v>
      </c>
      <c r="C14" s="1">
        <f t="shared" si="1"/>
        <v>2016</v>
      </c>
      <c r="D14" s="1" t="s">
        <v>395</v>
      </c>
      <c r="E14" s="1" t="s">
        <v>400</v>
      </c>
      <c r="F14" s="1" t="s">
        <v>453</v>
      </c>
      <c r="H14" s="1" t="s">
        <v>14</v>
      </c>
      <c r="I14" s="1" t="s">
        <v>1197</v>
      </c>
      <c r="J14" s="1" t="s">
        <v>60</v>
      </c>
      <c r="K14" s="1">
        <v>1</v>
      </c>
      <c r="L14" s="1">
        <v>5</v>
      </c>
      <c r="M14" s="1" t="b">
        <f t="shared" si="2"/>
        <v>0</v>
      </c>
      <c r="N14" s="1">
        <f t="shared" si="0"/>
        <v>1</v>
      </c>
    </row>
    <row r="15" spans="1:14" x14ac:dyDescent="0.25">
      <c r="A15" s="1" t="s">
        <v>15</v>
      </c>
      <c r="B15" s="1" t="s">
        <v>1236</v>
      </c>
      <c r="C15" s="1">
        <f t="shared" si="1"/>
        <v>2016</v>
      </c>
      <c r="D15" s="1" t="s">
        <v>396</v>
      </c>
      <c r="E15" s="1" t="s">
        <v>808</v>
      </c>
      <c r="F15" s="1" t="s">
        <v>454</v>
      </c>
      <c r="H15" s="1" t="s">
        <v>14</v>
      </c>
      <c r="I15" s="1" t="s">
        <v>1169</v>
      </c>
      <c r="J15" s="1" t="s">
        <v>59</v>
      </c>
      <c r="K15" s="1">
        <v>2</v>
      </c>
      <c r="L15" s="1">
        <v>5</v>
      </c>
      <c r="M15" s="1" t="b">
        <f t="shared" si="2"/>
        <v>0</v>
      </c>
      <c r="N15" s="1">
        <f t="shared" si="0"/>
        <v>0.44444444444444442</v>
      </c>
    </row>
    <row r="16" spans="1:14" x14ac:dyDescent="0.25">
      <c r="A16" s="1" t="s">
        <v>15</v>
      </c>
      <c r="B16" s="1" t="s">
        <v>526</v>
      </c>
      <c r="C16" s="1">
        <f t="shared" si="1"/>
        <v>2016</v>
      </c>
      <c r="D16" s="1" t="s">
        <v>397</v>
      </c>
      <c r="E16" s="1" t="s">
        <v>401</v>
      </c>
      <c r="F16" s="1" t="s">
        <v>1278</v>
      </c>
      <c r="G16" s="1" t="s">
        <v>1256</v>
      </c>
      <c r="H16" s="1" t="s">
        <v>7</v>
      </c>
      <c r="I16" s="1" t="s">
        <v>1140</v>
      </c>
      <c r="J16" s="1" t="s">
        <v>59</v>
      </c>
      <c r="K16" s="1">
        <v>3</v>
      </c>
      <c r="L16" s="1">
        <v>5</v>
      </c>
      <c r="M16" s="1" t="b">
        <f t="shared" si="2"/>
        <v>0</v>
      </c>
      <c r="N16" s="1">
        <f t="shared" si="0"/>
        <v>0.33333333333333331</v>
      </c>
    </row>
    <row r="17" spans="1:14" x14ac:dyDescent="0.25">
      <c r="A17" s="1" t="s">
        <v>15</v>
      </c>
      <c r="B17" s="1" t="s">
        <v>527</v>
      </c>
      <c r="C17" s="1">
        <f t="shared" si="1"/>
        <v>2016</v>
      </c>
      <c r="D17" s="1" t="s">
        <v>398</v>
      </c>
      <c r="E17" s="1" t="s">
        <v>401</v>
      </c>
      <c r="F17" s="1" t="s">
        <v>1278</v>
      </c>
      <c r="G17" s="1" t="s">
        <v>1256</v>
      </c>
      <c r="H17" s="1" t="s">
        <v>7</v>
      </c>
      <c r="I17" s="1" t="s">
        <v>1140</v>
      </c>
      <c r="J17" s="1" t="s">
        <v>59</v>
      </c>
      <c r="K17" s="1">
        <v>4</v>
      </c>
      <c r="L17" s="1">
        <v>5</v>
      </c>
      <c r="M17" s="1" t="b">
        <f t="shared" si="2"/>
        <v>0</v>
      </c>
      <c r="N17" s="1">
        <f t="shared" si="0"/>
        <v>0.22222222222222221</v>
      </c>
    </row>
    <row r="18" spans="1:14" x14ac:dyDescent="0.25">
      <c r="A18" s="1" t="s">
        <v>15</v>
      </c>
      <c r="B18" s="1" t="s">
        <v>525</v>
      </c>
      <c r="C18" s="1">
        <f t="shared" si="1"/>
        <v>2016</v>
      </c>
      <c r="D18" s="1" t="s">
        <v>399</v>
      </c>
      <c r="E18" s="1" t="s">
        <v>401</v>
      </c>
      <c r="F18" s="1" t="s">
        <v>1278</v>
      </c>
      <c r="G18" s="1" t="s">
        <v>1256</v>
      </c>
      <c r="H18" s="1" t="s">
        <v>7</v>
      </c>
      <c r="I18" s="1" t="s">
        <v>1140</v>
      </c>
      <c r="J18" s="1" t="s">
        <v>59</v>
      </c>
      <c r="K18" s="1">
        <v>5</v>
      </c>
      <c r="L18" s="1">
        <v>5</v>
      </c>
      <c r="M18" s="1" t="b">
        <f t="shared" si="2"/>
        <v>0</v>
      </c>
      <c r="N18" s="1">
        <f t="shared" si="0"/>
        <v>1</v>
      </c>
    </row>
    <row r="19" spans="1:14" x14ac:dyDescent="0.25">
      <c r="A19" s="1" t="s">
        <v>16</v>
      </c>
      <c r="B19" s="1" t="s">
        <v>1235</v>
      </c>
      <c r="C19" s="1">
        <f t="shared" si="1"/>
        <v>2016</v>
      </c>
      <c r="D19" s="1" t="s">
        <v>395</v>
      </c>
      <c r="E19" s="1" t="s">
        <v>400</v>
      </c>
      <c r="F19" s="1" t="s">
        <v>453</v>
      </c>
      <c r="H19" s="1" t="s">
        <v>14</v>
      </c>
      <c r="I19" s="1" t="s">
        <v>1197</v>
      </c>
      <c r="J19" s="1" t="s">
        <v>60</v>
      </c>
      <c r="K19" s="1">
        <v>1</v>
      </c>
      <c r="L19" s="1">
        <v>4</v>
      </c>
      <c r="M19" s="1" t="b">
        <f t="shared" si="2"/>
        <v>0</v>
      </c>
      <c r="N19" s="1">
        <f t="shared" si="0"/>
        <v>1</v>
      </c>
    </row>
    <row r="20" spans="1:14" x14ac:dyDescent="0.25">
      <c r="A20" s="1" t="s">
        <v>16</v>
      </c>
      <c r="B20" s="1" t="s">
        <v>528</v>
      </c>
      <c r="C20" s="1">
        <f t="shared" si="1"/>
        <v>2016</v>
      </c>
      <c r="D20" s="1" t="s">
        <v>403</v>
      </c>
      <c r="E20" s="1" t="s">
        <v>400</v>
      </c>
      <c r="F20" s="1" t="s">
        <v>453</v>
      </c>
      <c r="H20" s="1" t="s">
        <v>14</v>
      </c>
      <c r="I20" s="1" t="s">
        <v>1197</v>
      </c>
      <c r="J20" s="1" t="s">
        <v>59</v>
      </c>
      <c r="K20" s="1">
        <v>2</v>
      </c>
      <c r="L20" s="1">
        <v>4</v>
      </c>
      <c r="M20" s="1" t="b">
        <f t="shared" si="2"/>
        <v>0</v>
      </c>
      <c r="N20" s="1">
        <f t="shared" si="0"/>
        <v>0.6</v>
      </c>
    </row>
    <row r="21" spans="1:14" x14ac:dyDescent="0.25">
      <c r="A21" s="1" t="s">
        <v>16</v>
      </c>
      <c r="B21" s="1" t="s">
        <v>1238</v>
      </c>
      <c r="C21" s="1">
        <f t="shared" si="1"/>
        <v>2016</v>
      </c>
      <c r="D21" s="1" t="s">
        <v>1122</v>
      </c>
      <c r="E21" s="1" t="s">
        <v>400</v>
      </c>
      <c r="F21" s="1" t="s">
        <v>453</v>
      </c>
      <c r="H21" s="1" t="s">
        <v>14</v>
      </c>
      <c r="I21" s="1" t="s">
        <v>1197</v>
      </c>
      <c r="J21" s="1" t="s">
        <v>59</v>
      </c>
      <c r="K21" s="1">
        <v>3</v>
      </c>
      <c r="L21" s="1">
        <v>4</v>
      </c>
      <c r="M21" s="1" t="b">
        <f t="shared" si="2"/>
        <v>0</v>
      </c>
      <c r="N21" s="1">
        <f t="shared" si="0"/>
        <v>0.4</v>
      </c>
    </row>
    <row r="22" spans="1:14" x14ac:dyDescent="0.25">
      <c r="A22" s="1" t="s">
        <v>16</v>
      </c>
      <c r="B22" s="1" t="s">
        <v>525</v>
      </c>
      <c r="C22" s="1">
        <f t="shared" si="1"/>
        <v>2016</v>
      </c>
      <c r="D22" s="1" t="s">
        <v>399</v>
      </c>
      <c r="E22" s="1" t="s">
        <v>401</v>
      </c>
      <c r="F22" s="1" t="s">
        <v>1278</v>
      </c>
      <c r="G22" s="1" t="s">
        <v>1256</v>
      </c>
      <c r="H22" s="1" t="s">
        <v>7</v>
      </c>
      <c r="I22" s="1" t="s">
        <v>1140</v>
      </c>
      <c r="J22" s="1" t="s">
        <v>59</v>
      </c>
      <c r="K22" s="1">
        <v>4</v>
      </c>
      <c r="L22" s="1">
        <v>4</v>
      </c>
      <c r="M22" s="1" t="b">
        <f t="shared" si="2"/>
        <v>0</v>
      </c>
      <c r="N22" s="1">
        <f t="shared" si="0"/>
        <v>1</v>
      </c>
    </row>
    <row r="23" spans="1:14" x14ac:dyDescent="0.25">
      <c r="A23" s="1" t="s">
        <v>1231</v>
      </c>
      <c r="B23" s="1" t="s">
        <v>1235</v>
      </c>
      <c r="C23" s="1">
        <f t="shared" si="1"/>
        <v>2016</v>
      </c>
      <c r="D23" s="1" t="s">
        <v>395</v>
      </c>
      <c r="E23" s="1" t="s">
        <v>400</v>
      </c>
      <c r="F23" s="1" t="s">
        <v>453</v>
      </c>
      <c r="H23" s="1" t="s">
        <v>14</v>
      </c>
      <c r="I23" s="1" t="s">
        <v>1197</v>
      </c>
      <c r="J23" s="1" t="s">
        <v>60</v>
      </c>
      <c r="K23" s="1">
        <v>1</v>
      </c>
      <c r="L23" s="1">
        <v>3</v>
      </c>
      <c r="M23" s="1" t="b">
        <f t="shared" si="2"/>
        <v>0</v>
      </c>
      <c r="N23" s="1">
        <f t="shared" si="0"/>
        <v>1</v>
      </c>
    </row>
    <row r="24" spans="1:14" x14ac:dyDescent="0.25">
      <c r="A24" s="1" t="s">
        <v>1231</v>
      </c>
      <c r="B24" s="1" t="s">
        <v>528</v>
      </c>
      <c r="C24" s="1">
        <f t="shared" si="1"/>
        <v>2016</v>
      </c>
      <c r="D24" s="1" t="s">
        <v>403</v>
      </c>
      <c r="E24" s="1" t="s">
        <v>400</v>
      </c>
      <c r="F24" s="1" t="s">
        <v>453</v>
      </c>
      <c r="H24" s="1" t="s">
        <v>14</v>
      </c>
      <c r="I24" s="1" t="s">
        <v>1197</v>
      </c>
      <c r="J24" s="1" t="s">
        <v>59</v>
      </c>
      <c r="K24" s="1">
        <v>2</v>
      </c>
      <c r="L24" s="1">
        <v>3</v>
      </c>
      <c r="M24" s="1" t="b">
        <f t="shared" si="2"/>
        <v>0</v>
      </c>
      <c r="N24" s="1">
        <f t="shared" si="0"/>
        <v>0.7</v>
      </c>
    </row>
    <row r="25" spans="1:14" x14ac:dyDescent="0.25">
      <c r="A25" s="1" t="s">
        <v>1231</v>
      </c>
      <c r="B25" s="1" t="s">
        <v>531</v>
      </c>
      <c r="C25" s="1">
        <f t="shared" si="1"/>
        <v>2016</v>
      </c>
      <c r="D25" s="1" t="s">
        <v>408</v>
      </c>
      <c r="E25" s="1" t="s">
        <v>400</v>
      </c>
      <c r="F25" s="1" t="s">
        <v>453</v>
      </c>
      <c r="H25" s="1" t="s">
        <v>14</v>
      </c>
      <c r="I25" s="1" t="s">
        <v>1197</v>
      </c>
      <c r="J25" s="1" t="s">
        <v>59</v>
      </c>
      <c r="K25" s="1">
        <v>3</v>
      </c>
      <c r="L25" s="1">
        <v>3</v>
      </c>
      <c r="M25" s="1" t="b">
        <f t="shared" si="2"/>
        <v>0</v>
      </c>
      <c r="N25" s="1">
        <f t="shared" si="0"/>
        <v>1</v>
      </c>
    </row>
    <row r="26" spans="1:14" x14ac:dyDescent="0.25">
      <c r="A26" s="1" t="s">
        <v>21</v>
      </c>
      <c r="B26" s="1" t="s">
        <v>1235</v>
      </c>
      <c r="C26" s="1">
        <f t="shared" si="1"/>
        <v>2019</v>
      </c>
      <c r="D26" s="1" t="s">
        <v>395</v>
      </c>
      <c r="E26" s="1" t="s">
        <v>400</v>
      </c>
      <c r="F26" s="1" t="s">
        <v>453</v>
      </c>
      <c r="H26" s="1" t="s">
        <v>14</v>
      </c>
      <c r="I26" s="1" t="s">
        <v>1197</v>
      </c>
      <c r="J26" s="1" t="s">
        <v>60</v>
      </c>
      <c r="K26" s="1">
        <v>1</v>
      </c>
      <c r="L26" s="1">
        <v>4</v>
      </c>
      <c r="M26" s="1" t="b">
        <f t="shared" si="2"/>
        <v>0</v>
      </c>
      <c r="N26" s="1">
        <f t="shared" si="0"/>
        <v>1</v>
      </c>
    </row>
    <row r="27" spans="1:14" x14ac:dyDescent="0.25">
      <c r="A27" s="1" t="s">
        <v>21</v>
      </c>
      <c r="B27" s="1" t="s">
        <v>529</v>
      </c>
      <c r="C27" s="1">
        <f t="shared" si="1"/>
        <v>2019</v>
      </c>
      <c r="D27" s="1" t="s">
        <v>404</v>
      </c>
      <c r="E27" s="1" t="s">
        <v>400</v>
      </c>
      <c r="F27" s="1" t="s">
        <v>453</v>
      </c>
      <c r="H27" s="1" t="s">
        <v>14</v>
      </c>
      <c r="I27" s="1" t="s">
        <v>1197</v>
      </c>
      <c r="J27" s="1" t="s">
        <v>59</v>
      </c>
      <c r="K27" s="1">
        <v>2</v>
      </c>
      <c r="L27" s="1">
        <v>4</v>
      </c>
      <c r="M27" s="1" t="b">
        <f t="shared" si="2"/>
        <v>0</v>
      </c>
      <c r="N27" s="1">
        <f t="shared" si="0"/>
        <v>0.6</v>
      </c>
    </row>
    <row r="28" spans="1:14" x14ac:dyDescent="0.25">
      <c r="A28" s="1" t="s">
        <v>21</v>
      </c>
      <c r="B28" s="1" t="s">
        <v>530</v>
      </c>
      <c r="C28" s="1">
        <f t="shared" si="1"/>
        <v>2019</v>
      </c>
      <c r="D28" s="1" t="s">
        <v>405</v>
      </c>
      <c r="E28" s="1" t="s">
        <v>406</v>
      </c>
      <c r="F28" s="1" t="s">
        <v>455</v>
      </c>
      <c r="H28" s="1" t="s">
        <v>407</v>
      </c>
      <c r="I28" s="1" t="s">
        <v>1129</v>
      </c>
      <c r="J28" s="1" t="s">
        <v>59</v>
      </c>
      <c r="K28" s="1">
        <v>3</v>
      </c>
      <c r="L28" s="1">
        <v>4</v>
      </c>
      <c r="M28" s="1" t="b">
        <f t="shared" si="2"/>
        <v>0</v>
      </c>
      <c r="N28" s="1">
        <f t="shared" si="0"/>
        <v>0.4</v>
      </c>
    </row>
    <row r="29" spans="1:14" x14ac:dyDescent="0.25">
      <c r="A29" s="1" t="s">
        <v>21</v>
      </c>
      <c r="B29" s="1" t="s">
        <v>525</v>
      </c>
      <c r="C29" s="1">
        <f t="shared" si="1"/>
        <v>2019</v>
      </c>
      <c r="D29" s="1" t="s">
        <v>399</v>
      </c>
      <c r="E29" s="1" t="s">
        <v>401</v>
      </c>
      <c r="F29" s="1" t="s">
        <v>1278</v>
      </c>
      <c r="G29" s="1" t="s">
        <v>1256</v>
      </c>
      <c r="H29" s="1" t="s">
        <v>7</v>
      </c>
      <c r="I29" s="1" t="s">
        <v>1140</v>
      </c>
      <c r="J29" s="1" t="s">
        <v>59</v>
      </c>
      <c r="K29" s="1">
        <v>4</v>
      </c>
      <c r="L29" s="1">
        <v>4</v>
      </c>
      <c r="M29" s="1" t="b">
        <f t="shared" si="2"/>
        <v>0</v>
      </c>
      <c r="N29" s="1">
        <f t="shared" si="0"/>
        <v>1</v>
      </c>
    </row>
    <row r="30" spans="1:14" x14ac:dyDescent="0.25">
      <c r="A30" s="1" t="s">
        <v>24</v>
      </c>
      <c r="B30" s="1" t="s">
        <v>1235</v>
      </c>
      <c r="C30" s="1">
        <f t="shared" si="1"/>
        <v>2020</v>
      </c>
      <c r="D30" s="1" t="s">
        <v>395</v>
      </c>
      <c r="E30" s="1" t="s">
        <v>400</v>
      </c>
      <c r="F30" s="1" t="s">
        <v>453</v>
      </c>
      <c r="H30" s="1" t="s">
        <v>14</v>
      </c>
      <c r="I30" s="1" t="s">
        <v>1197</v>
      </c>
      <c r="J30" s="1" t="s">
        <v>60</v>
      </c>
      <c r="K30" s="1">
        <v>1</v>
      </c>
      <c r="L30" s="1">
        <v>5</v>
      </c>
      <c r="M30" s="1" t="b">
        <f t="shared" si="2"/>
        <v>0</v>
      </c>
      <c r="N30" s="1">
        <f t="shared" si="0"/>
        <v>1</v>
      </c>
    </row>
    <row r="31" spans="1:14" x14ac:dyDescent="0.25">
      <c r="A31" s="1" t="s">
        <v>24</v>
      </c>
      <c r="B31" s="1" t="s">
        <v>528</v>
      </c>
      <c r="C31" s="1">
        <f t="shared" si="1"/>
        <v>2020</v>
      </c>
      <c r="D31" s="1" t="s">
        <v>403</v>
      </c>
      <c r="E31" s="1" t="s">
        <v>400</v>
      </c>
      <c r="F31" s="1" t="s">
        <v>453</v>
      </c>
      <c r="H31" s="1" t="s">
        <v>14</v>
      </c>
      <c r="I31" s="1" t="s">
        <v>1197</v>
      </c>
      <c r="J31" s="1" t="s">
        <v>59</v>
      </c>
      <c r="K31" s="1">
        <v>2</v>
      </c>
      <c r="L31" s="1">
        <v>5</v>
      </c>
      <c r="M31" s="1" t="b">
        <f t="shared" si="2"/>
        <v>0</v>
      </c>
      <c r="N31" s="1">
        <f t="shared" si="0"/>
        <v>0.44444444444444442</v>
      </c>
    </row>
    <row r="32" spans="1:14" x14ac:dyDescent="0.25">
      <c r="A32" s="1" t="s">
        <v>24</v>
      </c>
      <c r="B32" s="1" t="s">
        <v>531</v>
      </c>
      <c r="C32" s="1">
        <f t="shared" si="1"/>
        <v>2020</v>
      </c>
      <c r="D32" s="1" t="s">
        <v>408</v>
      </c>
      <c r="E32" s="1" t="s">
        <v>400</v>
      </c>
      <c r="F32" s="1" t="s">
        <v>453</v>
      </c>
      <c r="H32" s="1" t="s">
        <v>14</v>
      </c>
      <c r="I32" s="1" t="s">
        <v>1197</v>
      </c>
      <c r="J32" s="1" t="s">
        <v>59</v>
      </c>
      <c r="K32" s="1">
        <v>3</v>
      </c>
      <c r="L32" s="1">
        <v>5</v>
      </c>
      <c r="M32" s="1" t="b">
        <f t="shared" si="2"/>
        <v>0</v>
      </c>
      <c r="N32" s="1">
        <f t="shared" si="0"/>
        <v>0.33333333333333331</v>
      </c>
    </row>
    <row r="33" spans="1:14" x14ac:dyDescent="0.25">
      <c r="A33" s="1" t="s">
        <v>24</v>
      </c>
      <c r="B33" s="1" t="s">
        <v>532</v>
      </c>
      <c r="C33" s="1">
        <f t="shared" si="1"/>
        <v>2020</v>
      </c>
      <c r="D33" s="1" t="s">
        <v>409</v>
      </c>
      <c r="E33" s="1" t="s">
        <v>621</v>
      </c>
      <c r="F33" s="1" t="s">
        <v>1278</v>
      </c>
      <c r="G33" s="1" t="s">
        <v>1256</v>
      </c>
      <c r="H33" s="1" t="s">
        <v>7</v>
      </c>
      <c r="I33" s="1" t="s">
        <v>1195</v>
      </c>
      <c r="J33" s="1" t="s">
        <v>59</v>
      </c>
      <c r="K33" s="1">
        <v>4</v>
      </c>
      <c r="L33" s="1">
        <v>5</v>
      </c>
      <c r="M33" s="1" t="b">
        <f t="shared" si="2"/>
        <v>0</v>
      </c>
      <c r="N33" s="1">
        <f t="shared" si="0"/>
        <v>0.22222222222222221</v>
      </c>
    </row>
    <row r="34" spans="1:14" x14ac:dyDescent="0.25">
      <c r="A34" s="1" t="s">
        <v>24</v>
      </c>
      <c r="B34" s="1" t="s">
        <v>525</v>
      </c>
      <c r="C34" s="1">
        <f t="shared" si="1"/>
        <v>2020</v>
      </c>
      <c r="D34" s="1" t="s">
        <v>399</v>
      </c>
      <c r="E34" s="1" t="s">
        <v>401</v>
      </c>
      <c r="F34" s="1" t="s">
        <v>1278</v>
      </c>
      <c r="G34" s="1" t="s">
        <v>1256</v>
      </c>
      <c r="H34" s="1" t="s">
        <v>7</v>
      </c>
      <c r="I34" s="1" t="s">
        <v>1140</v>
      </c>
      <c r="J34" s="1" t="s">
        <v>59</v>
      </c>
      <c r="K34" s="1">
        <v>5</v>
      </c>
      <c r="L34" s="1">
        <v>5</v>
      </c>
      <c r="M34" s="1" t="b">
        <f t="shared" si="2"/>
        <v>0</v>
      </c>
      <c r="N34" s="1">
        <f t="shared" si="0"/>
        <v>1</v>
      </c>
    </row>
    <row r="35" spans="1:14" x14ac:dyDescent="0.25">
      <c r="A35" s="1" t="s">
        <v>27</v>
      </c>
      <c r="B35" s="1" t="s">
        <v>533</v>
      </c>
      <c r="C35" s="1">
        <f t="shared" si="1"/>
        <v>2004</v>
      </c>
      <c r="D35" s="1" t="s">
        <v>410</v>
      </c>
      <c r="E35" s="1" t="s">
        <v>414</v>
      </c>
      <c r="F35" s="1" t="s">
        <v>456</v>
      </c>
      <c r="H35" s="1" t="s">
        <v>1288</v>
      </c>
      <c r="I35" s="1" t="s">
        <v>1290</v>
      </c>
      <c r="J35" s="1" t="s">
        <v>60</v>
      </c>
      <c r="K35" s="1">
        <v>1</v>
      </c>
      <c r="L35" s="1">
        <v>8</v>
      </c>
      <c r="M35" s="1" t="b">
        <f t="shared" si="2"/>
        <v>0</v>
      </c>
      <c r="N35" s="1">
        <f t="shared" si="0"/>
        <v>1</v>
      </c>
    </row>
    <row r="36" spans="1:14" x14ac:dyDescent="0.25">
      <c r="A36" s="1" t="s">
        <v>27</v>
      </c>
      <c r="B36" s="1" t="s">
        <v>534</v>
      </c>
      <c r="C36" s="1">
        <f t="shared" si="1"/>
        <v>2004</v>
      </c>
      <c r="D36" s="1" t="s">
        <v>411</v>
      </c>
      <c r="E36" s="1" t="s">
        <v>415</v>
      </c>
      <c r="F36" s="1" t="s">
        <v>457</v>
      </c>
      <c r="H36" s="1" t="s">
        <v>1288</v>
      </c>
      <c r="I36" s="1" t="s">
        <v>1291</v>
      </c>
      <c r="J36" s="1" t="s">
        <v>59</v>
      </c>
      <c r="K36" s="1">
        <v>2</v>
      </c>
      <c r="L36" s="1">
        <v>8</v>
      </c>
      <c r="M36" s="1" t="b">
        <f t="shared" si="2"/>
        <v>0</v>
      </c>
      <c r="N36" s="1">
        <f t="shared" si="0"/>
        <v>0.25925925925925924</v>
      </c>
    </row>
    <row r="37" spans="1:14" x14ac:dyDescent="0.25">
      <c r="A37" s="1" t="s">
        <v>27</v>
      </c>
      <c r="B37" s="1" t="s">
        <v>535</v>
      </c>
      <c r="C37" s="1">
        <f t="shared" si="1"/>
        <v>2004</v>
      </c>
      <c r="D37" s="1" t="s">
        <v>1123</v>
      </c>
      <c r="E37" s="1" t="s">
        <v>415</v>
      </c>
      <c r="F37" s="1" t="s">
        <v>457</v>
      </c>
      <c r="H37" s="1" t="s">
        <v>1288</v>
      </c>
      <c r="I37" s="1" t="s">
        <v>1291</v>
      </c>
      <c r="J37" s="1" t="s">
        <v>59</v>
      </c>
      <c r="K37" s="1">
        <v>3</v>
      </c>
      <c r="L37" s="1">
        <v>8</v>
      </c>
      <c r="M37" s="1" t="b">
        <f t="shared" si="2"/>
        <v>0</v>
      </c>
      <c r="N37" s="1">
        <f t="shared" si="0"/>
        <v>0.22222222222222221</v>
      </c>
    </row>
    <row r="38" spans="1:14" x14ac:dyDescent="0.25">
      <c r="A38" s="1" t="s">
        <v>27</v>
      </c>
      <c r="B38" s="1" t="s">
        <v>536</v>
      </c>
      <c r="C38" s="1">
        <f t="shared" si="1"/>
        <v>2004</v>
      </c>
      <c r="D38" s="1" t="s">
        <v>412</v>
      </c>
      <c r="E38" s="1" t="s">
        <v>415</v>
      </c>
      <c r="F38" s="1" t="s">
        <v>457</v>
      </c>
      <c r="H38" s="1" t="s">
        <v>1288</v>
      </c>
      <c r="I38" s="1" t="s">
        <v>1291</v>
      </c>
      <c r="J38" s="1" t="s">
        <v>59</v>
      </c>
      <c r="K38" s="1">
        <v>4</v>
      </c>
      <c r="L38" s="1">
        <v>8</v>
      </c>
      <c r="M38" s="1" t="b">
        <f t="shared" si="2"/>
        <v>0</v>
      </c>
      <c r="N38" s="1">
        <f t="shared" si="0"/>
        <v>0.18518518518518517</v>
      </c>
    </row>
    <row r="39" spans="1:14" x14ac:dyDescent="0.25">
      <c r="A39" s="1" t="s">
        <v>27</v>
      </c>
      <c r="B39" s="1" t="s">
        <v>537</v>
      </c>
      <c r="C39" s="1">
        <f t="shared" si="1"/>
        <v>2004</v>
      </c>
      <c r="D39" s="1" t="s">
        <v>413</v>
      </c>
      <c r="E39" s="1" t="s">
        <v>416</v>
      </c>
      <c r="F39" s="1" t="s">
        <v>458</v>
      </c>
      <c r="H39" s="1" t="s">
        <v>1288</v>
      </c>
      <c r="I39" s="1" t="s">
        <v>1292</v>
      </c>
      <c r="J39" s="1" t="s">
        <v>59</v>
      </c>
      <c r="K39" s="1">
        <v>5</v>
      </c>
      <c r="L39" s="1">
        <v>8</v>
      </c>
      <c r="M39" s="1" t="b">
        <f t="shared" si="2"/>
        <v>0</v>
      </c>
      <c r="N39" s="1">
        <f t="shared" si="0"/>
        <v>0.14814814814814814</v>
      </c>
    </row>
    <row r="40" spans="1:14" x14ac:dyDescent="0.25">
      <c r="A40" s="1" t="s">
        <v>27</v>
      </c>
      <c r="B40" s="1" t="s">
        <v>538</v>
      </c>
      <c r="C40" s="1">
        <f t="shared" si="1"/>
        <v>2004</v>
      </c>
      <c r="D40" s="1" t="s">
        <v>714</v>
      </c>
      <c r="E40" s="1" t="s">
        <v>689</v>
      </c>
      <c r="F40" s="1" t="s">
        <v>452</v>
      </c>
      <c r="H40" s="1" t="s">
        <v>1288</v>
      </c>
      <c r="I40" s="1" t="s">
        <v>1293</v>
      </c>
      <c r="J40" s="1" t="s">
        <v>59</v>
      </c>
      <c r="K40" s="1">
        <v>6</v>
      </c>
      <c r="L40" s="1">
        <v>8</v>
      </c>
      <c r="M40" s="1" t="b">
        <f t="shared" si="2"/>
        <v>0</v>
      </c>
      <c r="N40" s="1">
        <f t="shared" si="0"/>
        <v>0.1111111111111111</v>
      </c>
    </row>
    <row r="41" spans="1:14" x14ac:dyDescent="0.25">
      <c r="A41" s="1" t="s">
        <v>27</v>
      </c>
      <c r="B41" s="1" t="s">
        <v>562</v>
      </c>
      <c r="C41" s="1">
        <f t="shared" si="1"/>
        <v>2004</v>
      </c>
      <c r="D41" s="1" t="s">
        <v>1124</v>
      </c>
      <c r="E41" s="1" t="s">
        <v>689</v>
      </c>
      <c r="F41" s="1" t="s">
        <v>452</v>
      </c>
      <c r="H41" s="1" t="s">
        <v>1288</v>
      </c>
      <c r="I41" s="1" t="s">
        <v>1293</v>
      </c>
      <c r="J41" s="1" t="s">
        <v>59</v>
      </c>
      <c r="K41" s="1">
        <v>7</v>
      </c>
      <c r="L41" s="1">
        <v>8</v>
      </c>
      <c r="M41" s="1" t="b">
        <f t="shared" si="2"/>
        <v>0</v>
      </c>
      <c r="N41" s="1">
        <f t="shared" si="0"/>
        <v>7.407407407407407E-2</v>
      </c>
    </row>
    <row r="42" spans="1:14" x14ac:dyDescent="0.25">
      <c r="A42" s="1" t="s">
        <v>27</v>
      </c>
      <c r="B42" s="1" t="s">
        <v>539</v>
      </c>
      <c r="C42" s="1">
        <f t="shared" si="1"/>
        <v>2004</v>
      </c>
      <c r="D42" s="1" t="s">
        <v>687</v>
      </c>
      <c r="E42" s="1" t="s">
        <v>689</v>
      </c>
      <c r="F42" s="1" t="s">
        <v>452</v>
      </c>
      <c r="H42" s="1" t="s">
        <v>1288</v>
      </c>
      <c r="I42" s="1" t="s">
        <v>1293</v>
      </c>
      <c r="J42" s="1" t="s">
        <v>59</v>
      </c>
      <c r="K42" s="1">
        <v>8</v>
      </c>
      <c r="L42" s="1">
        <v>8</v>
      </c>
      <c r="M42" s="1" t="b">
        <f t="shared" si="2"/>
        <v>0</v>
      </c>
      <c r="N42" s="1">
        <f t="shared" si="0"/>
        <v>1</v>
      </c>
    </row>
    <row r="43" spans="1:14" x14ac:dyDescent="0.25">
      <c r="A43" s="1" t="s">
        <v>30</v>
      </c>
      <c r="B43" s="1" t="s">
        <v>540</v>
      </c>
      <c r="C43" s="1">
        <f t="shared" si="1"/>
        <v>2010</v>
      </c>
      <c r="D43" s="1" t="s">
        <v>417</v>
      </c>
      <c r="E43" s="1" t="s">
        <v>426</v>
      </c>
      <c r="F43" s="1" t="s">
        <v>459</v>
      </c>
      <c r="H43" s="1" t="s">
        <v>33</v>
      </c>
      <c r="I43" s="1" t="s">
        <v>1187</v>
      </c>
      <c r="J43" s="1" t="s">
        <v>59</v>
      </c>
      <c r="K43" s="1">
        <v>1</v>
      </c>
      <c r="L43" s="1">
        <v>11</v>
      </c>
      <c r="M43" s="1" t="b">
        <f t="shared" si="2"/>
        <v>0</v>
      </c>
      <c r="N43" s="1">
        <f t="shared" si="0"/>
        <v>1</v>
      </c>
    </row>
    <row r="44" spans="1:14" x14ac:dyDescent="0.25">
      <c r="A44" s="1" t="s">
        <v>30</v>
      </c>
      <c r="B44" s="1" t="s">
        <v>541</v>
      </c>
      <c r="C44" s="1">
        <f t="shared" si="1"/>
        <v>2010</v>
      </c>
      <c r="D44" s="1" t="s">
        <v>423</v>
      </c>
      <c r="E44" s="1" t="s">
        <v>426</v>
      </c>
      <c r="F44" s="1" t="s">
        <v>459</v>
      </c>
      <c r="H44" s="1" t="s">
        <v>33</v>
      </c>
      <c r="I44" s="1" t="s">
        <v>1187</v>
      </c>
      <c r="J44" s="1" t="s">
        <v>59</v>
      </c>
      <c r="K44" s="1">
        <v>2</v>
      </c>
      <c r="L44" s="1">
        <v>11</v>
      </c>
      <c r="M44" s="1" t="b">
        <f t="shared" si="2"/>
        <v>0</v>
      </c>
      <c r="N44" s="1">
        <f t="shared" si="0"/>
        <v>0.18518518518518517</v>
      </c>
    </row>
    <row r="45" spans="1:14" x14ac:dyDescent="0.25">
      <c r="A45" s="1" t="s">
        <v>30</v>
      </c>
      <c r="B45" s="1" t="s">
        <v>542</v>
      </c>
      <c r="C45" s="1">
        <f t="shared" si="1"/>
        <v>2010</v>
      </c>
      <c r="D45" s="1" t="s">
        <v>418</v>
      </c>
      <c r="E45" s="1" t="s">
        <v>426</v>
      </c>
      <c r="F45" s="1" t="s">
        <v>459</v>
      </c>
      <c r="H45" s="1" t="s">
        <v>33</v>
      </c>
      <c r="I45" s="1" t="s">
        <v>1187</v>
      </c>
      <c r="J45" s="1" t="s">
        <v>59</v>
      </c>
      <c r="K45" s="1">
        <v>3</v>
      </c>
      <c r="L45" s="1">
        <v>11</v>
      </c>
      <c r="M45" s="1" t="b">
        <f t="shared" si="2"/>
        <v>0</v>
      </c>
      <c r="N45" s="1">
        <f t="shared" si="0"/>
        <v>0.16666666666666666</v>
      </c>
    </row>
    <row r="46" spans="1:14" x14ac:dyDescent="0.25">
      <c r="A46" s="1" t="s">
        <v>30</v>
      </c>
      <c r="B46" s="1" t="s">
        <v>543</v>
      </c>
      <c r="C46" s="1">
        <f t="shared" si="1"/>
        <v>2010</v>
      </c>
      <c r="D46" s="1" t="s">
        <v>419</v>
      </c>
      <c r="E46" s="1" t="s">
        <v>426</v>
      </c>
      <c r="F46" s="1" t="s">
        <v>459</v>
      </c>
      <c r="H46" s="1" t="s">
        <v>33</v>
      </c>
      <c r="I46" s="1" t="s">
        <v>1187</v>
      </c>
      <c r="J46" s="1" t="s">
        <v>59</v>
      </c>
      <c r="K46" s="1">
        <v>4</v>
      </c>
      <c r="L46" s="1">
        <v>11</v>
      </c>
      <c r="M46" s="1" t="b">
        <f t="shared" si="2"/>
        <v>0</v>
      </c>
      <c r="N46" s="1">
        <f t="shared" si="0"/>
        <v>0.14814814814814814</v>
      </c>
    </row>
    <row r="47" spans="1:14" x14ac:dyDescent="0.25">
      <c r="A47" s="1" t="s">
        <v>30</v>
      </c>
      <c r="B47" s="1" t="s">
        <v>544</v>
      </c>
      <c r="C47" s="1">
        <f t="shared" si="1"/>
        <v>2010</v>
      </c>
      <c r="D47" s="1" t="s">
        <v>420</v>
      </c>
      <c r="E47" s="1" t="s">
        <v>426</v>
      </c>
      <c r="F47" s="1" t="s">
        <v>459</v>
      </c>
      <c r="H47" s="1" t="s">
        <v>33</v>
      </c>
      <c r="I47" s="1" t="s">
        <v>1187</v>
      </c>
      <c r="J47" s="1" t="s">
        <v>59</v>
      </c>
      <c r="K47" s="1">
        <v>5</v>
      </c>
      <c r="L47" s="1">
        <v>11</v>
      </c>
      <c r="M47" s="1" t="b">
        <f t="shared" si="2"/>
        <v>0</v>
      </c>
      <c r="N47" s="1">
        <f t="shared" si="0"/>
        <v>0.12962962962962962</v>
      </c>
    </row>
    <row r="48" spans="1:14" x14ac:dyDescent="0.25">
      <c r="A48" s="1" t="s">
        <v>30</v>
      </c>
      <c r="B48" s="1" t="s">
        <v>545</v>
      </c>
      <c r="C48" s="1">
        <f t="shared" si="1"/>
        <v>2010</v>
      </c>
      <c r="D48" s="1" t="s">
        <v>424</v>
      </c>
      <c r="E48" s="1" t="s">
        <v>426</v>
      </c>
      <c r="F48" s="1" t="s">
        <v>459</v>
      </c>
      <c r="H48" s="1" t="s">
        <v>33</v>
      </c>
      <c r="I48" s="1" t="s">
        <v>1187</v>
      </c>
      <c r="J48" s="1" t="s">
        <v>59</v>
      </c>
      <c r="K48" s="1">
        <v>6</v>
      </c>
      <c r="L48" s="1">
        <v>11</v>
      </c>
      <c r="M48" s="1" t="b">
        <f t="shared" si="2"/>
        <v>0</v>
      </c>
      <c r="N48" s="1">
        <f t="shared" si="0"/>
        <v>0.1111111111111111</v>
      </c>
    </row>
    <row r="49" spans="1:14" x14ac:dyDescent="0.25">
      <c r="A49" s="1" t="s">
        <v>30</v>
      </c>
      <c r="B49" s="1" t="s">
        <v>546</v>
      </c>
      <c r="C49" s="1">
        <f t="shared" si="1"/>
        <v>2010</v>
      </c>
      <c r="D49" s="1" t="s">
        <v>425</v>
      </c>
      <c r="E49" s="1" t="s">
        <v>426</v>
      </c>
      <c r="F49" s="1" t="s">
        <v>459</v>
      </c>
      <c r="H49" s="1" t="s">
        <v>33</v>
      </c>
      <c r="I49" s="1" t="s">
        <v>1187</v>
      </c>
      <c r="J49" s="1" t="s">
        <v>59</v>
      </c>
      <c r="K49" s="1">
        <v>7</v>
      </c>
      <c r="L49" s="1">
        <v>11</v>
      </c>
      <c r="M49" s="1" t="b">
        <f t="shared" si="2"/>
        <v>0</v>
      </c>
      <c r="N49" s="1">
        <f t="shared" si="0"/>
        <v>9.2592592592592587E-2</v>
      </c>
    </row>
    <row r="50" spans="1:14" x14ac:dyDescent="0.25">
      <c r="A50" s="1" t="s">
        <v>30</v>
      </c>
      <c r="B50" s="1" t="s">
        <v>547</v>
      </c>
      <c r="C50" s="1">
        <f t="shared" si="1"/>
        <v>2010</v>
      </c>
      <c r="D50" s="1" t="s">
        <v>421</v>
      </c>
      <c r="E50" s="1" t="s">
        <v>426</v>
      </c>
      <c r="F50" s="1" t="s">
        <v>459</v>
      </c>
      <c r="H50" s="1" t="s">
        <v>33</v>
      </c>
      <c r="I50" s="1" t="s">
        <v>1187</v>
      </c>
      <c r="J50" s="1" t="s">
        <v>59</v>
      </c>
      <c r="K50" s="1">
        <v>8</v>
      </c>
      <c r="L50" s="1">
        <v>11</v>
      </c>
      <c r="M50" s="1" t="b">
        <f t="shared" si="2"/>
        <v>0</v>
      </c>
      <c r="N50" s="1">
        <f t="shared" si="0"/>
        <v>7.407407407407407E-2</v>
      </c>
    </row>
    <row r="51" spans="1:14" x14ac:dyDescent="0.25">
      <c r="A51" s="1" t="s">
        <v>30</v>
      </c>
      <c r="B51" s="1" t="s">
        <v>526</v>
      </c>
      <c r="C51" s="1">
        <f t="shared" si="1"/>
        <v>2010</v>
      </c>
      <c r="D51" s="1" t="s">
        <v>397</v>
      </c>
      <c r="E51" s="1" t="s">
        <v>401</v>
      </c>
      <c r="F51" s="1" t="s">
        <v>1278</v>
      </c>
      <c r="G51" s="1" t="s">
        <v>1256</v>
      </c>
      <c r="H51" s="1" t="s">
        <v>7</v>
      </c>
      <c r="I51" s="1" t="s">
        <v>1140</v>
      </c>
      <c r="J51" s="1" t="s">
        <v>59</v>
      </c>
      <c r="K51" s="1">
        <v>9</v>
      </c>
      <c r="L51" s="1">
        <v>11</v>
      </c>
      <c r="M51" s="1" t="b">
        <f t="shared" si="2"/>
        <v>0</v>
      </c>
      <c r="N51" s="1">
        <f t="shared" si="0"/>
        <v>5.5555555555555552E-2</v>
      </c>
    </row>
    <row r="52" spans="1:14" x14ac:dyDescent="0.25">
      <c r="A52" s="1" t="s">
        <v>30</v>
      </c>
      <c r="B52" s="1" t="s">
        <v>548</v>
      </c>
      <c r="C52" s="1">
        <f t="shared" si="1"/>
        <v>2010</v>
      </c>
      <c r="D52" s="1" t="s">
        <v>422</v>
      </c>
      <c r="E52" s="1" t="s">
        <v>401</v>
      </c>
      <c r="F52" s="1" t="s">
        <v>1278</v>
      </c>
      <c r="G52" s="1" t="s">
        <v>1256</v>
      </c>
      <c r="H52" s="1" t="s">
        <v>7</v>
      </c>
      <c r="I52" s="1" t="s">
        <v>1140</v>
      </c>
      <c r="J52" s="1" t="s">
        <v>59</v>
      </c>
      <c r="K52" s="1">
        <v>10</v>
      </c>
      <c r="L52" s="1">
        <v>11</v>
      </c>
      <c r="M52" s="1" t="b">
        <f t="shared" si="2"/>
        <v>0</v>
      </c>
      <c r="N52" s="1">
        <f t="shared" si="0"/>
        <v>3.7037037037037035E-2</v>
      </c>
    </row>
    <row r="53" spans="1:14" x14ac:dyDescent="0.25">
      <c r="A53" s="1" t="s">
        <v>30</v>
      </c>
      <c r="B53" s="1" t="s">
        <v>525</v>
      </c>
      <c r="C53" s="1">
        <f t="shared" si="1"/>
        <v>2010</v>
      </c>
      <c r="D53" s="1" t="s">
        <v>399</v>
      </c>
      <c r="E53" s="1" t="s">
        <v>401</v>
      </c>
      <c r="F53" s="1" t="s">
        <v>1278</v>
      </c>
      <c r="G53" s="1" t="s">
        <v>1256</v>
      </c>
      <c r="H53" s="1" t="s">
        <v>7</v>
      </c>
      <c r="I53" s="1" t="s">
        <v>1140</v>
      </c>
      <c r="J53" s="1" t="s">
        <v>59</v>
      </c>
      <c r="K53" s="1">
        <v>11</v>
      </c>
      <c r="L53" s="1">
        <v>11</v>
      </c>
      <c r="M53" s="1" t="b">
        <f t="shared" si="2"/>
        <v>0</v>
      </c>
      <c r="N53" s="1">
        <f t="shared" si="0"/>
        <v>1</v>
      </c>
    </row>
    <row r="54" spans="1:14" x14ac:dyDescent="0.25">
      <c r="A54" s="1" t="s">
        <v>37</v>
      </c>
      <c r="B54" s="1" t="s">
        <v>549</v>
      </c>
      <c r="C54" s="1">
        <f t="shared" si="1"/>
        <v>2010</v>
      </c>
      <c r="D54" s="1" t="s">
        <v>428</v>
      </c>
      <c r="E54" s="1" t="s">
        <v>433</v>
      </c>
      <c r="F54" s="1" t="s">
        <v>1280</v>
      </c>
      <c r="G54" s="1" t="s">
        <v>1279</v>
      </c>
      <c r="H54" s="1" t="s">
        <v>7</v>
      </c>
      <c r="I54" s="1" t="s">
        <v>1199</v>
      </c>
      <c r="J54" s="1" t="s">
        <v>59</v>
      </c>
      <c r="K54" s="1">
        <v>1</v>
      </c>
      <c r="L54" s="1">
        <v>6</v>
      </c>
      <c r="M54" s="1" t="b">
        <f t="shared" si="2"/>
        <v>0</v>
      </c>
      <c r="N54" s="1">
        <f t="shared" si="0"/>
        <v>1</v>
      </c>
    </row>
    <row r="55" spans="1:14" x14ac:dyDescent="0.25">
      <c r="A55" s="1" t="s">
        <v>37</v>
      </c>
      <c r="B55" s="1" t="s">
        <v>550</v>
      </c>
      <c r="C55" s="1">
        <f t="shared" si="1"/>
        <v>2010</v>
      </c>
      <c r="D55" s="1" t="s">
        <v>429</v>
      </c>
      <c r="E55" s="1" t="s">
        <v>433</v>
      </c>
      <c r="F55" s="1" t="s">
        <v>1280</v>
      </c>
      <c r="G55" s="1" t="s">
        <v>1279</v>
      </c>
      <c r="H55" s="1" t="s">
        <v>7</v>
      </c>
      <c r="I55" s="1" t="s">
        <v>1199</v>
      </c>
      <c r="J55" s="1" t="s">
        <v>59</v>
      </c>
      <c r="K55" s="1">
        <v>2</v>
      </c>
      <c r="L55" s="1">
        <v>6</v>
      </c>
      <c r="M55" s="1" t="b">
        <f t="shared" si="2"/>
        <v>0</v>
      </c>
      <c r="N55" s="1">
        <f t="shared" si="0"/>
        <v>0.35714285714285715</v>
      </c>
    </row>
    <row r="56" spans="1:14" x14ac:dyDescent="0.25">
      <c r="A56" s="1" t="s">
        <v>37</v>
      </c>
      <c r="B56" s="1" t="s">
        <v>551</v>
      </c>
      <c r="C56" s="1">
        <f t="shared" si="1"/>
        <v>2010</v>
      </c>
      <c r="D56" s="1" t="s">
        <v>430</v>
      </c>
      <c r="E56" s="1" t="s">
        <v>433</v>
      </c>
      <c r="F56" s="1" t="s">
        <v>1280</v>
      </c>
      <c r="G56" s="1" t="s">
        <v>1279</v>
      </c>
      <c r="H56" s="1" t="s">
        <v>7</v>
      </c>
      <c r="I56" s="1" t="s">
        <v>1199</v>
      </c>
      <c r="J56" s="1" t="s">
        <v>59</v>
      </c>
      <c r="K56" s="1">
        <v>3</v>
      </c>
      <c r="L56" s="1">
        <v>6</v>
      </c>
      <c r="M56" s="1" t="b">
        <f t="shared" si="2"/>
        <v>0</v>
      </c>
      <c r="N56" s="1">
        <f t="shared" si="0"/>
        <v>0.2857142857142857</v>
      </c>
    </row>
    <row r="57" spans="1:14" x14ac:dyDescent="0.25">
      <c r="A57" s="1" t="s">
        <v>37</v>
      </c>
      <c r="B57" s="1" t="s">
        <v>515</v>
      </c>
      <c r="C57" s="1">
        <f t="shared" si="1"/>
        <v>2010</v>
      </c>
      <c r="D57" s="1" t="s">
        <v>382</v>
      </c>
      <c r="E57" s="1" t="s">
        <v>499</v>
      </c>
      <c r="F57" s="1" t="s">
        <v>460</v>
      </c>
      <c r="H57" s="1" t="s">
        <v>36</v>
      </c>
      <c r="I57" s="1" t="s">
        <v>1145</v>
      </c>
      <c r="J57" s="1" t="s">
        <v>59</v>
      </c>
      <c r="K57" s="1">
        <v>4</v>
      </c>
      <c r="L57" s="1">
        <v>6</v>
      </c>
      <c r="M57" s="1" t="b">
        <f t="shared" si="2"/>
        <v>0</v>
      </c>
      <c r="N57" s="1">
        <f t="shared" si="0"/>
        <v>0.21428571428571427</v>
      </c>
    </row>
    <row r="58" spans="1:14" x14ac:dyDescent="0.25">
      <c r="A58" s="1" t="s">
        <v>37</v>
      </c>
      <c r="B58" s="1" t="s">
        <v>552</v>
      </c>
      <c r="C58" s="1">
        <f t="shared" si="1"/>
        <v>2010</v>
      </c>
      <c r="D58" s="1" t="s">
        <v>431</v>
      </c>
      <c r="E58" s="1" t="s">
        <v>433</v>
      </c>
      <c r="F58" s="1" t="s">
        <v>1280</v>
      </c>
      <c r="G58" s="1" t="s">
        <v>1279</v>
      </c>
      <c r="H58" s="1" t="s">
        <v>7</v>
      </c>
      <c r="I58" s="1" t="s">
        <v>1199</v>
      </c>
      <c r="J58" s="1" t="s">
        <v>59</v>
      </c>
      <c r="K58" s="1">
        <v>5</v>
      </c>
      <c r="L58" s="1">
        <v>6</v>
      </c>
      <c r="M58" s="1" t="b">
        <f t="shared" si="2"/>
        <v>0</v>
      </c>
      <c r="N58" s="1">
        <f t="shared" si="0"/>
        <v>0.14285714285714285</v>
      </c>
    </row>
    <row r="59" spans="1:14" x14ac:dyDescent="0.25">
      <c r="A59" s="1" t="s">
        <v>37</v>
      </c>
      <c r="B59" s="1" t="s">
        <v>553</v>
      </c>
      <c r="C59" s="1">
        <f t="shared" si="1"/>
        <v>2010</v>
      </c>
      <c r="D59" s="1" t="s">
        <v>432</v>
      </c>
      <c r="E59" s="1" t="s">
        <v>433</v>
      </c>
      <c r="F59" s="1" t="s">
        <v>1280</v>
      </c>
      <c r="G59" s="1" t="s">
        <v>1279</v>
      </c>
      <c r="H59" s="1" t="s">
        <v>7</v>
      </c>
      <c r="I59" s="1" t="s">
        <v>1199</v>
      </c>
      <c r="J59" s="1" t="s">
        <v>59</v>
      </c>
      <c r="K59" s="1">
        <v>6</v>
      </c>
      <c r="L59" s="1">
        <v>6</v>
      </c>
      <c r="M59" s="1" t="b">
        <f t="shared" si="2"/>
        <v>0</v>
      </c>
      <c r="N59" s="1">
        <f t="shared" si="0"/>
        <v>1</v>
      </c>
    </row>
    <row r="60" spans="1:14" x14ac:dyDescent="0.25">
      <c r="A60" s="1" t="s">
        <v>41</v>
      </c>
      <c r="B60" s="1" t="s">
        <v>554</v>
      </c>
      <c r="C60" s="1">
        <f t="shared" si="1"/>
        <v>2020</v>
      </c>
      <c r="D60" s="1" t="s">
        <v>434</v>
      </c>
      <c r="E60" s="1" t="s">
        <v>439</v>
      </c>
      <c r="F60" s="1" t="s">
        <v>1278</v>
      </c>
      <c r="G60" s="1" t="s">
        <v>1256</v>
      </c>
      <c r="H60" s="1" t="s">
        <v>7</v>
      </c>
      <c r="I60" s="1" t="s">
        <v>1204</v>
      </c>
      <c r="J60" s="1" t="s">
        <v>59</v>
      </c>
      <c r="K60" s="1">
        <v>1</v>
      </c>
      <c r="L60" s="1">
        <v>5</v>
      </c>
      <c r="M60" s="1" t="b">
        <f t="shared" si="2"/>
        <v>0</v>
      </c>
      <c r="N60" s="1">
        <f t="shared" si="0"/>
        <v>1</v>
      </c>
    </row>
    <row r="61" spans="1:14" x14ac:dyDescent="0.25">
      <c r="A61" s="1" t="s">
        <v>41</v>
      </c>
      <c r="B61" s="1" t="s">
        <v>555</v>
      </c>
      <c r="C61" s="1">
        <f t="shared" si="1"/>
        <v>2020</v>
      </c>
      <c r="D61" s="1" t="s">
        <v>435</v>
      </c>
      <c r="E61" s="1" t="s">
        <v>439</v>
      </c>
      <c r="F61" s="1" t="s">
        <v>1278</v>
      </c>
      <c r="G61" s="1" t="s">
        <v>1256</v>
      </c>
      <c r="H61" s="1" t="s">
        <v>7</v>
      </c>
      <c r="I61" s="1" t="s">
        <v>1204</v>
      </c>
      <c r="J61" s="1" t="s">
        <v>59</v>
      </c>
      <c r="K61" s="1">
        <v>2</v>
      </c>
      <c r="L61" s="1">
        <v>5</v>
      </c>
      <c r="M61" s="1" t="b">
        <f t="shared" si="2"/>
        <v>0</v>
      </c>
      <c r="N61" s="1">
        <f t="shared" si="0"/>
        <v>0.44444444444444442</v>
      </c>
    </row>
    <row r="62" spans="1:14" x14ac:dyDescent="0.25">
      <c r="A62" s="1" t="s">
        <v>41</v>
      </c>
      <c r="B62" s="1" t="s">
        <v>556</v>
      </c>
      <c r="C62" s="1">
        <f t="shared" si="1"/>
        <v>2020</v>
      </c>
      <c r="D62" s="1" t="s">
        <v>436</v>
      </c>
      <c r="E62" s="1" t="s">
        <v>439</v>
      </c>
      <c r="F62" s="1" t="s">
        <v>1278</v>
      </c>
      <c r="G62" s="1" t="s">
        <v>1256</v>
      </c>
      <c r="H62" s="1" t="s">
        <v>7</v>
      </c>
      <c r="I62" s="1" t="s">
        <v>1204</v>
      </c>
      <c r="J62" s="1" t="s">
        <v>59</v>
      </c>
      <c r="K62" s="1">
        <v>3</v>
      </c>
      <c r="L62" s="1">
        <v>5</v>
      </c>
      <c r="M62" s="1" t="b">
        <f t="shared" si="2"/>
        <v>0</v>
      </c>
      <c r="N62" s="1">
        <f t="shared" si="0"/>
        <v>0.33333333333333331</v>
      </c>
    </row>
    <row r="63" spans="1:14" x14ac:dyDescent="0.25">
      <c r="A63" s="1" t="s">
        <v>41</v>
      </c>
      <c r="B63" s="1" t="s">
        <v>557</v>
      </c>
      <c r="C63" s="1">
        <f t="shared" si="1"/>
        <v>2020</v>
      </c>
      <c r="D63" s="1" t="s">
        <v>437</v>
      </c>
      <c r="E63" s="1" t="s">
        <v>439</v>
      </c>
      <c r="F63" s="1" t="s">
        <v>1278</v>
      </c>
      <c r="G63" s="1" t="s">
        <v>1256</v>
      </c>
      <c r="H63" s="1" t="s">
        <v>7</v>
      </c>
      <c r="I63" s="1" t="s">
        <v>1204</v>
      </c>
      <c r="J63" s="1" t="s">
        <v>59</v>
      </c>
      <c r="K63" s="1">
        <v>4</v>
      </c>
      <c r="L63" s="1">
        <v>5</v>
      </c>
      <c r="M63" s="1" t="b">
        <f t="shared" si="2"/>
        <v>0</v>
      </c>
      <c r="N63" s="1">
        <f t="shared" si="0"/>
        <v>0.22222222222222221</v>
      </c>
    </row>
    <row r="64" spans="1:14" x14ac:dyDescent="0.25">
      <c r="A64" s="1" t="s">
        <v>41</v>
      </c>
      <c r="B64" s="1" t="s">
        <v>558</v>
      </c>
      <c r="C64" s="1">
        <f t="shared" si="1"/>
        <v>2020</v>
      </c>
      <c r="D64" s="1" t="s">
        <v>438</v>
      </c>
      <c r="E64" s="1" t="s">
        <v>439</v>
      </c>
      <c r="F64" s="1" t="s">
        <v>1278</v>
      </c>
      <c r="G64" s="1" t="s">
        <v>1256</v>
      </c>
      <c r="H64" s="1" t="s">
        <v>7</v>
      </c>
      <c r="I64" s="1" t="s">
        <v>1204</v>
      </c>
      <c r="J64" s="1" t="s">
        <v>59</v>
      </c>
      <c r="K64" s="1">
        <v>5</v>
      </c>
      <c r="L64" s="1">
        <v>5</v>
      </c>
      <c r="M64" s="1" t="b">
        <f t="shared" si="2"/>
        <v>0</v>
      </c>
      <c r="N64" s="1">
        <f t="shared" si="0"/>
        <v>1</v>
      </c>
    </row>
    <row r="65" spans="1:14" x14ac:dyDescent="0.25">
      <c r="A65" s="1" t="s">
        <v>45</v>
      </c>
      <c r="B65" s="1" t="s">
        <v>535</v>
      </c>
      <c r="C65" s="1">
        <f t="shared" si="1"/>
        <v>2004</v>
      </c>
      <c r="D65" s="1" t="s">
        <v>1123</v>
      </c>
      <c r="E65" s="1" t="s">
        <v>415</v>
      </c>
      <c r="F65" s="1" t="s">
        <v>457</v>
      </c>
      <c r="H65" s="1" t="s">
        <v>1288</v>
      </c>
      <c r="I65" s="1" t="s">
        <v>1291</v>
      </c>
      <c r="J65" s="1" t="s">
        <v>59</v>
      </c>
      <c r="K65" s="1">
        <v>1</v>
      </c>
      <c r="L65" s="1">
        <v>7</v>
      </c>
      <c r="M65" s="1" t="b">
        <f t="shared" si="2"/>
        <v>0</v>
      </c>
      <c r="N65" s="1">
        <f t="shared" si="0"/>
        <v>1</v>
      </c>
    </row>
    <row r="66" spans="1:14" x14ac:dyDescent="0.25">
      <c r="A66" s="1" t="s">
        <v>45</v>
      </c>
      <c r="B66" s="1" t="s">
        <v>536</v>
      </c>
      <c r="C66" s="1">
        <f t="shared" si="1"/>
        <v>2004</v>
      </c>
      <c r="D66" s="1" t="s">
        <v>412</v>
      </c>
      <c r="E66" s="1" t="s">
        <v>415</v>
      </c>
      <c r="F66" s="1" t="s">
        <v>457</v>
      </c>
      <c r="H66" s="1" t="s">
        <v>1288</v>
      </c>
      <c r="I66" s="1" t="s">
        <v>1291</v>
      </c>
      <c r="J66" s="1" t="s">
        <v>59</v>
      </c>
      <c r="K66" s="1">
        <v>2</v>
      </c>
      <c r="L66" s="1">
        <v>7</v>
      </c>
      <c r="M66" s="1" t="b">
        <f t="shared" si="2"/>
        <v>0</v>
      </c>
      <c r="N66" s="1">
        <f t="shared" ref="N66:N129" si="3">IF(AND($K66=$K65,  $A66=$A65), 0, IF(OR($K66=1, $J66="Yes", $K66=$L66), 1, IF(AND($L66=3, $K66=2), 0.7, IF(AND($L66=3, $K66=3), 0.3, (2*($L66-$K66+1)/(($L66+1)*($L66-2)))))))</f>
        <v>0.3</v>
      </c>
    </row>
    <row r="67" spans="1:14" x14ac:dyDescent="0.25">
      <c r="A67" s="1" t="s">
        <v>45</v>
      </c>
      <c r="B67" s="1" t="s">
        <v>533</v>
      </c>
      <c r="C67" s="1">
        <f t="shared" ref="C67:C130" si="4">VALUE(MID(A67,FIND("(", A67)+1,4))</f>
        <v>2004</v>
      </c>
      <c r="D67" s="1" t="s">
        <v>410</v>
      </c>
      <c r="E67" s="1" t="s">
        <v>414</v>
      </c>
      <c r="F67" s="1" t="s">
        <v>456</v>
      </c>
      <c r="H67" s="1" t="s">
        <v>1288</v>
      </c>
      <c r="I67" s="1" t="s">
        <v>1290</v>
      </c>
      <c r="J67" s="1" t="s">
        <v>59</v>
      </c>
      <c r="K67" s="1">
        <v>3</v>
      </c>
      <c r="L67" s="1">
        <v>7</v>
      </c>
      <c r="M67" s="1" t="b">
        <f t="shared" ref="M67:M130" si="5">AND(J67="Yes", K67=L67)</f>
        <v>0</v>
      </c>
      <c r="N67" s="1">
        <f t="shared" si="3"/>
        <v>0.25</v>
      </c>
    </row>
    <row r="68" spans="1:14" x14ac:dyDescent="0.25">
      <c r="A68" s="1" t="s">
        <v>45</v>
      </c>
      <c r="B68" s="1" t="s">
        <v>538</v>
      </c>
      <c r="C68" s="1">
        <f t="shared" si="4"/>
        <v>2004</v>
      </c>
      <c r="D68" s="1" t="s">
        <v>714</v>
      </c>
      <c r="E68" s="1" t="s">
        <v>689</v>
      </c>
      <c r="F68" s="1" t="s">
        <v>452</v>
      </c>
      <c r="H68" s="1" t="s">
        <v>1288</v>
      </c>
      <c r="I68" s="1" t="s">
        <v>1293</v>
      </c>
      <c r="J68" s="1" t="s">
        <v>59</v>
      </c>
      <c r="K68" s="1">
        <v>4</v>
      </c>
      <c r="L68" s="1">
        <v>7</v>
      </c>
      <c r="M68" s="1" t="b">
        <f t="shared" si="5"/>
        <v>0</v>
      </c>
      <c r="N68" s="1">
        <f t="shared" si="3"/>
        <v>0.2</v>
      </c>
    </row>
    <row r="69" spans="1:14" x14ac:dyDescent="0.25">
      <c r="A69" s="1" t="s">
        <v>45</v>
      </c>
      <c r="B69" s="1" t="s">
        <v>562</v>
      </c>
      <c r="C69" s="1">
        <f t="shared" si="4"/>
        <v>2004</v>
      </c>
      <c r="D69" s="1" t="s">
        <v>1124</v>
      </c>
      <c r="E69" s="1" t="s">
        <v>689</v>
      </c>
      <c r="F69" s="1" t="s">
        <v>452</v>
      </c>
      <c r="H69" s="1" t="s">
        <v>1288</v>
      </c>
      <c r="I69" s="1" t="s">
        <v>1293</v>
      </c>
      <c r="J69" s="1" t="s">
        <v>59</v>
      </c>
      <c r="K69" s="1">
        <v>5</v>
      </c>
      <c r="L69" s="1">
        <v>7</v>
      </c>
      <c r="M69" s="1" t="b">
        <f t="shared" si="5"/>
        <v>0</v>
      </c>
      <c r="N69" s="1">
        <f t="shared" si="3"/>
        <v>0.15</v>
      </c>
    </row>
    <row r="70" spans="1:14" x14ac:dyDescent="0.25">
      <c r="A70" s="1" t="s">
        <v>45</v>
      </c>
      <c r="B70" s="1" t="s">
        <v>539</v>
      </c>
      <c r="C70" s="1">
        <f t="shared" si="4"/>
        <v>2004</v>
      </c>
      <c r="D70" s="1" t="s">
        <v>687</v>
      </c>
      <c r="E70" s="1" t="s">
        <v>689</v>
      </c>
      <c r="F70" s="1" t="s">
        <v>452</v>
      </c>
      <c r="H70" s="1" t="s">
        <v>1288</v>
      </c>
      <c r="I70" s="1" t="s">
        <v>1293</v>
      </c>
      <c r="J70" s="1" t="s">
        <v>59</v>
      </c>
      <c r="K70" s="1">
        <v>6</v>
      </c>
      <c r="L70" s="1">
        <v>7</v>
      </c>
      <c r="M70" s="1" t="b">
        <f t="shared" si="5"/>
        <v>0</v>
      </c>
      <c r="N70" s="1">
        <f t="shared" si="3"/>
        <v>0.1</v>
      </c>
    </row>
    <row r="71" spans="1:14" x14ac:dyDescent="0.25">
      <c r="A71" s="1" t="s">
        <v>45</v>
      </c>
      <c r="B71" s="1" t="s">
        <v>561</v>
      </c>
      <c r="C71" s="1">
        <f t="shared" si="4"/>
        <v>2004</v>
      </c>
      <c r="D71" s="1" t="s">
        <v>444</v>
      </c>
      <c r="E71" s="1" t="s">
        <v>415</v>
      </c>
      <c r="F71" s="1" t="s">
        <v>457</v>
      </c>
      <c r="H71" s="1" t="s">
        <v>1288</v>
      </c>
      <c r="I71" s="1" t="s">
        <v>1291</v>
      </c>
      <c r="J71" s="1" t="s">
        <v>60</v>
      </c>
      <c r="K71" s="1">
        <v>7</v>
      </c>
      <c r="L71" s="1">
        <v>7</v>
      </c>
      <c r="M71" s="1" t="b">
        <f t="shared" si="5"/>
        <v>1</v>
      </c>
      <c r="N71" s="1">
        <f t="shared" si="3"/>
        <v>1</v>
      </c>
    </row>
    <row r="72" spans="1:14" x14ac:dyDescent="0.25">
      <c r="A72" s="1" t="s">
        <v>47</v>
      </c>
      <c r="B72" s="1" t="s">
        <v>563</v>
      </c>
      <c r="C72" s="1">
        <f t="shared" si="4"/>
        <v>2014</v>
      </c>
      <c r="D72" s="1" t="s">
        <v>445</v>
      </c>
      <c r="E72" s="1" t="s">
        <v>449</v>
      </c>
      <c r="F72" s="1" t="s">
        <v>452</v>
      </c>
      <c r="H72" s="1" t="s">
        <v>1288</v>
      </c>
      <c r="I72" s="1" t="s">
        <v>1294</v>
      </c>
      <c r="J72" s="1" t="s">
        <v>59</v>
      </c>
      <c r="K72" s="1">
        <v>1</v>
      </c>
      <c r="L72" s="1">
        <v>4</v>
      </c>
      <c r="M72" s="1" t="b">
        <f t="shared" si="5"/>
        <v>0</v>
      </c>
      <c r="N72" s="1">
        <f t="shared" si="3"/>
        <v>1</v>
      </c>
    </row>
    <row r="73" spans="1:14" x14ac:dyDescent="0.25">
      <c r="A73" s="1" t="s">
        <v>47</v>
      </c>
      <c r="B73" s="1" t="s">
        <v>566</v>
      </c>
      <c r="C73" s="1">
        <f t="shared" si="4"/>
        <v>2014</v>
      </c>
      <c r="D73" s="1" t="s">
        <v>446</v>
      </c>
      <c r="E73" s="1" t="s">
        <v>449</v>
      </c>
      <c r="F73" s="1" t="s">
        <v>452</v>
      </c>
      <c r="H73" s="1" t="s">
        <v>1288</v>
      </c>
      <c r="I73" s="1" t="s">
        <v>1294</v>
      </c>
      <c r="J73" s="1" t="s">
        <v>59</v>
      </c>
      <c r="K73" s="1">
        <v>2</v>
      </c>
      <c r="L73" s="1">
        <v>4</v>
      </c>
      <c r="M73" s="1" t="b">
        <f t="shared" si="5"/>
        <v>0</v>
      </c>
      <c r="N73" s="1">
        <f t="shared" si="3"/>
        <v>0.6</v>
      </c>
    </row>
    <row r="74" spans="1:14" x14ac:dyDescent="0.25">
      <c r="A74" s="1" t="s">
        <v>47</v>
      </c>
      <c r="B74" s="1" t="s">
        <v>565</v>
      </c>
      <c r="C74" s="1">
        <f t="shared" si="4"/>
        <v>2014</v>
      </c>
      <c r="D74" s="1" t="s">
        <v>447</v>
      </c>
      <c r="E74" s="1" t="s">
        <v>1295</v>
      </c>
      <c r="F74" s="1" t="s">
        <v>725</v>
      </c>
      <c r="H74" s="1" t="s">
        <v>1288</v>
      </c>
      <c r="I74" s="1" t="s">
        <v>1317</v>
      </c>
      <c r="J74" s="1" t="s">
        <v>59</v>
      </c>
      <c r="K74" s="1">
        <v>3</v>
      </c>
      <c r="L74" s="1">
        <v>4</v>
      </c>
      <c r="M74" s="1" t="b">
        <f t="shared" si="5"/>
        <v>0</v>
      </c>
      <c r="N74" s="1">
        <f t="shared" si="3"/>
        <v>0.4</v>
      </c>
    </row>
    <row r="75" spans="1:14" x14ac:dyDescent="0.25">
      <c r="A75" s="1" t="s">
        <v>47</v>
      </c>
      <c r="B75" s="1" t="s">
        <v>564</v>
      </c>
      <c r="C75" s="1">
        <f t="shared" si="4"/>
        <v>2014</v>
      </c>
      <c r="D75" s="1" t="s">
        <v>448</v>
      </c>
      <c r="E75" s="1" t="s">
        <v>449</v>
      </c>
      <c r="F75" s="1" t="s">
        <v>452</v>
      </c>
      <c r="H75" s="1" t="s">
        <v>1288</v>
      </c>
      <c r="I75" s="1" t="s">
        <v>1294</v>
      </c>
      <c r="J75" s="1" t="s">
        <v>60</v>
      </c>
      <c r="K75" s="1">
        <v>4</v>
      </c>
      <c r="L75" s="1">
        <v>4</v>
      </c>
      <c r="M75" s="1" t="b">
        <f t="shared" si="5"/>
        <v>1</v>
      </c>
      <c r="N75" s="1">
        <f t="shared" si="3"/>
        <v>1</v>
      </c>
    </row>
    <row r="76" spans="1:14" x14ac:dyDescent="0.25">
      <c r="A76" s="1" t="s">
        <v>53</v>
      </c>
      <c r="B76" s="1" t="s">
        <v>567</v>
      </c>
      <c r="C76" s="1">
        <f t="shared" si="4"/>
        <v>2009</v>
      </c>
      <c r="D76" s="1" t="s">
        <v>461</v>
      </c>
      <c r="E76" s="1" t="s">
        <v>472</v>
      </c>
      <c r="F76" s="1" t="s">
        <v>469</v>
      </c>
      <c r="H76" s="1" t="s">
        <v>470</v>
      </c>
      <c r="I76" s="1" t="s">
        <v>1184</v>
      </c>
      <c r="J76" s="1" t="s">
        <v>59</v>
      </c>
      <c r="K76" s="1">
        <v>1</v>
      </c>
      <c r="L76" s="1">
        <v>3</v>
      </c>
      <c r="M76" s="1" t="b">
        <f t="shared" si="5"/>
        <v>0</v>
      </c>
      <c r="N76" s="1">
        <f t="shared" si="3"/>
        <v>1</v>
      </c>
    </row>
    <row r="77" spans="1:14" x14ac:dyDescent="0.25">
      <c r="A77" s="1" t="s">
        <v>53</v>
      </c>
      <c r="B77" s="1" t="s">
        <v>570</v>
      </c>
      <c r="C77" s="1">
        <f t="shared" si="4"/>
        <v>2009</v>
      </c>
      <c r="D77" s="1" t="s">
        <v>462</v>
      </c>
      <c r="E77" s="1" t="s">
        <v>472</v>
      </c>
      <c r="F77" s="1" t="s">
        <v>469</v>
      </c>
      <c r="H77" s="1" t="s">
        <v>470</v>
      </c>
      <c r="I77" s="1" t="s">
        <v>1184</v>
      </c>
      <c r="J77" s="1" t="s">
        <v>59</v>
      </c>
      <c r="K77" s="1">
        <v>2</v>
      </c>
      <c r="L77" s="1">
        <v>3</v>
      </c>
      <c r="M77" s="1" t="b">
        <f t="shared" si="5"/>
        <v>0</v>
      </c>
      <c r="N77" s="1">
        <f t="shared" si="3"/>
        <v>0.7</v>
      </c>
    </row>
    <row r="78" spans="1:14" x14ac:dyDescent="0.25">
      <c r="A78" s="1" t="s">
        <v>53</v>
      </c>
      <c r="B78" s="1" t="s">
        <v>571</v>
      </c>
      <c r="C78" s="1">
        <f t="shared" si="4"/>
        <v>2009</v>
      </c>
      <c r="D78" s="1" t="s">
        <v>468</v>
      </c>
      <c r="E78" s="1" t="s">
        <v>472</v>
      </c>
      <c r="F78" s="1" t="s">
        <v>469</v>
      </c>
      <c r="H78" s="1" t="s">
        <v>470</v>
      </c>
      <c r="I78" s="1" t="s">
        <v>1184</v>
      </c>
      <c r="J78" s="1" t="s">
        <v>60</v>
      </c>
      <c r="K78" s="1">
        <v>3</v>
      </c>
      <c r="L78" s="1">
        <v>3</v>
      </c>
      <c r="M78" s="1" t="b">
        <f t="shared" si="5"/>
        <v>1</v>
      </c>
      <c r="N78" s="1">
        <f t="shared" si="3"/>
        <v>1</v>
      </c>
    </row>
    <row r="79" spans="1:14" x14ac:dyDescent="0.25">
      <c r="A79" s="1" t="s">
        <v>50</v>
      </c>
      <c r="B79" s="1" t="s">
        <v>567</v>
      </c>
      <c r="C79" s="1">
        <f t="shared" si="4"/>
        <v>2013</v>
      </c>
      <c r="D79" s="1" t="s">
        <v>461</v>
      </c>
      <c r="E79" s="1" t="s">
        <v>472</v>
      </c>
      <c r="F79" s="1" t="s">
        <v>469</v>
      </c>
      <c r="H79" s="1" t="s">
        <v>470</v>
      </c>
      <c r="I79" s="1" t="s">
        <v>1184</v>
      </c>
      <c r="J79" s="1" t="s">
        <v>60</v>
      </c>
      <c r="K79" s="1">
        <v>1</v>
      </c>
      <c r="L79" s="1">
        <v>8</v>
      </c>
      <c r="M79" s="1" t="b">
        <f t="shared" si="5"/>
        <v>0</v>
      </c>
      <c r="N79" s="1">
        <f t="shared" si="3"/>
        <v>1</v>
      </c>
    </row>
    <row r="80" spans="1:14" x14ac:dyDescent="0.25">
      <c r="A80" s="1" t="s">
        <v>50</v>
      </c>
      <c r="B80" s="1" t="s">
        <v>570</v>
      </c>
      <c r="C80" s="1">
        <f t="shared" si="4"/>
        <v>2013</v>
      </c>
      <c r="D80" s="1" t="s">
        <v>462</v>
      </c>
      <c r="E80" s="1" t="s">
        <v>472</v>
      </c>
      <c r="F80" s="1" t="s">
        <v>469</v>
      </c>
      <c r="H80" s="1" t="s">
        <v>470</v>
      </c>
      <c r="I80" s="1" t="s">
        <v>1184</v>
      </c>
      <c r="J80" s="1" t="s">
        <v>59</v>
      </c>
      <c r="K80" s="1">
        <v>2</v>
      </c>
      <c r="L80" s="1">
        <v>8</v>
      </c>
      <c r="M80" s="1" t="b">
        <f t="shared" si="5"/>
        <v>0</v>
      </c>
      <c r="N80" s="1">
        <f t="shared" si="3"/>
        <v>0.25925925925925924</v>
      </c>
    </row>
    <row r="81" spans="1:14" x14ac:dyDescent="0.25">
      <c r="A81" s="1" t="s">
        <v>50</v>
      </c>
      <c r="B81" s="1" t="s">
        <v>569</v>
      </c>
      <c r="C81" s="1">
        <f t="shared" si="4"/>
        <v>2013</v>
      </c>
      <c r="D81" s="1" t="s">
        <v>463</v>
      </c>
      <c r="E81" s="1" t="s">
        <v>471</v>
      </c>
      <c r="F81" s="1" t="s">
        <v>469</v>
      </c>
      <c r="H81" s="1" t="s">
        <v>470</v>
      </c>
      <c r="I81" s="1" t="s">
        <v>1207</v>
      </c>
      <c r="J81" s="1" t="s">
        <v>59</v>
      </c>
      <c r="K81" s="1">
        <v>3</v>
      </c>
      <c r="L81" s="1">
        <v>8</v>
      </c>
      <c r="M81" s="1" t="b">
        <f t="shared" si="5"/>
        <v>0</v>
      </c>
      <c r="N81" s="1">
        <f t="shared" si="3"/>
        <v>0.22222222222222221</v>
      </c>
    </row>
    <row r="82" spans="1:14" x14ac:dyDescent="0.25">
      <c r="A82" s="1" t="s">
        <v>50</v>
      </c>
      <c r="B82" s="1" t="s">
        <v>568</v>
      </c>
      <c r="C82" s="1">
        <f t="shared" si="4"/>
        <v>2013</v>
      </c>
      <c r="D82" s="1" t="s">
        <v>464</v>
      </c>
      <c r="E82" s="1" t="s">
        <v>471</v>
      </c>
      <c r="F82" s="1" t="s">
        <v>469</v>
      </c>
      <c r="H82" s="1" t="s">
        <v>470</v>
      </c>
      <c r="I82" s="1" t="s">
        <v>1207</v>
      </c>
      <c r="J82" s="1" t="s">
        <v>59</v>
      </c>
      <c r="K82" s="1">
        <v>4</v>
      </c>
      <c r="L82" s="1">
        <v>8</v>
      </c>
      <c r="M82" s="1" t="b">
        <f t="shared" si="5"/>
        <v>0</v>
      </c>
      <c r="N82" s="1">
        <f t="shared" si="3"/>
        <v>0.18518518518518517</v>
      </c>
    </row>
    <row r="83" spans="1:14" x14ac:dyDescent="0.25">
      <c r="A83" s="1" t="s">
        <v>50</v>
      </c>
      <c r="B83" s="1" t="s">
        <v>574</v>
      </c>
      <c r="C83" s="1">
        <f t="shared" si="4"/>
        <v>2013</v>
      </c>
      <c r="D83" s="1" t="s">
        <v>465</v>
      </c>
      <c r="E83" s="1" t="s">
        <v>472</v>
      </c>
      <c r="F83" s="1" t="s">
        <v>469</v>
      </c>
      <c r="H83" s="1" t="s">
        <v>470</v>
      </c>
      <c r="I83" s="1" t="s">
        <v>1184</v>
      </c>
      <c r="J83" s="1" t="s">
        <v>59</v>
      </c>
      <c r="K83" s="1">
        <v>5</v>
      </c>
      <c r="L83" s="1">
        <v>8</v>
      </c>
      <c r="M83" s="1" t="b">
        <f t="shared" si="5"/>
        <v>0</v>
      </c>
      <c r="N83" s="1">
        <f t="shared" si="3"/>
        <v>0.14814814814814814</v>
      </c>
    </row>
    <row r="84" spans="1:14" x14ac:dyDescent="0.25">
      <c r="A84" s="1" t="s">
        <v>50</v>
      </c>
      <c r="B84" s="1" t="s">
        <v>573</v>
      </c>
      <c r="C84" s="1">
        <f t="shared" si="4"/>
        <v>2013</v>
      </c>
      <c r="D84" s="1" t="s">
        <v>466</v>
      </c>
      <c r="E84" s="1" t="s">
        <v>472</v>
      </c>
      <c r="F84" s="1" t="s">
        <v>469</v>
      </c>
      <c r="H84" s="1" t="s">
        <v>470</v>
      </c>
      <c r="I84" s="1" t="s">
        <v>1184</v>
      </c>
      <c r="J84" s="1" t="s">
        <v>59</v>
      </c>
      <c r="K84" s="1">
        <v>6</v>
      </c>
      <c r="L84" s="1">
        <v>8</v>
      </c>
      <c r="M84" s="1" t="b">
        <f t="shared" si="5"/>
        <v>0</v>
      </c>
      <c r="N84" s="1">
        <f t="shared" si="3"/>
        <v>0.1111111111111111</v>
      </c>
    </row>
    <row r="85" spans="1:14" x14ac:dyDescent="0.25">
      <c r="A85" s="1" t="s">
        <v>50</v>
      </c>
      <c r="B85" s="1" t="s">
        <v>572</v>
      </c>
      <c r="C85" s="1">
        <f t="shared" si="4"/>
        <v>2013</v>
      </c>
      <c r="D85" s="1" t="s">
        <v>467</v>
      </c>
      <c r="E85" s="1" t="s">
        <v>471</v>
      </c>
      <c r="F85" s="1" t="s">
        <v>469</v>
      </c>
      <c r="H85" s="1" t="s">
        <v>470</v>
      </c>
      <c r="I85" s="1" t="s">
        <v>1207</v>
      </c>
      <c r="J85" s="1" t="s">
        <v>59</v>
      </c>
      <c r="K85" s="1">
        <v>7</v>
      </c>
      <c r="L85" s="1">
        <v>8</v>
      </c>
      <c r="M85" s="1" t="b">
        <f t="shared" si="5"/>
        <v>0</v>
      </c>
      <c r="N85" s="1">
        <f t="shared" si="3"/>
        <v>7.407407407407407E-2</v>
      </c>
    </row>
    <row r="86" spans="1:14" x14ac:dyDescent="0.25">
      <c r="A86" s="1" t="s">
        <v>50</v>
      </c>
      <c r="B86" s="1" t="s">
        <v>571</v>
      </c>
      <c r="C86" s="1">
        <f t="shared" si="4"/>
        <v>2013</v>
      </c>
      <c r="D86" s="1" t="s">
        <v>468</v>
      </c>
      <c r="E86" s="1" t="s">
        <v>472</v>
      </c>
      <c r="F86" s="1" t="s">
        <v>469</v>
      </c>
      <c r="H86" s="1" t="s">
        <v>470</v>
      </c>
      <c r="I86" s="1" t="s">
        <v>1184</v>
      </c>
      <c r="J86" s="1" t="s">
        <v>59</v>
      </c>
      <c r="K86" s="1">
        <v>8</v>
      </c>
      <c r="L86" s="1">
        <v>8</v>
      </c>
      <c r="M86" s="1" t="b">
        <f t="shared" si="5"/>
        <v>0</v>
      </c>
      <c r="N86" s="1">
        <f t="shared" si="3"/>
        <v>1</v>
      </c>
    </row>
    <row r="87" spans="1:14" x14ac:dyDescent="0.25">
      <c r="A87" s="1" t="s">
        <v>75</v>
      </c>
      <c r="B87" s="1" t="s">
        <v>575</v>
      </c>
      <c r="C87" s="1">
        <f t="shared" si="4"/>
        <v>2015</v>
      </c>
      <c r="D87" s="1" t="s">
        <v>473</v>
      </c>
      <c r="E87" s="1" t="s">
        <v>481</v>
      </c>
      <c r="F87" s="1" t="s">
        <v>452</v>
      </c>
      <c r="H87" s="1" t="s">
        <v>1288</v>
      </c>
      <c r="I87" s="1" t="s">
        <v>1296</v>
      </c>
      <c r="J87" s="1" t="s">
        <v>59</v>
      </c>
      <c r="K87" s="1">
        <v>1</v>
      </c>
      <c r="L87" s="1">
        <v>8</v>
      </c>
      <c r="M87" s="1" t="b">
        <f t="shared" si="5"/>
        <v>0</v>
      </c>
      <c r="N87" s="1">
        <f t="shared" si="3"/>
        <v>1</v>
      </c>
    </row>
    <row r="88" spans="1:14" x14ac:dyDescent="0.25">
      <c r="A88" s="1" t="s">
        <v>75</v>
      </c>
      <c r="B88" s="1" t="s">
        <v>576</v>
      </c>
      <c r="C88" s="1">
        <f t="shared" si="4"/>
        <v>2015</v>
      </c>
      <c r="D88" s="1" t="s">
        <v>474</v>
      </c>
      <c r="E88" s="1" t="s">
        <v>484</v>
      </c>
      <c r="F88" s="1" t="s">
        <v>485</v>
      </c>
      <c r="H88" s="1" t="s">
        <v>1288</v>
      </c>
      <c r="I88" s="1" t="s">
        <v>1297</v>
      </c>
      <c r="J88" s="1" t="s">
        <v>59</v>
      </c>
      <c r="K88" s="1">
        <v>2</v>
      </c>
      <c r="L88" s="1">
        <v>8</v>
      </c>
      <c r="M88" s="1" t="b">
        <f t="shared" si="5"/>
        <v>0</v>
      </c>
      <c r="N88" s="1">
        <f t="shared" si="3"/>
        <v>0.25925925925925924</v>
      </c>
    </row>
    <row r="89" spans="1:14" x14ac:dyDescent="0.25">
      <c r="A89" s="1" t="s">
        <v>75</v>
      </c>
      <c r="B89" s="1" t="s">
        <v>576</v>
      </c>
      <c r="C89" s="1">
        <f t="shared" si="4"/>
        <v>2015</v>
      </c>
      <c r="D89" s="1" t="s">
        <v>474</v>
      </c>
      <c r="E89" s="1" t="s">
        <v>482</v>
      </c>
      <c r="F89" s="1" t="s">
        <v>483</v>
      </c>
      <c r="H89" s="1" t="s">
        <v>317</v>
      </c>
      <c r="I89" s="1" t="s">
        <v>1130</v>
      </c>
      <c r="J89" s="1" t="s">
        <v>59</v>
      </c>
      <c r="K89" s="1">
        <v>2</v>
      </c>
      <c r="L89" s="1">
        <v>8</v>
      </c>
      <c r="M89" s="1" t="b">
        <f t="shared" si="5"/>
        <v>0</v>
      </c>
      <c r="N89" s="1">
        <f t="shared" si="3"/>
        <v>0</v>
      </c>
    </row>
    <row r="90" spans="1:14" x14ac:dyDescent="0.25">
      <c r="A90" s="1" t="s">
        <v>75</v>
      </c>
      <c r="B90" s="1" t="s">
        <v>581</v>
      </c>
      <c r="C90" s="1">
        <f t="shared" si="4"/>
        <v>2015</v>
      </c>
      <c r="D90" s="1" t="s">
        <v>475</v>
      </c>
      <c r="E90" s="1" t="s">
        <v>484</v>
      </c>
      <c r="F90" s="1" t="s">
        <v>452</v>
      </c>
      <c r="H90" s="1" t="s">
        <v>1288</v>
      </c>
      <c r="I90" s="1" t="s">
        <v>1298</v>
      </c>
      <c r="J90" s="1" t="s">
        <v>59</v>
      </c>
      <c r="K90" s="1">
        <v>3</v>
      </c>
      <c r="L90" s="1">
        <v>8</v>
      </c>
      <c r="M90" s="1" t="b">
        <f t="shared" si="5"/>
        <v>0</v>
      </c>
      <c r="N90" s="1">
        <f t="shared" si="3"/>
        <v>0.22222222222222221</v>
      </c>
    </row>
    <row r="91" spans="1:14" x14ac:dyDescent="0.25">
      <c r="A91" s="1" t="s">
        <v>75</v>
      </c>
      <c r="B91" s="1" t="s">
        <v>580</v>
      </c>
      <c r="C91" s="1">
        <f t="shared" si="4"/>
        <v>2015</v>
      </c>
      <c r="D91" s="1" t="s">
        <v>476</v>
      </c>
      <c r="E91" s="1" t="s">
        <v>484</v>
      </c>
      <c r="F91" s="1" t="s">
        <v>485</v>
      </c>
      <c r="H91" s="1" t="s">
        <v>1288</v>
      </c>
      <c r="I91" s="1" t="s">
        <v>1297</v>
      </c>
      <c r="J91" s="1" t="s">
        <v>59</v>
      </c>
      <c r="K91" s="1">
        <v>4</v>
      </c>
      <c r="L91" s="1">
        <v>8</v>
      </c>
      <c r="M91" s="1" t="b">
        <f t="shared" si="5"/>
        <v>0</v>
      </c>
      <c r="N91" s="1">
        <f t="shared" si="3"/>
        <v>0.18518518518518517</v>
      </c>
    </row>
    <row r="92" spans="1:14" x14ac:dyDescent="0.25">
      <c r="A92" s="1" t="s">
        <v>75</v>
      </c>
      <c r="B92" s="1" t="s">
        <v>579</v>
      </c>
      <c r="C92" s="1">
        <f t="shared" si="4"/>
        <v>2015</v>
      </c>
      <c r="D92" s="1" t="s">
        <v>477</v>
      </c>
      <c r="E92" s="1" t="s">
        <v>486</v>
      </c>
      <c r="F92" s="1" t="s">
        <v>708</v>
      </c>
      <c r="H92" s="1" t="s">
        <v>1288</v>
      </c>
      <c r="I92" s="1" t="s">
        <v>1299</v>
      </c>
      <c r="J92" s="1" t="s">
        <v>59</v>
      </c>
      <c r="K92" s="1">
        <v>5</v>
      </c>
      <c r="L92" s="1">
        <v>8</v>
      </c>
      <c r="M92" s="1" t="b">
        <f t="shared" si="5"/>
        <v>0</v>
      </c>
      <c r="N92" s="1">
        <f t="shared" si="3"/>
        <v>0.14814814814814814</v>
      </c>
    </row>
    <row r="93" spans="1:14" x14ac:dyDescent="0.25">
      <c r="A93" s="1" t="s">
        <v>75</v>
      </c>
      <c r="B93" s="1" t="s">
        <v>578</v>
      </c>
      <c r="C93" s="1">
        <f t="shared" si="4"/>
        <v>2015</v>
      </c>
      <c r="D93" s="1" t="s">
        <v>478</v>
      </c>
      <c r="E93" s="1" t="s">
        <v>486</v>
      </c>
      <c r="F93" s="1" t="s">
        <v>708</v>
      </c>
      <c r="H93" s="1" t="s">
        <v>1288</v>
      </c>
      <c r="I93" s="1" t="s">
        <v>1299</v>
      </c>
      <c r="J93" s="1" t="s">
        <v>59</v>
      </c>
      <c r="K93" s="1">
        <v>6</v>
      </c>
      <c r="L93" s="1">
        <v>8</v>
      </c>
      <c r="M93" s="1" t="b">
        <f t="shared" si="5"/>
        <v>0</v>
      </c>
      <c r="N93" s="1">
        <f t="shared" si="3"/>
        <v>0.1111111111111111</v>
      </c>
    </row>
    <row r="94" spans="1:14" x14ac:dyDescent="0.25">
      <c r="A94" s="1" t="s">
        <v>75</v>
      </c>
      <c r="B94" s="1" t="s">
        <v>577</v>
      </c>
      <c r="C94" s="1">
        <f t="shared" si="4"/>
        <v>2015</v>
      </c>
      <c r="D94" s="1" t="s">
        <v>479</v>
      </c>
      <c r="E94" s="1" t="s">
        <v>484</v>
      </c>
      <c r="F94" s="1" t="s">
        <v>452</v>
      </c>
      <c r="H94" s="1" t="s">
        <v>1288</v>
      </c>
      <c r="I94" s="1" t="s">
        <v>1298</v>
      </c>
      <c r="J94" s="1" t="s">
        <v>59</v>
      </c>
      <c r="K94" s="1">
        <v>7</v>
      </c>
      <c r="L94" s="1">
        <v>8</v>
      </c>
      <c r="M94" s="1" t="b">
        <f t="shared" si="5"/>
        <v>0</v>
      </c>
      <c r="N94" s="1">
        <f t="shared" si="3"/>
        <v>7.407407407407407E-2</v>
      </c>
    </row>
    <row r="95" spans="1:14" x14ac:dyDescent="0.25">
      <c r="A95" s="1" t="s">
        <v>75</v>
      </c>
      <c r="B95" s="1" t="s">
        <v>582</v>
      </c>
      <c r="C95" s="1">
        <f t="shared" si="4"/>
        <v>2015</v>
      </c>
      <c r="D95" s="1" t="s">
        <v>480</v>
      </c>
      <c r="E95" s="1" t="s">
        <v>484</v>
      </c>
      <c r="F95" s="1" t="s">
        <v>485</v>
      </c>
      <c r="H95" s="1" t="s">
        <v>1288</v>
      </c>
      <c r="I95" s="1" t="s">
        <v>1297</v>
      </c>
      <c r="J95" s="1" t="s">
        <v>60</v>
      </c>
      <c r="K95" s="1">
        <v>8</v>
      </c>
      <c r="L95" s="1">
        <v>8</v>
      </c>
      <c r="M95" s="1" t="b">
        <f t="shared" si="5"/>
        <v>1</v>
      </c>
      <c r="N95" s="1">
        <f t="shared" si="3"/>
        <v>1</v>
      </c>
    </row>
    <row r="96" spans="1:14" x14ac:dyDescent="0.25">
      <c r="A96" s="1" t="s">
        <v>85</v>
      </c>
      <c r="B96" s="1" t="s">
        <v>583</v>
      </c>
      <c r="C96" s="1">
        <f t="shared" si="4"/>
        <v>2001</v>
      </c>
      <c r="D96" s="1" t="s">
        <v>487</v>
      </c>
      <c r="E96" s="1" t="s">
        <v>493</v>
      </c>
      <c r="F96" s="1" t="s">
        <v>498</v>
      </c>
      <c r="H96" s="1" t="s">
        <v>36</v>
      </c>
      <c r="I96" s="1" t="s">
        <v>1142</v>
      </c>
      <c r="J96" s="1" t="s">
        <v>59</v>
      </c>
      <c r="K96" s="1">
        <v>1</v>
      </c>
      <c r="L96" s="1">
        <v>6</v>
      </c>
      <c r="M96" s="1" t="b">
        <f t="shared" si="5"/>
        <v>0</v>
      </c>
      <c r="N96" s="1">
        <f t="shared" si="3"/>
        <v>1</v>
      </c>
    </row>
    <row r="97" spans="1:14" x14ac:dyDescent="0.25">
      <c r="A97" s="1" t="s">
        <v>85</v>
      </c>
      <c r="B97" s="1" t="s">
        <v>588</v>
      </c>
      <c r="C97" s="1">
        <f t="shared" si="4"/>
        <v>2001</v>
      </c>
      <c r="D97" s="1" t="s">
        <v>488</v>
      </c>
      <c r="E97" s="1" t="s">
        <v>493</v>
      </c>
      <c r="F97" s="1" t="s">
        <v>498</v>
      </c>
      <c r="H97" s="1" t="s">
        <v>36</v>
      </c>
      <c r="I97" s="1" t="s">
        <v>1142</v>
      </c>
      <c r="J97" s="1" t="s">
        <v>59</v>
      </c>
      <c r="K97" s="1">
        <v>2</v>
      </c>
      <c r="L97" s="1">
        <v>6</v>
      </c>
      <c r="M97" s="1" t="b">
        <f t="shared" si="5"/>
        <v>0</v>
      </c>
      <c r="N97" s="1">
        <f t="shared" si="3"/>
        <v>0.35714285714285715</v>
      </c>
    </row>
    <row r="98" spans="1:14" x14ac:dyDescent="0.25">
      <c r="A98" s="1" t="s">
        <v>85</v>
      </c>
      <c r="B98" s="1" t="s">
        <v>587</v>
      </c>
      <c r="C98" s="1">
        <f t="shared" si="4"/>
        <v>2001</v>
      </c>
      <c r="D98" s="1" t="s">
        <v>489</v>
      </c>
      <c r="E98" s="1" t="s">
        <v>493</v>
      </c>
      <c r="F98" s="1" t="s">
        <v>498</v>
      </c>
      <c r="H98" s="1" t="s">
        <v>36</v>
      </c>
      <c r="I98" s="1" t="s">
        <v>1142</v>
      </c>
      <c r="J98" s="1" t="s">
        <v>59</v>
      </c>
      <c r="K98" s="1">
        <v>3</v>
      </c>
      <c r="L98" s="1">
        <v>6</v>
      </c>
      <c r="M98" s="1" t="b">
        <f t="shared" si="5"/>
        <v>0</v>
      </c>
      <c r="N98" s="1">
        <f t="shared" si="3"/>
        <v>0.2857142857142857</v>
      </c>
    </row>
    <row r="99" spans="1:14" x14ac:dyDescent="0.25">
      <c r="A99" s="1" t="s">
        <v>85</v>
      </c>
      <c r="B99" s="1" t="s">
        <v>586</v>
      </c>
      <c r="C99" s="1">
        <f t="shared" si="4"/>
        <v>2001</v>
      </c>
      <c r="D99" s="1" t="s">
        <v>490</v>
      </c>
      <c r="E99" s="1" t="s">
        <v>499</v>
      </c>
      <c r="F99" s="1" t="s">
        <v>460</v>
      </c>
      <c r="H99" s="1" t="s">
        <v>36</v>
      </c>
      <c r="I99" s="1" t="s">
        <v>1145</v>
      </c>
      <c r="J99" s="1" t="s">
        <v>59</v>
      </c>
      <c r="K99" s="1">
        <v>4</v>
      </c>
      <c r="L99" s="1">
        <v>6</v>
      </c>
      <c r="M99" s="1" t="b">
        <f t="shared" si="5"/>
        <v>0</v>
      </c>
      <c r="N99" s="1">
        <f t="shared" si="3"/>
        <v>0.21428571428571427</v>
      </c>
    </row>
    <row r="100" spans="1:14" x14ac:dyDescent="0.25">
      <c r="A100" s="1" t="s">
        <v>85</v>
      </c>
      <c r="B100" s="1" t="s">
        <v>585</v>
      </c>
      <c r="C100" s="1">
        <f t="shared" si="4"/>
        <v>2001</v>
      </c>
      <c r="D100" s="1" t="s">
        <v>491</v>
      </c>
      <c r="E100" s="1" t="s">
        <v>493</v>
      </c>
      <c r="F100" s="1" t="s">
        <v>498</v>
      </c>
      <c r="H100" s="1" t="s">
        <v>36</v>
      </c>
      <c r="I100" s="1" t="s">
        <v>1142</v>
      </c>
      <c r="J100" s="1" t="s">
        <v>59</v>
      </c>
      <c r="K100" s="1">
        <v>5</v>
      </c>
      <c r="L100" s="1">
        <v>6</v>
      </c>
      <c r="M100" s="1" t="b">
        <f t="shared" si="5"/>
        <v>0</v>
      </c>
      <c r="N100" s="1">
        <f t="shared" si="3"/>
        <v>0.14285714285714285</v>
      </c>
    </row>
    <row r="101" spans="1:14" x14ac:dyDescent="0.25">
      <c r="A101" s="1" t="s">
        <v>85</v>
      </c>
      <c r="B101" s="1" t="s">
        <v>584</v>
      </c>
      <c r="C101" s="1">
        <f t="shared" si="4"/>
        <v>2001</v>
      </c>
      <c r="D101" s="1" t="s">
        <v>492</v>
      </c>
      <c r="E101" s="1" t="s">
        <v>493</v>
      </c>
      <c r="F101" s="1" t="s">
        <v>498</v>
      </c>
      <c r="H101" s="1" t="s">
        <v>36</v>
      </c>
      <c r="I101" s="1" t="s">
        <v>1142</v>
      </c>
      <c r="J101" s="1" t="s">
        <v>60</v>
      </c>
      <c r="K101" s="1">
        <v>6</v>
      </c>
      <c r="L101" s="1">
        <v>6</v>
      </c>
      <c r="M101" s="1" t="b">
        <f t="shared" si="5"/>
        <v>1</v>
      </c>
      <c r="N101" s="1">
        <f t="shared" si="3"/>
        <v>1</v>
      </c>
    </row>
    <row r="102" spans="1:14" x14ac:dyDescent="0.25">
      <c r="A102" s="1" t="s">
        <v>92</v>
      </c>
      <c r="B102" s="1" t="s">
        <v>587</v>
      </c>
      <c r="C102" s="1">
        <f t="shared" si="4"/>
        <v>2013</v>
      </c>
      <c r="D102" s="1" t="s">
        <v>489</v>
      </c>
      <c r="E102" s="1" t="s">
        <v>493</v>
      </c>
      <c r="F102" s="1" t="s">
        <v>498</v>
      </c>
      <c r="H102" s="1" t="s">
        <v>36</v>
      </c>
      <c r="I102" s="1" t="s">
        <v>1142</v>
      </c>
      <c r="J102" s="1" t="s">
        <v>59</v>
      </c>
      <c r="K102" s="1">
        <v>1</v>
      </c>
      <c r="L102" s="1">
        <v>5</v>
      </c>
      <c r="M102" s="1" t="b">
        <f t="shared" si="5"/>
        <v>0</v>
      </c>
      <c r="N102" s="1">
        <f t="shared" si="3"/>
        <v>1</v>
      </c>
    </row>
    <row r="103" spans="1:14" x14ac:dyDescent="0.25">
      <c r="A103" s="1" t="s">
        <v>92</v>
      </c>
      <c r="B103" s="1" t="s">
        <v>592</v>
      </c>
      <c r="C103" s="1">
        <f t="shared" si="4"/>
        <v>2013</v>
      </c>
      <c r="D103" s="1" t="s">
        <v>494</v>
      </c>
      <c r="E103" s="1" t="s">
        <v>493</v>
      </c>
      <c r="F103" s="1" t="s">
        <v>498</v>
      </c>
      <c r="H103" s="1" t="s">
        <v>36</v>
      </c>
      <c r="I103" s="1" t="s">
        <v>1142</v>
      </c>
      <c r="J103" s="1" t="s">
        <v>59</v>
      </c>
      <c r="K103" s="1">
        <v>2</v>
      </c>
      <c r="L103" s="1">
        <v>5</v>
      </c>
      <c r="M103" s="1" t="b">
        <f t="shared" si="5"/>
        <v>0</v>
      </c>
      <c r="N103" s="1">
        <f t="shared" si="3"/>
        <v>0.44444444444444442</v>
      </c>
    </row>
    <row r="104" spans="1:14" x14ac:dyDescent="0.25">
      <c r="A104" s="1" t="s">
        <v>92</v>
      </c>
      <c r="B104" s="1" t="s">
        <v>591</v>
      </c>
      <c r="C104" s="1">
        <f t="shared" si="4"/>
        <v>2013</v>
      </c>
      <c r="D104" s="1" t="s">
        <v>495</v>
      </c>
      <c r="E104" s="1" t="s">
        <v>493</v>
      </c>
      <c r="F104" s="1" t="s">
        <v>498</v>
      </c>
      <c r="H104" s="1" t="s">
        <v>36</v>
      </c>
      <c r="I104" s="1" t="s">
        <v>1142</v>
      </c>
      <c r="J104" s="1" t="s">
        <v>59</v>
      </c>
      <c r="K104" s="1">
        <v>3</v>
      </c>
      <c r="L104" s="1">
        <v>5</v>
      </c>
      <c r="M104" s="1" t="b">
        <f t="shared" si="5"/>
        <v>0</v>
      </c>
      <c r="N104" s="1">
        <f t="shared" si="3"/>
        <v>0.33333333333333331</v>
      </c>
    </row>
    <row r="105" spans="1:14" x14ac:dyDescent="0.25">
      <c r="A105" s="1" t="s">
        <v>92</v>
      </c>
      <c r="B105" s="1" t="s">
        <v>590</v>
      </c>
      <c r="C105" s="1">
        <f t="shared" si="4"/>
        <v>2013</v>
      </c>
      <c r="D105" s="1" t="s">
        <v>496</v>
      </c>
      <c r="E105" s="1" t="s">
        <v>499</v>
      </c>
      <c r="F105" s="1" t="s">
        <v>460</v>
      </c>
      <c r="H105" s="1" t="s">
        <v>36</v>
      </c>
      <c r="I105" s="1" t="s">
        <v>1145</v>
      </c>
      <c r="J105" s="1" t="s">
        <v>59</v>
      </c>
      <c r="K105" s="1">
        <v>4</v>
      </c>
      <c r="L105" s="1">
        <v>5</v>
      </c>
      <c r="M105" s="1" t="b">
        <f t="shared" si="5"/>
        <v>0</v>
      </c>
      <c r="N105" s="1">
        <f t="shared" si="3"/>
        <v>0.22222222222222221</v>
      </c>
    </row>
    <row r="106" spans="1:14" x14ac:dyDescent="0.25">
      <c r="A106" s="1" t="s">
        <v>92</v>
      </c>
      <c r="B106" s="1" t="s">
        <v>589</v>
      </c>
      <c r="C106" s="1">
        <f t="shared" si="4"/>
        <v>2013</v>
      </c>
      <c r="D106" s="1" t="s">
        <v>497</v>
      </c>
      <c r="E106" s="1" t="s">
        <v>499</v>
      </c>
      <c r="F106" s="1" t="s">
        <v>460</v>
      </c>
      <c r="H106" s="1" t="s">
        <v>36</v>
      </c>
      <c r="I106" s="1" t="s">
        <v>1145</v>
      </c>
      <c r="J106" s="1" t="s">
        <v>59</v>
      </c>
      <c r="K106" s="1">
        <v>5</v>
      </c>
      <c r="L106" s="1">
        <v>5</v>
      </c>
      <c r="M106" s="1" t="b">
        <f t="shared" si="5"/>
        <v>0</v>
      </c>
      <c r="N106" s="1">
        <f t="shared" si="3"/>
        <v>1</v>
      </c>
    </row>
    <row r="107" spans="1:14" x14ac:dyDescent="0.25">
      <c r="A107" s="1" t="s">
        <v>95</v>
      </c>
      <c r="B107" s="1" t="s">
        <v>593</v>
      </c>
      <c r="C107" s="1">
        <f t="shared" si="4"/>
        <v>2018</v>
      </c>
      <c r="D107" s="1" t="s">
        <v>500</v>
      </c>
      <c r="E107" s="1" t="s">
        <v>501</v>
      </c>
      <c r="F107" s="1" t="s">
        <v>502</v>
      </c>
      <c r="H107" s="1" t="s">
        <v>14</v>
      </c>
      <c r="I107" s="1" t="s">
        <v>1210</v>
      </c>
      <c r="J107" s="1" t="s">
        <v>60</v>
      </c>
      <c r="K107" s="1">
        <v>1</v>
      </c>
      <c r="L107" s="1">
        <v>3</v>
      </c>
      <c r="M107" s="1" t="b">
        <f t="shared" si="5"/>
        <v>0</v>
      </c>
      <c r="N107" s="1">
        <f t="shared" si="3"/>
        <v>1</v>
      </c>
    </row>
    <row r="108" spans="1:14" x14ac:dyDescent="0.25">
      <c r="A108" s="1" t="s">
        <v>95</v>
      </c>
      <c r="B108" s="1" t="s">
        <v>548</v>
      </c>
      <c r="C108" s="1">
        <f t="shared" si="4"/>
        <v>2018</v>
      </c>
      <c r="D108" s="1" t="s">
        <v>422</v>
      </c>
      <c r="E108" s="1" t="s">
        <v>401</v>
      </c>
      <c r="F108" s="1" t="s">
        <v>1278</v>
      </c>
      <c r="G108" s="1" t="s">
        <v>1256</v>
      </c>
      <c r="H108" s="1" t="s">
        <v>7</v>
      </c>
      <c r="I108" s="1" t="s">
        <v>1140</v>
      </c>
      <c r="J108" s="1" t="s">
        <v>59</v>
      </c>
      <c r="K108" s="1">
        <v>2</v>
      </c>
      <c r="L108" s="1">
        <v>3</v>
      </c>
      <c r="M108" s="1" t="b">
        <f t="shared" si="5"/>
        <v>0</v>
      </c>
      <c r="N108" s="1">
        <f t="shared" si="3"/>
        <v>0.7</v>
      </c>
    </row>
    <row r="109" spans="1:14" x14ac:dyDescent="0.25">
      <c r="A109" s="1" t="s">
        <v>95</v>
      </c>
      <c r="B109" s="1" t="s">
        <v>525</v>
      </c>
      <c r="C109" s="1">
        <f t="shared" si="4"/>
        <v>2018</v>
      </c>
      <c r="D109" s="1" t="s">
        <v>399</v>
      </c>
      <c r="E109" s="1" t="s">
        <v>401</v>
      </c>
      <c r="F109" s="1" t="s">
        <v>1278</v>
      </c>
      <c r="G109" s="1" t="s">
        <v>1256</v>
      </c>
      <c r="H109" s="1" t="s">
        <v>7</v>
      </c>
      <c r="I109" s="1" t="s">
        <v>1140</v>
      </c>
      <c r="J109" s="1" t="s">
        <v>59</v>
      </c>
      <c r="K109" s="1">
        <v>3</v>
      </c>
      <c r="L109" s="1">
        <v>3</v>
      </c>
      <c r="M109" s="1" t="b">
        <f t="shared" si="5"/>
        <v>0</v>
      </c>
      <c r="N109" s="1">
        <f t="shared" si="3"/>
        <v>1</v>
      </c>
    </row>
    <row r="110" spans="1:14" x14ac:dyDescent="0.25">
      <c r="A110" s="1" t="s">
        <v>98</v>
      </c>
      <c r="B110" s="1" t="s">
        <v>593</v>
      </c>
      <c r="C110" s="1">
        <f t="shared" si="4"/>
        <v>2020</v>
      </c>
      <c r="D110" s="1" t="s">
        <v>500</v>
      </c>
      <c r="E110" s="1" t="s">
        <v>501</v>
      </c>
      <c r="F110" s="1" t="s">
        <v>502</v>
      </c>
      <c r="H110" s="1" t="s">
        <v>14</v>
      </c>
      <c r="I110" s="1" t="s">
        <v>1210</v>
      </c>
      <c r="J110" s="1" t="s">
        <v>59</v>
      </c>
      <c r="K110" s="1">
        <v>1</v>
      </c>
      <c r="L110" s="1">
        <v>4</v>
      </c>
      <c r="M110" s="1" t="b">
        <f t="shared" si="5"/>
        <v>0</v>
      </c>
      <c r="N110" s="1">
        <f t="shared" si="3"/>
        <v>1</v>
      </c>
    </row>
    <row r="111" spans="1:14" x14ac:dyDescent="0.25">
      <c r="A111" s="1" t="s">
        <v>98</v>
      </c>
      <c r="B111" s="1" t="s">
        <v>594</v>
      </c>
      <c r="C111" s="1">
        <f t="shared" si="4"/>
        <v>2020</v>
      </c>
      <c r="D111" s="1" t="s">
        <v>503</v>
      </c>
      <c r="E111" s="1" t="s">
        <v>501</v>
      </c>
      <c r="F111" s="1" t="s">
        <v>502</v>
      </c>
      <c r="H111" s="1" t="s">
        <v>14</v>
      </c>
      <c r="I111" s="1" t="s">
        <v>1210</v>
      </c>
      <c r="J111" s="1" t="s">
        <v>59</v>
      </c>
      <c r="K111" s="1">
        <v>2</v>
      </c>
      <c r="L111" s="1">
        <v>4</v>
      </c>
      <c r="M111" s="1" t="b">
        <f t="shared" si="5"/>
        <v>0</v>
      </c>
      <c r="N111" s="1">
        <f t="shared" si="3"/>
        <v>0.6</v>
      </c>
    </row>
    <row r="112" spans="1:14" x14ac:dyDescent="0.25">
      <c r="A112" s="1" t="s">
        <v>98</v>
      </c>
      <c r="B112" s="1" t="s">
        <v>548</v>
      </c>
      <c r="C112" s="1">
        <f t="shared" si="4"/>
        <v>2020</v>
      </c>
      <c r="D112" s="1" t="s">
        <v>422</v>
      </c>
      <c r="E112" s="1" t="s">
        <v>401</v>
      </c>
      <c r="F112" s="1" t="s">
        <v>1278</v>
      </c>
      <c r="G112" s="1" t="s">
        <v>1256</v>
      </c>
      <c r="H112" s="1" t="s">
        <v>7</v>
      </c>
      <c r="I112" s="1" t="s">
        <v>1140</v>
      </c>
      <c r="J112" s="1" t="s">
        <v>59</v>
      </c>
      <c r="K112" s="1">
        <v>3</v>
      </c>
      <c r="L112" s="1">
        <v>4</v>
      </c>
      <c r="M112" s="1" t="b">
        <f t="shared" si="5"/>
        <v>0</v>
      </c>
      <c r="N112" s="1">
        <f t="shared" si="3"/>
        <v>0.4</v>
      </c>
    </row>
    <row r="113" spans="1:14" x14ac:dyDescent="0.25">
      <c r="A113" s="1" t="s">
        <v>98</v>
      </c>
      <c r="B113" s="1" t="s">
        <v>525</v>
      </c>
      <c r="C113" s="1">
        <f t="shared" si="4"/>
        <v>2020</v>
      </c>
      <c r="D113" s="1" t="s">
        <v>399</v>
      </c>
      <c r="E113" s="1" t="s">
        <v>401</v>
      </c>
      <c r="F113" s="1" t="s">
        <v>1278</v>
      </c>
      <c r="G113" s="1" t="s">
        <v>1256</v>
      </c>
      <c r="H113" s="1" t="s">
        <v>7</v>
      </c>
      <c r="I113" s="1" t="s">
        <v>1140</v>
      </c>
      <c r="J113" s="1" t="s">
        <v>60</v>
      </c>
      <c r="K113" s="1">
        <v>4</v>
      </c>
      <c r="L113" s="1">
        <v>4</v>
      </c>
      <c r="M113" s="1" t="b">
        <f t="shared" si="5"/>
        <v>1</v>
      </c>
      <c r="N113" s="1">
        <f t="shared" si="3"/>
        <v>1</v>
      </c>
    </row>
    <row r="114" spans="1:14" x14ac:dyDescent="0.25">
      <c r="A114" s="1" t="s">
        <v>101</v>
      </c>
      <c r="B114" s="1" t="s">
        <v>593</v>
      </c>
      <c r="C114" s="1">
        <f t="shared" si="4"/>
        <v>2021</v>
      </c>
      <c r="D114" s="1" t="s">
        <v>500</v>
      </c>
      <c r="E114" s="1" t="s">
        <v>501</v>
      </c>
      <c r="F114" s="1" t="s">
        <v>502</v>
      </c>
      <c r="H114" s="1" t="s">
        <v>14</v>
      </c>
      <c r="I114" s="1" t="s">
        <v>1210</v>
      </c>
      <c r="J114" s="1" t="s">
        <v>60</v>
      </c>
      <c r="K114" s="1">
        <v>1</v>
      </c>
      <c r="L114" s="1">
        <v>4</v>
      </c>
      <c r="M114" s="1" t="b">
        <f t="shared" si="5"/>
        <v>0</v>
      </c>
      <c r="N114" s="1">
        <f t="shared" si="3"/>
        <v>1</v>
      </c>
    </row>
    <row r="115" spans="1:14" x14ac:dyDescent="0.25">
      <c r="A115" s="1" t="s">
        <v>101</v>
      </c>
      <c r="B115" s="1" t="s">
        <v>596</v>
      </c>
      <c r="C115" s="1">
        <f t="shared" si="4"/>
        <v>2021</v>
      </c>
      <c r="D115" s="1" t="s">
        <v>504</v>
      </c>
      <c r="E115" s="1" t="s">
        <v>620</v>
      </c>
      <c r="F115" s="1" t="s">
        <v>1274</v>
      </c>
      <c r="G115" s="1" t="s">
        <v>1256</v>
      </c>
      <c r="H115" s="1" t="s">
        <v>7</v>
      </c>
      <c r="I115" s="1" t="s">
        <v>1194</v>
      </c>
      <c r="J115" s="1" t="s">
        <v>59</v>
      </c>
      <c r="K115" s="1">
        <v>2</v>
      </c>
      <c r="L115" s="1">
        <v>4</v>
      </c>
      <c r="M115" s="1" t="b">
        <f t="shared" si="5"/>
        <v>0</v>
      </c>
      <c r="N115" s="1">
        <f t="shared" si="3"/>
        <v>0.6</v>
      </c>
    </row>
    <row r="116" spans="1:14" x14ac:dyDescent="0.25">
      <c r="A116" s="1" t="s">
        <v>101</v>
      </c>
      <c r="B116" s="1" t="s">
        <v>595</v>
      </c>
      <c r="C116" s="1">
        <f t="shared" si="4"/>
        <v>2021</v>
      </c>
      <c r="D116" s="1" t="s">
        <v>505</v>
      </c>
      <c r="E116" s="1" t="s">
        <v>620</v>
      </c>
      <c r="F116" s="1" t="s">
        <v>1274</v>
      </c>
      <c r="G116" s="1" t="s">
        <v>1256</v>
      </c>
      <c r="H116" s="1" t="s">
        <v>7</v>
      </c>
      <c r="I116" s="1" t="s">
        <v>1194</v>
      </c>
      <c r="J116" s="1" t="s">
        <v>59</v>
      </c>
      <c r="K116" s="1">
        <v>3</v>
      </c>
      <c r="L116" s="1">
        <v>4</v>
      </c>
      <c r="M116" s="1" t="b">
        <f t="shared" si="5"/>
        <v>0</v>
      </c>
      <c r="N116" s="1">
        <f t="shared" si="3"/>
        <v>0.4</v>
      </c>
    </row>
    <row r="117" spans="1:14" x14ac:dyDescent="0.25">
      <c r="A117" s="1" t="s">
        <v>101</v>
      </c>
      <c r="B117" s="1" t="s">
        <v>525</v>
      </c>
      <c r="C117" s="1">
        <f t="shared" si="4"/>
        <v>2021</v>
      </c>
      <c r="D117" s="1" t="s">
        <v>399</v>
      </c>
      <c r="E117" s="1" t="s">
        <v>401</v>
      </c>
      <c r="F117" s="1" t="s">
        <v>1278</v>
      </c>
      <c r="G117" s="1" t="s">
        <v>1256</v>
      </c>
      <c r="H117" s="1" t="s">
        <v>7</v>
      </c>
      <c r="I117" s="1" t="s">
        <v>1140</v>
      </c>
      <c r="J117" s="1" t="s">
        <v>59</v>
      </c>
      <c r="K117" s="1">
        <v>4</v>
      </c>
      <c r="L117" s="1">
        <v>4</v>
      </c>
      <c r="M117" s="1" t="b">
        <f t="shared" si="5"/>
        <v>0</v>
      </c>
      <c r="N117" s="1">
        <f t="shared" si="3"/>
        <v>1</v>
      </c>
    </row>
    <row r="118" spans="1:14" x14ac:dyDescent="0.25">
      <c r="A118" s="1" t="s">
        <v>111</v>
      </c>
      <c r="B118" s="1" t="s">
        <v>597</v>
      </c>
      <c r="C118" s="1">
        <f t="shared" si="4"/>
        <v>2003</v>
      </c>
      <c r="D118" s="1" t="s">
        <v>506</v>
      </c>
      <c r="E118" s="1" t="s">
        <v>508</v>
      </c>
      <c r="F118" s="1" t="s">
        <v>1272</v>
      </c>
      <c r="G118" s="1" t="s">
        <v>1271</v>
      </c>
      <c r="H118" s="1" t="s">
        <v>108</v>
      </c>
      <c r="I118" s="1" t="s">
        <v>1166</v>
      </c>
      <c r="J118" s="1" t="s">
        <v>60</v>
      </c>
      <c r="K118" s="1">
        <v>1</v>
      </c>
      <c r="L118" s="1">
        <v>2</v>
      </c>
      <c r="M118" s="1" t="b">
        <f t="shared" si="5"/>
        <v>0</v>
      </c>
      <c r="N118" s="1">
        <f t="shared" si="3"/>
        <v>1</v>
      </c>
    </row>
    <row r="119" spans="1:14" x14ac:dyDescent="0.25">
      <c r="A119" s="1" t="s">
        <v>111</v>
      </c>
      <c r="B119" s="1" t="s">
        <v>598</v>
      </c>
      <c r="C119" s="1">
        <f t="shared" si="4"/>
        <v>2003</v>
      </c>
      <c r="D119" s="1" t="s">
        <v>507</v>
      </c>
      <c r="E119" s="1" t="s">
        <v>508</v>
      </c>
      <c r="F119" s="1" t="s">
        <v>1272</v>
      </c>
      <c r="G119" s="1" t="s">
        <v>1271</v>
      </c>
      <c r="H119" s="1" t="s">
        <v>108</v>
      </c>
      <c r="I119" s="1" t="s">
        <v>1166</v>
      </c>
      <c r="J119" s="1" t="s">
        <v>59</v>
      </c>
      <c r="K119" s="1">
        <v>2</v>
      </c>
      <c r="L119" s="1">
        <v>2</v>
      </c>
      <c r="M119" s="1" t="b">
        <f t="shared" si="5"/>
        <v>0</v>
      </c>
      <c r="N119" s="1">
        <f t="shared" si="3"/>
        <v>1</v>
      </c>
    </row>
    <row r="120" spans="1:14" x14ac:dyDescent="0.25">
      <c r="A120" s="1" t="s">
        <v>509</v>
      </c>
      <c r="B120" s="1" t="s">
        <v>525</v>
      </c>
      <c r="C120" s="1">
        <f t="shared" si="4"/>
        <v>2004</v>
      </c>
      <c r="D120" s="1" t="s">
        <v>399</v>
      </c>
      <c r="E120" s="1" t="s">
        <v>401</v>
      </c>
      <c r="F120" s="1" t="s">
        <v>1278</v>
      </c>
      <c r="G120" s="1" t="s">
        <v>1256</v>
      </c>
      <c r="H120" s="1" t="s">
        <v>7</v>
      </c>
      <c r="I120" s="1" t="s">
        <v>1140</v>
      </c>
      <c r="J120" s="1" t="s">
        <v>60</v>
      </c>
      <c r="K120" s="1">
        <v>1</v>
      </c>
      <c r="L120" s="1">
        <v>2</v>
      </c>
      <c r="M120" s="1" t="b">
        <f t="shared" si="5"/>
        <v>0</v>
      </c>
      <c r="N120" s="1">
        <f t="shared" si="3"/>
        <v>1</v>
      </c>
    </row>
    <row r="121" spans="1:14" x14ac:dyDescent="0.25">
      <c r="A121" s="1" t="s">
        <v>509</v>
      </c>
      <c r="B121" s="1" t="s">
        <v>599</v>
      </c>
      <c r="C121" s="1">
        <f t="shared" si="4"/>
        <v>2004</v>
      </c>
      <c r="D121" s="1" t="s">
        <v>510</v>
      </c>
      <c r="E121" s="1" t="s">
        <v>401</v>
      </c>
      <c r="F121" s="1" t="s">
        <v>1278</v>
      </c>
      <c r="G121" s="1" t="s">
        <v>1256</v>
      </c>
      <c r="H121" s="1" t="s">
        <v>7</v>
      </c>
      <c r="I121" s="1" t="s">
        <v>1140</v>
      </c>
      <c r="J121" s="1" t="s">
        <v>59</v>
      </c>
      <c r="K121" s="1">
        <v>2</v>
      </c>
      <c r="L121" s="1">
        <v>2</v>
      </c>
      <c r="M121" s="1" t="b">
        <f t="shared" si="5"/>
        <v>0</v>
      </c>
      <c r="N121" s="1">
        <f t="shared" si="3"/>
        <v>1</v>
      </c>
    </row>
    <row r="122" spans="1:14" x14ac:dyDescent="0.25">
      <c r="A122" s="1" t="s">
        <v>114</v>
      </c>
      <c r="B122" s="1" t="s">
        <v>525</v>
      </c>
      <c r="C122" s="1">
        <f t="shared" si="4"/>
        <v>2011</v>
      </c>
      <c r="D122" s="1" t="s">
        <v>399</v>
      </c>
      <c r="E122" s="1" t="s">
        <v>401</v>
      </c>
      <c r="F122" s="1" t="s">
        <v>1278</v>
      </c>
      <c r="G122" s="1" t="s">
        <v>1256</v>
      </c>
      <c r="H122" s="1" t="s">
        <v>7</v>
      </c>
      <c r="I122" s="1" t="s">
        <v>1140</v>
      </c>
      <c r="J122" s="1" t="s">
        <v>60</v>
      </c>
      <c r="K122" s="1">
        <v>1</v>
      </c>
      <c r="L122" s="1">
        <v>2</v>
      </c>
      <c r="M122" s="1" t="b">
        <f t="shared" si="5"/>
        <v>0</v>
      </c>
      <c r="N122" s="1">
        <f t="shared" si="3"/>
        <v>1</v>
      </c>
    </row>
    <row r="123" spans="1:14" x14ac:dyDescent="0.25">
      <c r="A123" s="1" t="s">
        <v>114</v>
      </c>
      <c r="B123" s="1" t="s">
        <v>596</v>
      </c>
      <c r="C123" s="1">
        <f t="shared" si="4"/>
        <v>2011</v>
      </c>
      <c r="D123" s="1" t="s">
        <v>504</v>
      </c>
      <c r="E123" s="1" t="s">
        <v>620</v>
      </c>
      <c r="F123" s="1" t="s">
        <v>1274</v>
      </c>
      <c r="G123" s="1" t="s">
        <v>1256</v>
      </c>
      <c r="H123" s="1" t="s">
        <v>7</v>
      </c>
      <c r="I123" s="1" t="s">
        <v>1194</v>
      </c>
      <c r="J123" s="1" t="s">
        <v>59</v>
      </c>
      <c r="K123" s="1">
        <v>2</v>
      </c>
      <c r="L123" s="1">
        <v>2</v>
      </c>
      <c r="M123" s="1" t="b">
        <f t="shared" si="5"/>
        <v>0</v>
      </c>
      <c r="N123" s="1">
        <f t="shared" si="3"/>
        <v>1</v>
      </c>
    </row>
    <row r="124" spans="1:14" x14ac:dyDescent="0.25">
      <c r="A124" s="1" t="s">
        <v>117</v>
      </c>
      <c r="B124" s="1" t="s">
        <v>525</v>
      </c>
      <c r="C124" s="1">
        <f t="shared" si="4"/>
        <v>2014</v>
      </c>
      <c r="D124" s="1" t="s">
        <v>399</v>
      </c>
      <c r="E124" s="1" t="s">
        <v>401</v>
      </c>
      <c r="F124" s="1" t="s">
        <v>1278</v>
      </c>
      <c r="G124" s="1" t="s">
        <v>1256</v>
      </c>
      <c r="H124" s="1" t="s">
        <v>7</v>
      </c>
      <c r="I124" s="1" t="s">
        <v>1140</v>
      </c>
      <c r="J124" s="1" t="s">
        <v>60</v>
      </c>
      <c r="K124" s="1">
        <v>1</v>
      </c>
      <c r="L124" s="1">
        <v>2</v>
      </c>
      <c r="M124" s="1" t="b">
        <f t="shared" si="5"/>
        <v>0</v>
      </c>
      <c r="N124" s="1">
        <f t="shared" si="3"/>
        <v>1</v>
      </c>
    </row>
    <row r="125" spans="1:14" x14ac:dyDescent="0.25">
      <c r="A125" s="1" t="s">
        <v>117</v>
      </c>
      <c r="B125" s="1" t="s">
        <v>596</v>
      </c>
      <c r="C125" s="1">
        <f t="shared" si="4"/>
        <v>2014</v>
      </c>
      <c r="D125" s="1" t="s">
        <v>504</v>
      </c>
      <c r="E125" s="1" t="s">
        <v>620</v>
      </c>
      <c r="F125" s="1" t="s">
        <v>1274</v>
      </c>
      <c r="G125" s="1" t="s">
        <v>1256</v>
      </c>
      <c r="H125" s="1" t="s">
        <v>7</v>
      </c>
      <c r="I125" s="1" t="s">
        <v>1194</v>
      </c>
      <c r="J125" s="1" t="s">
        <v>59</v>
      </c>
      <c r="K125" s="1">
        <v>2</v>
      </c>
      <c r="L125" s="1">
        <v>2</v>
      </c>
      <c r="M125" s="1" t="b">
        <f t="shared" si="5"/>
        <v>0</v>
      </c>
      <c r="N125" s="1">
        <f t="shared" si="3"/>
        <v>1</v>
      </c>
    </row>
    <row r="126" spans="1:14" x14ac:dyDescent="0.25">
      <c r="A126" s="1" t="s">
        <v>119</v>
      </c>
      <c r="B126" s="1" t="s">
        <v>525</v>
      </c>
      <c r="C126" s="1">
        <f t="shared" si="4"/>
        <v>1999</v>
      </c>
      <c r="D126" s="1" t="s">
        <v>399</v>
      </c>
      <c r="E126" s="1" t="s">
        <v>401</v>
      </c>
      <c r="F126" s="1" t="s">
        <v>1278</v>
      </c>
      <c r="G126" s="1" t="s">
        <v>1256</v>
      </c>
      <c r="H126" s="1" t="s">
        <v>7</v>
      </c>
      <c r="I126" s="1" t="s">
        <v>1140</v>
      </c>
      <c r="J126" s="1" t="s">
        <v>59</v>
      </c>
      <c r="K126" s="1">
        <v>1</v>
      </c>
      <c r="L126" s="1">
        <v>2</v>
      </c>
      <c r="M126" s="1" t="b">
        <f t="shared" si="5"/>
        <v>0</v>
      </c>
      <c r="N126" s="1">
        <f t="shared" si="3"/>
        <v>1</v>
      </c>
    </row>
    <row r="127" spans="1:14" x14ac:dyDescent="0.25">
      <c r="A127" s="1" t="s">
        <v>119</v>
      </c>
      <c r="B127" s="1" t="s">
        <v>600</v>
      </c>
      <c r="C127" s="1">
        <f t="shared" si="4"/>
        <v>1999</v>
      </c>
      <c r="D127" s="1" t="s">
        <v>511</v>
      </c>
      <c r="E127" s="1" t="s">
        <v>401</v>
      </c>
      <c r="F127" s="1" t="s">
        <v>1278</v>
      </c>
      <c r="G127" s="1" t="s">
        <v>1256</v>
      </c>
      <c r="H127" s="1" t="s">
        <v>7</v>
      </c>
      <c r="I127" s="1" t="s">
        <v>1140</v>
      </c>
      <c r="J127" s="1" t="s">
        <v>59</v>
      </c>
      <c r="K127" s="1">
        <v>2</v>
      </c>
      <c r="L127" s="1">
        <v>2</v>
      </c>
      <c r="M127" s="1" t="b">
        <f t="shared" si="5"/>
        <v>0</v>
      </c>
      <c r="N127" s="1">
        <f t="shared" si="3"/>
        <v>1</v>
      </c>
    </row>
    <row r="128" spans="1:14" x14ac:dyDescent="0.25">
      <c r="A128" s="1" t="s">
        <v>122</v>
      </c>
      <c r="B128" s="1" t="s">
        <v>525</v>
      </c>
      <c r="C128" s="1">
        <f t="shared" si="4"/>
        <v>2021</v>
      </c>
      <c r="D128" s="1" t="s">
        <v>399</v>
      </c>
      <c r="E128" s="1" t="s">
        <v>401</v>
      </c>
      <c r="F128" s="1" t="s">
        <v>1278</v>
      </c>
      <c r="G128" s="1" t="s">
        <v>1256</v>
      </c>
      <c r="H128" s="1" t="s">
        <v>7</v>
      </c>
      <c r="I128" s="1" t="s">
        <v>1140</v>
      </c>
      <c r="J128" s="1" t="s">
        <v>59</v>
      </c>
      <c r="K128" s="1">
        <v>1</v>
      </c>
      <c r="L128" s="1">
        <v>2</v>
      </c>
      <c r="M128" s="1" t="b">
        <f t="shared" si="5"/>
        <v>0</v>
      </c>
      <c r="N128" s="1">
        <f t="shared" si="3"/>
        <v>1</v>
      </c>
    </row>
    <row r="129" spans="1:14" x14ac:dyDescent="0.25">
      <c r="A129" s="1" t="s">
        <v>122</v>
      </c>
      <c r="B129" s="1" t="s">
        <v>1239</v>
      </c>
      <c r="C129" s="1">
        <f t="shared" si="4"/>
        <v>2021</v>
      </c>
      <c r="D129" s="1" t="s">
        <v>512</v>
      </c>
      <c r="E129" s="1" t="s">
        <v>513</v>
      </c>
      <c r="F129" s="1" t="s">
        <v>454</v>
      </c>
      <c r="H129" s="1" t="s">
        <v>14</v>
      </c>
      <c r="I129" s="1" t="s">
        <v>1137</v>
      </c>
      <c r="J129" s="1" t="s">
        <v>60</v>
      </c>
      <c r="K129" s="1">
        <v>2</v>
      </c>
      <c r="L129" s="1">
        <v>2</v>
      </c>
      <c r="M129" s="1" t="b">
        <f t="shared" si="5"/>
        <v>1</v>
      </c>
      <c r="N129" s="1">
        <f t="shared" si="3"/>
        <v>1</v>
      </c>
    </row>
    <row r="130" spans="1:14" x14ac:dyDescent="0.25">
      <c r="A130" s="1" t="s">
        <v>514</v>
      </c>
      <c r="B130" s="1" t="s">
        <v>525</v>
      </c>
      <c r="C130" s="1">
        <f t="shared" si="4"/>
        <v>2003</v>
      </c>
      <c r="D130" s="1" t="s">
        <v>399</v>
      </c>
      <c r="E130" s="1" t="s">
        <v>401</v>
      </c>
      <c r="F130" s="1" t="s">
        <v>1278</v>
      </c>
      <c r="G130" s="1" t="s">
        <v>1256</v>
      </c>
      <c r="H130" s="1" t="s">
        <v>7</v>
      </c>
      <c r="I130" s="1" t="s">
        <v>1140</v>
      </c>
      <c r="J130" s="1" t="s">
        <v>60</v>
      </c>
      <c r="K130" s="1">
        <v>1</v>
      </c>
      <c r="L130" s="1">
        <v>2</v>
      </c>
      <c r="M130" s="1" t="b">
        <f t="shared" si="5"/>
        <v>0</v>
      </c>
      <c r="N130" s="1">
        <f t="shared" ref="N130:N193" si="6">IF(AND($K130=$K129,  $A130=$A129), 0, IF(OR($K130=1, $J130="Yes", $K130=$L130), 1, IF(AND($L130=3, $K130=2), 0.7, IF(AND($L130=3, $K130=3), 0.3, (2*($L130-$K130+1)/(($L130+1)*($L130-2)))))))</f>
        <v>1</v>
      </c>
    </row>
    <row r="131" spans="1:14" x14ac:dyDescent="0.25">
      <c r="A131" s="1" t="s">
        <v>514</v>
      </c>
      <c r="B131" s="1" t="s">
        <v>831</v>
      </c>
      <c r="C131" s="1">
        <f t="shared" ref="C131:C194" si="7">VALUE(MID(A131,FIND("(", A131)+1,4))</f>
        <v>2003</v>
      </c>
      <c r="D131" s="1" t="s">
        <v>601</v>
      </c>
      <c r="E131" s="1" t="s">
        <v>620</v>
      </c>
      <c r="F131" s="1" t="s">
        <v>1274</v>
      </c>
      <c r="G131" s="1" t="s">
        <v>1256</v>
      </c>
      <c r="H131" s="1" t="s">
        <v>7</v>
      </c>
      <c r="I131" s="1" t="s">
        <v>1194</v>
      </c>
      <c r="J131" s="1" t="s">
        <v>59</v>
      </c>
      <c r="K131" s="1">
        <v>2</v>
      </c>
      <c r="L131" s="1">
        <v>2</v>
      </c>
      <c r="M131" s="1" t="b">
        <f t="shared" ref="M131:M194" si="8">AND(J131="Yes", K131=L131)</f>
        <v>0</v>
      </c>
      <c r="N131" s="1">
        <f t="shared" si="6"/>
        <v>1</v>
      </c>
    </row>
    <row r="132" spans="1:14" x14ac:dyDescent="0.25">
      <c r="A132" s="1" t="s">
        <v>602</v>
      </c>
      <c r="B132" s="1" t="s">
        <v>525</v>
      </c>
      <c r="C132" s="1">
        <f t="shared" si="7"/>
        <v>2005</v>
      </c>
      <c r="D132" s="1" t="s">
        <v>399</v>
      </c>
      <c r="E132" s="1" t="s">
        <v>401</v>
      </c>
      <c r="F132" s="1" t="s">
        <v>1278</v>
      </c>
      <c r="G132" s="1" t="s">
        <v>1256</v>
      </c>
      <c r="H132" s="1" t="s">
        <v>7</v>
      </c>
      <c r="I132" s="1" t="s">
        <v>1140</v>
      </c>
      <c r="J132" s="1" t="s">
        <v>60</v>
      </c>
      <c r="K132" s="1">
        <v>1</v>
      </c>
      <c r="L132" s="1">
        <v>2</v>
      </c>
      <c r="M132" s="1" t="b">
        <f t="shared" si="8"/>
        <v>0</v>
      </c>
      <c r="N132" s="1">
        <f t="shared" si="6"/>
        <v>1</v>
      </c>
    </row>
    <row r="133" spans="1:14" x14ac:dyDescent="0.25">
      <c r="A133" s="1" t="s">
        <v>602</v>
      </c>
      <c r="B133" s="1" t="s">
        <v>831</v>
      </c>
      <c r="C133" s="1">
        <f t="shared" si="7"/>
        <v>2005</v>
      </c>
      <c r="D133" s="1" t="s">
        <v>601</v>
      </c>
      <c r="E133" s="1" t="s">
        <v>620</v>
      </c>
      <c r="F133" s="1" t="s">
        <v>1274</v>
      </c>
      <c r="G133" s="1" t="s">
        <v>1256</v>
      </c>
      <c r="H133" s="1" t="s">
        <v>7</v>
      </c>
      <c r="I133" s="1" t="s">
        <v>1194</v>
      </c>
      <c r="J133" s="1" t="s">
        <v>59</v>
      </c>
      <c r="K133" s="1">
        <v>2</v>
      </c>
      <c r="L133" s="1">
        <v>2</v>
      </c>
      <c r="M133" s="1" t="b">
        <f t="shared" si="8"/>
        <v>0</v>
      </c>
      <c r="N133" s="1">
        <f t="shared" si="6"/>
        <v>1</v>
      </c>
    </row>
    <row r="134" spans="1:14" x14ac:dyDescent="0.25">
      <c r="A134" s="1" t="s">
        <v>603</v>
      </c>
      <c r="B134" s="1" t="s">
        <v>525</v>
      </c>
      <c r="C134" s="1">
        <f t="shared" si="7"/>
        <v>2005</v>
      </c>
      <c r="D134" s="1" t="s">
        <v>399</v>
      </c>
      <c r="E134" s="1" t="s">
        <v>401</v>
      </c>
      <c r="F134" s="1" t="s">
        <v>1278</v>
      </c>
      <c r="G134" s="1" t="s">
        <v>1256</v>
      </c>
      <c r="H134" s="1" t="s">
        <v>7</v>
      </c>
      <c r="I134" s="1" t="s">
        <v>1140</v>
      </c>
      <c r="J134" s="1" t="s">
        <v>60</v>
      </c>
      <c r="K134" s="1">
        <v>1</v>
      </c>
      <c r="L134" s="1">
        <v>2</v>
      </c>
      <c r="M134" s="1" t="b">
        <f t="shared" si="8"/>
        <v>0</v>
      </c>
      <c r="N134" s="1">
        <f t="shared" si="6"/>
        <v>1</v>
      </c>
    </row>
    <row r="135" spans="1:14" x14ac:dyDescent="0.25">
      <c r="A135" s="1" t="s">
        <v>603</v>
      </c>
      <c r="B135" s="1" t="s">
        <v>831</v>
      </c>
      <c r="C135" s="1">
        <f t="shared" si="7"/>
        <v>2005</v>
      </c>
      <c r="D135" s="1" t="s">
        <v>601</v>
      </c>
      <c r="E135" s="1" t="s">
        <v>620</v>
      </c>
      <c r="F135" s="1" t="s">
        <v>1274</v>
      </c>
      <c r="G135" s="1" t="s">
        <v>1256</v>
      </c>
      <c r="H135" s="1" t="s">
        <v>7</v>
      </c>
      <c r="I135" s="1" t="s">
        <v>1194</v>
      </c>
      <c r="J135" s="1" t="s">
        <v>59</v>
      </c>
      <c r="K135" s="1">
        <v>2</v>
      </c>
      <c r="L135" s="1">
        <v>2</v>
      </c>
      <c r="M135" s="1" t="b">
        <f t="shared" si="8"/>
        <v>0</v>
      </c>
      <c r="N135" s="1">
        <f t="shared" si="6"/>
        <v>1</v>
      </c>
    </row>
    <row r="136" spans="1:14" x14ac:dyDescent="0.25">
      <c r="A136" s="1" t="s">
        <v>604</v>
      </c>
      <c r="B136" s="1" t="s">
        <v>525</v>
      </c>
      <c r="C136" s="1">
        <f t="shared" si="7"/>
        <v>2011</v>
      </c>
      <c r="D136" s="1" t="s">
        <v>399</v>
      </c>
      <c r="E136" s="1" t="s">
        <v>401</v>
      </c>
      <c r="F136" s="1" t="s">
        <v>1278</v>
      </c>
      <c r="G136" s="1" t="s">
        <v>1256</v>
      </c>
      <c r="H136" s="1" t="s">
        <v>7</v>
      </c>
      <c r="I136" s="1" t="s">
        <v>1140</v>
      </c>
      <c r="J136" s="1" t="s">
        <v>60</v>
      </c>
      <c r="K136" s="1">
        <v>1</v>
      </c>
      <c r="L136" s="1">
        <v>2</v>
      </c>
      <c r="M136" s="1" t="b">
        <f t="shared" si="8"/>
        <v>0</v>
      </c>
      <c r="N136" s="1">
        <f t="shared" si="6"/>
        <v>1</v>
      </c>
    </row>
    <row r="137" spans="1:14" x14ac:dyDescent="0.25">
      <c r="A137" s="1" t="s">
        <v>604</v>
      </c>
      <c r="B137" s="1" t="s">
        <v>831</v>
      </c>
      <c r="C137" s="1">
        <f t="shared" si="7"/>
        <v>2011</v>
      </c>
      <c r="D137" s="1" t="s">
        <v>601</v>
      </c>
      <c r="E137" s="1" t="s">
        <v>620</v>
      </c>
      <c r="F137" s="1" t="s">
        <v>1274</v>
      </c>
      <c r="G137" s="1" t="s">
        <v>1256</v>
      </c>
      <c r="H137" s="1" t="s">
        <v>7</v>
      </c>
      <c r="I137" s="1" t="s">
        <v>1194</v>
      </c>
      <c r="J137" s="1" t="s">
        <v>59</v>
      </c>
      <c r="K137" s="1">
        <v>2</v>
      </c>
      <c r="L137" s="1">
        <v>2</v>
      </c>
      <c r="M137" s="1" t="b">
        <f t="shared" si="8"/>
        <v>0</v>
      </c>
      <c r="N137" s="1">
        <f t="shared" si="6"/>
        <v>1</v>
      </c>
    </row>
    <row r="138" spans="1:14" x14ac:dyDescent="0.25">
      <c r="A138" s="1" t="s">
        <v>134</v>
      </c>
      <c r="B138" s="1" t="s">
        <v>525</v>
      </c>
      <c r="C138" s="1">
        <f t="shared" si="7"/>
        <v>2000</v>
      </c>
      <c r="D138" s="1" t="s">
        <v>399</v>
      </c>
      <c r="E138" s="1" t="s">
        <v>401</v>
      </c>
      <c r="F138" s="1" t="s">
        <v>1278</v>
      </c>
      <c r="G138" s="1" t="s">
        <v>1256</v>
      </c>
      <c r="H138" s="1" t="s">
        <v>7</v>
      </c>
      <c r="I138" s="1" t="s">
        <v>1140</v>
      </c>
      <c r="J138" s="1" t="s">
        <v>60</v>
      </c>
      <c r="K138" s="1">
        <v>1</v>
      </c>
      <c r="L138" s="1">
        <v>2</v>
      </c>
      <c r="M138" s="1" t="b">
        <f t="shared" si="8"/>
        <v>0</v>
      </c>
      <c r="N138" s="1">
        <f t="shared" si="6"/>
        <v>1</v>
      </c>
    </row>
    <row r="139" spans="1:14" x14ac:dyDescent="0.25">
      <c r="A139" s="1" t="s">
        <v>134</v>
      </c>
      <c r="B139" s="1" t="s">
        <v>832</v>
      </c>
      <c r="C139" s="1">
        <f t="shared" si="7"/>
        <v>2000</v>
      </c>
      <c r="D139" s="1" t="s">
        <v>605</v>
      </c>
      <c r="E139" s="1" t="s">
        <v>621</v>
      </c>
      <c r="F139" s="1" t="s">
        <v>1278</v>
      </c>
      <c r="G139" s="1" t="s">
        <v>1256</v>
      </c>
      <c r="H139" s="1" t="s">
        <v>7</v>
      </c>
      <c r="I139" s="1" t="s">
        <v>1195</v>
      </c>
      <c r="J139" s="1" t="s">
        <v>59</v>
      </c>
      <c r="K139" s="1">
        <v>2</v>
      </c>
      <c r="L139" s="1">
        <v>2</v>
      </c>
      <c r="M139" s="1" t="b">
        <f t="shared" si="8"/>
        <v>0</v>
      </c>
      <c r="N139" s="1">
        <f t="shared" si="6"/>
        <v>1</v>
      </c>
    </row>
    <row r="140" spans="1:14" x14ac:dyDescent="0.25">
      <c r="A140" s="1" t="s">
        <v>137</v>
      </c>
      <c r="B140" s="1" t="s">
        <v>525</v>
      </c>
      <c r="C140" s="1">
        <f t="shared" si="7"/>
        <v>2004</v>
      </c>
      <c r="D140" s="1" t="s">
        <v>399</v>
      </c>
      <c r="E140" s="1" t="s">
        <v>401</v>
      </c>
      <c r="F140" s="1" t="s">
        <v>1278</v>
      </c>
      <c r="G140" s="1" t="s">
        <v>1256</v>
      </c>
      <c r="H140" s="1" t="s">
        <v>7</v>
      </c>
      <c r="I140" s="1" t="s">
        <v>1140</v>
      </c>
      <c r="J140" s="1" t="s">
        <v>60</v>
      </c>
      <c r="K140" s="1">
        <v>1</v>
      </c>
      <c r="L140" s="1">
        <v>2</v>
      </c>
      <c r="M140" s="1" t="b">
        <f t="shared" si="8"/>
        <v>0</v>
      </c>
      <c r="N140" s="1">
        <f t="shared" si="6"/>
        <v>1</v>
      </c>
    </row>
    <row r="141" spans="1:14" x14ac:dyDescent="0.25">
      <c r="A141" s="1" t="s">
        <v>137</v>
      </c>
      <c r="B141" s="1" t="s">
        <v>833</v>
      </c>
      <c r="C141" s="1">
        <f t="shared" si="7"/>
        <v>2004</v>
      </c>
      <c r="D141" s="1" t="s">
        <v>606</v>
      </c>
      <c r="E141" s="1" t="s">
        <v>614</v>
      </c>
      <c r="F141" s="1" t="s">
        <v>607</v>
      </c>
      <c r="H141" s="1" t="s">
        <v>36</v>
      </c>
      <c r="I141" s="1" t="s">
        <v>1158</v>
      </c>
      <c r="J141" s="1" t="s">
        <v>59</v>
      </c>
      <c r="K141" s="1">
        <v>2</v>
      </c>
      <c r="L141" s="1">
        <v>2</v>
      </c>
      <c r="M141" s="1" t="b">
        <f t="shared" si="8"/>
        <v>0</v>
      </c>
      <c r="N141" s="1">
        <f t="shared" si="6"/>
        <v>1</v>
      </c>
    </row>
    <row r="142" spans="1:14" x14ac:dyDescent="0.25">
      <c r="A142" s="1" t="s">
        <v>139</v>
      </c>
      <c r="B142" s="1" t="s">
        <v>525</v>
      </c>
      <c r="C142" s="1">
        <f t="shared" si="7"/>
        <v>1998</v>
      </c>
      <c r="D142" s="1" t="s">
        <v>399</v>
      </c>
      <c r="E142" s="1" t="s">
        <v>401</v>
      </c>
      <c r="F142" s="1" t="s">
        <v>1278</v>
      </c>
      <c r="G142" s="1" t="s">
        <v>1256</v>
      </c>
      <c r="H142" s="1" t="s">
        <v>7</v>
      </c>
      <c r="I142" s="1" t="s">
        <v>1140</v>
      </c>
      <c r="J142" s="1" t="s">
        <v>60</v>
      </c>
      <c r="K142" s="1">
        <v>1</v>
      </c>
      <c r="L142" s="1">
        <v>1</v>
      </c>
      <c r="M142" s="1" t="b">
        <f t="shared" si="8"/>
        <v>1</v>
      </c>
      <c r="N142" s="1">
        <f t="shared" si="6"/>
        <v>1</v>
      </c>
    </row>
    <row r="143" spans="1:14" x14ac:dyDescent="0.25">
      <c r="A143" s="1" t="s">
        <v>142</v>
      </c>
      <c r="B143" s="1" t="s">
        <v>525</v>
      </c>
      <c r="C143" s="1">
        <f t="shared" si="7"/>
        <v>1998</v>
      </c>
      <c r="D143" s="1" t="s">
        <v>399</v>
      </c>
      <c r="E143" s="1" t="s">
        <v>401</v>
      </c>
      <c r="F143" s="1" t="s">
        <v>1278</v>
      </c>
      <c r="G143" s="1" t="s">
        <v>1256</v>
      </c>
      <c r="H143" s="1" t="s">
        <v>7</v>
      </c>
      <c r="I143" s="1" t="s">
        <v>1140</v>
      </c>
      <c r="J143" s="1" t="s">
        <v>60</v>
      </c>
      <c r="K143" s="1">
        <v>1</v>
      </c>
      <c r="L143" s="1">
        <v>1</v>
      </c>
      <c r="M143" s="1" t="b">
        <f t="shared" si="8"/>
        <v>1</v>
      </c>
      <c r="N143" s="1">
        <f t="shared" si="6"/>
        <v>1</v>
      </c>
    </row>
    <row r="144" spans="1:14" x14ac:dyDescent="0.25">
      <c r="A144" s="1" t="s">
        <v>145</v>
      </c>
      <c r="B144" s="1" t="s">
        <v>525</v>
      </c>
      <c r="C144" s="1">
        <f t="shared" si="7"/>
        <v>1999</v>
      </c>
      <c r="D144" s="1" t="s">
        <v>399</v>
      </c>
      <c r="E144" s="1" t="s">
        <v>401</v>
      </c>
      <c r="F144" s="1" t="s">
        <v>1278</v>
      </c>
      <c r="G144" s="1" t="s">
        <v>1256</v>
      </c>
      <c r="H144" s="1" t="s">
        <v>7</v>
      </c>
      <c r="I144" s="1" t="s">
        <v>1140</v>
      </c>
      <c r="J144" s="1" t="s">
        <v>60</v>
      </c>
      <c r="K144" s="1">
        <v>1</v>
      </c>
      <c r="L144" s="1">
        <v>1</v>
      </c>
      <c r="M144" s="1" t="b">
        <f t="shared" si="8"/>
        <v>1</v>
      </c>
      <c r="N144" s="1">
        <f t="shared" si="6"/>
        <v>1</v>
      </c>
    </row>
    <row r="145" spans="1:14" x14ac:dyDescent="0.25">
      <c r="A145" s="1" t="s">
        <v>148</v>
      </c>
      <c r="B145" s="1" t="s">
        <v>525</v>
      </c>
      <c r="C145" s="1">
        <f t="shared" si="7"/>
        <v>2000</v>
      </c>
      <c r="D145" s="1" t="s">
        <v>399</v>
      </c>
      <c r="E145" s="1" t="s">
        <v>401</v>
      </c>
      <c r="F145" s="1" t="s">
        <v>1278</v>
      </c>
      <c r="G145" s="1" t="s">
        <v>1256</v>
      </c>
      <c r="H145" s="1" t="s">
        <v>7</v>
      </c>
      <c r="I145" s="1" t="s">
        <v>1140</v>
      </c>
      <c r="J145" s="1" t="s">
        <v>60</v>
      </c>
      <c r="K145" s="1">
        <v>1</v>
      </c>
      <c r="L145" s="1">
        <v>6</v>
      </c>
      <c r="M145" s="1" t="b">
        <f t="shared" si="8"/>
        <v>0</v>
      </c>
      <c r="N145" s="1">
        <f t="shared" si="6"/>
        <v>1</v>
      </c>
    </row>
    <row r="146" spans="1:14" x14ac:dyDescent="0.25">
      <c r="A146" s="1" t="s">
        <v>148</v>
      </c>
      <c r="B146" s="1" t="s">
        <v>838</v>
      </c>
      <c r="C146" s="1">
        <f t="shared" si="7"/>
        <v>2000</v>
      </c>
      <c r="D146" s="1" t="s">
        <v>608</v>
      </c>
      <c r="E146" s="1" t="s">
        <v>621</v>
      </c>
      <c r="F146" s="1" t="s">
        <v>1278</v>
      </c>
      <c r="G146" s="1" t="s">
        <v>1256</v>
      </c>
      <c r="H146" s="1" t="s">
        <v>7</v>
      </c>
      <c r="I146" s="1" t="s">
        <v>1195</v>
      </c>
      <c r="J146" s="1" t="s">
        <v>59</v>
      </c>
      <c r="K146" s="1">
        <v>2</v>
      </c>
      <c r="L146" s="1">
        <v>6</v>
      </c>
      <c r="M146" s="1" t="b">
        <f t="shared" si="8"/>
        <v>0</v>
      </c>
      <c r="N146" s="1">
        <f t="shared" si="6"/>
        <v>0.35714285714285715</v>
      </c>
    </row>
    <row r="147" spans="1:14" x14ac:dyDescent="0.25">
      <c r="A147" s="1" t="s">
        <v>148</v>
      </c>
      <c r="B147" s="1" t="s">
        <v>837</v>
      </c>
      <c r="C147" s="1">
        <f t="shared" si="7"/>
        <v>2000</v>
      </c>
      <c r="D147" s="1" t="s">
        <v>609</v>
      </c>
      <c r="E147" s="1" t="s">
        <v>621</v>
      </c>
      <c r="F147" s="1" t="s">
        <v>1278</v>
      </c>
      <c r="G147" s="1" t="s">
        <v>1256</v>
      </c>
      <c r="H147" s="1" t="s">
        <v>7</v>
      </c>
      <c r="I147" s="1" t="s">
        <v>1195</v>
      </c>
      <c r="J147" s="1" t="s">
        <v>59</v>
      </c>
      <c r="K147" s="1">
        <v>3</v>
      </c>
      <c r="L147" s="1">
        <v>6</v>
      </c>
      <c r="M147" s="1" t="b">
        <f t="shared" si="8"/>
        <v>0</v>
      </c>
      <c r="N147" s="1">
        <f t="shared" si="6"/>
        <v>0.2857142857142857</v>
      </c>
    </row>
    <row r="148" spans="1:14" x14ac:dyDescent="0.25">
      <c r="A148" s="1" t="s">
        <v>148</v>
      </c>
      <c r="B148" s="1" t="s">
        <v>836</v>
      </c>
      <c r="C148" s="1">
        <f t="shared" si="7"/>
        <v>2000</v>
      </c>
      <c r="D148" s="1" t="s">
        <v>610</v>
      </c>
      <c r="E148" s="1" t="s">
        <v>621</v>
      </c>
      <c r="F148" s="1" t="s">
        <v>1278</v>
      </c>
      <c r="G148" s="1" t="s">
        <v>1256</v>
      </c>
      <c r="H148" s="1" t="s">
        <v>7</v>
      </c>
      <c r="I148" s="1" t="s">
        <v>1195</v>
      </c>
      <c r="J148" s="1" t="s">
        <v>59</v>
      </c>
      <c r="K148" s="1">
        <v>4</v>
      </c>
      <c r="L148" s="1">
        <v>6</v>
      </c>
      <c r="M148" s="1" t="b">
        <f t="shared" si="8"/>
        <v>0</v>
      </c>
      <c r="N148" s="1">
        <f t="shared" si="6"/>
        <v>0.21428571428571427</v>
      </c>
    </row>
    <row r="149" spans="1:14" x14ac:dyDescent="0.25">
      <c r="A149" s="1" t="s">
        <v>148</v>
      </c>
      <c r="B149" s="1" t="s">
        <v>835</v>
      </c>
      <c r="C149" s="1">
        <f t="shared" si="7"/>
        <v>2000</v>
      </c>
      <c r="D149" s="1" t="s">
        <v>611</v>
      </c>
      <c r="E149" s="1" t="s">
        <v>621</v>
      </c>
      <c r="F149" s="1" t="s">
        <v>1278</v>
      </c>
      <c r="G149" s="1" t="s">
        <v>1256</v>
      </c>
      <c r="H149" s="1" t="s">
        <v>7</v>
      </c>
      <c r="I149" s="1" t="s">
        <v>1195</v>
      </c>
      <c r="J149" s="1" t="s">
        <v>59</v>
      </c>
      <c r="K149" s="1">
        <v>5</v>
      </c>
      <c r="L149" s="1">
        <v>6</v>
      </c>
      <c r="M149" s="1" t="b">
        <f t="shared" si="8"/>
        <v>0</v>
      </c>
      <c r="N149" s="1">
        <f t="shared" si="6"/>
        <v>0.14285714285714285</v>
      </c>
    </row>
    <row r="150" spans="1:14" x14ac:dyDescent="0.25">
      <c r="A150" s="1" t="s">
        <v>148</v>
      </c>
      <c r="B150" s="1" t="s">
        <v>834</v>
      </c>
      <c r="C150" s="1">
        <f t="shared" si="7"/>
        <v>2000</v>
      </c>
      <c r="D150" s="1" t="s">
        <v>612</v>
      </c>
      <c r="E150" s="1" t="s">
        <v>621</v>
      </c>
      <c r="F150" s="1" t="s">
        <v>1278</v>
      </c>
      <c r="G150" s="1" t="s">
        <v>1256</v>
      </c>
      <c r="H150" s="1" t="s">
        <v>7</v>
      </c>
      <c r="I150" s="1" t="s">
        <v>1195</v>
      </c>
      <c r="J150" s="1" t="s">
        <v>59</v>
      </c>
      <c r="K150" s="1">
        <v>6</v>
      </c>
      <c r="L150" s="1">
        <v>6</v>
      </c>
      <c r="M150" s="1" t="b">
        <f t="shared" si="8"/>
        <v>0</v>
      </c>
      <c r="N150" s="1">
        <f t="shared" si="6"/>
        <v>1</v>
      </c>
    </row>
    <row r="151" spans="1:14" x14ac:dyDescent="0.25">
      <c r="A151" s="1" t="s">
        <v>613</v>
      </c>
      <c r="B151" s="1" t="s">
        <v>525</v>
      </c>
      <c r="C151" s="1">
        <f t="shared" si="7"/>
        <v>2008</v>
      </c>
      <c r="D151" s="1" t="s">
        <v>399</v>
      </c>
      <c r="E151" s="1" t="s">
        <v>401</v>
      </c>
      <c r="F151" s="1" t="s">
        <v>1278</v>
      </c>
      <c r="G151" s="1" t="s">
        <v>1256</v>
      </c>
      <c r="H151" s="1" t="s">
        <v>7</v>
      </c>
      <c r="I151" s="1" t="s">
        <v>1140</v>
      </c>
      <c r="J151" s="1" t="s">
        <v>60</v>
      </c>
      <c r="K151" s="1">
        <v>1</v>
      </c>
      <c r="L151" s="1">
        <v>3</v>
      </c>
      <c r="M151" s="1" t="b">
        <f t="shared" si="8"/>
        <v>0</v>
      </c>
      <c r="N151" s="1">
        <f t="shared" si="6"/>
        <v>1</v>
      </c>
    </row>
    <row r="152" spans="1:14" x14ac:dyDescent="0.25">
      <c r="A152" s="1" t="s">
        <v>613</v>
      </c>
      <c r="B152" s="1" t="s">
        <v>833</v>
      </c>
      <c r="C152" s="1">
        <f t="shared" si="7"/>
        <v>2008</v>
      </c>
      <c r="D152" s="1" t="s">
        <v>606</v>
      </c>
      <c r="E152" s="1" t="s">
        <v>614</v>
      </c>
      <c r="F152" s="1" t="s">
        <v>607</v>
      </c>
      <c r="H152" s="1" t="s">
        <v>36</v>
      </c>
      <c r="I152" s="1" t="s">
        <v>1158</v>
      </c>
      <c r="J152" s="1" t="s">
        <v>59</v>
      </c>
      <c r="K152" s="1">
        <v>2</v>
      </c>
      <c r="L152" s="1">
        <v>3</v>
      </c>
      <c r="M152" s="1" t="b">
        <f t="shared" si="8"/>
        <v>0</v>
      </c>
      <c r="N152" s="1">
        <f t="shared" si="6"/>
        <v>0.7</v>
      </c>
    </row>
    <row r="153" spans="1:14" x14ac:dyDescent="0.25">
      <c r="A153" s="1" t="s">
        <v>613</v>
      </c>
      <c r="B153" s="1" t="s">
        <v>831</v>
      </c>
      <c r="C153" s="1">
        <f t="shared" si="7"/>
        <v>2008</v>
      </c>
      <c r="D153" s="1" t="s">
        <v>601</v>
      </c>
      <c r="E153" s="1" t="s">
        <v>620</v>
      </c>
      <c r="F153" s="1" t="s">
        <v>1274</v>
      </c>
      <c r="G153" s="1" t="s">
        <v>1256</v>
      </c>
      <c r="H153" s="1" t="s">
        <v>7</v>
      </c>
      <c r="I153" s="1" t="s">
        <v>1194</v>
      </c>
      <c r="J153" s="1" t="s">
        <v>59</v>
      </c>
      <c r="K153" s="1">
        <v>3</v>
      </c>
      <c r="L153" s="1">
        <v>3</v>
      </c>
      <c r="M153" s="1" t="b">
        <f t="shared" si="8"/>
        <v>0</v>
      </c>
      <c r="N153" s="1">
        <f t="shared" si="6"/>
        <v>1</v>
      </c>
    </row>
    <row r="154" spans="1:14" x14ac:dyDescent="0.25">
      <c r="A154" s="1" t="s">
        <v>615</v>
      </c>
      <c r="B154" s="1" t="s">
        <v>525</v>
      </c>
      <c r="C154" s="1">
        <f t="shared" si="7"/>
        <v>2013</v>
      </c>
      <c r="D154" s="1" t="s">
        <v>399</v>
      </c>
      <c r="E154" s="1" t="s">
        <v>401</v>
      </c>
      <c r="F154" s="1" t="s">
        <v>1278</v>
      </c>
      <c r="G154" s="1" t="s">
        <v>1256</v>
      </c>
      <c r="H154" s="1" t="s">
        <v>7</v>
      </c>
      <c r="I154" s="1" t="s">
        <v>1140</v>
      </c>
      <c r="J154" s="1" t="s">
        <v>60</v>
      </c>
      <c r="K154" s="1">
        <v>1</v>
      </c>
      <c r="L154" s="1">
        <v>4</v>
      </c>
      <c r="M154" s="1" t="b">
        <f t="shared" si="8"/>
        <v>0</v>
      </c>
      <c r="N154" s="1">
        <f t="shared" si="6"/>
        <v>1</v>
      </c>
    </row>
    <row r="155" spans="1:14" x14ac:dyDescent="0.25">
      <c r="A155" s="1" t="s">
        <v>615</v>
      </c>
      <c r="B155" s="1" t="s">
        <v>1235</v>
      </c>
      <c r="C155" s="1">
        <f t="shared" si="7"/>
        <v>2013</v>
      </c>
      <c r="D155" s="1" t="s">
        <v>395</v>
      </c>
      <c r="E155" s="1" t="s">
        <v>400</v>
      </c>
      <c r="F155" s="1" t="s">
        <v>453</v>
      </c>
      <c r="H155" s="1" t="s">
        <v>14</v>
      </c>
      <c r="I155" s="1" t="s">
        <v>1197</v>
      </c>
      <c r="J155" s="1" t="s">
        <v>59</v>
      </c>
      <c r="K155" s="1">
        <v>2</v>
      </c>
      <c r="L155" s="1">
        <v>4</v>
      </c>
      <c r="M155" s="1" t="b">
        <f t="shared" si="8"/>
        <v>0</v>
      </c>
      <c r="N155" s="1">
        <f t="shared" si="6"/>
        <v>0.6</v>
      </c>
    </row>
    <row r="156" spans="1:14" x14ac:dyDescent="0.25">
      <c r="A156" s="1" t="s">
        <v>615</v>
      </c>
      <c r="B156" s="1" t="s">
        <v>1236</v>
      </c>
      <c r="C156" s="1">
        <f t="shared" si="7"/>
        <v>2013</v>
      </c>
      <c r="D156" s="1" t="s">
        <v>396</v>
      </c>
      <c r="E156" s="1" t="s">
        <v>808</v>
      </c>
      <c r="F156" s="1" t="s">
        <v>454</v>
      </c>
      <c r="H156" s="1" t="s">
        <v>14</v>
      </c>
      <c r="I156" s="1" t="s">
        <v>1169</v>
      </c>
      <c r="J156" s="1" t="s">
        <v>59</v>
      </c>
      <c r="K156" s="1">
        <v>3</v>
      </c>
      <c r="L156" s="1">
        <v>4</v>
      </c>
      <c r="M156" s="1" t="b">
        <f t="shared" si="8"/>
        <v>0</v>
      </c>
      <c r="N156" s="1">
        <f t="shared" si="6"/>
        <v>0.4</v>
      </c>
    </row>
    <row r="157" spans="1:14" x14ac:dyDescent="0.25">
      <c r="A157" s="1" t="s">
        <v>615</v>
      </c>
      <c r="B157" s="1" t="s">
        <v>527</v>
      </c>
      <c r="C157" s="1">
        <f t="shared" si="7"/>
        <v>2013</v>
      </c>
      <c r="D157" s="1" t="s">
        <v>398</v>
      </c>
      <c r="E157" s="1" t="s">
        <v>401</v>
      </c>
      <c r="F157" s="1" t="s">
        <v>1278</v>
      </c>
      <c r="G157" s="1" t="s">
        <v>1256</v>
      </c>
      <c r="H157" s="1" t="s">
        <v>7</v>
      </c>
      <c r="I157" s="1" t="s">
        <v>1140</v>
      </c>
      <c r="J157" s="1" t="s">
        <v>59</v>
      </c>
      <c r="K157" s="1">
        <v>4</v>
      </c>
      <c r="L157" s="1">
        <v>4</v>
      </c>
      <c r="M157" s="1" t="b">
        <f t="shared" si="8"/>
        <v>0</v>
      </c>
      <c r="N157" s="1">
        <f t="shared" si="6"/>
        <v>1</v>
      </c>
    </row>
    <row r="158" spans="1:14" x14ac:dyDescent="0.25">
      <c r="A158" s="1" t="s">
        <v>154</v>
      </c>
      <c r="B158" s="1" t="s">
        <v>525</v>
      </c>
      <c r="C158" s="1">
        <f t="shared" si="7"/>
        <v>2014</v>
      </c>
      <c r="D158" s="1" t="s">
        <v>399</v>
      </c>
      <c r="E158" s="1" t="s">
        <v>401</v>
      </c>
      <c r="F158" s="1" t="s">
        <v>1278</v>
      </c>
      <c r="G158" s="1" t="s">
        <v>1256</v>
      </c>
      <c r="H158" s="1" t="s">
        <v>7</v>
      </c>
      <c r="I158" s="1" t="s">
        <v>1140</v>
      </c>
      <c r="J158" s="1" t="s">
        <v>60</v>
      </c>
      <c r="K158" s="1">
        <v>1</v>
      </c>
      <c r="L158" s="1">
        <v>4</v>
      </c>
      <c r="M158" s="1" t="b">
        <f t="shared" si="8"/>
        <v>0</v>
      </c>
      <c r="N158" s="1">
        <f t="shared" si="6"/>
        <v>1</v>
      </c>
    </row>
    <row r="159" spans="1:14" x14ac:dyDescent="0.25">
      <c r="A159" s="1" t="s">
        <v>154</v>
      </c>
      <c r="B159" s="1" t="s">
        <v>1235</v>
      </c>
      <c r="C159" s="1">
        <f t="shared" si="7"/>
        <v>2014</v>
      </c>
      <c r="D159" s="1" t="s">
        <v>395</v>
      </c>
      <c r="E159" s="1" t="s">
        <v>400</v>
      </c>
      <c r="F159" s="1" t="s">
        <v>453</v>
      </c>
      <c r="H159" s="1" t="s">
        <v>14</v>
      </c>
      <c r="I159" s="1" t="s">
        <v>1197</v>
      </c>
      <c r="J159" s="1" t="s">
        <v>59</v>
      </c>
      <c r="K159" s="1">
        <v>2</v>
      </c>
      <c r="L159" s="1">
        <v>4</v>
      </c>
      <c r="M159" s="1" t="b">
        <f t="shared" si="8"/>
        <v>0</v>
      </c>
      <c r="N159" s="1">
        <f t="shared" si="6"/>
        <v>0.6</v>
      </c>
    </row>
    <row r="160" spans="1:14" x14ac:dyDescent="0.25">
      <c r="A160" s="1" t="s">
        <v>154</v>
      </c>
      <c r="B160" s="1" t="s">
        <v>528</v>
      </c>
      <c r="C160" s="1">
        <f t="shared" si="7"/>
        <v>2014</v>
      </c>
      <c r="D160" s="1" t="s">
        <v>403</v>
      </c>
      <c r="E160" s="1" t="s">
        <v>400</v>
      </c>
      <c r="F160" s="1" t="s">
        <v>453</v>
      </c>
      <c r="H160" s="1" t="s">
        <v>14</v>
      </c>
      <c r="I160" s="1" t="s">
        <v>1197</v>
      </c>
      <c r="J160" s="1" t="s">
        <v>59</v>
      </c>
      <c r="K160" s="1">
        <v>3</v>
      </c>
      <c r="L160" s="1">
        <v>4</v>
      </c>
      <c r="M160" s="1" t="b">
        <f t="shared" si="8"/>
        <v>0</v>
      </c>
      <c r="N160" s="1">
        <f t="shared" si="6"/>
        <v>0.4</v>
      </c>
    </row>
    <row r="161" spans="1:14" x14ac:dyDescent="0.25">
      <c r="A161" s="1" t="s">
        <v>154</v>
      </c>
      <c r="B161" s="1" t="s">
        <v>1238</v>
      </c>
      <c r="C161" s="1">
        <f t="shared" si="7"/>
        <v>2014</v>
      </c>
      <c r="D161" s="1" t="s">
        <v>1122</v>
      </c>
      <c r="E161" s="1" t="s">
        <v>400</v>
      </c>
      <c r="F161" s="1" t="s">
        <v>453</v>
      </c>
      <c r="H161" s="1" t="s">
        <v>14</v>
      </c>
      <c r="I161" s="1" t="s">
        <v>1197</v>
      </c>
      <c r="J161" s="1" t="s">
        <v>59</v>
      </c>
      <c r="K161" s="1">
        <v>4</v>
      </c>
      <c r="L161" s="1">
        <v>4</v>
      </c>
      <c r="M161" s="1" t="b">
        <f t="shared" si="8"/>
        <v>0</v>
      </c>
      <c r="N161" s="1">
        <f t="shared" si="6"/>
        <v>1</v>
      </c>
    </row>
    <row r="162" spans="1:14" x14ac:dyDescent="0.25">
      <c r="A162" s="1" t="s">
        <v>157</v>
      </c>
      <c r="B162" s="1" t="s">
        <v>839</v>
      </c>
      <c r="C162" s="1">
        <f t="shared" si="7"/>
        <v>2008</v>
      </c>
      <c r="D162" s="1" t="s">
        <v>616</v>
      </c>
      <c r="E162" s="1" t="s">
        <v>619</v>
      </c>
      <c r="F162" s="1" t="s">
        <v>1269</v>
      </c>
      <c r="G162" s="1" t="s">
        <v>1267</v>
      </c>
      <c r="H162" s="1" t="s">
        <v>7</v>
      </c>
      <c r="I162" s="1" t="s">
        <v>1196</v>
      </c>
      <c r="J162" s="1" t="s">
        <v>59</v>
      </c>
      <c r="K162" s="1">
        <v>1</v>
      </c>
      <c r="L162" s="1">
        <v>3</v>
      </c>
      <c r="M162" s="1" t="b">
        <f t="shared" si="8"/>
        <v>0</v>
      </c>
      <c r="N162" s="1">
        <f t="shared" si="6"/>
        <v>1</v>
      </c>
    </row>
    <row r="163" spans="1:14" x14ac:dyDescent="0.25">
      <c r="A163" s="1" t="s">
        <v>157</v>
      </c>
      <c r="B163" s="1" t="s">
        <v>841</v>
      </c>
      <c r="C163" s="1">
        <f t="shared" si="7"/>
        <v>2008</v>
      </c>
      <c r="D163" s="1" t="s">
        <v>617</v>
      </c>
      <c r="E163" s="1" t="s">
        <v>619</v>
      </c>
      <c r="F163" s="1" t="s">
        <v>1269</v>
      </c>
      <c r="G163" s="1" t="s">
        <v>1267</v>
      </c>
      <c r="H163" s="1" t="s">
        <v>7</v>
      </c>
      <c r="I163" s="1" t="s">
        <v>1196</v>
      </c>
      <c r="J163" s="1" t="s">
        <v>59</v>
      </c>
      <c r="K163" s="1">
        <v>2</v>
      </c>
      <c r="L163" s="1">
        <v>3</v>
      </c>
      <c r="M163" s="1" t="b">
        <f t="shared" si="8"/>
        <v>0</v>
      </c>
      <c r="N163" s="1">
        <f t="shared" si="6"/>
        <v>0.7</v>
      </c>
    </row>
    <row r="164" spans="1:14" x14ac:dyDescent="0.25">
      <c r="A164" s="1" t="s">
        <v>157</v>
      </c>
      <c r="B164" s="1" t="s">
        <v>840</v>
      </c>
      <c r="C164" s="1">
        <f t="shared" si="7"/>
        <v>2008</v>
      </c>
      <c r="D164" s="1" t="s">
        <v>618</v>
      </c>
      <c r="E164" s="1" t="s">
        <v>619</v>
      </c>
      <c r="F164" s="1" t="s">
        <v>1269</v>
      </c>
      <c r="G164" s="1" t="s">
        <v>1267</v>
      </c>
      <c r="H164" s="1" t="s">
        <v>7</v>
      </c>
      <c r="I164" s="1" t="s">
        <v>1196</v>
      </c>
      <c r="J164" s="1" t="s">
        <v>60</v>
      </c>
      <c r="K164" s="1">
        <v>3</v>
      </c>
      <c r="L164" s="1">
        <v>3</v>
      </c>
      <c r="M164" s="1" t="b">
        <f t="shared" si="8"/>
        <v>1</v>
      </c>
      <c r="N164" s="1">
        <f t="shared" si="6"/>
        <v>1</v>
      </c>
    </row>
    <row r="165" spans="1:14" x14ac:dyDescent="0.25">
      <c r="A165" s="1" t="s">
        <v>160</v>
      </c>
      <c r="B165" s="1" t="s">
        <v>831</v>
      </c>
      <c r="C165" s="1">
        <f t="shared" si="7"/>
        <v>2008</v>
      </c>
      <c r="D165" s="1" t="s">
        <v>601</v>
      </c>
      <c r="E165" s="1" t="s">
        <v>620</v>
      </c>
      <c r="F165" s="1" t="s">
        <v>1274</v>
      </c>
      <c r="G165" s="1" t="s">
        <v>1256</v>
      </c>
      <c r="H165" s="1" t="s">
        <v>7</v>
      </c>
      <c r="I165" s="1" t="s">
        <v>1194</v>
      </c>
      <c r="J165" s="1" t="s">
        <v>59</v>
      </c>
      <c r="K165" s="1">
        <v>1</v>
      </c>
      <c r="L165" s="1">
        <v>2</v>
      </c>
      <c r="M165" s="1" t="b">
        <f t="shared" si="8"/>
        <v>0</v>
      </c>
      <c r="N165" s="1">
        <f t="shared" si="6"/>
        <v>1</v>
      </c>
    </row>
    <row r="166" spans="1:14" x14ac:dyDescent="0.25">
      <c r="A166" s="1" t="s">
        <v>160</v>
      </c>
      <c r="B166" s="1" t="s">
        <v>525</v>
      </c>
      <c r="C166" s="1">
        <f t="shared" si="7"/>
        <v>2008</v>
      </c>
      <c r="D166" s="1" t="s">
        <v>399</v>
      </c>
      <c r="E166" s="1" t="s">
        <v>401</v>
      </c>
      <c r="F166" s="1" t="s">
        <v>1278</v>
      </c>
      <c r="G166" s="1" t="s">
        <v>1256</v>
      </c>
      <c r="H166" s="1" t="s">
        <v>7</v>
      </c>
      <c r="I166" s="1" t="s">
        <v>1140</v>
      </c>
      <c r="J166" s="1" t="s">
        <v>60</v>
      </c>
      <c r="K166" s="1">
        <v>2</v>
      </c>
      <c r="L166" s="1">
        <v>2</v>
      </c>
      <c r="M166" s="1" t="b">
        <f t="shared" si="8"/>
        <v>1</v>
      </c>
      <c r="N166" s="1">
        <f t="shared" si="6"/>
        <v>1</v>
      </c>
    </row>
    <row r="167" spans="1:14" x14ac:dyDescent="0.25">
      <c r="A167" s="1" t="s">
        <v>162</v>
      </c>
      <c r="B167" s="1" t="s">
        <v>842</v>
      </c>
      <c r="C167" s="1">
        <f t="shared" si="7"/>
        <v>2016</v>
      </c>
      <c r="D167" s="1" t="s">
        <v>622</v>
      </c>
      <c r="E167" s="1" t="s">
        <v>626</v>
      </c>
      <c r="F167" s="1" t="s">
        <v>1277</v>
      </c>
      <c r="G167" s="1" t="s">
        <v>1261</v>
      </c>
      <c r="H167" s="1" t="s">
        <v>44</v>
      </c>
      <c r="I167" s="1" t="s">
        <v>1185</v>
      </c>
      <c r="J167" s="1" t="s">
        <v>60</v>
      </c>
      <c r="K167" s="1">
        <v>1</v>
      </c>
      <c r="L167" s="1">
        <v>4</v>
      </c>
      <c r="M167" s="1" t="b">
        <f t="shared" si="8"/>
        <v>0</v>
      </c>
      <c r="N167" s="1">
        <f t="shared" si="6"/>
        <v>1</v>
      </c>
    </row>
    <row r="168" spans="1:14" x14ac:dyDescent="0.25">
      <c r="A168" s="1" t="s">
        <v>162</v>
      </c>
      <c r="B168" s="1" t="s">
        <v>845</v>
      </c>
      <c r="C168" s="1">
        <f t="shared" si="7"/>
        <v>2016</v>
      </c>
      <c r="D168" s="1" t="s">
        <v>623</v>
      </c>
      <c r="E168" s="1" t="s">
        <v>626</v>
      </c>
      <c r="F168" s="1" t="s">
        <v>1277</v>
      </c>
      <c r="G168" s="1" t="s">
        <v>1261</v>
      </c>
      <c r="H168" s="1" t="s">
        <v>44</v>
      </c>
      <c r="I168" s="1" t="s">
        <v>1185</v>
      </c>
      <c r="J168" s="1" t="s">
        <v>59</v>
      </c>
      <c r="K168" s="1">
        <v>2</v>
      </c>
      <c r="L168" s="1">
        <v>4</v>
      </c>
      <c r="M168" s="1" t="b">
        <f t="shared" si="8"/>
        <v>0</v>
      </c>
      <c r="N168" s="1">
        <f t="shared" si="6"/>
        <v>0.6</v>
      </c>
    </row>
    <row r="169" spans="1:14" x14ac:dyDescent="0.25">
      <c r="A169" s="1" t="s">
        <v>162</v>
      </c>
      <c r="B169" s="1" t="s">
        <v>844</v>
      </c>
      <c r="C169" s="1">
        <f t="shared" si="7"/>
        <v>2016</v>
      </c>
      <c r="D169" s="1" t="s">
        <v>624</v>
      </c>
      <c r="E169" s="1" t="s">
        <v>627</v>
      </c>
      <c r="F169" s="1" t="s">
        <v>1318</v>
      </c>
      <c r="G169" s="1" t="s">
        <v>1261</v>
      </c>
      <c r="H169" s="1" t="s">
        <v>44</v>
      </c>
      <c r="I169" s="1" t="s">
        <v>1206</v>
      </c>
      <c r="J169" s="1" t="s">
        <v>59</v>
      </c>
      <c r="K169" s="1">
        <v>3</v>
      </c>
      <c r="L169" s="1">
        <v>4</v>
      </c>
      <c r="M169" s="1" t="b">
        <f t="shared" si="8"/>
        <v>0</v>
      </c>
      <c r="N169" s="1">
        <f t="shared" si="6"/>
        <v>0.4</v>
      </c>
    </row>
    <row r="170" spans="1:14" x14ac:dyDescent="0.25">
      <c r="A170" s="1" t="s">
        <v>162</v>
      </c>
      <c r="B170" s="1" t="s">
        <v>843</v>
      </c>
      <c r="C170" s="1">
        <f t="shared" si="7"/>
        <v>2016</v>
      </c>
      <c r="D170" s="1" t="s">
        <v>625</v>
      </c>
      <c r="E170" s="1" t="s">
        <v>627</v>
      </c>
      <c r="F170" s="1" t="s">
        <v>1318</v>
      </c>
      <c r="G170" s="1" t="s">
        <v>1261</v>
      </c>
      <c r="H170" s="1" t="s">
        <v>44</v>
      </c>
      <c r="I170" s="1" t="s">
        <v>1206</v>
      </c>
      <c r="J170" s="1" t="s">
        <v>59</v>
      </c>
      <c r="K170" s="1">
        <v>4</v>
      </c>
      <c r="L170" s="1">
        <v>4</v>
      </c>
      <c r="M170" s="1" t="b">
        <f t="shared" si="8"/>
        <v>0</v>
      </c>
      <c r="N170" s="1">
        <f t="shared" si="6"/>
        <v>1</v>
      </c>
    </row>
    <row r="171" spans="1:14" x14ac:dyDescent="0.25">
      <c r="A171" s="1" t="s">
        <v>165</v>
      </c>
      <c r="B171" s="1" t="s">
        <v>846</v>
      </c>
      <c r="C171" s="1">
        <f t="shared" si="7"/>
        <v>2013</v>
      </c>
      <c r="D171" s="1" t="s">
        <v>628</v>
      </c>
      <c r="E171" s="1" t="s">
        <v>997</v>
      </c>
      <c r="F171" s="1" t="s">
        <v>629</v>
      </c>
      <c r="H171" s="1" t="s">
        <v>168</v>
      </c>
      <c r="I171" s="1" t="s">
        <v>1202</v>
      </c>
      <c r="J171" s="1" t="s">
        <v>60</v>
      </c>
      <c r="K171" s="1">
        <v>1</v>
      </c>
      <c r="L171" s="1">
        <v>2</v>
      </c>
      <c r="M171" s="1" t="b">
        <f t="shared" si="8"/>
        <v>0</v>
      </c>
      <c r="N171" s="1">
        <f t="shared" si="6"/>
        <v>1</v>
      </c>
    </row>
    <row r="172" spans="1:14" x14ac:dyDescent="0.25">
      <c r="A172" s="1" t="s">
        <v>165</v>
      </c>
      <c r="B172" s="1" t="s">
        <v>847</v>
      </c>
      <c r="C172" s="1">
        <f t="shared" si="7"/>
        <v>2013</v>
      </c>
      <c r="D172" s="1" t="s">
        <v>630</v>
      </c>
      <c r="E172" s="1" t="s">
        <v>635</v>
      </c>
      <c r="F172" s="1" t="s">
        <v>631</v>
      </c>
      <c r="H172" s="1" t="s">
        <v>632</v>
      </c>
      <c r="I172" s="1" t="s">
        <v>1178</v>
      </c>
      <c r="J172" s="1" t="s">
        <v>59</v>
      </c>
      <c r="K172" s="1">
        <v>2</v>
      </c>
      <c r="L172" s="1">
        <v>2</v>
      </c>
      <c r="M172" s="1" t="b">
        <f t="shared" si="8"/>
        <v>0</v>
      </c>
      <c r="N172" s="1">
        <f t="shared" si="6"/>
        <v>1</v>
      </c>
    </row>
    <row r="173" spans="1:14" x14ac:dyDescent="0.25">
      <c r="A173" s="1" t="s">
        <v>179</v>
      </c>
      <c r="B173" s="1" t="s">
        <v>846</v>
      </c>
      <c r="C173" s="1">
        <f t="shared" si="7"/>
        <v>2017</v>
      </c>
      <c r="D173" s="1" t="s">
        <v>628</v>
      </c>
      <c r="E173" s="1" t="s">
        <v>997</v>
      </c>
      <c r="F173" s="1" t="s">
        <v>629</v>
      </c>
      <c r="H173" s="1" t="s">
        <v>168</v>
      </c>
      <c r="I173" s="1" t="s">
        <v>1202</v>
      </c>
      <c r="J173" s="1" t="s">
        <v>60</v>
      </c>
      <c r="K173" s="1">
        <v>1</v>
      </c>
      <c r="L173" s="1">
        <v>1</v>
      </c>
      <c r="M173" s="1" t="b">
        <f t="shared" si="8"/>
        <v>1</v>
      </c>
      <c r="N173" s="1">
        <f t="shared" si="6"/>
        <v>1</v>
      </c>
    </row>
    <row r="174" spans="1:14" x14ac:dyDescent="0.25">
      <c r="A174" s="1" t="s">
        <v>182</v>
      </c>
      <c r="B174" s="1" t="s">
        <v>846</v>
      </c>
      <c r="C174" s="1">
        <f t="shared" si="7"/>
        <v>2018</v>
      </c>
      <c r="D174" s="1" t="s">
        <v>628</v>
      </c>
      <c r="E174" s="1" t="s">
        <v>997</v>
      </c>
      <c r="F174" s="1" t="s">
        <v>629</v>
      </c>
      <c r="H174" s="1" t="s">
        <v>168</v>
      </c>
      <c r="I174" s="1" t="s">
        <v>1202</v>
      </c>
      <c r="J174" s="1" t="s">
        <v>60</v>
      </c>
      <c r="K174" s="1">
        <v>1</v>
      </c>
      <c r="L174" s="1">
        <v>1</v>
      </c>
      <c r="M174" s="1" t="b">
        <f t="shared" si="8"/>
        <v>1</v>
      </c>
      <c r="N174" s="1">
        <f t="shared" si="6"/>
        <v>1</v>
      </c>
    </row>
    <row r="175" spans="1:14" x14ac:dyDescent="0.25">
      <c r="A175" s="1" t="s">
        <v>169</v>
      </c>
      <c r="B175" s="1" t="s">
        <v>846</v>
      </c>
      <c r="C175" s="1">
        <f t="shared" si="7"/>
        <v>2015</v>
      </c>
      <c r="D175" s="1" t="s">
        <v>628</v>
      </c>
      <c r="E175" s="1" t="s">
        <v>997</v>
      </c>
      <c r="F175" s="1" t="s">
        <v>629</v>
      </c>
      <c r="H175" s="1" t="s">
        <v>168</v>
      </c>
      <c r="I175" s="1" t="s">
        <v>1202</v>
      </c>
      <c r="J175" s="1" t="s">
        <v>60</v>
      </c>
      <c r="K175" s="1">
        <v>1</v>
      </c>
      <c r="L175" s="1">
        <v>5</v>
      </c>
      <c r="M175" s="1" t="b">
        <f t="shared" si="8"/>
        <v>0</v>
      </c>
      <c r="N175" s="1">
        <f t="shared" si="6"/>
        <v>1</v>
      </c>
    </row>
    <row r="176" spans="1:14" x14ac:dyDescent="0.25">
      <c r="A176" s="1" t="s">
        <v>169</v>
      </c>
      <c r="B176" s="1" t="s">
        <v>850</v>
      </c>
      <c r="C176" s="1">
        <f t="shared" si="7"/>
        <v>2015</v>
      </c>
      <c r="D176" s="1" t="s">
        <v>633</v>
      </c>
      <c r="E176" s="1" t="s">
        <v>997</v>
      </c>
      <c r="F176" s="1" t="s">
        <v>629</v>
      </c>
      <c r="H176" s="1" t="s">
        <v>168</v>
      </c>
      <c r="I176" s="1" t="s">
        <v>1202</v>
      </c>
      <c r="J176" s="1" t="s">
        <v>59</v>
      </c>
      <c r="K176" s="1">
        <v>2</v>
      </c>
      <c r="L176" s="1">
        <v>5</v>
      </c>
      <c r="M176" s="1" t="b">
        <f t="shared" si="8"/>
        <v>0</v>
      </c>
      <c r="N176" s="1">
        <f t="shared" si="6"/>
        <v>0.44444444444444442</v>
      </c>
    </row>
    <row r="177" spans="1:14" x14ac:dyDescent="0.25">
      <c r="A177" s="1" t="s">
        <v>169</v>
      </c>
      <c r="B177" s="1" t="s">
        <v>847</v>
      </c>
      <c r="C177" s="1">
        <f t="shared" si="7"/>
        <v>2015</v>
      </c>
      <c r="D177" s="1" t="s">
        <v>630</v>
      </c>
      <c r="E177" s="1" t="s">
        <v>635</v>
      </c>
      <c r="F177" s="1" t="s">
        <v>631</v>
      </c>
      <c r="H177" s="1" t="s">
        <v>632</v>
      </c>
      <c r="I177" s="1" t="s">
        <v>1178</v>
      </c>
      <c r="J177" s="1" t="s">
        <v>59</v>
      </c>
      <c r="K177" s="1">
        <v>3</v>
      </c>
      <c r="L177" s="1">
        <v>5</v>
      </c>
      <c r="M177" s="1" t="b">
        <f t="shared" si="8"/>
        <v>0</v>
      </c>
      <c r="N177" s="1">
        <f t="shared" si="6"/>
        <v>0.33333333333333331</v>
      </c>
    </row>
    <row r="178" spans="1:14" x14ac:dyDescent="0.25">
      <c r="A178" s="1" t="s">
        <v>169</v>
      </c>
      <c r="B178" s="1" t="s">
        <v>849</v>
      </c>
      <c r="C178" s="1">
        <f t="shared" si="7"/>
        <v>2015</v>
      </c>
      <c r="D178" s="1" t="s">
        <v>634</v>
      </c>
      <c r="E178" s="1" t="s">
        <v>997</v>
      </c>
      <c r="F178" s="1" t="s">
        <v>629</v>
      </c>
      <c r="H178" s="1" t="s">
        <v>168</v>
      </c>
      <c r="I178" s="1" t="s">
        <v>1202</v>
      </c>
      <c r="J178" s="1" t="s">
        <v>59</v>
      </c>
      <c r="K178" s="1">
        <v>4</v>
      </c>
      <c r="L178" s="1">
        <v>5</v>
      </c>
      <c r="M178" s="1" t="b">
        <f t="shared" si="8"/>
        <v>0</v>
      </c>
      <c r="N178" s="1">
        <f t="shared" si="6"/>
        <v>0.22222222222222221</v>
      </c>
    </row>
    <row r="179" spans="1:14" x14ac:dyDescent="0.25">
      <c r="A179" s="1" t="s">
        <v>169</v>
      </c>
      <c r="B179" s="1" t="s">
        <v>848</v>
      </c>
      <c r="C179" s="1">
        <f t="shared" si="7"/>
        <v>2015</v>
      </c>
      <c r="D179" s="1" t="s">
        <v>637</v>
      </c>
      <c r="E179" s="1" t="s">
        <v>997</v>
      </c>
      <c r="F179" s="1" t="s">
        <v>629</v>
      </c>
      <c r="H179" s="1" t="s">
        <v>168</v>
      </c>
      <c r="I179" s="1" t="s">
        <v>1202</v>
      </c>
      <c r="J179" s="1" t="s">
        <v>59</v>
      </c>
      <c r="K179" s="1">
        <v>5</v>
      </c>
      <c r="L179" s="1">
        <v>5</v>
      </c>
      <c r="M179" s="1" t="b">
        <f t="shared" si="8"/>
        <v>0</v>
      </c>
      <c r="N179" s="1">
        <f t="shared" si="6"/>
        <v>1</v>
      </c>
    </row>
    <row r="180" spans="1:14" x14ac:dyDescent="0.25">
      <c r="A180" s="1" t="s">
        <v>174</v>
      </c>
      <c r="B180" s="1" t="s">
        <v>846</v>
      </c>
      <c r="C180" s="1">
        <f t="shared" si="7"/>
        <v>2016</v>
      </c>
      <c r="D180" s="1" t="s">
        <v>628</v>
      </c>
      <c r="E180" s="1" t="s">
        <v>997</v>
      </c>
      <c r="F180" s="1" t="s">
        <v>629</v>
      </c>
      <c r="H180" s="1" t="s">
        <v>168</v>
      </c>
      <c r="I180" s="1" t="s">
        <v>1202</v>
      </c>
      <c r="J180" s="1" t="s">
        <v>60</v>
      </c>
      <c r="K180" s="1">
        <v>1</v>
      </c>
      <c r="L180" s="1">
        <v>5</v>
      </c>
      <c r="M180" s="1" t="b">
        <f t="shared" si="8"/>
        <v>0</v>
      </c>
      <c r="N180" s="1">
        <f t="shared" si="6"/>
        <v>1</v>
      </c>
    </row>
    <row r="181" spans="1:14" x14ac:dyDescent="0.25">
      <c r="A181" s="1" t="s">
        <v>174</v>
      </c>
      <c r="B181" s="1" t="s">
        <v>851</v>
      </c>
      <c r="C181" s="1">
        <f t="shared" si="7"/>
        <v>2016</v>
      </c>
      <c r="D181" s="1" t="s">
        <v>636</v>
      </c>
      <c r="E181" s="1" t="s">
        <v>997</v>
      </c>
      <c r="F181" s="1" t="s">
        <v>629</v>
      </c>
      <c r="H181" s="1" t="s">
        <v>168</v>
      </c>
      <c r="I181" s="1" t="s">
        <v>1202</v>
      </c>
      <c r="J181" s="1" t="s">
        <v>59</v>
      </c>
      <c r="K181" s="1">
        <v>2</v>
      </c>
      <c r="L181" s="1">
        <v>5</v>
      </c>
      <c r="M181" s="1" t="b">
        <f t="shared" si="8"/>
        <v>0</v>
      </c>
      <c r="N181" s="1">
        <f t="shared" si="6"/>
        <v>0.44444444444444442</v>
      </c>
    </row>
    <row r="182" spans="1:14" x14ac:dyDescent="0.25">
      <c r="A182" s="1" t="s">
        <v>174</v>
      </c>
      <c r="B182" s="1" t="s">
        <v>850</v>
      </c>
      <c r="C182" s="1">
        <f t="shared" si="7"/>
        <v>2016</v>
      </c>
      <c r="D182" s="1" t="s">
        <v>633</v>
      </c>
      <c r="E182" s="1" t="s">
        <v>997</v>
      </c>
      <c r="F182" s="1" t="s">
        <v>629</v>
      </c>
      <c r="H182" s="1" t="s">
        <v>168</v>
      </c>
      <c r="I182" s="1" t="s">
        <v>1202</v>
      </c>
      <c r="J182" s="1" t="s">
        <v>59</v>
      </c>
      <c r="K182" s="1">
        <v>3</v>
      </c>
      <c r="L182" s="1">
        <v>5</v>
      </c>
      <c r="M182" s="1" t="b">
        <f t="shared" si="8"/>
        <v>0</v>
      </c>
      <c r="N182" s="1">
        <f t="shared" si="6"/>
        <v>0.33333333333333331</v>
      </c>
    </row>
    <row r="183" spans="1:14" x14ac:dyDescent="0.25">
      <c r="A183" s="1" t="s">
        <v>174</v>
      </c>
      <c r="B183" s="1" t="s">
        <v>849</v>
      </c>
      <c r="C183" s="1">
        <f t="shared" si="7"/>
        <v>2016</v>
      </c>
      <c r="D183" s="1" t="s">
        <v>634</v>
      </c>
      <c r="E183" s="1" t="s">
        <v>997</v>
      </c>
      <c r="F183" s="1" t="s">
        <v>629</v>
      </c>
      <c r="H183" s="1" t="s">
        <v>168</v>
      </c>
      <c r="I183" s="1" t="s">
        <v>1202</v>
      </c>
      <c r="J183" s="1" t="s">
        <v>59</v>
      </c>
      <c r="K183" s="1">
        <v>4</v>
      </c>
      <c r="L183" s="1">
        <v>5</v>
      </c>
      <c r="M183" s="1" t="b">
        <f t="shared" si="8"/>
        <v>0</v>
      </c>
      <c r="N183" s="1">
        <f t="shared" si="6"/>
        <v>0.22222222222222221</v>
      </c>
    </row>
    <row r="184" spans="1:14" x14ac:dyDescent="0.25">
      <c r="A184" s="1" t="s">
        <v>174</v>
      </c>
      <c r="B184" s="1" t="s">
        <v>848</v>
      </c>
      <c r="C184" s="1">
        <f t="shared" si="7"/>
        <v>2016</v>
      </c>
      <c r="D184" s="1" t="s">
        <v>637</v>
      </c>
      <c r="E184" s="1" t="s">
        <v>997</v>
      </c>
      <c r="F184" s="1" t="s">
        <v>629</v>
      </c>
      <c r="H184" s="1" t="s">
        <v>168</v>
      </c>
      <c r="I184" s="1" t="s">
        <v>1202</v>
      </c>
      <c r="J184" s="1" t="s">
        <v>59</v>
      </c>
      <c r="K184" s="1">
        <v>5</v>
      </c>
      <c r="L184" s="1">
        <v>5</v>
      </c>
      <c r="M184" s="1" t="b">
        <f t="shared" si="8"/>
        <v>0</v>
      </c>
      <c r="N184" s="1">
        <f t="shared" si="6"/>
        <v>1</v>
      </c>
    </row>
    <row r="185" spans="1:14" x14ac:dyDescent="0.25">
      <c r="A185" s="1" t="s">
        <v>175</v>
      </c>
      <c r="B185" s="1" t="s">
        <v>846</v>
      </c>
      <c r="C185" s="1">
        <f t="shared" si="7"/>
        <v>2016</v>
      </c>
      <c r="D185" s="1" t="s">
        <v>628</v>
      </c>
      <c r="E185" s="1" t="s">
        <v>997</v>
      </c>
      <c r="F185" s="1" t="s">
        <v>629</v>
      </c>
      <c r="H185" s="1" t="s">
        <v>168</v>
      </c>
      <c r="I185" s="1" t="s">
        <v>1202</v>
      </c>
      <c r="J185" s="1" t="s">
        <v>60</v>
      </c>
      <c r="K185" s="1">
        <v>1</v>
      </c>
      <c r="L185" s="1">
        <v>3</v>
      </c>
      <c r="M185" s="1" t="b">
        <f t="shared" si="8"/>
        <v>0</v>
      </c>
      <c r="N185" s="1">
        <f t="shared" si="6"/>
        <v>1</v>
      </c>
    </row>
    <row r="186" spans="1:14" x14ac:dyDescent="0.25">
      <c r="A186" s="1" t="s">
        <v>175</v>
      </c>
      <c r="B186" s="1" t="s">
        <v>851</v>
      </c>
      <c r="C186" s="1">
        <f t="shared" si="7"/>
        <v>2016</v>
      </c>
      <c r="D186" s="1" t="s">
        <v>636</v>
      </c>
      <c r="E186" s="1" t="s">
        <v>997</v>
      </c>
      <c r="F186" s="1" t="s">
        <v>629</v>
      </c>
      <c r="H186" s="1" t="s">
        <v>168</v>
      </c>
      <c r="I186" s="1" t="s">
        <v>1202</v>
      </c>
      <c r="J186" s="1" t="s">
        <v>59</v>
      </c>
      <c r="K186" s="1">
        <v>2</v>
      </c>
      <c r="L186" s="1">
        <v>3</v>
      </c>
      <c r="M186" s="1" t="b">
        <f t="shared" si="8"/>
        <v>0</v>
      </c>
      <c r="N186" s="1">
        <f t="shared" si="6"/>
        <v>0.7</v>
      </c>
    </row>
    <row r="187" spans="1:14" x14ac:dyDescent="0.25">
      <c r="A187" s="1" t="s">
        <v>175</v>
      </c>
      <c r="B187" s="1" t="s">
        <v>852</v>
      </c>
      <c r="C187" s="1">
        <f t="shared" si="7"/>
        <v>2016</v>
      </c>
      <c r="D187" s="1" t="s">
        <v>638</v>
      </c>
      <c r="E187" s="1" t="s">
        <v>997</v>
      </c>
      <c r="F187" s="1" t="s">
        <v>629</v>
      </c>
      <c r="H187" s="1" t="s">
        <v>168</v>
      </c>
      <c r="I187" s="1" t="s">
        <v>1202</v>
      </c>
      <c r="J187" s="1" t="s">
        <v>59</v>
      </c>
      <c r="K187" s="1">
        <v>3</v>
      </c>
      <c r="L187" s="1">
        <v>3</v>
      </c>
      <c r="M187" s="1" t="b">
        <f t="shared" si="8"/>
        <v>0</v>
      </c>
      <c r="N187" s="1">
        <f t="shared" si="6"/>
        <v>1</v>
      </c>
    </row>
    <row r="188" spans="1:14" x14ac:dyDescent="0.25">
      <c r="A188" s="1" t="s">
        <v>185</v>
      </c>
      <c r="B188" s="1" t="s">
        <v>853</v>
      </c>
      <c r="C188" s="1">
        <f t="shared" si="7"/>
        <v>2010</v>
      </c>
      <c r="D188" s="1" t="s">
        <v>639</v>
      </c>
      <c r="E188" s="1" t="s">
        <v>643</v>
      </c>
      <c r="F188" s="1" t="s">
        <v>644</v>
      </c>
      <c r="H188" s="1" t="s">
        <v>36</v>
      </c>
      <c r="I188" s="1" t="s">
        <v>1167</v>
      </c>
      <c r="J188" s="1" t="s">
        <v>59</v>
      </c>
      <c r="K188" s="1">
        <v>1</v>
      </c>
      <c r="L188" s="1">
        <v>4</v>
      </c>
      <c r="M188" s="1" t="b">
        <f t="shared" si="8"/>
        <v>0</v>
      </c>
      <c r="N188" s="1">
        <f t="shared" si="6"/>
        <v>1</v>
      </c>
    </row>
    <row r="189" spans="1:14" x14ac:dyDescent="0.25">
      <c r="A189" s="1" t="s">
        <v>185</v>
      </c>
      <c r="B189" s="1" t="s">
        <v>856</v>
      </c>
      <c r="C189" s="1">
        <f t="shared" si="7"/>
        <v>2010</v>
      </c>
      <c r="D189" s="1" t="s">
        <v>640</v>
      </c>
      <c r="E189" s="1" t="s">
        <v>643</v>
      </c>
      <c r="F189" s="1" t="s">
        <v>644</v>
      </c>
      <c r="H189" s="1" t="s">
        <v>36</v>
      </c>
      <c r="I189" s="1" t="s">
        <v>1167</v>
      </c>
      <c r="J189" s="1" t="s">
        <v>59</v>
      </c>
      <c r="K189" s="1">
        <v>2</v>
      </c>
      <c r="L189" s="1">
        <v>4</v>
      </c>
      <c r="M189" s="1" t="b">
        <f t="shared" si="8"/>
        <v>0</v>
      </c>
      <c r="N189" s="1">
        <f t="shared" si="6"/>
        <v>0.6</v>
      </c>
    </row>
    <row r="190" spans="1:14" x14ac:dyDescent="0.25">
      <c r="A190" s="1" t="s">
        <v>185</v>
      </c>
      <c r="B190" s="1" t="s">
        <v>855</v>
      </c>
      <c r="C190" s="1">
        <f t="shared" si="7"/>
        <v>2010</v>
      </c>
      <c r="D190" s="1" t="s">
        <v>641</v>
      </c>
      <c r="E190" s="1" t="s">
        <v>645</v>
      </c>
      <c r="F190" s="1" t="s">
        <v>644</v>
      </c>
      <c r="H190" s="1" t="s">
        <v>36</v>
      </c>
      <c r="I190" s="1" t="s">
        <v>1128</v>
      </c>
      <c r="J190" s="1" t="s">
        <v>59</v>
      </c>
      <c r="K190" s="1">
        <v>3</v>
      </c>
      <c r="L190" s="1">
        <v>4</v>
      </c>
      <c r="M190" s="1" t="b">
        <f t="shared" si="8"/>
        <v>0</v>
      </c>
      <c r="N190" s="1">
        <f t="shared" si="6"/>
        <v>0.4</v>
      </c>
    </row>
    <row r="191" spans="1:14" x14ac:dyDescent="0.25">
      <c r="A191" s="1" t="s">
        <v>185</v>
      </c>
      <c r="B191" s="1" t="s">
        <v>854</v>
      </c>
      <c r="C191" s="1">
        <f t="shared" si="7"/>
        <v>2010</v>
      </c>
      <c r="D191" s="1" t="s">
        <v>642</v>
      </c>
      <c r="E191" s="1" t="s">
        <v>645</v>
      </c>
      <c r="F191" s="1" t="s">
        <v>644</v>
      </c>
      <c r="H191" s="1" t="s">
        <v>36</v>
      </c>
      <c r="I191" s="1" t="s">
        <v>1128</v>
      </c>
      <c r="J191" s="1" t="s">
        <v>60</v>
      </c>
      <c r="K191" s="1">
        <v>4</v>
      </c>
      <c r="L191" s="1">
        <v>4</v>
      </c>
      <c r="M191" s="1" t="b">
        <f t="shared" si="8"/>
        <v>1</v>
      </c>
      <c r="N191" s="1">
        <f t="shared" si="6"/>
        <v>1</v>
      </c>
    </row>
    <row r="192" spans="1:14" x14ac:dyDescent="0.25">
      <c r="A192" s="1" t="s">
        <v>188</v>
      </c>
      <c r="B192" s="1" t="s">
        <v>857</v>
      </c>
      <c r="C192" s="1">
        <f t="shared" si="7"/>
        <v>2004</v>
      </c>
      <c r="D192" s="1" t="s">
        <v>646</v>
      </c>
      <c r="E192" s="1" t="s">
        <v>647</v>
      </c>
      <c r="F192" s="1" t="s">
        <v>648</v>
      </c>
      <c r="H192" s="1" t="s">
        <v>36</v>
      </c>
      <c r="I192" s="1" t="s">
        <v>1154</v>
      </c>
      <c r="J192" s="1" t="s">
        <v>60</v>
      </c>
      <c r="K192" s="1">
        <v>1</v>
      </c>
      <c r="L192" s="1">
        <v>1</v>
      </c>
      <c r="M192" s="1" t="b">
        <f t="shared" si="8"/>
        <v>1</v>
      </c>
      <c r="N192" s="1">
        <f t="shared" si="6"/>
        <v>1</v>
      </c>
    </row>
    <row r="193" spans="1:14" x14ac:dyDescent="0.25">
      <c r="A193" s="1" t="s">
        <v>191</v>
      </c>
      <c r="B193" s="1" t="s">
        <v>858</v>
      </c>
      <c r="C193" s="1">
        <f t="shared" si="7"/>
        <v>2015</v>
      </c>
      <c r="D193" s="1" t="s">
        <v>649</v>
      </c>
      <c r="E193" s="1" t="s">
        <v>659</v>
      </c>
      <c r="F193" s="1" t="s">
        <v>644</v>
      </c>
      <c r="H193" s="1" t="s">
        <v>36</v>
      </c>
      <c r="I193" s="1" t="s">
        <v>1168</v>
      </c>
      <c r="J193" s="1" t="s">
        <v>60</v>
      </c>
      <c r="K193" s="1">
        <v>1</v>
      </c>
      <c r="L193" s="1">
        <v>10</v>
      </c>
      <c r="M193" s="1" t="b">
        <f t="shared" si="8"/>
        <v>0</v>
      </c>
      <c r="N193" s="1">
        <f t="shared" si="6"/>
        <v>1</v>
      </c>
    </row>
    <row r="194" spans="1:14" x14ac:dyDescent="0.25">
      <c r="A194" s="1" t="s">
        <v>191</v>
      </c>
      <c r="B194" s="1" t="s">
        <v>867</v>
      </c>
      <c r="C194" s="1">
        <f t="shared" si="7"/>
        <v>2015</v>
      </c>
      <c r="D194" s="1" t="s">
        <v>650</v>
      </c>
      <c r="E194" s="1" t="s">
        <v>659</v>
      </c>
      <c r="F194" s="1" t="s">
        <v>644</v>
      </c>
      <c r="H194" s="1" t="s">
        <v>36</v>
      </c>
      <c r="I194" s="1" t="s">
        <v>1168</v>
      </c>
      <c r="J194" s="1" t="s">
        <v>59</v>
      </c>
      <c r="K194" s="1">
        <v>2</v>
      </c>
      <c r="L194" s="1">
        <v>10</v>
      </c>
      <c r="M194" s="1" t="b">
        <f t="shared" si="8"/>
        <v>0</v>
      </c>
      <c r="N194" s="1">
        <f t="shared" ref="N194:N257" si="9">IF(AND($K194=$K193,  $A194=$A193), 0, IF(OR($K194=1, $J194="Yes", $K194=$L194), 1, IF(AND($L194=3, $K194=2), 0.7, IF(AND($L194=3, $K194=3), 0.3, (2*($L194-$K194+1)/(($L194+1)*($L194-2)))))))</f>
        <v>0.20454545454545456</v>
      </c>
    </row>
    <row r="195" spans="1:14" x14ac:dyDescent="0.25">
      <c r="A195" s="1" t="s">
        <v>191</v>
      </c>
      <c r="B195" s="1" t="s">
        <v>866</v>
      </c>
      <c r="C195" s="1">
        <f t="shared" ref="C195:C258" si="10">VALUE(MID(A195,FIND("(", A195)+1,4))</f>
        <v>2015</v>
      </c>
      <c r="D195" s="1" t="s">
        <v>651</v>
      </c>
      <c r="E195" s="1" t="s">
        <v>659</v>
      </c>
      <c r="F195" s="1" t="s">
        <v>644</v>
      </c>
      <c r="H195" s="1" t="s">
        <v>36</v>
      </c>
      <c r="I195" s="1" t="s">
        <v>1168</v>
      </c>
      <c r="J195" s="1" t="s">
        <v>59</v>
      </c>
      <c r="K195" s="1">
        <v>3</v>
      </c>
      <c r="L195" s="1">
        <v>10</v>
      </c>
      <c r="M195" s="1" t="b">
        <f t="shared" ref="M195:M258" si="11">AND(J195="Yes", K195=L195)</f>
        <v>0</v>
      </c>
      <c r="N195" s="1">
        <f t="shared" si="9"/>
        <v>0.18181818181818182</v>
      </c>
    </row>
    <row r="196" spans="1:14" x14ac:dyDescent="0.25">
      <c r="A196" s="1" t="s">
        <v>191</v>
      </c>
      <c r="B196" s="1" t="s">
        <v>865</v>
      </c>
      <c r="C196" s="1">
        <f t="shared" si="10"/>
        <v>2015</v>
      </c>
      <c r="D196" s="1" t="s">
        <v>652</v>
      </c>
      <c r="E196" s="1" t="s">
        <v>659</v>
      </c>
      <c r="F196" s="1" t="s">
        <v>644</v>
      </c>
      <c r="H196" s="1" t="s">
        <v>36</v>
      </c>
      <c r="I196" s="1" t="s">
        <v>1168</v>
      </c>
      <c r="J196" s="1" t="s">
        <v>59</v>
      </c>
      <c r="K196" s="1">
        <v>4</v>
      </c>
      <c r="L196" s="1">
        <v>10</v>
      </c>
      <c r="M196" s="1" t="b">
        <f t="shared" si="11"/>
        <v>0</v>
      </c>
      <c r="N196" s="1">
        <f t="shared" si="9"/>
        <v>0.15909090909090909</v>
      </c>
    </row>
    <row r="197" spans="1:14" x14ac:dyDescent="0.25">
      <c r="A197" s="1" t="s">
        <v>191</v>
      </c>
      <c r="B197" s="1" t="s">
        <v>864</v>
      </c>
      <c r="C197" s="1">
        <f t="shared" si="10"/>
        <v>2015</v>
      </c>
      <c r="D197" s="1" t="s">
        <v>653</v>
      </c>
      <c r="E197" s="1" t="s">
        <v>659</v>
      </c>
      <c r="F197" s="1" t="s">
        <v>644</v>
      </c>
      <c r="H197" s="1" t="s">
        <v>36</v>
      </c>
      <c r="I197" s="1" t="s">
        <v>1168</v>
      </c>
      <c r="J197" s="1" t="s">
        <v>59</v>
      </c>
      <c r="K197" s="1">
        <v>5</v>
      </c>
      <c r="L197" s="1">
        <v>10</v>
      </c>
      <c r="M197" s="1" t="b">
        <f t="shared" si="11"/>
        <v>0</v>
      </c>
      <c r="N197" s="1">
        <f t="shared" si="9"/>
        <v>0.13636363636363635</v>
      </c>
    </row>
    <row r="198" spans="1:14" x14ac:dyDescent="0.25">
      <c r="A198" s="1" t="s">
        <v>191</v>
      </c>
      <c r="B198" s="1" t="s">
        <v>863</v>
      </c>
      <c r="C198" s="1">
        <f t="shared" si="10"/>
        <v>2015</v>
      </c>
      <c r="D198" s="1" t="s">
        <v>654</v>
      </c>
      <c r="E198" s="1" t="s">
        <v>659</v>
      </c>
      <c r="F198" s="1" t="s">
        <v>644</v>
      </c>
      <c r="H198" s="1" t="s">
        <v>36</v>
      </c>
      <c r="I198" s="1" t="s">
        <v>1168</v>
      </c>
      <c r="J198" s="1" t="s">
        <v>59</v>
      </c>
      <c r="K198" s="1">
        <v>6</v>
      </c>
      <c r="L198" s="1">
        <v>10</v>
      </c>
      <c r="M198" s="1" t="b">
        <f t="shared" si="11"/>
        <v>0</v>
      </c>
      <c r="N198" s="1">
        <f t="shared" si="9"/>
        <v>0.11363636363636363</v>
      </c>
    </row>
    <row r="199" spans="1:14" x14ac:dyDescent="0.25">
      <c r="A199" s="1" t="s">
        <v>191</v>
      </c>
      <c r="B199" s="1" t="s">
        <v>862</v>
      </c>
      <c r="C199" s="1">
        <f t="shared" si="10"/>
        <v>2015</v>
      </c>
      <c r="D199" s="1" t="s">
        <v>655</v>
      </c>
      <c r="E199" s="1" t="s">
        <v>659</v>
      </c>
      <c r="F199" s="1" t="s">
        <v>644</v>
      </c>
      <c r="H199" s="1" t="s">
        <v>36</v>
      </c>
      <c r="I199" s="1" t="s">
        <v>1168</v>
      </c>
      <c r="J199" s="1" t="s">
        <v>59</v>
      </c>
      <c r="K199" s="1">
        <v>7</v>
      </c>
      <c r="L199" s="1">
        <v>10</v>
      </c>
      <c r="M199" s="1" t="b">
        <f t="shared" si="11"/>
        <v>0</v>
      </c>
      <c r="N199" s="1">
        <f t="shared" si="9"/>
        <v>9.0909090909090912E-2</v>
      </c>
    </row>
    <row r="200" spans="1:14" x14ac:dyDescent="0.25">
      <c r="A200" s="1" t="s">
        <v>191</v>
      </c>
      <c r="B200" s="1" t="s">
        <v>861</v>
      </c>
      <c r="C200" s="1">
        <f t="shared" si="10"/>
        <v>2015</v>
      </c>
      <c r="D200" s="1" t="s">
        <v>656</v>
      </c>
      <c r="E200" s="1" t="s">
        <v>659</v>
      </c>
      <c r="F200" s="1" t="s">
        <v>644</v>
      </c>
      <c r="H200" s="1" t="s">
        <v>36</v>
      </c>
      <c r="I200" s="1" t="s">
        <v>1168</v>
      </c>
      <c r="J200" s="1" t="s">
        <v>59</v>
      </c>
      <c r="K200" s="1">
        <v>8</v>
      </c>
      <c r="L200" s="1">
        <v>10</v>
      </c>
      <c r="M200" s="1" t="b">
        <f t="shared" si="11"/>
        <v>0</v>
      </c>
      <c r="N200" s="1">
        <f t="shared" si="9"/>
        <v>6.8181818181818177E-2</v>
      </c>
    </row>
    <row r="201" spans="1:14" x14ac:dyDescent="0.25">
      <c r="A201" s="1" t="s">
        <v>191</v>
      </c>
      <c r="B201" s="1" t="s">
        <v>860</v>
      </c>
      <c r="C201" s="1">
        <f t="shared" si="10"/>
        <v>2015</v>
      </c>
      <c r="D201" s="1" t="s">
        <v>657</v>
      </c>
      <c r="E201" s="1" t="s">
        <v>659</v>
      </c>
      <c r="F201" s="1" t="s">
        <v>644</v>
      </c>
      <c r="H201" s="1" t="s">
        <v>36</v>
      </c>
      <c r="I201" s="1" t="s">
        <v>1168</v>
      </c>
      <c r="J201" s="1" t="s">
        <v>59</v>
      </c>
      <c r="K201" s="1">
        <v>9</v>
      </c>
      <c r="L201" s="1">
        <v>10</v>
      </c>
      <c r="M201" s="1" t="b">
        <f t="shared" si="11"/>
        <v>0</v>
      </c>
      <c r="N201" s="1">
        <f t="shared" si="9"/>
        <v>4.5454545454545456E-2</v>
      </c>
    </row>
    <row r="202" spans="1:14" x14ac:dyDescent="0.25">
      <c r="A202" s="1" t="s">
        <v>191</v>
      </c>
      <c r="B202" s="1" t="s">
        <v>859</v>
      </c>
      <c r="C202" s="1">
        <f t="shared" si="10"/>
        <v>2015</v>
      </c>
      <c r="D202" s="1" t="s">
        <v>658</v>
      </c>
      <c r="E202" s="1" t="s">
        <v>659</v>
      </c>
      <c r="F202" s="1" t="s">
        <v>644</v>
      </c>
      <c r="H202" s="1" t="s">
        <v>36</v>
      </c>
      <c r="I202" s="1" t="s">
        <v>1168</v>
      </c>
      <c r="J202" s="1" t="s">
        <v>59</v>
      </c>
      <c r="K202" s="1">
        <v>10</v>
      </c>
      <c r="L202" s="1">
        <v>10</v>
      </c>
      <c r="M202" s="1" t="b">
        <f t="shared" si="11"/>
        <v>0</v>
      </c>
      <c r="N202" s="1">
        <f t="shared" si="9"/>
        <v>1</v>
      </c>
    </row>
    <row r="203" spans="1:14" x14ac:dyDescent="0.25">
      <c r="A203" s="1" t="s">
        <v>196</v>
      </c>
      <c r="B203" s="1" t="s">
        <v>868</v>
      </c>
      <c r="C203" s="1">
        <f t="shared" si="10"/>
        <v>2001</v>
      </c>
      <c r="D203" s="1" t="s">
        <v>660</v>
      </c>
      <c r="E203" s="1" t="s">
        <v>663</v>
      </c>
      <c r="F203" s="1" t="s">
        <v>1270</v>
      </c>
      <c r="G203" s="1" t="s">
        <v>1268</v>
      </c>
      <c r="H203" s="1" t="s">
        <v>7</v>
      </c>
      <c r="I203" s="1" t="s">
        <v>1179</v>
      </c>
      <c r="J203" s="1" t="s">
        <v>60</v>
      </c>
      <c r="K203" s="1">
        <v>1</v>
      </c>
      <c r="L203" s="1">
        <v>4</v>
      </c>
      <c r="M203" s="1" t="b">
        <f t="shared" si="11"/>
        <v>0</v>
      </c>
      <c r="N203" s="1">
        <f t="shared" si="9"/>
        <v>1</v>
      </c>
    </row>
    <row r="204" spans="1:14" x14ac:dyDescent="0.25">
      <c r="A204" s="1" t="s">
        <v>196</v>
      </c>
      <c r="B204" s="1" t="s">
        <v>870</v>
      </c>
      <c r="C204" s="1">
        <f t="shared" si="10"/>
        <v>2001</v>
      </c>
      <c r="D204" s="1" t="s">
        <v>661</v>
      </c>
      <c r="E204" s="1" t="s">
        <v>663</v>
      </c>
      <c r="F204" s="1" t="s">
        <v>1270</v>
      </c>
      <c r="G204" s="1" t="s">
        <v>1268</v>
      </c>
      <c r="H204" s="1" t="s">
        <v>7</v>
      </c>
      <c r="I204" s="1" t="s">
        <v>1179</v>
      </c>
      <c r="J204" s="1" t="s">
        <v>59</v>
      </c>
      <c r="K204" s="1">
        <v>2</v>
      </c>
      <c r="L204" s="1">
        <v>4</v>
      </c>
      <c r="M204" s="1" t="b">
        <f t="shared" si="11"/>
        <v>0</v>
      </c>
      <c r="N204" s="1">
        <f t="shared" si="9"/>
        <v>0.6</v>
      </c>
    </row>
    <row r="205" spans="1:14" x14ac:dyDescent="0.25">
      <c r="A205" s="1" t="s">
        <v>196</v>
      </c>
      <c r="B205" s="1" t="s">
        <v>869</v>
      </c>
      <c r="C205" s="1">
        <f t="shared" si="10"/>
        <v>2001</v>
      </c>
      <c r="D205" s="1" t="s">
        <v>662</v>
      </c>
      <c r="E205" s="1" t="s">
        <v>664</v>
      </c>
      <c r="F205" s="1" t="s">
        <v>460</v>
      </c>
      <c r="H205" s="1" t="s">
        <v>36</v>
      </c>
      <c r="I205" s="1" t="s">
        <v>1144</v>
      </c>
      <c r="J205" s="1" t="s">
        <v>59</v>
      </c>
      <c r="K205" s="1">
        <v>3</v>
      </c>
      <c r="L205" s="1">
        <v>4</v>
      </c>
      <c r="M205" s="1" t="b">
        <f t="shared" si="11"/>
        <v>0</v>
      </c>
      <c r="N205" s="1">
        <f t="shared" si="9"/>
        <v>0.4</v>
      </c>
    </row>
    <row r="206" spans="1:14" x14ac:dyDescent="0.25">
      <c r="A206" s="1" t="s">
        <v>196</v>
      </c>
      <c r="B206" s="1" t="s">
        <v>586</v>
      </c>
      <c r="C206" s="1">
        <f t="shared" si="10"/>
        <v>2001</v>
      </c>
      <c r="D206" s="1" t="s">
        <v>490</v>
      </c>
      <c r="E206" s="1" t="s">
        <v>499</v>
      </c>
      <c r="F206" s="1" t="s">
        <v>460</v>
      </c>
      <c r="H206" s="1" t="s">
        <v>36</v>
      </c>
      <c r="I206" s="1" t="s">
        <v>1145</v>
      </c>
      <c r="J206" s="1" t="s">
        <v>59</v>
      </c>
      <c r="K206" s="1">
        <v>4</v>
      </c>
      <c r="L206" s="1">
        <v>4</v>
      </c>
      <c r="M206" s="1" t="b">
        <f t="shared" si="11"/>
        <v>0</v>
      </c>
      <c r="N206" s="1">
        <f t="shared" si="9"/>
        <v>1</v>
      </c>
    </row>
    <row r="207" spans="1:14" x14ac:dyDescent="0.25">
      <c r="A207" s="1" t="s">
        <v>199</v>
      </c>
      <c r="B207" s="1" t="s">
        <v>871</v>
      </c>
      <c r="C207" s="1">
        <f t="shared" si="10"/>
        <v>2004</v>
      </c>
      <c r="D207" s="1" t="s">
        <v>665</v>
      </c>
      <c r="E207" s="1" t="s">
        <v>666</v>
      </c>
      <c r="F207" s="1" t="s">
        <v>460</v>
      </c>
      <c r="H207" s="1" t="s">
        <v>36</v>
      </c>
      <c r="I207" s="1" t="s">
        <v>1150</v>
      </c>
      <c r="J207" s="1" t="s">
        <v>60</v>
      </c>
      <c r="K207" s="1">
        <v>1</v>
      </c>
      <c r="L207" s="1">
        <v>1</v>
      </c>
      <c r="M207" s="1" t="b">
        <f t="shared" si="11"/>
        <v>1</v>
      </c>
      <c r="N207" s="1">
        <f t="shared" si="9"/>
        <v>1</v>
      </c>
    </row>
    <row r="208" spans="1:14" x14ac:dyDescent="0.25">
      <c r="A208" s="1" t="s">
        <v>201</v>
      </c>
      <c r="B208" s="1" t="s">
        <v>598</v>
      </c>
      <c r="C208" s="1">
        <f t="shared" si="10"/>
        <v>2002</v>
      </c>
      <c r="D208" s="1" t="s">
        <v>507</v>
      </c>
      <c r="E208" s="1" t="s">
        <v>508</v>
      </c>
      <c r="F208" s="1" t="s">
        <v>1272</v>
      </c>
      <c r="G208" s="1" t="s">
        <v>1271</v>
      </c>
      <c r="H208" s="1" t="s">
        <v>108</v>
      </c>
      <c r="I208" s="1" t="s">
        <v>1166</v>
      </c>
      <c r="J208" s="1" t="s">
        <v>59</v>
      </c>
      <c r="K208" s="1">
        <v>1</v>
      </c>
      <c r="L208" s="1">
        <v>2</v>
      </c>
      <c r="M208" s="1" t="b">
        <f t="shared" si="11"/>
        <v>0</v>
      </c>
      <c r="N208" s="1">
        <f t="shared" si="9"/>
        <v>1</v>
      </c>
    </row>
    <row r="209" spans="1:14" x14ac:dyDescent="0.25">
      <c r="A209" s="1" t="s">
        <v>201</v>
      </c>
      <c r="B209" s="1" t="s">
        <v>597</v>
      </c>
      <c r="C209" s="1">
        <f t="shared" si="10"/>
        <v>2002</v>
      </c>
      <c r="D209" s="1" t="s">
        <v>506</v>
      </c>
      <c r="E209" s="1" t="s">
        <v>508</v>
      </c>
      <c r="F209" s="1" t="s">
        <v>1272</v>
      </c>
      <c r="G209" s="1" t="s">
        <v>1271</v>
      </c>
      <c r="H209" s="1" t="s">
        <v>108</v>
      </c>
      <c r="I209" s="1" t="s">
        <v>1166</v>
      </c>
      <c r="J209" s="1" t="s">
        <v>59</v>
      </c>
      <c r="K209" s="1">
        <v>2</v>
      </c>
      <c r="L209" s="1">
        <v>2</v>
      </c>
      <c r="M209" s="1" t="b">
        <f t="shared" si="11"/>
        <v>0</v>
      </c>
      <c r="N209" s="1">
        <f t="shared" si="9"/>
        <v>1</v>
      </c>
    </row>
    <row r="210" spans="1:14" x14ac:dyDescent="0.25">
      <c r="A210" s="1" t="s">
        <v>204</v>
      </c>
      <c r="B210" s="1" t="s">
        <v>872</v>
      </c>
      <c r="C210" s="1">
        <f t="shared" si="10"/>
        <v>2014</v>
      </c>
      <c r="D210" s="1" t="s">
        <v>667</v>
      </c>
      <c r="E210" s="1" t="s">
        <v>643</v>
      </c>
      <c r="F210" s="1" t="s">
        <v>644</v>
      </c>
      <c r="H210" s="1" t="s">
        <v>36</v>
      </c>
      <c r="I210" s="1" t="s">
        <v>1167</v>
      </c>
      <c r="J210" s="1" t="s">
        <v>60</v>
      </c>
      <c r="K210" s="1">
        <v>1</v>
      </c>
      <c r="L210" s="1">
        <v>16</v>
      </c>
      <c r="M210" s="1" t="b">
        <f t="shared" si="11"/>
        <v>0</v>
      </c>
      <c r="N210" s="1">
        <f t="shared" si="9"/>
        <v>1</v>
      </c>
    </row>
    <row r="211" spans="1:14" x14ac:dyDescent="0.25">
      <c r="A211" s="1" t="s">
        <v>204</v>
      </c>
      <c r="B211" s="1" t="s">
        <v>885</v>
      </c>
      <c r="C211" s="1">
        <f t="shared" si="10"/>
        <v>2014</v>
      </c>
      <c r="D211" s="1" t="s">
        <v>668</v>
      </c>
      <c r="E211" s="1" t="s">
        <v>643</v>
      </c>
      <c r="F211" s="1" t="s">
        <v>644</v>
      </c>
      <c r="H211" s="1" t="s">
        <v>36</v>
      </c>
      <c r="I211" s="1" t="s">
        <v>1167</v>
      </c>
      <c r="J211" s="1" t="s">
        <v>59</v>
      </c>
      <c r="K211" s="1">
        <v>2</v>
      </c>
      <c r="L211" s="1">
        <v>16</v>
      </c>
      <c r="M211" s="1" t="b">
        <f t="shared" si="11"/>
        <v>0</v>
      </c>
      <c r="N211" s="1">
        <f t="shared" si="9"/>
        <v>0.12605042016806722</v>
      </c>
    </row>
    <row r="212" spans="1:14" x14ac:dyDescent="0.25">
      <c r="A212" s="1" t="s">
        <v>204</v>
      </c>
      <c r="B212" s="1" t="s">
        <v>884</v>
      </c>
      <c r="C212" s="1">
        <f t="shared" si="10"/>
        <v>2014</v>
      </c>
      <c r="D212" s="1" t="s">
        <v>669</v>
      </c>
      <c r="E212" s="1" t="s">
        <v>643</v>
      </c>
      <c r="F212" s="1" t="s">
        <v>644</v>
      </c>
      <c r="H212" s="1" t="s">
        <v>36</v>
      </c>
      <c r="I212" s="1" t="s">
        <v>1167</v>
      </c>
      <c r="J212" s="1" t="s">
        <v>59</v>
      </c>
      <c r="K212" s="1">
        <v>3</v>
      </c>
      <c r="L212" s="1">
        <v>16</v>
      </c>
      <c r="M212" s="1" t="b">
        <f t="shared" si="11"/>
        <v>0</v>
      </c>
      <c r="N212" s="1">
        <f t="shared" si="9"/>
        <v>0.11764705882352941</v>
      </c>
    </row>
    <row r="213" spans="1:14" x14ac:dyDescent="0.25">
      <c r="A213" s="1" t="s">
        <v>204</v>
      </c>
      <c r="B213" s="1" t="s">
        <v>883</v>
      </c>
      <c r="C213" s="1">
        <f t="shared" si="10"/>
        <v>2014</v>
      </c>
      <c r="D213" s="1" t="s">
        <v>670</v>
      </c>
      <c r="E213" s="1" t="s">
        <v>643</v>
      </c>
      <c r="F213" s="1" t="s">
        <v>644</v>
      </c>
      <c r="H213" s="1" t="s">
        <v>36</v>
      </c>
      <c r="I213" s="1" t="s">
        <v>1167</v>
      </c>
      <c r="J213" s="1" t="s">
        <v>59</v>
      </c>
      <c r="K213" s="1">
        <v>4</v>
      </c>
      <c r="L213" s="1">
        <v>16</v>
      </c>
      <c r="M213" s="1" t="b">
        <f t="shared" si="11"/>
        <v>0</v>
      </c>
      <c r="N213" s="1">
        <f t="shared" si="9"/>
        <v>0.1092436974789916</v>
      </c>
    </row>
    <row r="214" spans="1:14" x14ac:dyDescent="0.25">
      <c r="A214" s="1" t="s">
        <v>204</v>
      </c>
      <c r="B214" s="1" t="s">
        <v>882</v>
      </c>
      <c r="C214" s="1">
        <f t="shared" si="10"/>
        <v>2014</v>
      </c>
      <c r="D214" s="1" t="s">
        <v>671</v>
      </c>
      <c r="E214" s="1" t="s">
        <v>643</v>
      </c>
      <c r="F214" s="1" t="s">
        <v>644</v>
      </c>
      <c r="H214" s="1" t="s">
        <v>36</v>
      </c>
      <c r="I214" s="1" t="s">
        <v>1167</v>
      </c>
      <c r="J214" s="1" t="s">
        <v>59</v>
      </c>
      <c r="K214" s="1">
        <v>5</v>
      </c>
      <c r="L214" s="1">
        <v>16</v>
      </c>
      <c r="M214" s="1" t="b">
        <f t="shared" si="11"/>
        <v>0</v>
      </c>
      <c r="N214" s="1">
        <f t="shared" si="9"/>
        <v>0.10084033613445378</v>
      </c>
    </row>
    <row r="215" spans="1:14" x14ac:dyDescent="0.25">
      <c r="A215" s="1" t="s">
        <v>204</v>
      </c>
      <c r="B215" s="1" t="s">
        <v>881</v>
      </c>
      <c r="C215" s="1">
        <f t="shared" si="10"/>
        <v>2014</v>
      </c>
      <c r="D215" s="1" t="s">
        <v>672</v>
      </c>
      <c r="E215" s="1" t="s">
        <v>643</v>
      </c>
      <c r="F215" s="1" t="s">
        <v>644</v>
      </c>
      <c r="H215" s="1" t="s">
        <v>36</v>
      </c>
      <c r="I215" s="1" t="s">
        <v>1167</v>
      </c>
      <c r="J215" s="1" t="s">
        <v>59</v>
      </c>
      <c r="K215" s="1">
        <v>6</v>
      </c>
      <c r="L215" s="1">
        <v>16</v>
      </c>
      <c r="M215" s="1" t="b">
        <f t="shared" si="11"/>
        <v>0</v>
      </c>
      <c r="N215" s="1">
        <f t="shared" si="9"/>
        <v>9.2436974789915971E-2</v>
      </c>
    </row>
    <row r="216" spans="1:14" x14ac:dyDescent="0.25">
      <c r="A216" s="1" t="s">
        <v>204</v>
      </c>
      <c r="B216" s="1" t="s">
        <v>880</v>
      </c>
      <c r="C216" s="1">
        <f t="shared" si="10"/>
        <v>2014</v>
      </c>
      <c r="D216" s="1" t="s">
        <v>673</v>
      </c>
      <c r="E216" s="1" t="s">
        <v>643</v>
      </c>
      <c r="F216" s="1" t="s">
        <v>644</v>
      </c>
      <c r="H216" s="1" t="s">
        <v>36</v>
      </c>
      <c r="I216" s="1" t="s">
        <v>1167</v>
      </c>
      <c r="J216" s="1" t="s">
        <v>59</v>
      </c>
      <c r="K216" s="1">
        <v>7</v>
      </c>
      <c r="L216" s="1">
        <v>16</v>
      </c>
      <c r="M216" s="1" t="b">
        <f t="shared" si="11"/>
        <v>0</v>
      </c>
      <c r="N216" s="1">
        <f t="shared" si="9"/>
        <v>8.4033613445378158E-2</v>
      </c>
    </row>
    <row r="217" spans="1:14" x14ac:dyDescent="0.25">
      <c r="A217" s="1" t="s">
        <v>204</v>
      </c>
      <c r="B217" s="1" t="s">
        <v>879</v>
      </c>
      <c r="C217" s="1">
        <f t="shared" si="10"/>
        <v>2014</v>
      </c>
      <c r="D217" s="1" t="s">
        <v>674</v>
      </c>
      <c r="E217" s="1" t="s">
        <v>643</v>
      </c>
      <c r="F217" s="1" t="s">
        <v>644</v>
      </c>
      <c r="H217" s="1" t="s">
        <v>36</v>
      </c>
      <c r="I217" s="1" t="s">
        <v>1167</v>
      </c>
      <c r="J217" s="1" t="s">
        <v>59</v>
      </c>
      <c r="K217" s="1">
        <v>8</v>
      </c>
      <c r="L217" s="1">
        <v>16</v>
      </c>
      <c r="M217" s="1" t="b">
        <f t="shared" si="11"/>
        <v>0</v>
      </c>
      <c r="N217" s="1">
        <f t="shared" si="9"/>
        <v>7.5630252100840331E-2</v>
      </c>
    </row>
    <row r="218" spans="1:14" x14ac:dyDescent="0.25">
      <c r="A218" s="1" t="s">
        <v>204</v>
      </c>
      <c r="B218" s="1" t="s">
        <v>878</v>
      </c>
      <c r="C218" s="1">
        <f t="shared" si="10"/>
        <v>2014</v>
      </c>
      <c r="D218" s="1" t="s">
        <v>675</v>
      </c>
      <c r="E218" s="1" t="s">
        <v>643</v>
      </c>
      <c r="F218" s="1" t="s">
        <v>644</v>
      </c>
      <c r="H218" s="1" t="s">
        <v>36</v>
      </c>
      <c r="I218" s="1" t="s">
        <v>1167</v>
      </c>
      <c r="J218" s="1" t="s">
        <v>59</v>
      </c>
      <c r="K218" s="1">
        <v>9</v>
      </c>
      <c r="L218" s="1">
        <v>16</v>
      </c>
      <c r="M218" s="1" t="b">
        <f t="shared" si="11"/>
        <v>0</v>
      </c>
      <c r="N218" s="1">
        <f t="shared" si="9"/>
        <v>6.7226890756302518E-2</v>
      </c>
    </row>
    <row r="219" spans="1:14" x14ac:dyDescent="0.25">
      <c r="A219" s="1" t="s">
        <v>204</v>
      </c>
      <c r="B219" s="1" t="s">
        <v>877</v>
      </c>
      <c r="C219" s="1">
        <f t="shared" si="10"/>
        <v>2014</v>
      </c>
      <c r="D219" s="1" t="s">
        <v>676</v>
      </c>
      <c r="E219" s="1" t="s">
        <v>643</v>
      </c>
      <c r="F219" s="1" t="s">
        <v>644</v>
      </c>
      <c r="H219" s="1" t="s">
        <v>36</v>
      </c>
      <c r="I219" s="1" t="s">
        <v>1167</v>
      </c>
      <c r="J219" s="1" t="s">
        <v>59</v>
      </c>
      <c r="K219" s="1">
        <v>10</v>
      </c>
      <c r="L219" s="1">
        <v>16</v>
      </c>
      <c r="M219" s="1" t="b">
        <f t="shared" si="11"/>
        <v>0</v>
      </c>
      <c r="N219" s="1">
        <f t="shared" si="9"/>
        <v>5.8823529411764705E-2</v>
      </c>
    </row>
    <row r="220" spans="1:14" x14ac:dyDescent="0.25">
      <c r="A220" s="1" t="s">
        <v>204</v>
      </c>
      <c r="B220" s="1" t="s">
        <v>876</v>
      </c>
      <c r="C220" s="1">
        <f t="shared" si="10"/>
        <v>2014</v>
      </c>
      <c r="D220" s="1" t="s">
        <v>677</v>
      </c>
      <c r="E220" s="1" t="s">
        <v>643</v>
      </c>
      <c r="F220" s="1" t="s">
        <v>644</v>
      </c>
      <c r="H220" s="1" t="s">
        <v>36</v>
      </c>
      <c r="I220" s="1" t="s">
        <v>1167</v>
      </c>
      <c r="J220" s="1" t="s">
        <v>59</v>
      </c>
      <c r="K220" s="1">
        <v>11</v>
      </c>
      <c r="L220" s="1">
        <v>16</v>
      </c>
      <c r="M220" s="1" t="b">
        <f t="shared" si="11"/>
        <v>0</v>
      </c>
      <c r="N220" s="1">
        <f t="shared" si="9"/>
        <v>5.0420168067226892E-2</v>
      </c>
    </row>
    <row r="221" spans="1:14" x14ac:dyDescent="0.25">
      <c r="A221" s="1" t="s">
        <v>204</v>
      </c>
      <c r="B221" s="1" t="s">
        <v>875</v>
      </c>
      <c r="C221" s="1">
        <f t="shared" si="10"/>
        <v>2014</v>
      </c>
      <c r="D221" s="1" t="s">
        <v>678</v>
      </c>
      <c r="E221" s="1" t="s">
        <v>643</v>
      </c>
      <c r="F221" s="1" t="s">
        <v>644</v>
      </c>
      <c r="H221" s="1" t="s">
        <v>36</v>
      </c>
      <c r="I221" s="1" t="s">
        <v>1167</v>
      </c>
      <c r="J221" s="1" t="s">
        <v>59</v>
      </c>
      <c r="K221" s="1">
        <v>12</v>
      </c>
      <c r="L221" s="1">
        <v>16</v>
      </c>
      <c r="M221" s="1" t="b">
        <f t="shared" si="11"/>
        <v>0</v>
      </c>
      <c r="N221" s="1">
        <f t="shared" si="9"/>
        <v>4.2016806722689079E-2</v>
      </c>
    </row>
    <row r="222" spans="1:14" x14ac:dyDescent="0.25">
      <c r="A222" s="1" t="s">
        <v>204</v>
      </c>
      <c r="B222" s="1" t="s">
        <v>874</v>
      </c>
      <c r="C222" s="1">
        <f t="shared" si="10"/>
        <v>2014</v>
      </c>
      <c r="D222" s="1" t="s">
        <v>679</v>
      </c>
      <c r="E222" s="1" t="s">
        <v>643</v>
      </c>
      <c r="F222" s="1" t="s">
        <v>644</v>
      </c>
      <c r="H222" s="1" t="s">
        <v>36</v>
      </c>
      <c r="I222" s="1" t="s">
        <v>1167</v>
      </c>
      <c r="J222" s="1" t="s">
        <v>59</v>
      </c>
      <c r="K222" s="1">
        <v>13</v>
      </c>
      <c r="L222" s="1">
        <v>16</v>
      </c>
      <c r="M222" s="1" t="b">
        <f t="shared" si="11"/>
        <v>0</v>
      </c>
      <c r="N222" s="1">
        <f t="shared" si="9"/>
        <v>3.3613445378151259E-2</v>
      </c>
    </row>
    <row r="223" spans="1:14" x14ac:dyDescent="0.25">
      <c r="A223" s="1" t="s">
        <v>204</v>
      </c>
      <c r="B223" s="1" t="s">
        <v>873</v>
      </c>
      <c r="C223" s="1">
        <f t="shared" si="10"/>
        <v>2014</v>
      </c>
      <c r="D223" s="1" t="s">
        <v>680</v>
      </c>
      <c r="E223" s="1" t="s">
        <v>643</v>
      </c>
      <c r="F223" s="1" t="s">
        <v>644</v>
      </c>
      <c r="H223" s="1" t="s">
        <v>36</v>
      </c>
      <c r="I223" s="1" t="s">
        <v>1167</v>
      </c>
      <c r="J223" s="1" t="s">
        <v>59</v>
      </c>
      <c r="K223" s="1">
        <v>14</v>
      </c>
      <c r="L223" s="1">
        <v>16</v>
      </c>
      <c r="M223" s="1" t="b">
        <f t="shared" si="11"/>
        <v>0</v>
      </c>
      <c r="N223" s="1">
        <f t="shared" si="9"/>
        <v>2.5210084033613446E-2</v>
      </c>
    </row>
    <row r="224" spans="1:14" x14ac:dyDescent="0.25">
      <c r="A224" s="1" t="s">
        <v>204</v>
      </c>
      <c r="B224" s="1" t="s">
        <v>887</v>
      </c>
      <c r="C224" s="1">
        <f t="shared" si="10"/>
        <v>2014</v>
      </c>
      <c r="D224" s="1" t="s">
        <v>681</v>
      </c>
      <c r="E224" s="1" t="s">
        <v>683</v>
      </c>
      <c r="F224" s="1" t="s">
        <v>644</v>
      </c>
      <c r="H224" s="1" t="s">
        <v>36</v>
      </c>
      <c r="I224" s="1" t="s">
        <v>1174</v>
      </c>
      <c r="J224" s="1" t="s">
        <v>59</v>
      </c>
      <c r="K224" s="1">
        <v>15</v>
      </c>
      <c r="L224" s="1">
        <v>16</v>
      </c>
      <c r="M224" s="1" t="b">
        <f t="shared" si="11"/>
        <v>0</v>
      </c>
      <c r="N224" s="1">
        <f t="shared" si="9"/>
        <v>1.680672268907563E-2</v>
      </c>
    </row>
    <row r="225" spans="1:14" x14ac:dyDescent="0.25">
      <c r="A225" s="1" t="s">
        <v>204</v>
      </c>
      <c r="B225" s="1" t="s">
        <v>886</v>
      </c>
      <c r="C225" s="1">
        <f t="shared" si="10"/>
        <v>2014</v>
      </c>
      <c r="D225" s="1" t="s">
        <v>682</v>
      </c>
      <c r="E225" s="1" t="s">
        <v>643</v>
      </c>
      <c r="F225" s="1" t="s">
        <v>644</v>
      </c>
      <c r="H225" s="1" t="s">
        <v>36</v>
      </c>
      <c r="I225" s="1" t="s">
        <v>1167</v>
      </c>
      <c r="J225" s="1" t="s">
        <v>59</v>
      </c>
      <c r="K225" s="1">
        <v>16</v>
      </c>
      <c r="L225" s="1">
        <v>16</v>
      </c>
      <c r="M225" s="1" t="b">
        <f t="shared" si="11"/>
        <v>0</v>
      </c>
      <c r="N225" s="1">
        <f t="shared" si="9"/>
        <v>1</v>
      </c>
    </row>
    <row r="226" spans="1:14" x14ac:dyDescent="0.25">
      <c r="A226" s="1" t="s">
        <v>206</v>
      </c>
      <c r="B226" s="1" t="s">
        <v>888</v>
      </c>
      <c r="C226" s="1">
        <f t="shared" si="10"/>
        <v>2022</v>
      </c>
      <c r="D226" s="1" t="s">
        <v>684</v>
      </c>
      <c r="E226" s="1" t="s">
        <v>689</v>
      </c>
      <c r="F226" s="1" t="s">
        <v>1310</v>
      </c>
      <c r="G226" s="1" t="s">
        <v>690</v>
      </c>
      <c r="H226" s="1" t="s">
        <v>1288</v>
      </c>
      <c r="I226" s="1" t="s">
        <v>1311</v>
      </c>
      <c r="J226" s="1" t="s">
        <v>59</v>
      </c>
      <c r="K226" s="1">
        <v>1</v>
      </c>
      <c r="L226" s="1">
        <v>6</v>
      </c>
      <c r="M226" s="1" t="b">
        <f t="shared" si="11"/>
        <v>0</v>
      </c>
      <c r="N226" s="1">
        <f t="shared" si="9"/>
        <v>1</v>
      </c>
    </row>
    <row r="227" spans="1:14" x14ac:dyDescent="0.25">
      <c r="A227" s="1" t="s">
        <v>206</v>
      </c>
      <c r="B227" s="1" t="s">
        <v>891</v>
      </c>
      <c r="C227" s="1">
        <f t="shared" si="10"/>
        <v>2022</v>
      </c>
      <c r="D227" s="1" t="s">
        <v>685</v>
      </c>
      <c r="E227" s="1" t="s">
        <v>689</v>
      </c>
      <c r="F227" s="1" t="s">
        <v>1310</v>
      </c>
      <c r="G227" s="1" t="s">
        <v>690</v>
      </c>
      <c r="H227" s="1" t="s">
        <v>1288</v>
      </c>
      <c r="I227" s="1" t="s">
        <v>1311</v>
      </c>
      <c r="J227" s="1" t="s">
        <v>59</v>
      </c>
      <c r="K227" s="1">
        <v>2</v>
      </c>
      <c r="L227" s="1">
        <v>6</v>
      </c>
      <c r="M227" s="1" t="b">
        <f t="shared" si="11"/>
        <v>0</v>
      </c>
      <c r="N227" s="1">
        <f t="shared" si="9"/>
        <v>0.35714285714285715</v>
      </c>
    </row>
    <row r="228" spans="1:14" x14ac:dyDescent="0.25">
      <c r="A228" s="1" t="s">
        <v>206</v>
      </c>
      <c r="B228" s="1" t="s">
        <v>578</v>
      </c>
      <c r="C228" s="1">
        <f t="shared" si="10"/>
        <v>2022</v>
      </c>
      <c r="D228" s="1" t="s">
        <v>478</v>
      </c>
      <c r="E228" s="1" t="s">
        <v>486</v>
      </c>
      <c r="F228" s="1" t="s">
        <v>708</v>
      </c>
      <c r="H228" s="1" t="s">
        <v>1288</v>
      </c>
      <c r="I228" s="1" t="s">
        <v>1299</v>
      </c>
      <c r="J228" s="1" t="s">
        <v>59</v>
      </c>
      <c r="K228" s="1">
        <v>3</v>
      </c>
      <c r="L228" s="1">
        <v>6</v>
      </c>
      <c r="M228" s="1" t="b">
        <f t="shared" si="11"/>
        <v>0</v>
      </c>
      <c r="N228" s="1">
        <f t="shared" si="9"/>
        <v>0.2857142857142857</v>
      </c>
    </row>
    <row r="229" spans="1:14" x14ac:dyDescent="0.25">
      <c r="A229" s="1" t="s">
        <v>206</v>
      </c>
      <c r="B229" s="1" t="s">
        <v>890</v>
      </c>
      <c r="C229" s="1">
        <f t="shared" si="10"/>
        <v>2022</v>
      </c>
      <c r="D229" s="1" t="s">
        <v>686</v>
      </c>
      <c r="E229" s="1" t="s">
        <v>689</v>
      </c>
      <c r="F229" s="1" t="s">
        <v>1310</v>
      </c>
      <c r="G229" s="1" t="s">
        <v>690</v>
      </c>
      <c r="H229" s="1" t="s">
        <v>1288</v>
      </c>
      <c r="I229" s="1" t="s">
        <v>1311</v>
      </c>
      <c r="J229" s="1" t="s">
        <v>59</v>
      </c>
      <c r="K229" s="1">
        <v>4</v>
      </c>
      <c r="L229" s="1">
        <v>6</v>
      </c>
      <c r="M229" s="1" t="b">
        <f t="shared" si="11"/>
        <v>0</v>
      </c>
      <c r="N229" s="1">
        <f t="shared" si="9"/>
        <v>0.21428571428571427</v>
      </c>
    </row>
    <row r="230" spans="1:14" x14ac:dyDescent="0.25">
      <c r="A230" s="1" t="s">
        <v>206</v>
      </c>
      <c r="B230" s="1" t="s">
        <v>539</v>
      </c>
      <c r="C230" s="1">
        <f t="shared" si="10"/>
        <v>2022</v>
      </c>
      <c r="D230" s="1" t="s">
        <v>687</v>
      </c>
      <c r="E230" s="1" t="s">
        <v>689</v>
      </c>
      <c r="F230" s="1" t="s">
        <v>1310</v>
      </c>
      <c r="G230" s="1" t="s">
        <v>690</v>
      </c>
      <c r="H230" s="1" t="s">
        <v>1288</v>
      </c>
      <c r="I230" s="1" t="s">
        <v>1311</v>
      </c>
      <c r="J230" s="1" t="s">
        <v>59</v>
      </c>
      <c r="K230" s="1">
        <v>5</v>
      </c>
      <c r="L230" s="1">
        <v>6</v>
      </c>
      <c r="M230" s="1" t="b">
        <f t="shared" si="11"/>
        <v>0</v>
      </c>
      <c r="N230" s="1">
        <f t="shared" si="9"/>
        <v>0.14285714285714285</v>
      </c>
    </row>
    <row r="231" spans="1:14" x14ac:dyDescent="0.25">
      <c r="A231" s="1" t="s">
        <v>206</v>
      </c>
      <c r="B231" s="1" t="s">
        <v>889</v>
      </c>
      <c r="C231" s="1">
        <f t="shared" si="10"/>
        <v>2022</v>
      </c>
      <c r="D231" s="1" t="s">
        <v>688</v>
      </c>
      <c r="E231" s="1" t="s">
        <v>689</v>
      </c>
      <c r="F231" s="1" t="s">
        <v>1310</v>
      </c>
      <c r="G231" s="1" t="s">
        <v>690</v>
      </c>
      <c r="H231" s="1" t="s">
        <v>1288</v>
      </c>
      <c r="I231" s="1" t="s">
        <v>1311</v>
      </c>
      <c r="J231" s="1" t="s">
        <v>60</v>
      </c>
      <c r="K231" s="1">
        <v>6</v>
      </c>
      <c r="L231" s="1">
        <v>6</v>
      </c>
      <c r="M231" s="1" t="b">
        <f t="shared" si="11"/>
        <v>1</v>
      </c>
      <c r="N231" s="1">
        <f t="shared" si="9"/>
        <v>1</v>
      </c>
    </row>
    <row r="232" spans="1:14" x14ac:dyDescent="0.25">
      <c r="A232" s="1" t="s">
        <v>208</v>
      </c>
      <c r="B232" s="1" t="s">
        <v>892</v>
      </c>
      <c r="C232" s="1">
        <f t="shared" si="10"/>
        <v>2004</v>
      </c>
      <c r="D232" s="1" t="s">
        <v>691</v>
      </c>
      <c r="E232" s="1" t="s">
        <v>692</v>
      </c>
      <c r="F232" s="1" t="s">
        <v>693</v>
      </c>
      <c r="H232" s="1" t="s">
        <v>36</v>
      </c>
      <c r="I232" s="1" t="s">
        <v>1183</v>
      </c>
      <c r="J232" s="1" t="s">
        <v>60</v>
      </c>
      <c r="K232" s="1">
        <v>1</v>
      </c>
      <c r="L232" s="1">
        <v>1</v>
      </c>
      <c r="M232" s="1" t="b">
        <f t="shared" si="11"/>
        <v>1</v>
      </c>
      <c r="N232" s="1">
        <f t="shared" si="9"/>
        <v>1</v>
      </c>
    </row>
    <row r="233" spans="1:14" x14ac:dyDescent="0.25">
      <c r="A233" s="1" t="s">
        <v>210</v>
      </c>
      <c r="B233" s="1" t="s">
        <v>893</v>
      </c>
      <c r="C233" s="1">
        <f t="shared" si="10"/>
        <v>2001</v>
      </c>
      <c r="D233" s="1" t="s">
        <v>694</v>
      </c>
      <c r="E233" s="1" t="s">
        <v>695</v>
      </c>
      <c r="F233" s="1" t="s">
        <v>696</v>
      </c>
      <c r="H233" s="1" t="s">
        <v>257</v>
      </c>
      <c r="I233" s="1" t="s">
        <v>1190</v>
      </c>
      <c r="J233" s="1" t="s">
        <v>60</v>
      </c>
      <c r="K233" s="1">
        <v>1</v>
      </c>
      <c r="L233" s="1">
        <v>1</v>
      </c>
      <c r="M233" s="1" t="b">
        <f t="shared" si="11"/>
        <v>1</v>
      </c>
      <c r="N233" s="1">
        <f t="shared" si="9"/>
        <v>1</v>
      </c>
    </row>
    <row r="234" spans="1:14" x14ac:dyDescent="0.25">
      <c r="A234" s="1" t="s">
        <v>1226</v>
      </c>
      <c r="B234" s="1" t="s">
        <v>894</v>
      </c>
      <c r="C234" s="1">
        <f t="shared" si="10"/>
        <v>2011</v>
      </c>
      <c r="D234" s="1" t="s">
        <v>703</v>
      </c>
      <c r="E234" s="1" t="s">
        <v>689</v>
      </c>
      <c r="F234" s="1" t="s">
        <v>708</v>
      </c>
      <c r="H234" s="1" t="s">
        <v>1288</v>
      </c>
      <c r="I234" s="1" t="s">
        <v>1300</v>
      </c>
      <c r="J234" s="1" t="s">
        <v>59</v>
      </c>
      <c r="K234" s="1">
        <v>1</v>
      </c>
      <c r="L234" s="1">
        <v>6</v>
      </c>
      <c r="M234" s="1" t="b">
        <f t="shared" si="11"/>
        <v>0</v>
      </c>
      <c r="N234" s="1">
        <f t="shared" si="9"/>
        <v>1</v>
      </c>
    </row>
    <row r="235" spans="1:14" x14ac:dyDescent="0.25">
      <c r="A235" s="1" t="s">
        <v>1226</v>
      </c>
      <c r="B235" s="1" t="s">
        <v>896</v>
      </c>
      <c r="C235" s="1">
        <f t="shared" si="10"/>
        <v>2011</v>
      </c>
      <c r="D235" s="1" t="s">
        <v>706</v>
      </c>
      <c r="E235" s="1" t="s">
        <v>709</v>
      </c>
      <c r="F235" s="1" t="s">
        <v>452</v>
      </c>
      <c r="H235" s="1" t="s">
        <v>1288</v>
      </c>
      <c r="I235" s="1" t="s">
        <v>1301</v>
      </c>
      <c r="J235" s="1" t="s">
        <v>59</v>
      </c>
      <c r="K235" s="1">
        <v>2</v>
      </c>
      <c r="L235" s="1">
        <v>6</v>
      </c>
      <c r="M235" s="1" t="b">
        <f t="shared" si="11"/>
        <v>0</v>
      </c>
      <c r="N235" s="1">
        <f t="shared" si="9"/>
        <v>0.35714285714285715</v>
      </c>
    </row>
    <row r="236" spans="1:14" x14ac:dyDescent="0.25">
      <c r="A236" s="1" t="s">
        <v>1226</v>
      </c>
      <c r="B236" s="1" t="s">
        <v>895</v>
      </c>
      <c r="C236" s="1">
        <f t="shared" si="10"/>
        <v>2011</v>
      </c>
      <c r="D236" s="1" t="s">
        <v>707</v>
      </c>
      <c r="E236" s="1" t="s">
        <v>450</v>
      </c>
      <c r="F236" s="1" t="s">
        <v>452</v>
      </c>
      <c r="H236" s="1" t="s">
        <v>1288</v>
      </c>
      <c r="I236" s="1" t="s">
        <v>1301</v>
      </c>
      <c r="J236" s="1" t="s">
        <v>59</v>
      </c>
      <c r="K236" s="1">
        <v>3</v>
      </c>
      <c r="L236" s="1">
        <v>6</v>
      </c>
      <c r="M236" s="1" t="b">
        <f t="shared" si="11"/>
        <v>0</v>
      </c>
      <c r="N236" s="1">
        <f t="shared" si="9"/>
        <v>0.2857142857142857</v>
      </c>
    </row>
    <row r="237" spans="1:14" x14ac:dyDescent="0.25">
      <c r="A237" s="1" t="s">
        <v>1226</v>
      </c>
      <c r="B237" s="1" t="s">
        <v>897</v>
      </c>
      <c r="C237" s="1">
        <f t="shared" si="10"/>
        <v>2011</v>
      </c>
      <c r="D237" s="1" t="s">
        <v>705</v>
      </c>
      <c r="E237" s="1" t="s">
        <v>689</v>
      </c>
      <c r="F237" s="1" t="s">
        <v>708</v>
      </c>
      <c r="H237" s="1" t="s">
        <v>1288</v>
      </c>
      <c r="I237" s="1" t="s">
        <v>1300</v>
      </c>
      <c r="J237" s="1" t="s">
        <v>59</v>
      </c>
      <c r="K237" s="1">
        <v>4</v>
      </c>
      <c r="L237" s="1">
        <v>6</v>
      </c>
      <c r="M237" s="1" t="b">
        <f t="shared" si="11"/>
        <v>0</v>
      </c>
      <c r="N237" s="1">
        <f t="shared" si="9"/>
        <v>0.21428571428571427</v>
      </c>
    </row>
    <row r="238" spans="1:14" x14ac:dyDescent="0.25">
      <c r="A238" s="1" t="s">
        <v>1226</v>
      </c>
      <c r="B238" s="1" t="s">
        <v>890</v>
      </c>
      <c r="C238" s="1">
        <f t="shared" si="10"/>
        <v>2011</v>
      </c>
      <c r="D238" s="1" t="s">
        <v>686</v>
      </c>
      <c r="E238" s="1" t="s">
        <v>689</v>
      </c>
      <c r="F238" s="1" t="s">
        <v>708</v>
      </c>
      <c r="H238" s="1" t="s">
        <v>1288</v>
      </c>
      <c r="I238" s="1" t="s">
        <v>1300</v>
      </c>
      <c r="J238" s="1" t="s">
        <v>59</v>
      </c>
      <c r="K238" s="1">
        <v>5</v>
      </c>
      <c r="L238" s="1">
        <v>6</v>
      </c>
      <c r="M238" s="1" t="b">
        <f t="shared" si="11"/>
        <v>0</v>
      </c>
      <c r="N238" s="1">
        <f t="shared" si="9"/>
        <v>0.14285714285714285</v>
      </c>
    </row>
    <row r="239" spans="1:14" x14ac:dyDescent="0.25">
      <c r="A239" s="1" t="s">
        <v>1226</v>
      </c>
      <c r="B239" s="1" t="s">
        <v>889</v>
      </c>
      <c r="C239" s="1">
        <f t="shared" si="10"/>
        <v>2011</v>
      </c>
      <c r="D239" s="1" t="s">
        <v>688</v>
      </c>
      <c r="E239" s="1" t="s">
        <v>689</v>
      </c>
      <c r="F239" s="1" t="s">
        <v>708</v>
      </c>
      <c r="H239" s="1" t="s">
        <v>1288</v>
      </c>
      <c r="I239" s="1" t="s">
        <v>1300</v>
      </c>
      <c r="J239" s="1" t="s">
        <v>60</v>
      </c>
      <c r="K239" s="1">
        <v>6</v>
      </c>
      <c r="L239" s="1">
        <v>6</v>
      </c>
      <c r="M239" s="1" t="b">
        <f t="shared" si="11"/>
        <v>1</v>
      </c>
      <c r="N239" s="1">
        <f t="shared" si="9"/>
        <v>1</v>
      </c>
    </row>
    <row r="240" spans="1:14" x14ac:dyDescent="0.25">
      <c r="A240" s="1" t="s">
        <v>1225</v>
      </c>
      <c r="B240" s="1" t="s">
        <v>894</v>
      </c>
      <c r="C240" s="1">
        <f t="shared" si="10"/>
        <v>2011</v>
      </c>
      <c r="D240" s="1" t="s">
        <v>703</v>
      </c>
      <c r="E240" s="1" t="s">
        <v>689</v>
      </c>
      <c r="F240" s="1" t="s">
        <v>708</v>
      </c>
      <c r="H240" s="1" t="s">
        <v>1288</v>
      </c>
      <c r="I240" s="1" t="s">
        <v>1300</v>
      </c>
      <c r="J240" s="1" t="s">
        <v>59</v>
      </c>
      <c r="K240" s="1">
        <v>1</v>
      </c>
      <c r="L240" s="1">
        <v>7</v>
      </c>
      <c r="M240" s="1" t="b">
        <f t="shared" si="11"/>
        <v>0</v>
      </c>
      <c r="N240" s="1">
        <f t="shared" si="9"/>
        <v>1</v>
      </c>
    </row>
    <row r="241" spans="1:14" x14ac:dyDescent="0.25">
      <c r="A241" s="1" t="s">
        <v>1225</v>
      </c>
      <c r="B241" s="1" t="s">
        <v>898</v>
      </c>
      <c r="C241" s="1">
        <f t="shared" si="10"/>
        <v>2011</v>
      </c>
      <c r="D241" s="1" t="s">
        <v>704</v>
      </c>
      <c r="E241" s="1" t="s">
        <v>689</v>
      </c>
      <c r="F241" s="1" t="s">
        <v>708</v>
      </c>
      <c r="H241" s="1" t="s">
        <v>1288</v>
      </c>
      <c r="I241" s="1" t="s">
        <v>1300</v>
      </c>
      <c r="J241" s="1" t="s">
        <v>59</v>
      </c>
      <c r="K241" s="1">
        <v>2</v>
      </c>
      <c r="L241" s="1">
        <v>7</v>
      </c>
      <c r="M241" s="1" t="b">
        <f t="shared" si="11"/>
        <v>0</v>
      </c>
      <c r="N241" s="1">
        <f t="shared" si="9"/>
        <v>0.3</v>
      </c>
    </row>
    <row r="242" spans="1:14" x14ac:dyDescent="0.25">
      <c r="A242" s="1" t="s">
        <v>1225</v>
      </c>
      <c r="B242" s="1" t="s">
        <v>897</v>
      </c>
      <c r="C242" s="1">
        <f t="shared" si="10"/>
        <v>2011</v>
      </c>
      <c r="D242" s="1" t="s">
        <v>705</v>
      </c>
      <c r="E242" s="1" t="s">
        <v>689</v>
      </c>
      <c r="F242" s="1" t="s">
        <v>708</v>
      </c>
      <c r="H242" s="1" t="s">
        <v>1288</v>
      </c>
      <c r="I242" s="1" t="s">
        <v>1300</v>
      </c>
      <c r="J242" s="1" t="s">
        <v>59</v>
      </c>
      <c r="K242" s="1">
        <v>3</v>
      </c>
      <c r="L242" s="1">
        <v>7</v>
      </c>
      <c r="M242" s="1" t="b">
        <f t="shared" si="11"/>
        <v>0</v>
      </c>
      <c r="N242" s="1">
        <f t="shared" si="9"/>
        <v>0.25</v>
      </c>
    </row>
    <row r="243" spans="1:14" x14ac:dyDescent="0.25">
      <c r="A243" s="1" t="s">
        <v>1225</v>
      </c>
      <c r="B243" s="1" t="s">
        <v>890</v>
      </c>
      <c r="C243" s="1">
        <f t="shared" si="10"/>
        <v>2011</v>
      </c>
      <c r="D243" s="1" t="s">
        <v>686</v>
      </c>
      <c r="E243" s="1" t="s">
        <v>689</v>
      </c>
      <c r="F243" s="1" t="s">
        <v>708</v>
      </c>
      <c r="H243" s="1" t="s">
        <v>1288</v>
      </c>
      <c r="I243" s="1" t="s">
        <v>1300</v>
      </c>
      <c r="J243" s="1" t="s">
        <v>59</v>
      </c>
      <c r="K243" s="1">
        <v>4</v>
      </c>
      <c r="L243" s="1">
        <v>7</v>
      </c>
      <c r="M243" s="1" t="b">
        <f t="shared" si="11"/>
        <v>0</v>
      </c>
      <c r="N243" s="1">
        <f t="shared" si="9"/>
        <v>0.2</v>
      </c>
    </row>
    <row r="244" spans="1:14" x14ac:dyDescent="0.25">
      <c r="A244" s="1" t="s">
        <v>1225</v>
      </c>
      <c r="B244" s="1" t="s">
        <v>896</v>
      </c>
      <c r="C244" s="1">
        <f t="shared" si="10"/>
        <v>2011</v>
      </c>
      <c r="D244" s="1" t="s">
        <v>706</v>
      </c>
      <c r="E244" s="1" t="s">
        <v>709</v>
      </c>
      <c r="F244" s="1" t="s">
        <v>452</v>
      </c>
      <c r="H244" s="1" t="s">
        <v>1288</v>
      </c>
      <c r="I244" s="1" t="s">
        <v>1301</v>
      </c>
      <c r="J244" s="1" t="s">
        <v>59</v>
      </c>
      <c r="K244" s="1">
        <v>5</v>
      </c>
      <c r="L244" s="1">
        <v>7</v>
      </c>
      <c r="M244" s="1" t="b">
        <f t="shared" si="11"/>
        <v>0</v>
      </c>
      <c r="N244" s="1">
        <f t="shared" si="9"/>
        <v>0.15</v>
      </c>
    </row>
    <row r="245" spans="1:14" x14ac:dyDescent="0.25">
      <c r="A245" s="1" t="s">
        <v>1225</v>
      </c>
      <c r="B245" s="1" t="s">
        <v>895</v>
      </c>
      <c r="C245" s="1">
        <f t="shared" si="10"/>
        <v>2011</v>
      </c>
      <c r="D245" s="1" t="s">
        <v>707</v>
      </c>
      <c r="E245" s="1" t="s">
        <v>709</v>
      </c>
      <c r="F245" s="1" t="s">
        <v>452</v>
      </c>
      <c r="H245" s="1" t="s">
        <v>1288</v>
      </c>
      <c r="I245" s="1" t="s">
        <v>1301</v>
      </c>
      <c r="J245" s="1" t="s">
        <v>59</v>
      </c>
      <c r="K245" s="1">
        <v>6</v>
      </c>
      <c r="L245" s="1">
        <v>7</v>
      </c>
      <c r="M245" s="1" t="b">
        <f t="shared" si="11"/>
        <v>0</v>
      </c>
      <c r="N245" s="1">
        <f t="shared" si="9"/>
        <v>0.1</v>
      </c>
    </row>
    <row r="246" spans="1:14" x14ac:dyDescent="0.25">
      <c r="A246" s="1" t="s">
        <v>1225</v>
      </c>
      <c r="B246" s="1" t="s">
        <v>889</v>
      </c>
      <c r="C246" s="1">
        <f t="shared" si="10"/>
        <v>2011</v>
      </c>
      <c r="D246" s="1" t="s">
        <v>688</v>
      </c>
      <c r="E246" s="1" t="s">
        <v>689</v>
      </c>
      <c r="F246" s="1" t="s">
        <v>708</v>
      </c>
      <c r="H246" s="1" t="s">
        <v>1288</v>
      </c>
      <c r="I246" s="1" t="s">
        <v>1300</v>
      </c>
      <c r="J246" s="1" t="s">
        <v>60</v>
      </c>
      <c r="K246" s="1">
        <v>7</v>
      </c>
      <c r="L246" s="1">
        <v>7</v>
      </c>
      <c r="M246" s="1" t="b">
        <f t="shared" si="11"/>
        <v>1</v>
      </c>
      <c r="N246" s="1">
        <f t="shared" si="9"/>
        <v>1</v>
      </c>
    </row>
    <row r="247" spans="1:14" x14ac:dyDescent="0.25">
      <c r="A247" s="1" t="s">
        <v>697</v>
      </c>
      <c r="B247" s="1" t="s">
        <v>897</v>
      </c>
      <c r="C247" s="1">
        <f t="shared" si="10"/>
        <v>2005</v>
      </c>
      <c r="D247" s="1" t="s">
        <v>705</v>
      </c>
      <c r="E247" s="1" t="s">
        <v>689</v>
      </c>
      <c r="F247" s="1" t="s">
        <v>708</v>
      </c>
      <c r="H247" s="1" t="s">
        <v>1288</v>
      </c>
      <c r="I247" s="1" t="s">
        <v>1300</v>
      </c>
      <c r="J247" s="1" t="s">
        <v>59</v>
      </c>
      <c r="K247" s="1">
        <v>1</v>
      </c>
      <c r="L247" s="1">
        <v>8</v>
      </c>
      <c r="M247" s="1" t="b">
        <f t="shared" si="11"/>
        <v>0</v>
      </c>
      <c r="N247" s="1">
        <f t="shared" si="9"/>
        <v>1</v>
      </c>
    </row>
    <row r="248" spans="1:14" x14ac:dyDescent="0.25">
      <c r="A248" s="1" t="s">
        <v>697</v>
      </c>
      <c r="B248" s="1" t="s">
        <v>902</v>
      </c>
      <c r="C248" s="1">
        <f t="shared" si="10"/>
        <v>2005</v>
      </c>
      <c r="D248" s="1" t="s">
        <v>710</v>
      </c>
      <c r="E248" s="1" t="s">
        <v>689</v>
      </c>
      <c r="F248" s="1" t="s">
        <v>708</v>
      </c>
      <c r="H248" s="1" t="s">
        <v>1288</v>
      </c>
      <c r="I248" s="1" t="s">
        <v>1300</v>
      </c>
      <c r="J248" s="1" t="s">
        <v>59</v>
      </c>
      <c r="K248" s="1">
        <v>2</v>
      </c>
      <c r="L248" s="1">
        <v>8</v>
      </c>
      <c r="M248" s="1" t="b">
        <f t="shared" si="11"/>
        <v>0</v>
      </c>
      <c r="N248" s="1">
        <f t="shared" si="9"/>
        <v>0.25925925925925924</v>
      </c>
    </row>
    <row r="249" spans="1:14" x14ac:dyDescent="0.25">
      <c r="A249" s="1" t="s">
        <v>697</v>
      </c>
      <c r="B249" s="1" t="s">
        <v>889</v>
      </c>
      <c r="C249" s="1">
        <f t="shared" si="10"/>
        <v>2005</v>
      </c>
      <c r="D249" s="1" t="s">
        <v>688</v>
      </c>
      <c r="E249" s="1" t="s">
        <v>689</v>
      </c>
      <c r="F249" s="1" t="s">
        <v>708</v>
      </c>
      <c r="H249" s="1" t="s">
        <v>1288</v>
      </c>
      <c r="I249" s="1" t="s">
        <v>1300</v>
      </c>
      <c r="J249" s="1" t="s">
        <v>59</v>
      </c>
      <c r="K249" s="1">
        <v>3</v>
      </c>
      <c r="L249" s="1">
        <v>8</v>
      </c>
      <c r="M249" s="1" t="b">
        <f t="shared" si="11"/>
        <v>0</v>
      </c>
      <c r="N249" s="1">
        <f t="shared" si="9"/>
        <v>0.22222222222222221</v>
      </c>
    </row>
    <row r="250" spans="1:14" x14ac:dyDescent="0.25">
      <c r="A250" s="1" t="s">
        <v>697</v>
      </c>
      <c r="B250" s="1" t="s">
        <v>901</v>
      </c>
      <c r="C250" s="1">
        <f t="shared" si="10"/>
        <v>2005</v>
      </c>
      <c r="D250" s="1" t="s">
        <v>711</v>
      </c>
      <c r="E250" s="1" t="s">
        <v>689</v>
      </c>
      <c r="F250" s="1" t="s">
        <v>708</v>
      </c>
      <c r="H250" s="1" t="s">
        <v>1288</v>
      </c>
      <c r="I250" s="1" t="s">
        <v>1300</v>
      </c>
      <c r="J250" s="1" t="s">
        <v>59</v>
      </c>
      <c r="K250" s="1">
        <v>4</v>
      </c>
      <c r="L250" s="1">
        <v>8</v>
      </c>
      <c r="M250" s="1" t="b">
        <f t="shared" si="11"/>
        <v>0</v>
      </c>
      <c r="N250" s="1">
        <f t="shared" si="9"/>
        <v>0.18518518518518517</v>
      </c>
    </row>
    <row r="251" spans="1:14" x14ac:dyDescent="0.25">
      <c r="A251" s="1" t="s">
        <v>697</v>
      </c>
      <c r="B251" s="1" t="s">
        <v>539</v>
      </c>
      <c r="C251" s="1">
        <f t="shared" si="10"/>
        <v>2005</v>
      </c>
      <c r="D251" s="1" t="s">
        <v>687</v>
      </c>
      <c r="E251" s="1" t="s">
        <v>689</v>
      </c>
      <c r="F251" s="1" t="s">
        <v>708</v>
      </c>
      <c r="H251" s="1" t="s">
        <v>1288</v>
      </c>
      <c r="I251" s="1" t="s">
        <v>1300</v>
      </c>
      <c r="J251" s="1" t="s">
        <v>59</v>
      </c>
      <c r="K251" s="1">
        <v>5</v>
      </c>
      <c r="L251" s="1">
        <v>8</v>
      </c>
      <c r="M251" s="1" t="b">
        <f t="shared" si="11"/>
        <v>0</v>
      </c>
      <c r="N251" s="1">
        <f t="shared" si="9"/>
        <v>0.14814814814814814</v>
      </c>
    </row>
    <row r="252" spans="1:14" x14ac:dyDescent="0.25">
      <c r="A252" s="1" t="s">
        <v>697</v>
      </c>
      <c r="B252" s="1" t="s">
        <v>900</v>
      </c>
      <c r="C252" s="1">
        <f t="shared" si="10"/>
        <v>2005</v>
      </c>
      <c r="D252" s="1" t="s">
        <v>712</v>
      </c>
      <c r="E252" s="1" t="s">
        <v>715</v>
      </c>
      <c r="F252" s="1" t="s">
        <v>716</v>
      </c>
      <c r="H252" s="1" t="s">
        <v>1288</v>
      </c>
      <c r="I252" s="1" t="s">
        <v>1302</v>
      </c>
      <c r="J252" s="1" t="s">
        <v>59</v>
      </c>
      <c r="K252" s="1">
        <v>6</v>
      </c>
      <c r="L252" s="1">
        <v>8</v>
      </c>
      <c r="M252" s="1" t="b">
        <f t="shared" si="11"/>
        <v>0</v>
      </c>
      <c r="N252" s="1">
        <f t="shared" si="9"/>
        <v>0.1111111111111111</v>
      </c>
    </row>
    <row r="253" spans="1:14" x14ac:dyDescent="0.25">
      <c r="A253" s="1" t="s">
        <v>697</v>
      </c>
      <c r="B253" s="1" t="s">
        <v>899</v>
      </c>
      <c r="C253" s="1">
        <f t="shared" si="10"/>
        <v>2005</v>
      </c>
      <c r="D253" s="1" t="s">
        <v>713</v>
      </c>
      <c r="E253" s="1" t="s">
        <v>394</v>
      </c>
      <c r="F253" s="1" t="s">
        <v>452</v>
      </c>
      <c r="H253" s="1" t="s">
        <v>1288</v>
      </c>
      <c r="I253" s="1" t="s">
        <v>1303</v>
      </c>
      <c r="J253" s="1" t="s">
        <v>59</v>
      </c>
      <c r="K253" s="1">
        <v>7</v>
      </c>
      <c r="L253" s="1">
        <v>8</v>
      </c>
      <c r="M253" s="1" t="b">
        <f t="shared" si="11"/>
        <v>0</v>
      </c>
      <c r="N253" s="1">
        <f t="shared" si="9"/>
        <v>7.407407407407407E-2</v>
      </c>
    </row>
    <row r="254" spans="1:14" x14ac:dyDescent="0.25">
      <c r="A254" s="1" t="s">
        <v>697</v>
      </c>
      <c r="B254" s="1" t="s">
        <v>538</v>
      </c>
      <c r="C254" s="1">
        <f t="shared" si="10"/>
        <v>2005</v>
      </c>
      <c r="D254" s="1" t="s">
        <v>714</v>
      </c>
      <c r="E254" s="1" t="s">
        <v>689</v>
      </c>
      <c r="F254" s="1" t="s">
        <v>708</v>
      </c>
      <c r="H254" s="1" t="s">
        <v>1288</v>
      </c>
      <c r="I254" s="1" t="s">
        <v>1300</v>
      </c>
      <c r="J254" s="1" t="s">
        <v>60</v>
      </c>
      <c r="K254" s="1">
        <v>8</v>
      </c>
      <c r="L254" s="1">
        <v>8</v>
      </c>
      <c r="M254" s="1" t="b">
        <f t="shared" si="11"/>
        <v>1</v>
      </c>
      <c r="N254" s="1">
        <f t="shared" si="9"/>
        <v>1</v>
      </c>
    </row>
    <row r="255" spans="1:14" x14ac:dyDescent="0.25">
      <c r="A255" s="1" t="s">
        <v>698</v>
      </c>
      <c r="B255" s="1" t="s">
        <v>897</v>
      </c>
      <c r="C255" s="1">
        <f t="shared" si="10"/>
        <v>2007</v>
      </c>
      <c r="D255" s="1" t="s">
        <v>705</v>
      </c>
      <c r="E255" s="1" t="s">
        <v>689</v>
      </c>
      <c r="F255" s="1" t="s">
        <v>708</v>
      </c>
      <c r="H255" s="1" t="s">
        <v>1288</v>
      </c>
      <c r="I255" s="1" t="s">
        <v>1300</v>
      </c>
      <c r="J255" s="1" t="s">
        <v>59</v>
      </c>
      <c r="K255" s="1">
        <v>1</v>
      </c>
      <c r="L255" s="1">
        <v>9</v>
      </c>
      <c r="M255" s="1" t="b">
        <f t="shared" si="11"/>
        <v>0</v>
      </c>
      <c r="N255" s="1">
        <f t="shared" si="9"/>
        <v>1</v>
      </c>
    </row>
    <row r="256" spans="1:14" x14ac:dyDescent="0.25">
      <c r="A256" s="1" t="s">
        <v>698</v>
      </c>
      <c r="B256" s="1" t="s">
        <v>890</v>
      </c>
      <c r="C256" s="1">
        <f t="shared" si="10"/>
        <v>2007</v>
      </c>
      <c r="D256" s="1" t="s">
        <v>686</v>
      </c>
      <c r="E256" s="1" t="s">
        <v>689</v>
      </c>
      <c r="F256" s="1" t="s">
        <v>708</v>
      </c>
      <c r="H256" s="1" t="s">
        <v>1288</v>
      </c>
      <c r="I256" s="1" t="s">
        <v>1300</v>
      </c>
      <c r="J256" s="1" t="s">
        <v>59</v>
      </c>
      <c r="K256" s="1">
        <v>2</v>
      </c>
      <c r="L256" s="1">
        <v>9</v>
      </c>
      <c r="M256" s="1" t="b">
        <f t="shared" si="11"/>
        <v>0</v>
      </c>
      <c r="N256" s="1">
        <f t="shared" si="9"/>
        <v>0.22857142857142856</v>
      </c>
    </row>
    <row r="257" spans="1:14" x14ac:dyDescent="0.25">
      <c r="A257" s="1" t="s">
        <v>698</v>
      </c>
      <c r="B257" s="1" t="s">
        <v>901</v>
      </c>
      <c r="C257" s="1">
        <f t="shared" si="10"/>
        <v>2007</v>
      </c>
      <c r="D257" s="1" t="s">
        <v>711</v>
      </c>
      <c r="E257" s="1" t="s">
        <v>689</v>
      </c>
      <c r="F257" s="1" t="s">
        <v>708</v>
      </c>
      <c r="H257" s="1" t="s">
        <v>1288</v>
      </c>
      <c r="I257" s="1" t="s">
        <v>1300</v>
      </c>
      <c r="J257" s="1" t="s">
        <v>59</v>
      </c>
      <c r="K257" s="1">
        <v>3</v>
      </c>
      <c r="L257" s="1">
        <v>9</v>
      </c>
      <c r="M257" s="1" t="b">
        <f t="shared" si="11"/>
        <v>0</v>
      </c>
      <c r="N257" s="1">
        <f t="shared" si="9"/>
        <v>0.2</v>
      </c>
    </row>
    <row r="258" spans="1:14" x14ac:dyDescent="0.25">
      <c r="A258" s="1" t="s">
        <v>698</v>
      </c>
      <c r="B258" s="1" t="s">
        <v>889</v>
      </c>
      <c r="C258" s="1">
        <f t="shared" si="10"/>
        <v>2007</v>
      </c>
      <c r="D258" s="1" t="s">
        <v>688</v>
      </c>
      <c r="E258" s="1" t="s">
        <v>689</v>
      </c>
      <c r="F258" s="1" t="s">
        <v>708</v>
      </c>
      <c r="H258" s="1" t="s">
        <v>1288</v>
      </c>
      <c r="I258" s="1" t="s">
        <v>1300</v>
      </c>
      <c r="J258" s="1" t="s">
        <v>59</v>
      </c>
      <c r="K258" s="1">
        <v>4</v>
      </c>
      <c r="L258" s="1">
        <v>9</v>
      </c>
      <c r="M258" s="1" t="b">
        <f t="shared" si="11"/>
        <v>0</v>
      </c>
      <c r="N258" s="1">
        <f t="shared" ref="N258:N321" si="12">IF(AND($K258=$K257,  $A258=$A257), 0, IF(OR($K258=1, $J258="Yes", $K258=$L258), 1, IF(AND($L258=3, $K258=2), 0.7, IF(AND($L258=3, $K258=3), 0.3, (2*($L258-$K258+1)/(($L258+1)*($L258-2)))))))</f>
        <v>0.17142857142857143</v>
      </c>
    </row>
    <row r="259" spans="1:14" x14ac:dyDescent="0.25">
      <c r="A259" s="1" t="s">
        <v>698</v>
      </c>
      <c r="B259" s="1" t="s">
        <v>903</v>
      </c>
      <c r="C259" s="1">
        <f t="shared" ref="C259:C322" si="13">VALUE(MID(A259,FIND("(", A259)+1,4))</f>
        <v>2007</v>
      </c>
      <c r="D259" s="1" t="s">
        <v>717</v>
      </c>
      <c r="E259" s="1" t="s">
        <v>689</v>
      </c>
      <c r="F259" s="1" t="s">
        <v>708</v>
      </c>
      <c r="H259" s="1" t="s">
        <v>1288</v>
      </c>
      <c r="I259" s="1" t="s">
        <v>1300</v>
      </c>
      <c r="J259" s="1" t="s">
        <v>59</v>
      </c>
      <c r="K259" s="1">
        <v>5</v>
      </c>
      <c r="L259" s="1">
        <v>9</v>
      </c>
      <c r="M259" s="1" t="b">
        <f t="shared" ref="M259:M322" si="14">AND(J259="Yes", K259=L259)</f>
        <v>0</v>
      </c>
      <c r="N259" s="1">
        <f t="shared" si="12"/>
        <v>0.14285714285714285</v>
      </c>
    </row>
    <row r="260" spans="1:14" x14ac:dyDescent="0.25">
      <c r="A260" s="1" t="s">
        <v>698</v>
      </c>
      <c r="B260" s="1" t="s">
        <v>539</v>
      </c>
      <c r="C260" s="1">
        <f t="shared" si="13"/>
        <v>2007</v>
      </c>
      <c r="D260" s="1" t="s">
        <v>687</v>
      </c>
      <c r="E260" s="1" t="s">
        <v>689</v>
      </c>
      <c r="F260" s="1" t="s">
        <v>708</v>
      </c>
      <c r="H260" s="1" t="s">
        <v>1288</v>
      </c>
      <c r="I260" s="1" t="s">
        <v>1300</v>
      </c>
      <c r="J260" s="1" t="s">
        <v>59</v>
      </c>
      <c r="K260" s="1">
        <v>6</v>
      </c>
      <c r="L260" s="1">
        <v>9</v>
      </c>
      <c r="M260" s="1" t="b">
        <f t="shared" si="14"/>
        <v>0</v>
      </c>
      <c r="N260" s="1">
        <f t="shared" si="12"/>
        <v>0.11428571428571428</v>
      </c>
    </row>
    <row r="261" spans="1:14" x14ac:dyDescent="0.25">
      <c r="A261" s="1" t="s">
        <v>698</v>
      </c>
      <c r="B261" s="1" t="s">
        <v>900</v>
      </c>
      <c r="C261" s="1">
        <f t="shared" si="13"/>
        <v>2007</v>
      </c>
      <c r="D261" s="1" t="s">
        <v>712</v>
      </c>
      <c r="E261" s="1" t="s">
        <v>715</v>
      </c>
      <c r="F261" s="1" t="s">
        <v>716</v>
      </c>
      <c r="H261" s="1" t="s">
        <v>1288</v>
      </c>
      <c r="I261" s="1" t="s">
        <v>1302</v>
      </c>
      <c r="J261" s="1" t="s">
        <v>59</v>
      </c>
      <c r="K261" s="1">
        <v>7</v>
      </c>
      <c r="L261" s="1">
        <v>9</v>
      </c>
      <c r="M261" s="1" t="b">
        <f t="shared" si="14"/>
        <v>0</v>
      </c>
      <c r="N261" s="1">
        <f t="shared" si="12"/>
        <v>8.5714285714285715E-2</v>
      </c>
    </row>
    <row r="262" spans="1:14" x14ac:dyDescent="0.25">
      <c r="A262" s="1" t="s">
        <v>698</v>
      </c>
      <c r="B262" s="1" t="s">
        <v>899</v>
      </c>
      <c r="C262" s="1">
        <f t="shared" si="13"/>
        <v>2007</v>
      </c>
      <c r="D262" s="1" t="s">
        <v>713</v>
      </c>
      <c r="E262" s="1" t="s">
        <v>394</v>
      </c>
      <c r="F262" s="1" t="s">
        <v>452</v>
      </c>
      <c r="H262" s="1" t="s">
        <v>1288</v>
      </c>
      <c r="I262" s="1" t="s">
        <v>1303</v>
      </c>
      <c r="J262" s="1" t="s">
        <v>59</v>
      </c>
      <c r="K262" s="1">
        <v>8</v>
      </c>
      <c r="L262" s="1">
        <v>9</v>
      </c>
      <c r="M262" s="1" t="b">
        <f t="shared" si="14"/>
        <v>0</v>
      </c>
      <c r="N262" s="1">
        <f t="shared" si="12"/>
        <v>5.7142857142857141E-2</v>
      </c>
    </row>
    <row r="263" spans="1:14" x14ac:dyDescent="0.25">
      <c r="A263" s="1" t="s">
        <v>698</v>
      </c>
      <c r="B263" s="1" t="s">
        <v>538</v>
      </c>
      <c r="C263" s="1">
        <f t="shared" si="13"/>
        <v>2007</v>
      </c>
      <c r="D263" s="1" t="s">
        <v>714</v>
      </c>
      <c r="E263" s="1" t="s">
        <v>689</v>
      </c>
      <c r="F263" s="1" t="s">
        <v>708</v>
      </c>
      <c r="H263" s="1" t="s">
        <v>1288</v>
      </c>
      <c r="I263" s="1" t="s">
        <v>1300</v>
      </c>
      <c r="J263" s="1" t="s">
        <v>60</v>
      </c>
      <c r="K263" s="1">
        <v>9</v>
      </c>
      <c r="L263" s="1">
        <v>9</v>
      </c>
      <c r="M263" s="1" t="b">
        <f t="shared" si="14"/>
        <v>1</v>
      </c>
      <c r="N263" s="1">
        <f t="shared" si="12"/>
        <v>1</v>
      </c>
    </row>
    <row r="264" spans="1:14" x14ac:dyDescent="0.25">
      <c r="A264" s="1" t="s">
        <v>699</v>
      </c>
      <c r="B264" s="1" t="s">
        <v>904</v>
      </c>
      <c r="C264" s="1">
        <f t="shared" si="13"/>
        <v>2020</v>
      </c>
      <c r="D264" s="1" t="s">
        <v>718</v>
      </c>
      <c r="E264" s="1" t="s">
        <v>723</v>
      </c>
      <c r="F264" s="1" t="s">
        <v>452</v>
      </c>
      <c r="H264" s="1" t="s">
        <v>1288</v>
      </c>
      <c r="I264" s="1" t="s">
        <v>1304</v>
      </c>
      <c r="J264" s="1" t="s">
        <v>59</v>
      </c>
      <c r="K264" s="1">
        <v>1</v>
      </c>
      <c r="L264" s="1">
        <v>6</v>
      </c>
      <c r="M264" s="1" t="b">
        <f t="shared" si="14"/>
        <v>0</v>
      </c>
      <c r="N264" s="1">
        <f t="shared" si="12"/>
        <v>1</v>
      </c>
    </row>
    <row r="265" spans="1:14" x14ac:dyDescent="0.25">
      <c r="A265" s="1" t="s">
        <v>699</v>
      </c>
      <c r="B265" s="1" t="s">
        <v>889</v>
      </c>
      <c r="C265" s="1">
        <f t="shared" si="13"/>
        <v>2020</v>
      </c>
      <c r="D265" s="1" t="s">
        <v>688</v>
      </c>
      <c r="E265" s="1" t="s">
        <v>689</v>
      </c>
      <c r="F265" s="1" t="s">
        <v>708</v>
      </c>
      <c r="H265" s="1" t="s">
        <v>1288</v>
      </c>
      <c r="I265" s="1" t="s">
        <v>1300</v>
      </c>
      <c r="J265" s="1" t="s">
        <v>59</v>
      </c>
      <c r="K265" s="1">
        <v>2</v>
      </c>
      <c r="L265" s="1">
        <v>6</v>
      </c>
      <c r="M265" s="1" t="b">
        <f t="shared" si="14"/>
        <v>0</v>
      </c>
      <c r="N265" s="1">
        <f t="shared" si="12"/>
        <v>0.35714285714285715</v>
      </c>
    </row>
    <row r="266" spans="1:14" x14ac:dyDescent="0.25">
      <c r="A266" s="1" t="s">
        <v>699</v>
      </c>
      <c r="B266" s="1" t="s">
        <v>908</v>
      </c>
      <c r="C266" s="1">
        <f t="shared" si="13"/>
        <v>2020</v>
      </c>
      <c r="D266" s="1" t="s">
        <v>719</v>
      </c>
      <c r="E266" s="1" t="s">
        <v>726</v>
      </c>
      <c r="F266" s="1" t="s">
        <v>727</v>
      </c>
      <c r="H266" s="1" t="s">
        <v>1288</v>
      </c>
      <c r="I266" s="1" t="s">
        <v>1161</v>
      </c>
      <c r="J266" s="1" t="s">
        <v>59</v>
      </c>
      <c r="K266" s="1">
        <v>3</v>
      </c>
      <c r="L266" s="1">
        <v>6</v>
      </c>
      <c r="M266" s="1" t="b">
        <f t="shared" si="14"/>
        <v>0</v>
      </c>
      <c r="N266" s="1">
        <f t="shared" si="12"/>
        <v>0.2857142857142857</v>
      </c>
    </row>
    <row r="267" spans="1:14" x14ac:dyDescent="0.25">
      <c r="A267" s="1" t="s">
        <v>699</v>
      </c>
      <c r="B267" s="1" t="s">
        <v>907</v>
      </c>
      <c r="C267" s="1">
        <f t="shared" si="13"/>
        <v>2020</v>
      </c>
      <c r="D267" s="1" t="s">
        <v>720</v>
      </c>
      <c r="E267" s="1" t="s">
        <v>724</v>
      </c>
      <c r="F267" s="1" t="s">
        <v>725</v>
      </c>
      <c r="H267" s="1" t="s">
        <v>1288</v>
      </c>
      <c r="I267" s="1" t="s">
        <v>1305</v>
      </c>
      <c r="J267" s="1" t="s">
        <v>59</v>
      </c>
      <c r="K267" s="1">
        <v>4</v>
      </c>
      <c r="L267" s="1">
        <v>6</v>
      </c>
      <c r="M267" s="1" t="b">
        <f t="shared" si="14"/>
        <v>0</v>
      </c>
      <c r="N267" s="1">
        <f t="shared" si="12"/>
        <v>0.21428571428571427</v>
      </c>
    </row>
    <row r="268" spans="1:14" x14ac:dyDescent="0.25">
      <c r="A268" s="1" t="s">
        <v>699</v>
      </c>
      <c r="B268" s="1" t="s">
        <v>906</v>
      </c>
      <c r="C268" s="1">
        <f t="shared" si="13"/>
        <v>2020</v>
      </c>
      <c r="D268" s="1" t="s">
        <v>721</v>
      </c>
      <c r="E268" s="1" t="s">
        <v>724</v>
      </c>
      <c r="F268" s="1" t="s">
        <v>725</v>
      </c>
      <c r="H268" s="1" t="s">
        <v>1288</v>
      </c>
      <c r="I268" s="1" t="s">
        <v>1305</v>
      </c>
      <c r="J268" s="1" t="s">
        <v>59</v>
      </c>
      <c r="K268" s="1">
        <v>5</v>
      </c>
      <c r="L268" s="1">
        <v>6</v>
      </c>
      <c r="M268" s="1" t="b">
        <f t="shared" si="14"/>
        <v>0</v>
      </c>
      <c r="N268" s="1">
        <f t="shared" si="12"/>
        <v>0.14285714285714285</v>
      </c>
    </row>
    <row r="269" spans="1:14" x14ac:dyDescent="0.25">
      <c r="A269" s="1" t="s">
        <v>699</v>
      </c>
      <c r="B269" s="1" t="s">
        <v>905</v>
      </c>
      <c r="C269" s="1">
        <f t="shared" si="13"/>
        <v>2020</v>
      </c>
      <c r="D269" s="1" t="s">
        <v>722</v>
      </c>
      <c r="E269" s="1" t="s">
        <v>723</v>
      </c>
      <c r="F269" s="1" t="s">
        <v>452</v>
      </c>
      <c r="H269" s="1" t="s">
        <v>1288</v>
      </c>
      <c r="I269" s="1" t="s">
        <v>1304</v>
      </c>
      <c r="J269" s="1" t="s">
        <v>60</v>
      </c>
      <c r="K269" s="1">
        <v>6</v>
      </c>
      <c r="L269" s="1">
        <v>6</v>
      </c>
      <c r="M269" s="1" t="b">
        <f t="shared" si="14"/>
        <v>1</v>
      </c>
      <c r="N269" s="1">
        <f t="shared" si="12"/>
        <v>1</v>
      </c>
    </row>
    <row r="270" spans="1:14" x14ac:dyDescent="0.25">
      <c r="A270" s="1" t="s">
        <v>700</v>
      </c>
      <c r="B270" s="1" t="s">
        <v>909</v>
      </c>
      <c r="C270" s="1">
        <f t="shared" si="13"/>
        <v>2013</v>
      </c>
      <c r="D270" s="1" t="s">
        <v>728</v>
      </c>
      <c r="E270" s="1" t="s">
        <v>731</v>
      </c>
      <c r="F270" s="1" t="s">
        <v>716</v>
      </c>
      <c r="H270" s="1" t="s">
        <v>1288</v>
      </c>
      <c r="I270" s="1" t="s">
        <v>1306</v>
      </c>
      <c r="J270" s="1" t="s">
        <v>59</v>
      </c>
      <c r="K270" s="1">
        <v>1</v>
      </c>
      <c r="L270" s="1">
        <v>5</v>
      </c>
      <c r="M270" s="1" t="b">
        <f t="shared" si="14"/>
        <v>0</v>
      </c>
      <c r="N270" s="1">
        <f t="shared" si="12"/>
        <v>1</v>
      </c>
    </row>
    <row r="271" spans="1:14" x14ac:dyDescent="0.25">
      <c r="A271" s="1" t="s">
        <v>700</v>
      </c>
      <c r="B271" s="1" t="s">
        <v>579</v>
      </c>
      <c r="C271" s="1">
        <f t="shared" si="13"/>
        <v>2013</v>
      </c>
      <c r="D271" s="1" t="s">
        <v>477</v>
      </c>
      <c r="E271" s="1" t="s">
        <v>486</v>
      </c>
      <c r="F271" s="1" t="s">
        <v>708</v>
      </c>
      <c r="H271" s="1" t="s">
        <v>1288</v>
      </c>
      <c r="I271" s="1" t="s">
        <v>1299</v>
      </c>
      <c r="J271" s="1" t="s">
        <v>59</v>
      </c>
      <c r="K271" s="1">
        <v>2</v>
      </c>
      <c r="L271" s="1">
        <v>5</v>
      </c>
      <c r="M271" s="1" t="b">
        <f t="shared" si="14"/>
        <v>0</v>
      </c>
      <c r="N271" s="1">
        <f t="shared" si="12"/>
        <v>0.44444444444444442</v>
      </c>
    </row>
    <row r="272" spans="1:14" x14ac:dyDescent="0.25">
      <c r="A272" s="1" t="s">
        <v>700</v>
      </c>
      <c r="B272" s="1" t="s">
        <v>578</v>
      </c>
      <c r="C272" s="1">
        <f t="shared" si="13"/>
        <v>2013</v>
      </c>
      <c r="D272" s="1" t="s">
        <v>478</v>
      </c>
      <c r="E272" s="1" t="s">
        <v>486</v>
      </c>
      <c r="F272" s="1" t="s">
        <v>708</v>
      </c>
      <c r="H272" s="1" t="s">
        <v>1288</v>
      </c>
      <c r="I272" s="1" t="s">
        <v>1299</v>
      </c>
      <c r="J272" s="1" t="s">
        <v>59</v>
      </c>
      <c r="K272" s="1">
        <v>3</v>
      </c>
      <c r="L272" s="1">
        <v>5</v>
      </c>
      <c r="M272" s="1" t="b">
        <f t="shared" si="14"/>
        <v>0</v>
      </c>
      <c r="N272" s="1">
        <f t="shared" si="12"/>
        <v>0.33333333333333331</v>
      </c>
    </row>
    <row r="273" spans="1:14" x14ac:dyDescent="0.25">
      <c r="A273" s="1" t="s">
        <v>700</v>
      </c>
      <c r="B273" s="1" t="s">
        <v>911</v>
      </c>
      <c r="C273" s="1">
        <f t="shared" si="13"/>
        <v>2013</v>
      </c>
      <c r="D273" s="1" t="s">
        <v>729</v>
      </c>
      <c r="E273" s="1" t="s">
        <v>731</v>
      </c>
      <c r="F273" s="1" t="s">
        <v>716</v>
      </c>
      <c r="H273" s="1" t="s">
        <v>1288</v>
      </c>
      <c r="I273" s="1" t="s">
        <v>1306</v>
      </c>
      <c r="J273" s="1" t="s">
        <v>60</v>
      </c>
      <c r="K273" s="1">
        <v>4</v>
      </c>
      <c r="L273" s="1">
        <v>5</v>
      </c>
      <c r="M273" s="1" t="b">
        <f t="shared" si="14"/>
        <v>0</v>
      </c>
      <c r="N273" s="1">
        <f t="shared" si="12"/>
        <v>1</v>
      </c>
    </row>
    <row r="274" spans="1:14" x14ac:dyDescent="0.25">
      <c r="A274" s="1" t="s">
        <v>700</v>
      </c>
      <c r="B274" s="1" t="s">
        <v>910</v>
      </c>
      <c r="C274" s="1">
        <f t="shared" si="13"/>
        <v>2013</v>
      </c>
      <c r="D274" s="1" t="s">
        <v>730</v>
      </c>
      <c r="E274" s="1" t="s">
        <v>732</v>
      </c>
      <c r="F274" s="1" t="s">
        <v>1262</v>
      </c>
      <c r="G274" s="1" t="s">
        <v>1256</v>
      </c>
      <c r="H274" s="1" t="s">
        <v>7</v>
      </c>
      <c r="I274" s="1" t="s">
        <v>1193</v>
      </c>
      <c r="J274" s="1" t="s">
        <v>60</v>
      </c>
      <c r="K274" s="1">
        <v>5</v>
      </c>
      <c r="L274" s="1">
        <v>5</v>
      </c>
      <c r="M274" s="1" t="b">
        <f t="shared" si="14"/>
        <v>1</v>
      </c>
      <c r="N274" s="1">
        <f t="shared" si="12"/>
        <v>1</v>
      </c>
    </row>
    <row r="275" spans="1:14" x14ac:dyDescent="0.25">
      <c r="A275" s="1" t="s">
        <v>701</v>
      </c>
      <c r="B275" s="1" t="s">
        <v>909</v>
      </c>
      <c r="C275" s="1">
        <f t="shared" si="13"/>
        <v>2014</v>
      </c>
      <c r="D275" s="1" t="s">
        <v>728</v>
      </c>
      <c r="E275" s="1" t="s">
        <v>731</v>
      </c>
      <c r="F275" s="1" t="s">
        <v>716</v>
      </c>
      <c r="H275" s="1" t="s">
        <v>1288</v>
      </c>
      <c r="I275" s="1" t="s">
        <v>1306</v>
      </c>
      <c r="J275" s="1" t="s">
        <v>59</v>
      </c>
      <c r="K275" s="1">
        <v>1</v>
      </c>
      <c r="L275" s="1">
        <v>5</v>
      </c>
      <c r="M275" s="1" t="b">
        <f t="shared" si="14"/>
        <v>0</v>
      </c>
      <c r="N275" s="1">
        <f t="shared" si="12"/>
        <v>1</v>
      </c>
    </row>
    <row r="276" spans="1:14" x14ac:dyDescent="0.25">
      <c r="A276" s="1" t="s">
        <v>701</v>
      </c>
      <c r="B276" s="1" t="s">
        <v>579</v>
      </c>
      <c r="C276" s="1">
        <f t="shared" si="13"/>
        <v>2014</v>
      </c>
      <c r="D276" s="1" t="s">
        <v>477</v>
      </c>
      <c r="E276" s="1" t="s">
        <v>486</v>
      </c>
      <c r="F276" s="1" t="s">
        <v>708</v>
      </c>
      <c r="H276" s="1" t="s">
        <v>1288</v>
      </c>
      <c r="I276" s="1" t="s">
        <v>1299</v>
      </c>
      <c r="J276" s="1" t="s">
        <v>59</v>
      </c>
      <c r="K276" s="1">
        <v>2</v>
      </c>
      <c r="L276" s="1">
        <v>5</v>
      </c>
      <c r="M276" s="1" t="b">
        <f t="shared" si="14"/>
        <v>0</v>
      </c>
      <c r="N276" s="1">
        <f t="shared" si="12"/>
        <v>0.44444444444444442</v>
      </c>
    </row>
    <row r="277" spans="1:14" x14ac:dyDescent="0.25">
      <c r="A277" s="1" t="s">
        <v>701</v>
      </c>
      <c r="B277" s="1" t="s">
        <v>578</v>
      </c>
      <c r="C277" s="1">
        <f t="shared" si="13"/>
        <v>2014</v>
      </c>
      <c r="D277" s="1" t="s">
        <v>478</v>
      </c>
      <c r="E277" s="1" t="s">
        <v>486</v>
      </c>
      <c r="F277" s="1" t="s">
        <v>708</v>
      </c>
      <c r="H277" s="1" t="s">
        <v>1288</v>
      </c>
      <c r="I277" s="1" t="s">
        <v>1299</v>
      </c>
      <c r="J277" s="1" t="s">
        <v>59</v>
      </c>
      <c r="K277" s="1">
        <v>3</v>
      </c>
      <c r="L277" s="1">
        <v>5</v>
      </c>
      <c r="M277" s="1" t="b">
        <f t="shared" si="14"/>
        <v>0</v>
      </c>
      <c r="N277" s="1">
        <f t="shared" si="12"/>
        <v>0.33333333333333331</v>
      </c>
    </row>
    <row r="278" spans="1:14" x14ac:dyDescent="0.25">
      <c r="A278" s="1" t="s">
        <v>701</v>
      </c>
      <c r="B278" s="1" t="s">
        <v>911</v>
      </c>
      <c r="C278" s="1">
        <f t="shared" si="13"/>
        <v>2014</v>
      </c>
      <c r="D278" s="1" t="s">
        <v>729</v>
      </c>
      <c r="E278" s="1" t="s">
        <v>731</v>
      </c>
      <c r="F278" s="1" t="s">
        <v>716</v>
      </c>
      <c r="H278" s="1" t="s">
        <v>1288</v>
      </c>
      <c r="I278" s="1" t="s">
        <v>1306</v>
      </c>
      <c r="J278" s="1" t="s">
        <v>60</v>
      </c>
      <c r="K278" s="1">
        <v>4</v>
      </c>
      <c r="L278" s="1">
        <v>5</v>
      </c>
      <c r="M278" s="1" t="b">
        <f t="shared" si="14"/>
        <v>0</v>
      </c>
      <c r="N278" s="1">
        <f t="shared" si="12"/>
        <v>1</v>
      </c>
    </row>
    <row r="279" spans="1:14" x14ac:dyDescent="0.25">
      <c r="A279" s="1" t="s">
        <v>701</v>
      </c>
      <c r="B279" s="1" t="s">
        <v>910</v>
      </c>
      <c r="C279" s="1">
        <f t="shared" si="13"/>
        <v>2014</v>
      </c>
      <c r="D279" s="1" t="s">
        <v>730</v>
      </c>
      <c r="E279" s="1" t="s">
        <v>732</v>
      </c>
      <c r="F279" s="1" t="s">
        <v>1262</v>
      </c>
      <c r="G279" s="1" t="s">
        <v>1256</v>
      </c>
      <c r="H279" s="1" t="s">
        <v>7</v>
      </c>
      <c r="I279" s="1" t="s">
        <v>1193</v>
      </c>
      <c r="J279" s="1" t="s">
        <v>60</v>
      </c>
      <c r="K279" s="1">
        <v>5</v>
      </c>
      <c r="L279" s="1">
        <v>5</v>
      </c>
      <c r="M279" s="1" t="b">
        <f t="shared" si="14"/>
        <v>1</v>
      </c>
      <c r="N279" s="1">
        <f t="shared" si="12"/>
        <v>1</v>
      </c>
    </row>
    <row r="280" spans="1:14" x14ac:dyDescent="0.25">
      <c r="A280" s="1" t="s">
        <v>702</v>
      </c>
      <c r="B280" s="1" t="s">
        <v>909</v>
      </c>
      <c r="C280" s="1">
        <f t="shared" si="13"/>
        <v>2018</v>
      </c>
      <c r="D280" s="1" t="s">
        <v>728</v>
      </c>
      <c r="E280" s="1" t="s">
        <v>486</v>
      </c>
      <c r="F280" s="1" t="s">
        <v>708</v>
      </c>
      <c r="H280" s="1" t="s">
        <v>1288</v>
      </c>
      <c r="I280" s="1" t="s">
        <v>1186</v>
      </c>
      <c r="J280" s="1" t="s">
        <v>59</v>
      </c>
      <c r="K280" s="1">
        <v>1</v>
      </c>
      <c r="L280" s="1">
        <v>4</v>
      </c>
      <c r="M280" s="1" t="b">
        <f t="shared" si="14"/>
        <v>0</v>
      </c>
      <c r="N280" s="1">
        <f t="shared" si="12"/>
        <v>1</v>
      </c>
    </row>
    <row r="281" spans="1:14" x14ac:dyDescent="0.25">
      <c r="A281" s="1" t="s">
        <v>702</v>
      </c>
      <c r="B281" s="1" t="s">
        <v>909</v>
      </c>
      <c r="C281" s="1">
        <f t="shared" si="13"/>
        <v>2018</v>
      </c>
      <c r="D281" s="1" t="s">
        <v>728</v>
      </c>
      <c r="E281" s="1" t="s">
        <v>731</v>
      </c>
      <c r="F281" s="1" t="s">
        <v>716</v>
      </c>
      <c r="H281" s="1" t="s">
        <v>1288</v>
      </c>
      <c r="I281" s="1" t="s">
        <v>1306</v>
      </c>
      <c r="J281" s="1" t="s">
        <v>59</v>
      </c>
      <c r="K281" s="1">
        <v>1</v>
      </c>
      <c r="L281" s="1">
        <v>4</v>
      </c>
      <c r="M281" s="1" t="b">
        <f t="shared" si="14"/>
        <v>0</v>
      </c>
      <c r="N281" s="1">
        <f t="shared" si="12"/>
        <v>0</v>
      </c>
    </row>
    <row r="282" spans="1:14" x14ac:dyDescent="0.25">
      <c r="A282" s="1" t="s">
        <v>702</v>
      </c>
      <c r="B282" s="1" t="s">
        <v>578</v>
      </c>
      <c r="C282" s="1">
        <f t="shared" si="13"/>
        <v>2018</v>
      </c>
      <c r="D282" s="1" t="s">
        <v>478</v>
      </c>
      <c r="E282" s="1" t="s">
        <v>486</v>
      </c>
      <c r="F282" s="1" t="s">
        <v>708</v>
      </c>
      <c r="H282" s="1" t="s">
        <v>1288</v>
      </c>
      <c r="I282" s="1" t="s">
        <v>1299</v>
      </c>
      <c r="J282" s="1" t="s">
        <v>59</v>
      </c>
      <c r="K282" s="1">
        <v>2</v>
      </c>
      <c r="L282" s="1">
        <v>4</v>
      </c>
      <c r="M282" s="1" t="b">
        <f t="shared" si="14"/>
        <v>0</v>
      </c>
      <c r="N282" s="1">
        <f t="shared" si="12"/>
        <v>0.6</v>
      </c>
    </row>
    <row r="283" spans="1:14" x14ac:dyDescent="0.25">
      <c r="A283" s="1" t="s">
        <v>702</v>
      </c>
      <c r="B283" s="1" t="s">
        <v>911</v>
      </c>
      <c r="C283" s="1">
        <f t="shared" si="13"/>
        <v>2018</v>
      </c>
      <c r="D283" s="1" t="s">
        <v>729</v>
      </c>
      <c r="E283" s="1" t="s">
        <v>731</v>
      </c>
      <c r="F283" s="1" t="s">
        <v>716</v>
      </c>
      <c r="H283" s="1" t="s">
        <v>1288</v>
      </c>
      <c r="I283" s="1" t="s">
        <v>1306</v>
      </c>
      <c r="J283" s="1" t="s">
        <v>60</v>
      </c>
      <c r="K283" s="1">
        <v>3</v>
      </c>
      <c r="L283" s="1">
        <v>4</v>
      </c>
      <c r="M283" s="1" t="b">
        <f t="shared" si="14"/>
        <v>0</v>
      </c>
      <c r="N283" s="1">
        <f t="shared" si="12"/>
        <v>1</v>
      </c>
    </row>
    <row r="284" spans="1:14" x14ac:dyDescent="0.25">
      <c r="A284" s="1" t="s">
        <v>702</v>
      </c>
      <c r="B284" s="1" t="s">
        <v>910</v>
      </c>
      <c r="C284" s="1">
        <f t="shared" si="13"/>
        <v>2018</v>
      </c>
      <c r="D284" s="1" t="s">
        <v>730</v>
      </c>
      <c r="E284" s="1" t="s">
        <v>732</v>
      </c>
      <c r="F284" s="1" t="s">
        <v>1262</v>
      </c>
      <c r="G284" s="1" t="s">
        <v>1256</v>
      </c>
      <c r="H284" s="1" t="s">
        <v>7</v>
      </c>
      <c r="I284" s="1" t="s">
        <v>1193</v>
      </c>
      <c r="J284" s="1" t="s">
        <v>60</v>
      </c>
      <c r="K284" s="1">
        <v>4</v>
      </c>
      <c r="L284" s="1">
        <v>4</v>
      </c>
      <c r="M284" s="1" t="b">
        <f t="shared" si="14"/>
        <v>1</v>
      </c>
      <c r="N284" s="1">
        <f t="shared" si="12"/>
        <v>1</v>
      </c>
    </row>
    <row r="285" spans="1:14" x14ac:dyDescent="0.25">
      <c r="A285" s="1" t="s">
        <v>236</v>
      </c>
      <c r="B285" s="1" t="s">
        <v>522</v>
      </c>
      <c r="C285" s="1">
        <f t="shared" si="13"/>
        <v>2020</v>
      </c>
      <c r="D285" s="1" t="s">
        <v>389</v>
      </c>
      <c r="E285" s="1" t="s">
        <v>391</v>
      </c>
      <c r="F285" s="1" t="s">
        <v>1258</v>
      </c>
      <c r="G285" s="1" t="s">
        <v>1254</v>
      </c>
      <c r="H285" s="1" t="s">
        <v>7</v>
      </c>
      <c r="I285" s="1" t="s">
        <v>1198</v>
      </c>
      <c r="J285" s="1" t="s">
        <v>60</v>
      </c>
      <c r="K285" s="1">
        <v>1</v>
      </c>
      <c r="L285" s="1">
        <v>17</v>
      </c>
      <c r="M285" s="1" t="b">
        <f t="shared" si="14"/>
        <v>0</v>
      </c>
      <c r="N285" s="1">
        <f t="shared" si="12"/>
        <v>1</v>
      </c>
    </row>
    <row r="286" spans="1:14" x14ac:dyDescent="0.25">
      <c r="A286" s="1" t="s">
        <v>236</v>
      </c>
      <c r="B286" s="1" t="s">
        <v>919</v>
      </c>
      <c r="C286" s="1">
        <f t="shared" si="13"/>
        <v>2020</v>
      </c>
      <c r="D286" s="1" t="s">
        <v>733</v>
      </c>
      <c r="E286" s="1" t="s">
        <v>391</v>
      </c>
      <c r="F286" s="1" t="s">
        <v>1258</v>
      </c>
      <c r="G286" s="1" t="s">
        <v>1254</v>
      </c>
      <c r="H286" s="1" t="s">
        <v>7</v>
      </c>
      <c r="I286" s="1" t="s">
        <v>1198</v>
      </c>
      <c r="J286" s="1" t="s">
        <v>59</v>
      </c>
      <c r="K286" s="1">
        <v>2</v>
      </c>
      <c r="L286" s="1">
        <v>17</v>
      </c>
      <c r="M286" s="1" t="b">
        <f t="shared" si="14"/>
        <v>0</v>
      </c>
      <c r="N286" s="1">
        <f t="shared" si="12"/>
        <v>0.11851851851851852</v>
      </c>
    </row>
    <row r="287" spans="1:14" x14ac:dyDescent="0.25">
      <c r="A287" s="1" t="s">
        <v>236</v>
      </c>
      <c r="B287" s="1" t="s">
        <v>918</v>
      </c>
      <c r="C287" s="1">
        <f t="shared" si="13"/>
        <v>2020</v>
      </c>
      <c r="D287" s="1" t="s">
        <v>734</v>
      </c>
      <c r="E287" s="1" t="s">
        <v>391</v>
      </c>
      <c r="F287" s="1" t="s">
        <v>1258</v>
      </c>
      <c r="G287" s="1" t="s">
        <v>1254</v>
      </c>
      <c r="H287" s="1" t="s">
        <v>7</v>
      </c>
      <c r="I287" s="1" t="s">
        <v>1198</v>
      </c>
      <c r="J287" s="1" t="s">
        <v>59</v>
      </c>
      <c r="K287" s="1">
        <v>3</v>
      </c>
      <c r="L287" s="1">
        <v>17</v>
      </c>
      <c r="M287" s="1" t="b">
        <f t="shared" si="14"/>
        <v>0</v>
      </c>
      <c r="N287" s="1">
        <f t="shared" si="12"/>
        <v>0.1111111111111111</v>
      </c>
    </row>
    <row r="288" spans="1:14" x14ac:dyDescent="0.25">
      <c r="A288" s="1" t="s">
        <v>236</v>
      </c>
      <c r="B288" s="1" t="s">
        <v>917</v>
      </c>
      <c r="C288" s="1">
        <f t="shared" si="13"/>
        <v>2020</v>
      </c>
      <c r="D288" s="1" t="s">
        <v>735</v>
      </c>
      <c r="E288" s="1" t="s">
        <v>391</v>
      </c>
      <c r="F288" s="1" t="s">
        <v>1258</v>
      </c>
      <c r="G288" s="1" t="s">
        <v>1254</v>
      </c>
      <c r="H288" s="1" t="s">
        <v>7</v>
      </c>
      <c r="I288" s="1" t="s">
        <v>1198</v>
      </c>
      <c r="J288" s="1" t="s">
        <v>59</v>
      </c>
      <c r="K288" s="1">
        <v>4</v>
      </c>
      <c r="L288" s="1">
        <v>17</v>
      </c>
      <c r="M288" s="1" t="b">
        <f t="shared" si="14"/>
        <v>0</v>
      </c>
      <c r="N288" s="1">
        <f t="shared" si="12"/>
        <v>0.1037037037037037</v>
      </c>
    </row>
    <row r="289" spans="1:14" x14ac:dyDescent="0.25">
      <c r="A289" s="1" t="s">
        <v>236</v>
      </c>
      <c r="B289" s="1" t="s">
        <v>916</v>
      </c>
      <c r="C289" s="1">
        <f t="shared" si="13"/>
        <v>2020</v>
      </c>
      <c r="D289" s="1" t="s">
        <v>736</v>
      </c>
      <c r="E289" s="1" t="s">
        <v>391</v>
      </c>
      <c r="F289" s="1" t="s">
        <v>1258</v>
      </c>
      <c r="G289" s="1" t="s">
        <v>1254</v>
      </c>
      <c r="H289" s="1" t="s">
        <v>7</v>
      </c>
      <c r="I289" s="1" t="s">
        <v>1198</v>
      </c>
      <c r="J289" s="1" t="s">
        <v>59</v>
      </c>
      <c r="K289" s="1">
        <v>5</v>
      </c>
      <c r="L289" s="1">
        <v>17</v>
      </c>
      <c r="M289" s="1" t="b">
        <f t="shared" si="14"/>
        <v>0</v>
      </c>
      <c r="N289" s="1">
        <f t="shared" si="12"/>
        <v>9.6296296296296297E-2</v>
      </c>
    </row>
    <row r="290" spans="1:14" x14ac:dyDescent="0.25">
      <c r="A290" s="1" t="s">
        <v>236</v>
      </c>
      <c r="B290" s="1" t="s">
        <v>915</v>
      </c>
      <c r="C290" s="1">
        <f t="shared" si="13"/>
        <v>2020</v>
      </c>
      <c r="D290" s="1" t="s">
        <v>737</v>
      </c>
      <c r="E290" s="1" t="s">
        <v>391</v>
      </c>
      <c r="F290" s="1" t="s">
        <v>1258</v>
      </c>
      <c r="G290" s="1" t="s">
        <v>1254</v>
      </c>
      <c r="H290" s="1" t="s">
        <v>7</v>
      </c>
      <c r="I290" s="1" t="s">
        <v>1198</v>
      </c>
      <c r="J290" s="1" t="s">
        <v>59</v>
      </c>
      <c r="K290" s="1">
        <v>6</v>
      </c>
      <c r="L290" s="1">
        <v>17</v>
      </c>
      <c r="M290" s="1" t="b">
        <f t="shared" si="14"/>
        <v>0</v>
      </c>
      <c r="N290" s="1">
        <f t="shared" si="12"/>
        <v>8.8888888888888892E-2</v>
      </c>
    </row>
    <row r="291" spans="1:14" x14ac:dyDescent="0.25">
      <c r="A291" s="1" t="s">
        <v>236</v>
      </c>
      <c r="B291" s="1" t="s">
        <v>914</v>
      </c>
      <c r="C291" s="1">
        <f t="shared" si="13"/>
        <v>2020</v>
      </c>
      <c r="D291" s="1" t="s">
        <v>738</v>
      </c>
      <c r="E291" s="1" t="s">
        <v>391</v>
      </c>
      <c r="F291" s="1" t="s">
        <v>1258</v>
      </c>
      <c r="G291" s="1" t="s">
        <v>1254</v>
      </c>
      <c r="H291" s="1" t="s">
        <v>7</v>
      </c>
      <c r="I291" s="1" t="s">
        <v>1198</v>
      </c>
      <c r="J291" s="1" t="s">
        <v>59</v>
      </c>
      <c r="K291" s="1">
        <v>7</v>
      </c>
      <c r="L291" s="1">
        <v>17</v>
      </c>
      <c r="M291" s="1" t="b">
        <f t="shared" si="14"/>
        <v>0</v>
      </c>
      <c r="N291" s="1">
        <f t="shared" si="12"/>
        <v>8.1481481481481488E-2</v>
      </c>
    </row>
    <row r="292" spans="1:14" x14ac:dyDescent="0.25">
      <c r="A292" s="1" t="s">
        <v>236</v>
      </c>
      <c r="B292" s="1" t="s">
        <v>913</v>
      </c>
      <c r="C292" s="1">
        <f t="shared" si="13"/>
        <v>2020</v>
      </c>
      <c r="D292" s="1" t="s">
        <v>739</v>
      </c>
      <c r="E292" s="1" t="s">
        <v>747</v>
      </c>
      <c r="F292" s="1" t="s">
        <v>1266</v>
      </c>
      <c r="G292" s="1" t="s">
        <v>1254</v>
      </c>
      <c r="H292" s="1" t="s">
        <v>7</v>
      </c>
      <c r="I292" s="1" t="s">
        <v>1149</v>
      </c>
      <c r="J292" s="1" t="s">
        <v>59</v>
      </c>
      <c r="K292" s="1">
        <v>8</v>
      </c>
      <c r="L292" s="1">
        <v>17</v>
      </c>
      <c r="M292" s="1" t="b">
        <f t="shared" si="14"/>
        <v>0</v>
      </c>
      <c r="N292" s="1">
        <f t="shared" si="12"/>
        <v>7.407407407407407E-2</v>
      </c>
    </row>
    <row r="293" spans="1:14" x14ac:dyDescent="0.25">
      <c r="A293" s="1" t="s">
        <v>236</v>
      </c>
      <c r="B293" s="1" t="s">
        <v>912</v>
      </c>
      <c r="C293" s="1">
        <f t="shared" si="13"/>
        <v>2020</v>
      </c>
      <c r="D293" s="1" t="s">
        <v>740</v>
      </c>
      <c r="E293" s="1" t="s">
        <v>391</v>
      </c>
      <c r="F293" s="1" t="s">
        <v>1258</v>
      </c>
      <c r="G293" s="1" t="s">
        <v>1254</v>
      </c>
      <c r="H293" s="1" t="s">
        <v>7</v>
      </c>
      <c r="I293" s="1" t="s">
        <v>1198</v>
      </c>
      <c r="J293" s="1" t="s">
        <v>59</v>
      </c>
      <c r="K293" s="1">
        <v>9</v>
      </c>
      <c r="L293" s="1">
        <v>17</v>
      </c>
      <c r="M293" s="1" t="b">
        <f t="shared" si="14"/>
        <v>0</v>
      </c>
      <c r="N293" s="1">
        <f t="shared" si="12"/>
        <v>6.6666666666666666E-2</v>
      </c>
    </row>
    <row r="294" spans="1:14" x14ac:dyDescent="0.25">
      <c r="A294" s="1" t="s">
        <v>236</v>
      </c>
      <c r="B294" s="1" t="s">
        <v>925</v>
      </c>
      <c r="C294" s="1">
        <f t="shared" si="13"/>
        <v>2020</v>
      </c>
      <c r="D294" s="1" t="s">
        <v>741</v>
      </c>
      <c r="E294" s="1" t="s">
        <v>391</v>
      </c>
      <c r="F294" s="1" t="s">
        <v>1258</v>
      </c>
      <c r="G294" s="1" t="s">
        <v>1254</v>
      </c>
      <c r="H294" s="1" t="s">
        <v>7</v>
      </c>
      <c r="I294" s="1" t="s">
        <v>1198</v>
      </c>
      <c r="J294" s="1" t="s">
        <v>59</v>
      </c>
      <c r="K294" s="1">
        <v>10</v>
      </c>
      <c r="L294" s="1">
        <v>17</v>
      </c>
      <c r="M294" s="1" t="b">
        <f t="shared" si="14"/>
        <v>0</v>
      </c>
      <c r="N294" s="1">
        <f t="shared" si="12"/>
        <v>5.9259259259259262E-2</v>
      </c>
    </row>
    <row r="295" spans="1:14" x14ac:dyDescent="0.25">
      <c r="A295" s="1" t="s">
        <v>236</v>
      </c>
      <c r="B295" s="1" t="s">
        <v>924</v>
      </c>
      <c r="C295" s="1">
        <f t="shared" si="13"/>
        <v>2020</v>
      </c>
      <c r="D295" s="1" t="s">
        <v>742</v>
      </c>
      <c r="E295" s="1" t="s">
        <v>391</v>
      </c>
      <c r="F295" s="1" t="s">
        <v>1258</v>
      </c>
      <c r="G295" s="1" t="s">
        <v>1254</v>
      </c>
      <c r="H295" s="1" t="s">
        <v>7</v>
      </c>
      <c r="I295" s="1" t="s">
        <v>1198</v>
      </c>
      <c r="J295" s="1" t="s">
        <v>59</v>
      </c>
      <c r="K295" s="1">
        <v>11</v>
      </c>
      <c r="L295" s="1">
        <v>17</v>
      </c>
      <c r="M295" s="1" t="b">
        <f t="shared" si="14"/>
        <v>0</v>
      </c>
      <c r="N295" s="1">
        <f t="shared" si="12"/>
        <v>5.185185185185185E-2</v>
      </c>
    </row>
    <row r="296" spans="1:14" x14ac:dyDescent="0.25">
      <c r="A296" s="1" t="s">
        <v>236</v>
      </c>
      <c r="B296" s="1" t="s">
        <v>923</v>
      </c>
      <c r="C296" s="1">
        <f t="shared" si="13"/>
        <v>2020</v>
      </c>
      <c r="D296" s="1" t="s">
        <v>743</v>
      </c>
      <c r="E296" s="1" t="s">
        <v>391</v>
      </c>
      <c r="F296" s="1" t="s">
        <v>1258</v>
      </c>
      <c r="G296" s="1" t="s">
        <v>1254</v>
      </c>
      <c r="H296" s="1" t="s">
        <v>7</v>
      </c>
      <c r="I296" s="1" t="s">
        <v>1198</v>
      </c>
      <c r="J296" s="1" t="s">
        <v>59</v>
      </c>
      <c r="K296" s="1">
        <v>12</v>
      </c>
      <c r="L296" s="1">
        <v>17</v>
      </c>
      <c r="M296" s="1" t="b">
        <f t="shared" si="14"/>
        <v>0</v>
      </c>
      <c r="N296" s="1">
        <f t="shared" si="12"/>
        <v>4.4444444444444446E-2</v>
      </c>
    </row>
    <row r="297" spans="1:14" x14ac:dyDescent="0.25">
      <c r="A297" s="1" t="s">
        <v>236</v>
      </c>
      <c r="B297" s="1" t="s">
        <v>519</v>
      </c>
      <c r="C297" s="1">
        <f t="shared" si="13"/>
        <v>2020</v>
      </c>
      <c r="D297" s="1" t="s">
        <v>386</v>
      </c>
      <c r="E297" s="1" t="s">
        <v>391</v>
      </c>
      <c r="F297" s="1" t="s">
        <v>1258</v>
      </c>
      <c r="G297" s="1" t="s">
        <v>1254</v>
      </c>
      <c r="H297" s="1" t="s">
        <v>7</v>
      </c>
      <c r="I297" s="1" t="s">
        <v>1198</v>
      </c>
      <c r="J297" s="1" t="s">
        <v>59</v>
      </c>
      <c r="K297" s="1">
        <v>13</v>
      </c>
      <c r="L297" s="1">
        <v>17</v>
      </c>
      <c r="M297" s="1" t="b">
        <f t="shared" si="14"/>
        <v>0</v>
      </c>
      <c r="N297" s="1">
        <f t="shared" si="12"/>
        <v>3.7037037037037035E-2</v>
      </c>
    </row>
    <row r="298" spans="1:14" x14ac:dyDescent="0.25">
      <c r="A298" s="1" t="s">
        <v>236</v>
      </c>
      <c r="B298" s="1" t="s">
        <v>922</v>
      </c>
      <c r="C298" s="1">
        <f t="shared" si="13"/>
        <v>2020</v>
      </c>
      <c r="D298" s="1" t="s">
        <v>744</v>
      </c>
      <c r="E298" s="1" t="s">
        <v>391</v>
      </c>
      <c r="F298" s="1" t="s">
        <v>1258</v>
      </c>
      <c r="G298" s="1" t="s">
        <v>1254</v>
      </c>
      <c r="H298" s="1" t="s">
        <v>7</v>
      </c>
      <c r="I298" s="1" t="s">
        <v>1198</v>
      </c>
      <c r="J298" s="1" t="s">
        <v>59</v>
      </c>
      <c r="K298" s="1">
        <v>14</v>
      </c>
      <c r="L298" s="1">
        <v>17</v>
      </c>
      <c r="M298" s="1" t="b">
        <f t="shared" si="14"/>
        <v>0</v>
      </c>
      <c r="N298" s="1">
        <f t="shared" si="12"/>
        <v>2.9629629629629631E-2</v>
      </c>
    </row>
    <row r="299" spans="1:14" x14ac:dyDescent="0.25">
      <c r="A299" s="1" t="s">
        <v>236</v>
      </c>
      <c r="B299" s="1" t="s">
        <v>921</v>
      </c>
      <c r="C299" s="1">
        <f t="shared" si="13"/>
        <v>2020</v>
      </c>
      <c r="D299" s="1" t="s">
        <v>745</v>
      </c>
      <c r="E299" s="1" t="s">
        <v>391</v>
      </c>
      <c r="F299" s="1" t="s">
        <v>1258</v>
      </c>
      <c r="G299" s="1" t="s">
        <v>1254</v>
      </c>
      <c r="H299" s="1" t="s">
        <v>7</v>
      </c>
      <c r="I299" s="1" t="s">
        <v>1198</v>
      </c>
      <c r="J299" s="1" t="s">
        <v>59</v>
      </c>
      <c r="K299" s="1">
        <v>15</v>
      </c>
      <c r="L299" s="1">
        <v>17</v>
      </c>
      <c r="M299" s="1" t="b">
        <f t="shared" si="14"/>
        <v>0</v>
      </c>
      <c r="N299" s="1">
        <f t="shared" si="12"/>
        <v>2.2222222222222223E-2</v>
      </c>
    </row>
    <row r="300" spans="1:14" x14ac:dyDescent="0.25">
      <c r="A300" s="1" t="s">
        <v>236</v>
      </c>
      <c r="B300" s="1" t="s">
        <v>928</v>
      </c>
      <c r="C300" s="1">
        <f t="shared" si="13"/>
        <v>2020</v>
      </c>
      <c r="D300" s="1" t="s">
        <v>753</v>
      </c>
      <c r="E300" s="1" t="s">
        <v>391</v>
      </c>
      <c r="F300" s="1" t="s">
        <v>1258</v>
      </c>
      <c r="G300" s="1" t="s">
        <v>1254</v>
      </c>
      <c r="H300" s="1" t="s">
        <v>7</v>
      </c>
      <c r="I300" s="1" t="s">
        <v>1198</v>
      </c>
      <c r="J300" s="1" t="s">
        <v>59</v>
      </c>
      <c r="K300" s="1">
        <v>16</v>
      </c>
      <c r="L300" s="1">
        <v>17</v>
      </c>
      <c r="M300" s="1" t="b">
        <f t="shared" si="14"/>
        <v>0</v>
      </c>
      <c r="N300" s="1">
        <f t="shared" si="12"/>
        <v>1.4814814814814815E-2</v>
      </c>
    </row>
    <row r="301" spans="1:14" x14ac:dyDescent="0.25">
      <c r="A301" s="1" t="s">
        <v>236</v>
      </c>
      <c r="B301" s="1" t="s">
        <v>920</v>
      </c>
      <c r="C301" s="1">
        <f t="shared" si="13"/>
        <v>2020</v>
      </c>
      <c r="D301" s="1" t="s">
        <v>746</v>
      </c>
      <c r="E301" s="1" t="s">
        <v>391</v>
      </c>
      <c r="F301" s="1" t="s">
        <v>1258</v>
      </c>
      <c r="G301" s="1" t="s">
        <v>1254</v>
      </c>
      <c r="H301" s="1" t="s">
        <v>7</v>
      </c>
      <c r="I301" s="1" t="s">
        <v>1198</v>
      </c>
      <c r="J301" s="1" t="s">
        <v>59</v>
      </c>
      <c r="K301" s="1">
        <v>17</v>
      </c>
      <c r="L301" s="1">
        <v>17</v>
      </c>
      <c r="M301" s="1" t="b">
        <f t="shared" si="14"/>
        <v>0</v>
      </c>
      <c r="N301" s="1">
        <f t="shared" si="12"/>
        <v>1</v>
      </c>
    </row>
    <row r="302" spans="1:14" x14ac:dyDescent="0.25">
      <c r="A302" s="1" t="s">
        <v>232</v>
      </c>
      <c r="B302" s="1" t="s">
        <v>522</v>
      </c>
      <c r="C302" s="1">
        <f t="shared" si="13"/>
        <v>2020</v>
      </c>
      <c r="D302" s="1" t="s">
        <v>389</v>
      </c>
      <c r="E302" s="1" t="s">
        <v>391</v>
      </c>
      <c r="F302" s="1" t="s">
        <v>1258</v>
      </c>
      <c r="G302" s="1" t="s">
        <v>1254</v>
      </c>
      <c r="H302" s="1" t="s">
        <v>7</v>
      </c>
      <c r="I302" s="1" t="s">
        <v>1198</v>
      </c>
      <c r="J302" s="1" t="s">
        <v>60</v>
      </c>
      <c r="K302" s="1">
        <v>1</v>
      </c>
      <c r="L302" s="1">
        <v>19</v>
      </c>
      <c r="M302" s="1" t="b">
        <f t="shared" si="14"/>
        <v>0</v>
      </c>
      <c r="N302" s="1">
        <f t="shared" si="12"/>
        <v>1</v>
      </c>
    </row>
    <row r="303" spans="1:14" x14ac:dyDescent="0.25">
      <c r="A303" s="1" t="s">
        <v>232</v>
      </c>
      <c r="B303" s="1" t="s">
        <v>919</v>
      </c>
      <c r="C303" s="1">
        <f t="shared" si="13"/>
        <v>2020</v>
      </c>
      <c r="D303" s="1" t="s">
        <v>733</v>
      </c>
      <c r="E303" s="1" t="s">
        <v>391</v>
      </c>
      <c r="F303" s="1" t="s">
        <v>1258</v>
      </c>
      <c r="G303" s="1" t="s">
        <v>1254</v>
      </c>
      <c r="H303" s="1" t="s">
        <v>7</v>
      </c>
      <c r="I303" s="1" t="s">
        <v>1198</v>
      </c>
      <c r="J303" s="1" t="s">
        <v>59</v>
      </c>
      <c r="K303" s="1">
        <v>2</v>
      </c>
      <c r="L303" s="1">
        <v>19</v>
      </c>
      <c r="M303" s="1" t="b">
        <f t="shared" si="14"/>
        <v>0</v>
      </c>
      <c r="N303" s="1">
        <f t="shared" si="12"/>
        <v>0.10588235294117647</v>
      </c>
    </row>
    <row r="304" spans="1:14" x14ac:dyDescent="0.25">
      <c r="A304" s="1" t="s">
        <v>232</v>
      </c>
      <c r="B304" s="1" t="s">
        <v>918</v>
      </c>
      <c r="C304" s="1">
        <f t="shared" si="13"/>
        <v>2020</v>
      </c>
      <c r="D304" s="1" t="s">
        <v>734</v>
      </c>
      <c r="E304" s="1" t="s">
        <v>391</v>
      </c>
      <c r="F304" s="1" t="s">
        <v>1258</v>
      </c>
      <c r="G304" s="1" t="s">
        <v>1254</v>
      </c>
      <c r="H304" s="1" t="s">
        <v>7</v>
      </c>
      <c r="I304" s="1" t="s">
        <v>1198</v>
      </c>
      <c r="J304" s="1" t="s">
        <v>59</v>
      </c>
      <c r="K304" s="1">
        <v>3</v>
      </c>
      <c r="L304" s="1">
        <v>19</v>
      </c>
      <c r="M304" s="1" t="b">
        <f t="shared" si="14"/>
        <v>0</v>
      </c>
      <c r="N304" s="1">
        <f t="shared" si="12"/>
        <v>0.1</v>
      </c>
    </row>
    <row r="305" spans="1:14" x14ac:dyDescent="0.25">
      <c r="A305" s="1" t="s">
        <v>232</v>
      </c>
      <c r="B305" s="1" t="s">
        <v>917</v>
      </c>
      <c r="C305" s="1">
        <f t="shared" si="13"/>
        <v>2020</v>
      </c>
      <c r="D305" s="1" t="s">
        <v>735</v>
      </c>
      <c r="E305" s="1" t="s">
        <v>391</v>
      </c>
      <c r="F305" s="1" t="s">
        <v>1258</v>
      </c>
      <c r="G305" s="1" t="s">
        <v>1254</v>
      </c>
      <c r="H305" s="1" t="s">
        <v>7</v>
      </c>
      <c r="I305" s="1" t="s">
        <v>1198</v>
      </c>
      <c r="J305" s="1" t="s">
        <v>59</v>
      </c>
      <c r="K305" s="1">
        <v>4</v>
      </c>
      <c r="L305" s="1">
        <v>19</v>
      </c>
      <c r="M305" s="1" t="b">
        <f t="shared" si="14"/>
        <v>0</v>
      </c>
      <c r="N305" s="1">
        <f t="shared" si="12"/>
        <v>9.4117647058823528E-2</v>
      </c>
    </row>
    <row r="306" spans="1:14" x14ac:dyDescent="0.25">
      <c r="A306" s="1" t="s">
        <v>232</v>
      </c>
      <c r="B306" s="1" t="s">
        <v>916</v>
      </c>
      <c r="C306" s="1">
        <f t="shared" si="13"/>
        <v>2020</v>
      </c>
      <c r="D306" s="1" t="s">
        <v>736</v>
      </c>
      <c r="E306" s="1" t="s">
        <v>391</v>
      </c>
      <c r="F306" s="1" t="s">
        <v>1258</v>
      </c>
      <c r="G306" s="1" t="s">
        <v>1254</v>
      </c>
      <c r="H306" s="1" t="s">
        <v>7</v>
      </c>
      <c r="I306" s="1" t="s">
        <v>1198</v>
      </c>
      <c r="J306" s="1" t="s">
        <v>59</v>
      </c>
      <c r="K306" s="1">
        <v>5</v>
      </c>
      <c r="L306" s="1">
        <v>19</v>
      </c>
      <c r="M306" s="1" t="b">
        <f t="shared" si="14"/>
        <v>0</v>
      </c>
      <c r="N306" s="1">
        <f t="shared" si="12"/>
        <v>8.8235294117647065E-2</v>
      </c>
    </row>
    <row r="307" spans="1:14" x14ac:dyDescent="0.25">
      <c r="A307" s="1" t="s">
        <v>232</v>
      </c>
      <c r="B307" s="1" t="s">
        <v>915</v>
      </c>
      <c r="C307" s="1">
        <f t="shared" si="13"/>
        <v>2020</v>
      </c>
      <c r="D307" s="1" t="s">
        <v>737</v>
      </c>
      <c r="E307" s="1" t="s">
        <v>391</v>
      </c>
      <c r="F307" s="1" t="s">
        <v>1258</v>
      </c>
      <c r="G307" s="1" t="s">
        <v>1254</v>
      </c>
      <c r="H307" s="1" t="s">
        <v>7</v>
      </c>
      <c r="I307" s="1" t="s">
        <v>1198</v>
      </c>
      <c r="J307" s="1" t="s">
        <v>59</v>
      </c>
      <c r="K307" s="1">
        <v>6</v>
      </c>
      <c r="L307" s="1">
        <v>19</v>
      </c>
      <c r="M307" s="1" t="b">
        <f t="shared" si="14"/>
        <v>0</v>
      </c>
      <c r="N307" s="1">
        <f t="shared" si="12"/>
        <v>8.2352941176470587E-2</v>
      </c>
    </row>
    <row r="308" spans="1:14" x14ac:dyDescent="0.25">
      <c r="A308" s="1" t="s">
        <v>232</v>
      </c>
      <c r="B308" s="1" t="s">
        <v>914</v>
      </c>
      <c r="C308" s="1">
        <f t="shared" si="13"/>
        <v>2020</v>
      </c>
      <c r="D308" s="1" t="s">
        <v>738</v>
      </c>
      <c r="E308" s="1" t="s">
        <v>391</v>
      </c>
      <c r="F308" s="1" t="s">
        <v>1258</v>
      </c>
      <c r="G308" s="1" t="s">
        <v>1254</v>
      </c>
      <c r="H308" s="1" t="s">
        <v>7</v>
      </c>
      <c r="I308" s="1" t="s">
        <v>1198</v>
      </c>
      <c r="J308" s="1" t="s">
        <v>59</v>
      </c>
      <c r="K308" s="1">
        <v>7</v>
      </c>
      <c r="L308" s="1">
        <v>19</v>
      </c>
      <c r="M308" s="1" t="b">
        <f t="shared" si="14"/>
        <v>0</v>
      </c>
      <c r="N308" s="1">
        <f t="shared" si="12"/>
        <v>7.6470588235294124E-2</v>
      </c>
    </row>
    <row r="309" spans="1:14" x14ac:dyDescent="0.25">
      <c r="A309" s="1" t="s">
        <v>232</v>
      </c>
      <c r="B309" s="1" t="s">
        <v>913</v>
      </c>
      <c r="C309" s="1">
        <f t="shared" si="13"/>
        <v>2020</v>
      </c>
      <c r="D309" s="1" t="s">
        <v>739</v>
      </c>
      <c r="E309" s="1" t="s">
        <v>750</v>
      </c>
      <c r="F309" s="1" t="s">
        <v>1263</v>
      </c>
      <c r="G309" s="1" t="s">
        <v>1260</v>
      </c>
      <c r="H309" s="1" t="s">
        <v>7</v>
      </c>
      <c r="I309" s="1" t="s">
        <v>1200</v>
      </c>
      <c r="J309" s="1" t="s">
        <v>59</v>
      </c>
      <c r="K309" s="1">
        <v>8</v>
      </c>
      <c r="L309" s="1">
        <v>19</v>
      </c>
      <c r="M309" s="1" t="b">
        <f t="shared" si="14"/>
        <v>0</v>
      </c>
      <c r="N309" s="1">
        <f t="shared" si="12"/>
        <v>7.0588235294117646E-2</v>
      </c>
    </row>
    <row r="310" spans="1:14" x14ac:dyDescent="0.25">
      <c r="A310" s="1" t="s">
        <v>232</v>
      </c>
      <c r="B310" s="1" t="s">
        <v>912</v>
      </c>
      <c r="C310" s="1">
        <f t="shared" si="13"/>
        <v>2020</v>
      </c>
      <c r="D310" s="1" t="s">
        <v>740</v>
      </c>
      <c r="E310" s="1" t="s">
        <v>391</v>
      </c>
      <c r="F310" s="1" t="s">
        <v>1258</v>
      </c>
      <c r="G310" s="1" t="s">
        <v>1254</v>
      </c>
      <c r="H310" s="1" t="s">
        <v>7</v>
      </c>
      <c r="I310" s="1" t="s">
        <v>1198</v>
      </c>
      <c r="J310" s="1" t="s">
        <v>59</v>
      </c>
      <c r="K310" s="1">
        <v>9</v>
      </c>
      <c r="L310" s="1">
        <v>19</v>
      </c>
      <c r="M310" s="1" t="b">
        <f t="shared" si="14"/>
        <v>0</v>
      </c>
      <c r="N310" s="1">
        <f t="shared" si="12"/>
        <v>6.4705882352941183E-2</v>
      </c>
    </row>
    <row r="311" spans="1:14" x14ac:dyDescent="0.25">
      <c r="A311" s="1" t="s">
        <v>232</v>
      </c>
      <c r="B311" s="1" t="s">
        <v>927</v>
      </c>
      <c r="C311" s="1">
        <f t="shared" si="13"/>
        <v>2020</v>
      </c>
      <c r="D311" s="1" t="s">
        <v>748</v>
      </c>
      <c r="E311" s="1" t="s">
        <v>751</v>
      </c>
      <c r="F311" s="1" t="s">
        <v>1286</v>
      </c>
      <c r="G311" s="1" t="s">
        <v>1285</v>
      </c>
      <c r="H311" s="1" t="s">
        <v>7</v>
      </c>
      <c r="I311" s="1" t="s">
        <v>1132</v>
      </c>
      <c r="J311" s="1" t="s">
        <v>59</v>
      </c>
      <c r="K311" s="1">
        <v>10</v>
      </c>
      <c r="L311" s="1">
        <v>19</v>
      </c>
      <c r="M311" s="1" t="b">
        <f t="shared" si="14"/>
        <v>0</v>
      </c>
      <c r="N311" s="1">
        <f t="shared" si="12"/>
        <v>5.8823529411764705E-2</v>
      </c>
    </row>
    <row r="312" spans="1:14" x14ac:dyDescent="0.25">
      <c r="A312" s="1" t="s">
        <v>232</v>
      </c>
      <c r="B312" s="1" t="s">
        <v>925</v>
      </c>
      <c r="C312" s="1">
        <f t="shared" si="13"/>
        <v>2020</v>
      </c>
      <c r="D312" s="1" t="s">
        <v>741</v>
      </c>
      <c r="E312" s="1" t="s">
        <v>391</v>
      </c>
      <c r="F312" s="1" t="s">
        <v>1258</v>
      </c>
      <c r="G312" s="1" t="s">
        <v>1254</v>
      </c>
      <c r="H312" s="1" t="s">
        <v>7</v>
      </c>
      <c r="I312" s="1" t="s">
        <v>1198</v>
      </c>
      <c r="J312" s="1" t="s">
        <v>59</v>
      </c>
      <c r="K312" s="1">
        <v>11</v>
      </c>
      <c r="L312" s="1">
        <v>19</v>
      </c>
      <c r="M312" s="1" t="b">
        <f t="shared" si="14"/>
        <v>0</v>
      </c>
      <c r="N312" s="1">
        <f t="shared" si="12"/>
        <v>5.2941176470588235E-2</v>
      </c>
    </row>
    <row r="313" spans="1:14" x14ac:dyDescent="0.25">
      <c r="A313" s="1" t="s">
        <v>232</v>
      </c>
      <c r="B313" s="1" t="s">
        <v>924</v>
      </c>
      <c r="C313" s="1">
        <f t="shared" si="13"/>
        <v>2020</v>
      </c>
      <c r="D313" s="1" t="s">
        <v>742</v>
      </c>
      <c r="E313" s="1" t="s">
        <v>391</v>
      </c>
      <c r="F313" s="1" t="s">
        <v>1258</v>
      </c>
      <c r="G313" s="1" t="s">
        <v>1254</v>
      </c>
      <c r="H313" s="1" t="s">
        <v>7</v>
      </c>
      <c r="I313" s="1" t="s">
        <v>1198</v>
      </c>
      <c r="J313" s="1" t="s">
        <v>59</v>
      </c>
      <c r="K313" s="1">
        <v>12</v>
      </c>
      <c r="L313" s="1">
        <v>19</v>
      </c>
      <c r="M313" s="1" t="b">
        <f t="shared" si="14"/>
        <v>0</v>
      </c>
      <c r="N313" s="1">
        <f t="shared" si="12"/>
        <v>4.7058823529411764E-2</v>
      </c>
    </row>
    <row r="314" spans="1:14" x14ac:dyDescent="0.25">
      <c r="A314" s="1" t="s">
        <v>232</v>
      </c>
      <c r="B314" s="1" t="s">
        <v>926</v>
      </c>
      <c r="C314" s="1">
        <f t="shared" si="13"/>
        <v>2020</v>
      </c>
      <c r="D314" s="1" t="s">
        <v>749</v>
      </c>
      <c r="E314" s="1" t="s">
        <v>391</v>
      </c>
      <c r="F314" s="1" t="s">
        <v>1258</v>
      </c>
      <c r="G314" s="1" t="s">
        <v>1254</v>
      </c>
      <c r="H314" s="1" t="s">
        <v>7</v>
      </c>
      <c r="I314" s="1" t="s">
        <v>1198</v>
      </c>
      <c r="J314" s="1" t="s">
        <v>59</v>
      </c>
      <c r="K314" s="1">
        <v>13</v>
      </c>
      <c r="L314" s="1">
        <v>19</v>
      </c>
      <c r="M314" s="1" t="b">
        <f t="shared" si="14"/>
        <v>0</v>
      </c>
      <c r="N314" s="1">
        <f t="shared" si="12"/>
        <v>4.1176470588235294E-2</v>
      </c>
    </row>
    <row r="315" spans="1:14" x14ac:dyDescent="0.25">
      <c r="A315" s="1" t="s">
        <v>232</v>
      </c>
      <c r="B315" s="1" t="s">
        <v>923</v>
      </c>
      <c r="C315" s="1">
        <f t="shared" si="13"/>
        <v>2020</v>
      </c>
      <c r="D315" s="1" t="s">
        <v>743</v>
      </c>
      <c r="E315" s="1" t="s">
        <v>391</v>
      </c>
      <c r="F315" s="1" t="s">
        <v>1258</v>
      </c>
      <c r="G315" s="1" t="s">
        <v>1254</v>
      </c>
      <c r="H315" s="1" t="s">
        <v>7</v>
      </c>
      <c r="I315" s="1" t="s">
        <v>1198</v>
      </c>
      <c r="J315" s="1" t="s">
        <v>59</v>
      </c>
      <c r="K315" s="1">
        <v>14</v>
      </c>
      <c r="L315" s="1">
        <v>19</v>
      </c>
      <c r="M315" s="1" t="b">
        <f t="shared" si="14"/>
        <v>0</v>
      </c>
      <c r="N315" s="1">
        <f t="shared" si="12"/>
        <v>3.5294117647058823E-2</v>
      </c>
    </row>
    <row r="316" spans="1:14" x14ac:dyDescent="0.25">
      <c r="A316" s="1" t="s">
        <v>232</v>
      </c>
      <c r="B316" s="1" t="s">
        <v>519</v>
      </c>
      <c r="C316" s="1">
        <f t="shared" si="13"/>
        <v>2020</v>
      </c>
      <c r="D316" s="1" t="s">
        <v>386</v>
      </c>
      <c r="E316" s="1" t="s">
        <v>391</v>
      </c>
      <c r="F316" s="1" t="s">
        <v>1258</v>
      </c>
      <c r="G316" s="1" t="s">
        <v>1254</v>
      </c>
      <c r="H316" s="1" t="s">
        <v>7</v>
      </c>
      <c r="I316" s="1" t="s">
        <v>1198</v>
      </c>
      <c r="J316" s="1" t="s">
        <v>59</v>
      </c>
      <c r="K316" s="1">
        <v>15</v>
      </c>
      <c r="L316" s="1">
        <v>19</v>
      </c>
      <c r="M316" s="1" t="b">
        <f t="shared" si="14"/>
        <v>0</v>
      </c>
      <c r="N316" s="1">
        <f t="shared" si="12"/>
        <v>2.9411764705882353E-2</v>
      </c>
    </row>
    <row r="317" spans="1:14" x14ac:dyDescent="0.25">
      <c r="A317" s="1" t="s">
        <v>232</v>
      </c>
      <c r="B317" s="1" t="s">
        <v>922</v>
      </c>
      <c r="C317" s="1">
        <f t="shared" si="13"/>
        <v>2020</v>
      </c>
      <c r="D317" s="1" t="s">
        <v>744</v>
      </c>
      <c r="E317" s="1" t="s">
        <v>391</v>
      </c>
      <c r="F317" s="1" t="s">
        <v>1258</v>
      </c>
      <c r="G317" s="1" t="s">
        <v>1254</v>
      </c>
      <c r="H317" s="1" t="s">
        <v>7</v>
      </c>
      <c r="I317" s="1" t="s">
        <v>1198</v>
      </c>
      <c r="J317" s="1" t="s">
        <v>59</v>
      </c>
      <c r="K317" s="1">
        <v>16</v>
      </c>
      <c r="L317" s="1">
        <v>19</v>
      </c>
      <c r="M317" s="1" t="b">
        <f t="shared" si="14"/>
        <v>0</v>
      </c>
      <c r="N317" s="1">
        <f t="shared" si="12"/>
        <v>2.3529411764705882E-2</v>
      </c>
    </row>
    <row r="318" spans="1:14" x14ac:dyDescent="0.25">
      <c r="A318" s="1" t="s">
        <v>232</v>
      </c>
      <c r="B318" s="1" t="s">
        <v>921</v>
      </c>
      <c r="C318" s="1">
        <f t="shared" si="13"/>
        <v>2020</v>
      </c>
      <c r="D318" s="1" t="s">
        <v>745</v>
      </c>
      <c r="E318" s="1" t="s">
        <v>391</v>
      </c>
      <c r="F318" s="1" t="s">
        <v>1258</v>
      </c>
      <c r="G318" s="1" t="s">
        <v>1254</v>
      </c>
      <c r="H318" s="1" t="s">
        <v>7</v>
      </c>
      <c r="I318" s="1" t="s">
        <v>1198</v>
      </c>
      <c r="J318" s="1" t="s">
        <v>59</v>
      </c>
      <c r="K318" s="1">
        <v>17</v>
      </c>
      <c r="L318" s="1">
        <v>19</v>
      </c>
      <c r="M318" s="1" t="b">
        <f t="shared" si="14"/>
        <v>0</v>
      </c>
      <c r="N318" s="1">
        <f t="shared" si="12"/>
        <v>1.7647058823529412E-2</v>
      </c>
    </row>
    <row r="319" spans="1:14" x14ac:dyDescent="0.25">
      <c r="A319" s="1" t="s">
        <v>232</v>
      </c>
      <c r="B319" s="1" t="s">
        <v>928</v>
      </c>
      <c r="C319" s="1">
        <f t="shared" si="13"/>
        <v>2020</v>
      </c>
      <c r="D319" s="1" t="s">
        <v>753</v>
      </c>
      <c r="E319" s="1" t="s">
        <v>391</v>
      </c>
      <c r="F319" s="1" t="s">
        <v>1258</v>
      </c>
      <c r="G319" s="1" t="s">
        <v>1254</v>
      </c>
      <c r="H319" s="1" t="s">
        <v>7</v>
      </c>
      <c r="I319" s="1" t="s">
        <v>1198</v>
      </c>
      <c r="J319" s="1" t="s">
        <v>59</v>
      </c>
      <c r="K319" s="1">
        <v>18</v>
      </c>
      <c r="L319" s="1">
        <v>19</v>
      </c>
      <c r="M319" s="1" t="b">
        <f t="shared" si="14"/>
        <v>0</v>
      </c>
      <c r="N319" s="1">
        <f t="shared" si="12"/>
        <v>1.1764705882352941E-2</v>
      </c>
    </row>
    <row r="320" spans="1:14" x14ac:dyDescent="0.25">
      <c r="A320" s="1" t="s">
        <v>232</v>
      </c>
      <c r="B320" s="1" t="s">
        <v>920</v>
      </c>
      <c r="C320" s="1">
        <f t="shared" si="13"/>
        <v>2020</v>
      </c>
      <c r="D320" s="1" t="s">
        <v>746</v>
      </c>
      <c r="E320" s="1" t="s">
        <v>391</v>
      </c>
      <c r="F320" s="1" t="s">
        <v>1258</v>
      </c>
      <c r="G320" s="1" t="s">
        <v>1254</v>
      </c>
      <c r="H320" s="1" t="s">
        <v>7</v>
      </c>
      <c r="I320" s="1" t="s">
        <v>1198</v>
      </c>
      <c r="J320" s="1" t="s">
        <v>59</v>
      </c>
      <c r="K320" s="1">
        <v>19</v>
      </c>
      <c r="L320" s="1">
        <v>19</v>
      </c>
      <c r="M320" s="1" t="b">
        <f t="shared" si="14"/>
        <v>0</v>
      </c>
      <c r="N320" s="1">
        <f t="shared" si="12"/>
        <v>1</v>
      </c>
    </row>
    <row r="321" spans="1:14" x14ac:dyDescent="0.25">
      <c r="A321" s="1" t="s">
        <v>239</v>
      </c>
      <c r="B321" s="1" t="s">
        <v>522</v>
      </c>
      <c r="C321" s="1">
        <f t="shared" si="13"/>
        <v>2020</v>
      </c>
      <c r="D321" s="1" t="s">
        <v>389</v>
      </c>
      <c r="E321" s="1" t="s">
        <v>391</v>
      </c>
      <c r="F321" s="1" t="s">
        <v>1258</v>
      </c>
      <c r="G321" s="1" t="s">
        <v>1254</v>
      </c>
      <c r="H321" s="1" t="s">
        <v>7</v>
      </c>
      <c r="I321" s="1" t="s">
        <v>1198</v>
      </c>
      <c r="J321" s="1" t="s">
        <v>60</v>
      </c>
      <c r="K321" s="1">
        <v>1</v>
      </c>
      <c r="L321" s="1">
        <v>14</v>
      </c>
      <c r="M321" s="1" t="b">
        <f t="shared" si="14"/>
        <v>0</v>
      </c>
      <c r="N321" s="1">
        <f t="shared" si="12"/>
        <v>1</v>
      </c>
    </row>
    <row r="322" spans="1:14" x14ac:dyDescent="0.25">
      <c r="A322" s="1" t="s">
        <v>239</v>
      </c>
      <c r="B322" s="1" t="s">
        <v>919</v>
      </c>
      <c r="C322" s="1">
        <f t="shared" si="13"/>
        <v>2020</v>
      </c>
      <c r="D322" s="1" t="s">
        <v>733</v>
      </c>
      <c r="E322" s="1" t="s">
        <v>391</v>
      </c>
      <c r="F322" s="1" t="s">
        <v>1258</v>
      </c>
      <c r="G322" s="1" t="s">
        <v>1254</v>
      </c>
      <c r="H322" s="1" t="s">
        <v>7</v>
      </c>
      <c r="I322" s="1" t="s">
        <v>1198</v>
      </c>
      <c r="J322" s="1" t="s">
        <v>59</v>
      </c>
      <c r="K322" s="1">
        <v>2</v>
      </c>
      <c r="L322" s="1">
        <v>14</v>
      </c>
      <c r="M322" s="1" t="b">
        <f t="shared" si="14"/>
        <v>0</v>
      </c>
      <c r="N322" s="1">
        <f t="shared" ref="N322:N385" si="15">IF(AND($K322=$K321,  $A322=$A321), 0, IF(OR($K322=1, $J322="Yes", $K322=$L322), 1, IF(AND($L322=3, $K322=2), 0.7, IF(AND($L322=3, $K322=3), 0.3, (2*($L322-$K322+1)/(($L322+1)*($L322-2)))))))</f>
        <v>0.14444444444444443</v>
      </c>
    </row>
    <row r="323" spans="1:14" x14ac:dyDescent="0.25">
      <c r="A323" s="1" t="s">
        <v>239</v>
      </c>
      <c r="B323" s="1" t="s">
        <v>925</v>
      </c>
      <c r="C323" s="1">
        <f t="shared" ref="C323:C386" si="16">VALUE(MID(A323,FIND("(", A323)+1,4))</f>
        <v>2020</v>
      </c>
      <c r="D323" s="1" t="s">
        <v>741</v>
      </c>
      <c r="E323" s="1" t="s">
        <v>391</v>
      </c>
      <c r="F323" s="1" t="s">
        <v>1258</v>
      </c>
      <c r="G323" s="1" t="s">
        <v>1254</v>
      </c>
      <c r="H323" s="1" t="s">
        <v>7</v>
      </c>
      <c r="I323" s="1" t="s">
        <v>1198</v>
      </c>
      <c r="J323" s="1" t="s">
        <v>59</v>
      </c>
      <c r="K323" s="1">
        <v>3</v>
      </c>
      <c r="L323" s="1">
        <v>14</v>
      </c>
      <c r="M323" s="1" t="b">
        <f t="shared" ref="M323:M386" si="17">AND(J323="Yes", K323=L323)</f>
        <v>0</v>
      </c>
      <c r="N323" s="1">
        <f t="shared" si="15"/>
        <v>0.13333333333333333</v>
      </c>
    </row>
    <row r="324" spans="1:14" x14ac:dyDescent="0.25">
      <c r="A324" s="1" t="s">
        <v>239</v>
      </c>
      <c r="B324" s="1" t="s">
        <v>924</v>
      </c>
      <c r="C324" s="1">
        <f t="shared" si="16"/>
        <v>2020</v>
      </c>
      <c r="D324" s="1" t="s">
        <v>742</v>
      </c>
      <c r="E324" s="1" t="s">
        <v>391</v>
      </c>
      <c r="F324" s="1" t="s">
        <v>1258</v>
      </c>
      <c r="G324" s="1" t="s">
        <v>1254</v>
      </c>
      <c r="H324" s="1" t="s">
        <v>7</v>
      </c>
      <c r="I324" s="1" t="s">
        <v>1198</v>
      </c>
      <c r="J324" s="1" t="s">
        <v>59</v>
      </c>
      <c r="K324" s="1">
        <v>4</v>
      </c>
      <c r="L324" s="1">
        <v>14</v>
      </c>
      <c r="M324" s="1" t="b">
        <f t="shared" si="17"/>
        <v>0</v>
      </c>
      <c r="N324" s="1">
        <f t="shared" si="15"/>
        <v>0.12222222222222222</v>
      </c>
    </row>
    <row r="325" spans="1:14" x14ac:dyDescent="0.25">
      <c r="A325" s="1" t="s">
        <v>239</v>
      </c>
      <c r="B325" s="1" t="s">
        <v>917</v>
      </c>
      <c r="C325" s="1">
        <f t="shared" si="16"/>
        <v>2020</v>
      </c>
      <c r="D325" s="1" t="s">
        <v>735</v>
      </c>
      <c r="E325" s="1" t="s">
        <v>391</v>
      </c>
      <c r="F325" s="1" t="s">
        <v>1258</v>
      </c>
      <c r="G325" s="1" t="s">
        <v>1254</v>
      </c>
      <c r="H325" s="1" t="s">
        <v>7</v>
      </c>
      <c r="I325" s="1" t="s">
        <v>1198</v>
      </c>
      <c r="J325" s="1" t="s">
        <v>59</v>
      </c>
      <c r="K325" s="1">
        <v>5</v>
      </c>
      <c r="L325" s="1">
        <v>14</v>
      </c>
      <c r="M325" s="1" t="b">
        <f t="shared" si="17"/>
        <v>0</v>
      </c>
      <c r="N325" s="1">
        <f t="shared" si="15"/>
        <v>0.1111111111111111</v>
      </c>
    </row>
    <row r="326" spans="1:14" x14ac:dyDescent="0.25">
      <c r="A326" s="1" t="s">
        <v>239</v>
      </c>
      <c r="B326" s="1" t="s">
        <v>916</v>
      </c>
      <c r="C326" s="1">
        <f t="shared" si="16"/>
        <v>2020</v>
      </c>
      <c r="D326" s="1" t="s">
        <v>736</v>
      </c>
      <c r="E326" s="1" t="s">
        <v>391</v>
      </c>
      <c r="F326" s="1" t="s">
        <v>1258</v>
      </c>
      <c r="G326" s="1" t="s">
        <v>1254</v>
      </c>
      <c r="H326" s="1" t="s">
        <v>7</v>
      </c>
      <c r="I326" s="1" t="s">
        <v>1198</v>
      </c>
      <c r="J326" s="1" t="s">
        <v>59</v>
      </c>
      <c r="K326" s="1">
        <v>6</v>
      </c>
      <c r="L326" s="1">
        <v>14</v>
      </c>
      <c r="M326" s="1" t="b">
        <f t="shared" si="17"/>
        <v>0</v>
      </c>
      <c r="N326" s="1">
        <f t="shared" si="15"/>
        <v>0.1</v>
      </c>
    </row>
    <row r="327" spans="1:14" x14ac:dyDescent="0.25">
      <c r="A327" s="1" t="s">
        <v>239</v>
      </c>
      <c r="B327" s="1" t="s">
        <v>929</v>
      </c>
      <c r="C327" s="1">
        <f t="shared" si="16"/>
        <v>2020</v>
      </c>
      <c r="D327" s="1" t="s">
        <v>752</v>
      </c>
      <c r="E327" s="1" t="s">
        <v>754</v>
      </c>
      <c r="F327" s="1" t="s">
        <v>1284</v>
      </c>
      <c r="G327" s="1" t="s">
        <v>1254</v>
      </c>
      <c r="H327" s="1" t="s">
        <v>7</v>
      </c>
      <c r="I327" s="1" t="s">
        <v>1180</v>
      </c>
      <c r="J327" s="1" t="s">
        <v>59</v>
      </c>
      <c r="K327" s="1">
        <v>7</v>
      </c>
      <c r="L327" s="1">
        <v>14</v>
      </c>
      <c r="M327" s="1" t="b">
        <f t="shared" si="17"/>
        <v>0</v>
      </c>
      <c r="N327" s="1">
        <f t="shared" si="15"/>
        <v>8.8888888888888892E-2</v>
      </c>
    </row>
    <row r="328" spans="1:14" x14ac:dyDescent="0.25">
      <c r="A328" s="1" t="s">
        <v>239</v>
      </c>
      <c r="B328" s="1" t="s">
        <v>915</v>
      </c>
      <c r="C328" s="1">
        <f t="shared" si="16"/>
        <v>2020</v>
      </c>
      <c r="D328" s="1" t="s">
        <v>737</v>
      </c>
      <c r="E328" s="1" t="s">
        <v>391</v>
      </c>
      <c r="F328" s="1" t="s">
        <v>1258</v>
      </c>
      <c r="G328" s="1" t="s">
        <v>1254</v>
      </c>
      <c r="H328" s="1" t="s">
        <v>7</v>
      </c>
      <c r="I328" s="1" t="s">
        <v>1198</v>
      </c>
      <c r="J328" s="1" t="s">
        <v>59</v>
      </c>
      <c r="K328" s="1">
        <v>8</v>
      </c>
      <c r="L328" s="1">
        <v>14</v>
      </c>
      <c r="M328" s="1" t="b">
        <f t="shared" si="17"/>
        <v>0</v>
      </c>
      <c r="N328" s="1">
        <f t="shared" si="15"/>
        <v>7.7777777777777779E-2</v>
      </c>
    </row>
    <row r="329" spans="1:14" x14ac:dyDescent="0.25">
      <c r="A329" s="1" t="s">
        <v>239</v>
      </c>
      <c r="B329" s="1" t="s">
        <v>923</v>
      </c>
      <c r="C329" s="1">
        <f t="shared" si="16"/>
        <v>2020</v>
      </c>
      <c r="D329" s="1" t="s">
        <v>743</v>
      </c>
      <c r="E329" s="1" t="s">
        <v>391</v>
      </c>
      <c r="F329" s="1" t="s">
        <v>1258</v>
      </c>
      <c r="G329" s="1" t="s">
        <v>1254</v>
      </c>
      <c r="H329" s="1" t="s">
        <v>7</v>
      </c>
      <c r="I329" s="1" t="s">
        <v>1198</v>
      </c>
      <c r="J329" s="1" t="s">
        <v>59</v>
      </c>
      <c r="K329" s="1">
        <v>9</v>
      </c>
      <c r="L329" s="1">
        <v>14</v>
      </c>
      <c r="M329" s="1" t="b">
        <f t="shared" si="17"/>
        <v>0</v>
      </c>
      <c r="N329" s="1">
        <f t="shared" si="15"/>
        <v>6.6666666666666666E-2</v>
      </c>
    </row>
    <row r="330" spans="1:14" x14ac:dyDescent="0.25">
      <c r="A330" s="1" t="s">
        <v>239</v>
      </c>
      <c r="B330" s="1" t="s">
        <v>519</v>
      </c>
      <c r="C330" s="1">
        <f t="shared" si="16"/>
        <v>2020</v>
      </c>
      <c r="D330" s="1" t="s">
        <v>386</v>
      </c>
      <c r="E330" s="1" t="s">
        <v>391</v>
      </c>
      <c r="F330" s="1" t="s">
        <v>1258</v>
      </c>
      <c r="G330" s="1" t="s">
        <v>1254</v>
      </c>
      <c r="H330" s="1" t="s">
        <v>7</v>
      </c>
      <c r="I330" s="1" t="s">
        <v>1198</v>
      </c>
      <c r="J330" s="1" t="s">
        <v>59</v>
      </c>
      <c r="K330" s="1">
        <v>10</v>
      </c>
      <c r="L330" s="1">
        <v>14</v>
      </c>
      <c r="M330" s="1" t="b">
        <f t="shared" si="17"/>
        <v>0</v>
      </c>
      <c r="N330" s="1">
        <f t="shared" si="15"/>
        <v>5.5555555555555552E-2</v>
      </c>
    </row>
    <row r="331" spans="1:14" x14ac:dyDescent="0.25">
      <c r="A331" s="1" t="s">
        <v>239</v>
      </c>
      <c r="B331" s="1" t="s">
        <v>913</v>
      </c>
      <c r="C331" s="1">
        <f t="shared" si="16"/>
        <v>2020</v>
      </c>
      <c r="D331" s="1" t="s">
        <v>739</v>
      </c>
      <c r="E331" s="1" t="s">
        <v>747</v>
      </c>
      <c r="F331" s="1" t="s">
        <v>1266</v>
      </c>
      <c r="G331" s="1" t="s">
        <v>1254</v>
      </c>
      <c r="H331" s="1" t="s">
        <v>7</v>
      </c>
      <c r="I331" s="1" t="s">
        <v>1149</v>
      </c>
      <c r="J331" s="1" t="s">
        <v>59</v>
      </c>
      <c r="K331" s="1">
        <v>11</v>
      </c>
      <c r="L331" s="1">
        <v>14</v>
      </c>
      <c r="M331" s="1" t="b">
        <f t="shared" si="17"/>
        <v>0</v>
      </c>
      <c r="N331" s="1">
        <f t="shared" si="15"/>
        <v>4.4444444444444446E-2</v>
      </c>
    </row>
    <row r="332" spans="1:14" x14ac:dyDescent="0.25">
      <c r="A332" s="1" t="s">
        <v>239</v>
      </c>
      <c r="B332" s="1" t="s">
        <v>921</v>
      </c>
      <c r="C332" s="1">
        <f t="shared" si="16"/>
        <v>2020</v>
      </c>
      <c r="D332" s="1" t="s">
        <v>745</v>
      </c>
      <c r="E332" s="1" t="s">
        <v>391</v>
      </c>
      <c r="F332" s="1" t="s">
        <v>1258</v>
      </c>
      <c r="G332" s="1" t="s">
        <v>1254</v>
      </c>
      <c r="H332" s="1" t="s">
        <v>7</v>
      </c>
      <c r="I332" s="1" t="s">
        <v>1198</v>
      </c>
      <c r="J332" s="1" t="s">
        <v>59</v>
      </c>
      <c r="K332" s="1">
        <v>12</v>
      </c>
      <c r="L332" s="1">
        <v>14</v>
      </c>
      <c r="M332" s="1" t="b">
        <f t="shared" si="17"/>
        <v>0</v>
      </c>
      <c r="N332" s="1">
        <f t="shared" si="15"/>
        <v>3.3333333333333333E-2</v>
      </c>
    </row>
    <row r="333" spans="1:14" x14ac:dyDescent="0.25">
      <c r="A333" s="1" t="s">
        <v>239</v>
      </c>
      <c r="B333" s="1" t="s">
        <v>928</v>
      </c>
      <c r="C333" s="1">
        <f t="shared" si="16"/>
        <v>2020</v>
      </c>
      <c r="D333" s="1" t="s">
        <v>753</v>
      </c>
      <c r="E333" s="1" t="s">
        <v>391</v>
      </c>
      <c r="F333" s="1" t="s">
        <v>1258</v>
      </c>
      <c r="G333" s="1" t="s">
        <v>1254</v>
      </c>
      <c r="H333" s="1" t="s">
        <v>7</v>
      </c>
      <c r="I333" s="1" t="s">
        <v>1198</v>
      </c>
      <c r="J333" s="1" t="s">
        <v>59</v>
      </c>
      <c r="K333" s="1">
        <v>13</v>
      </c>
      <c r="L333" s="1">
        <v>14</v>
      </c>
      <c r="M333" s="1" t="b">
        <f t="shared" si="17"/>
        <v>0</v>
      </c>
      <c r="N333" s="1">
        <f t="shared" si="15"/>
        <v>2.2222222222222223E-2</v>
      </c>
    </row>
    <row r="334" spans="1:14" x14ac:dyDescent="0.25">
      <c r="A334" s="1" t="s">
        <v>239</v>
      </c>
      <c r="B334" s="1" t="s">
        <v>920</v>
      </c>
      <c r="C334" s="1">
        <f t="shared" si="16"/>
        <v>2020</v>
      </c>
      <c r="D334" s="1" t="s">
        <v>746</v>
      </c>
      <c r="E334" s="1" t="s">
        <v>391</v>
      </c>
      <c r="F334" s="1" t="s">
        <v>1258</v>
      </c>
      <c r="G334" s="1" t="s">
        <v>1254</v>
      </c>
      <c r="H334" s="1" t="s">
        <v>7</v>
      </c>
      <c r="I334" s="1" t="s">
        <v>1198</v>
      </c>
      <c r="J334" s="1" t="s">
        <v>59</v>
      </c>
      <c r="K334" s="1">
        <v>14</v>
      </c>
      <c r="L334" s="1">
        <v>14</v>
      </c>
      <c r="M334" s="1" t="b">
        <f t="shared" si="17"/>
        <v>0</v>
      </c>
      <c r="N334" s="1">
        <f t="shared" si="15"/>
        <v>1</v>
      </c>
    </row>
    <row r="335" spans="1:14" x14ac:dyDescent="0.25">
      <c r="A335" s="1" t="s">
        <v>243</v>
      </c>
      <c r="B335" s="1" t="s">
        <v>930</v>
      </c>
      <c r="C335" s="1">
        <f t="shared" si="16"/>
        <v>2008</v>
      </c>
      <c r="D335" s="1" t="s">
        <v>755</v>
      </c>
      <c r="E335" s="1" t="s">
        <v>767</v>
      </c>
      <c r="F335" s="1" t="s">
        <v>768</v>
      </c>
      <c r="H335" s="1" t="s">
        <v>246</v>
      </c>
      <c r="I335" s="1" t="s">
        <v>1181</v>
      </c>
      <c r="J335" s="1" t="s">
        <v>60</v>
      </c>
      <c r="K335" s="1">
        <v>1</v>
      </c>
      <c r="L335" s="1">
        <v>12</v>
      </c>
      <c r="M335" s="1" t="b">
        <f t="shared" si="17"/>
        <v>0</v>
      </c>
      <c r="N335" s="1">
        <f t="shared" si="15"/>
        <v>1</v>
      </c>
    </row>
    <row r="336" spans="1:14" x14ac:dyDescent="0.25">
      <c r="A336" s="1" t="s">
        <v>243</v>
      </c>
      <c r="B336" s="1" t="s">
        <v>936</v>
      </c>
      <c r="C336" s="1">
        <f t="shared" si="16"/>
        <v>2008</v>
      </c>
      <c r="D336" s="1" t="s">
        <v>756</v>
      </c>
      <c r="E336" s="1" t="s">
        <v>767</v>
      </c>
      <c r="F336" s="1" t="s">
        <v>768</v>
      </c>
      <c r="H336" s="1" t="s">
        <v>246</v>
      </c>
      <c r="I336" s="1" t="s">
        <v>1181</v>
      </c>
      <c r="J336" s="1" t="s">
        <v>59</v>
      </c>
      <c r="K336" s="1">
        <v>2</v>
      </c>
      <c r="L336" s="1">
        <v>12</v>
      </c>
      <c r="M336" s="1" t="b">
        <f t="shared" si="17"/>
        <v>0</v>
      </c>
      <c r="N336" s="1">
        <f t="shared" si="15"/>
        <v>0.16923076923076924</v>
      </c>
    </row>
    <row r="337" spans="1:14" x14ac:dyDescent="0.25">
      <c r="A337" s="1" t="s">
        <v>243</v>
      </c>
      <c r="B337" s="1" t="s">
        <v>935</v>
      </c>
      <c r="C337" s="1">
        <f t="shared" si="16"/>
        <v>2008</v>
      </c>
      <c r="D337" s="1" t="s">
        <v>757</v>
      </c>
      <c r="E337" s="1" t="s">
        <v>767</v>
      </c>
      <c r="F337" s="1" t="s">
        <v>768</v>
      </c>
      <c r="H337" s="1" t="s">
        <v>246</v>
      </c>
      <c r="I337" s="1" t="s">
        <v>1181</v>
      </c>
      <c r="J337" s="1" t="s">
        <v>59</v>
      </c>
      <c r="K337" s="1">
        <v>3</v>
      </c>
      <c r="L337" s="1">
        <v>12</v>
      </c>
      <c r="M337" s="1" t="b">
        <f t="shared" si="17"/>
        <v>0</v>
      </c>
      <c r="N337" s="1">
        <f t="shared" si="15"/>
        <v>0.15384615384615385</v>
      </c>
    </row>
    <row r="338" spans="1:14" x14ac:dyDescent="0.25">
      <c r="A338" s="1" t="s">
        <v>243</v>
      </c>
      <c r="B338" s="1" t="s">
        <v>934</v>
      </c>
      <c r="C338" s="1">
        <f t="shared" si="16"/>
        <v>2008</v>
      </c>
      <c r="D338" s="1" t="s">
        <v>758</v>
      </c>
      <c r="E338" s="1" t="s">
        <v>767</v>
      </c>
      <c r="F338" s="1" t="s">
        <v>768</v>
      </c>
      <c r="H338" s="1" t="s">
        <v>246</v>
      </c>
      <c r="I338" s="1" t="s">
        <v>1181</v>
      </c>
      <c r="J338" s="1" t="s">
        <v>59</v>
      </c>
      <c r="K338" s="1">
        <v>4</v>
      </c>
      <c r="L338" s="1">
        <v>12</v>
      </c>
      <c r="M338" s="1" t="b">
        <f t="shared" si="17"/>
        <v>0</v>
      </c>
      <c r="N338" s="1">
        <f t="shared" si="15"/>
        <v>0.13846153846153847</v>
      </c>
    </row>
    <row r="339" spans="1:14" x14ac:dyDescent="0.25">
      <c r="A339" s="1" t="s">
        <v>243</v>
      </c>
      <c r="B339" s="1" t="s">
        <v>933</v>
      </c>
      <c r="C339" s="1">
        <f t="shared" si="16"/>
        <v>2008</v>
      </c>
      <c r="D339" s="1" t="s">
        <v>759</v>
      </c>
      <c r="E339" s="1" t="s">
        <v>767</v>
      </c>
      <c r="F339" s="1" t="s">
        <v>768</v>
      </c>
      <c r="H339" s="1" t="s">
        <v>246</v>
      </c>
      <c r="I339" s="1" t="s">
        <v>1181</v>
      </c>
      <c r="J339" s="1" t="s">
        <v>59</v>
      </c>
      <c r="K339" s="1">
        <v>5</v>
      </c>
      <c r="L339" s="1">
        <v>12</v>
      </c>
      <c r="M339" s="1" t="b">
        <f t="shared" si="17"/>
        <v>0</v>
      </c>
      <c r="N339" s="1">
        <f t="shared" si="15"/>
        <v>0.12307692307692308</v>
      </c>
    </row>
    <row r="340" spans="1:14" x14ac:dyDescent="0.25">
      <c r="A340" s="1" t="s">
        <v>243</v>
      </c>
      <c r="B340" s="1" t="s">
        <v>932</v>
      </c>
      <c r="C340" s="1">
        <f t="shared" si="16"/>
        <v>2008</v>
      </c>
      <c r="D340" s="1" t="s">
        <v>760</v>
      </c>
      <c r="E340" s="1" t="s">
        <v>769</v>
      </c>
      <c r="F340" s="1" t="s">
        <v>768</v>
      </c>
      <c r="H340" s="1" t="s">
        <v>246</v>
      </c>
      <c r="I340" s="1" t="s">
        <v>1171</v>
      </c>
      <c r="J340" s="1" t="s">
        <v>59</v>
      </c>
      <c r="K340" s="1">
        <v>6</v>
      </c>
      <c r="L340" s="1">
        <v>12</v>
      </c>
      <c r="M340" s="1" t="b">
        <f t="shared" si="17"/>
        <v>0</v>
      </c>
      <c r="N340" s="1">
        <f t="shared" si="15"/>
        <v>0.1076923076923077</v>
      </c>
    </row>
    <row r="341" spans="1:14" x14ac:dyDescent="0.25">
      <c r="A341" s="1" t="s">
        <v>243</v>
      </c>
      <c r="B341" s="1" t="s">
        <v>931</v>
      </c>
      <c r="C341" s="1">
        <f t="shared" si="16"/>
        <v>2008</v>
      </c>
      <c r="D341" s="1" t="s">
        <v>761</v>
      </c>
      <c r="E341" s="1" t="s">
        <v>769</v>
      </c>
      <c r="F341" s="1" t="s">
        <v>768</v>
      </c>
      <c r="H341" s="1" t="s">
        <v>246</v>
      </c>
      <c r="I341" s="1" t="s">
        <v>1171</v>
      </c>
      <c r="J341" s="1" t="s">
        <v>59</v>
      </c>
      <c r="K341" s="1">
        <v>7</v>
      </c>
      <c r="L341" s="1">
        <v>12</v>
      </c>
      <c r="M341" s="1" t="b">
        <f t="shared" si="17"/>
        <v>0</v>
      </c>
      <c r="N341" s="1">
        <f t="shared" si="15"/>
        <v>9.2307692307692313E-2</v>
      </c>
    </row>
    <row r="342" spans="1:14" x14ac:dyDescent="0.25">
      <c r="A342" s="1" t="s">
        <v>243</v>
      </c>
      <c r="B342" s="1" t="s">
        <v>941</v>
      </c>
      <c r="C342" s="1">
        <f t="shared" si="16"/>
        <v>2008</v>
      </c>
      <c r="D342" s="1" t="s">
        <v>762</v>
      </c>
      <c r="E342" s="1" t="s">
        <v>769</v>
      </c>
      <c r="F342" s="1" t="s">
        <v>768</v>
      </c>
      <c r="H342" s="1" t="s">
        <v>246</v>
      </c>
      <c r="I342" s="1" t="s">
        <v>1171</v>
      </c>
      <c r="J342" s="1" t="s">
        <v>59</v>
      </c>
      <c r="K342" s="1">
        <v>8</v>
      </c>
      <c r="L342" s="1">
        <v>12</v>
      </c>
      <c r="M342" s="1" t="b">
        <f t="shared" si="17"/>
        <v>0</v>
      </c>
      <c r="N342" s="1">
        <f t="shared" si="15"/>
        <v>7.6923076923076927E-2</v>
      </c>
    </row>
    <row r="343" spans="1:14" x14ac:dyDescent="0.25">
      <c r="A343" s="1" t="s">
        <v>243</v>
      </c>
      <c r="B343" s="1" t="s">
        <v>940</v>
      </c>
      <c r="C343" s="1">
        <f t="shared" si="16"/>
        <v>2008</v>
      </c>
      <c r="D343" s="1" t="s">
        <v>763</v>
      </c>
      <c r="E343" s="1" t="s">
        <v>767</v>
      </c>
      <c r="F343" s="1" t="s">
        <v>768</v>
      </c>
      <c r="H343" s="1" t="s">
        <v>246</v>
      </c>
      <c r="I343" s="1" t="s">
        <v>1181</v>
      </c>
      <c r="J343" s="1" t="s">
        <v>59</v>
      </c>
      <c r="K343" s="1">
        <v>9</v>
      </c>
      <c r="L343" s="1">
        <v>12</v>
      </c>
      <c r="M343" s="1" t="b">
        <f t="shared" si="17"/>
        <v>0</v>
      </c>
      <c r="N343" s="1">
        <f t="shared" si="15"/>
        <v>6.1538461538461542E-2</v>
      </c>
    </row>
    <row r="344" spans="1:14" x14ac:dyDescent="0.25">
      <c r="A344" s="1" t="s">
        <v>243</v>
      </c>
      <c r="B344" s="1" t="s">
        <v>939</v>
      </c>
      <c r="C344" s="1">
        <f t="shared" si="16"/>
        <v>2008</v>
      </c>
      <c r="D344" s="1" t="s">
        <v>764</v>
      </c>
      <c r="E344" s="1" t="s">
        <v>770</v>
      </c>
      <c r="F344" s="1" t="s">
        <v>771</v>
      </c>
      <c r="H344" s="1" t="s">
        <v>246</v>
      </c>
      <c r="I344" s="1" t="s">
        <v>1134</v>
      </c>
      <c r="J344" s="1" t="s">
        <v>59</v>
      </c>
      <c r="K344" s="1">
        <v>10</v>
      </c>
      <c r="L344" s="1">
        <v>12</v>
      </c>
      <c r="M344" s="1" t="b">
        <f t="shared" si="17"/>
        <v>0</v>
      </c>
      <c r="N344" s="1">
        <f t="shared" si="15"/>
        <v>4.6153846153846156E-2</v>
      </c>
    </row>
    <row r="345" spans="1:14" x14ac:dyDescent="0.25">
      <c r="A345" s="1" t="s">
        <v>243</v>
      </c>
      <c r="B345" s="1" t="s">
        <v>938</v>
      </c>
      <c r="C345" s="1">
        <f t="shared" si="16"/>
        <v>2008</v>
      </c>
      <c r="D345" s="1" t="s">
        <v>765</v>
      </c>
      <c r="E345" s="1" t="s">
        <v>772</v>
      </c>
      <c r="F345" s="1" t="s">
        <v>768</v>
      </c>
      <c r="H345" s="1" t="s">
        <v>246</v>
      </c>
      <c r="I345" s="1" t="s">
        <v>1155</v>
      </c>
      <c r="J345" s="1" t="s">
        <v>59</v>
      </c>
      <c r="K345" s="1">
        <v>11</v>
      </c>
      <c r="L345" s="1">
        <v>12</v>
      </c>
      <c r="M345" s="1" t="b">
        <f t="shared" si="17"/>
        <v>0</v>
      </c>
      <c r="N345" s="1">
        <f t="shared" si="15"/>
        <v>3.0769230769230771E-2</v>
      </c>
    </row>
    <row r="346" spans="1:14" x14ac:dyDescent="0.25">
      <c r="A346" s="1" t="s">
        <v>243</v>
      </c>
      <c r="B346" s="1" t="s">
        <v>937</v>
      </c>
      <c r="C346" s="1">
        <f t="shared" si="16"/>
        <v>2008</v>
      </c>
      <c r="D346" s="1" t="s">
        <v>766</v>
      </c>
      <c r="E346" s="1" t="s">
        <v>499</v>
      </c>
      <c r="F346" s="1" t="s">
        <v>460</v>
      </c>
      <c r="H346" s="1" t="s">
        <v>36</v>
      </c>
      <c r="I346" s="1" t="s">
        <v>1145</v>
      </c>
      <c r="J346" s="1" t="s">
        <v>59</v>
      </c>
      <c r="K346" s="1">
        <v>12</v>
      </c>
      <c r="L346" s="1">
        <v>12</v>
      </c>
      <c r="M346" s="1" t="b">
        <f t="shared" si="17"/>
        <v>0</v>
      </c>
      <c r="N346" s="1">
        <f t="shared" si="15"/>
        <v>1</v>
      </c>
    </row>
    <row r="347" spans="1:14" x14ac:dyDescent="0.25">
      <c r="A347" s="1" t="s">
        <v>247</v>
      </c>
      <c r="B347" s="1" t="s">
        <v>942</v>
      </c>
      <c r="C347" s="1">
        <f t="shared" si="16"/>
        <v>2006</v>
      </c>
      <c r="D347" s="1" t="s">
        <v>773</v>
      </c>
      <c r="E347" s="1" t="s">
        <v>777</v>
      </c>
      <c r="F347" s="1" t="s">
        <v>1273</v>
      </c>
      <c r="G347" s="1" t="s">
        <v>1255</v>
      </c>
      <c r="H347" s="1" t="s">
        <v>7</v>
      </c>
      <c r="I347" s="1" t="s">
        <v>1133</v>
      </c>
      <c r="J347" s="1" t="s">
        <v>59</v>
      </c>
      <c r="K347" s="1">
        <v>1</v>
      </c>
      <c r="L347" s="1">
        <v>4</v>
      </c>
      <c r="M347" s="1" t="b">
        <f t="shared" si="17"/>
        <v>0</v>
      </c>
      <c r="N347" s="1">
        <f t="shared" si="15"/>
        <v>1</v>
      </c>
    </row>
    <row r="348" spans="1:14" x14ac:dyDescent="0.25">
      <c r="A348" s="1" t="s">
        <v>247</v>
      </c>
      <c r="B348" s="1" t="s">
        <v>945</v>
      </c>
      <c r="C348" s="1">
        <f t="shared" si="16"/>
        <v>2006</v>
      </c>
      <c r="D348" s="1" t="s">
        <v>774</v>
      </c>
      <c r="E348" s="1" t="s">
        <v>778</v>
      </c>
      <c r="F348" s="1" t="s">
        <v>1275</v>
      </c>
      <c r="G348" s="1" t="s">
        <v>1254</v>
      </c>
      <c r="H348" s="1" t="s">
        <v>7</v>
      </c>
      <c r="I348" s="1" t="s">
        <v>1165</v>
      </c>
      <c r="J348" s="1" t="s">
        <v>59</v>
      </c>
      <c r="K348" s="1">
        <v>2</v>
      </c>
      <c r="L348" s="1">
        <v>4</v>
      </c>
      <c r="M348" s="1" t="b">
        <f t="shared" si="17"/>
        <v>0</v>
      </c>
      <c r="N348" s="1">
        <f t="shared" si="15"/>
        <v>0.6</v>
      </c>
    </row>
    <row r="349" spans="1:14" x14ac:dyDescent="0.25">
      <c r="A349" s="1" t="s">
        <v>247</v>
      </c>
      <c r="B349" s="1" t="s">
        <v>944</v>
      </c>
      <c r="C349" s="1">
        <f t="shared" si="16"/>
        <v>2006</v>
      </c>
      <c r="D349" s="1" t="s">
        <v>775</v>
      </c>
      <c r="E349" s="1" t="s">
        <v>777</v>
      </c>
      <c r="F349" s="1" t="s">
        <v>1273</v>
      </c>
      <c r="G349" s="1" t="s">
        <v>1255</v>
      </c>
      <c r="H349" s="1" t="s">
        <v>7</v>
      </c>
      <c r="I349" s="1" t="s">
        <v>1133</v>
      </c>
      <c r="J349" s="1" t="s">
        <v>59</v>
      </c>
      <c r="K349" s="1">
        <v>3</v>
      </c>
      <c r="L349" s="1">
        <v>4</v>
      </c>
      <c r="M349" s="1" t="b">
        <f t="shared" si="17"/>
        <v>0</v>
      </c>
      <c r="N349" s="1">
        <f t="shared" si="15"/>
        <v>0.4</v>
      </c>
    </row>
    <row r="350" spans="1:14" x14ac:dyDescent="0.25">
      <c r="A350" s="1" t="s">
        <v>247</v>
      </c>
      <c r="B350" s="1" t="s">
        <v>943</v>
      </c>
      <c r="C350" s="1">
        <f t="shared" si="16"/>
        <v>2006</v>
      </c>
      <c r="D350" s="1" t="s">
        <v>776</v>
      </c>
      <c r="E350" s="1" t="s">
        <v>777</v>
      </c>
      <c r="F350" s="1" t="s">
        <v>1273</v>
      </c>
      <c r="G350" s="1" t="s">
        <v>1255</v>
      </c>
      <c r="H350" s="1" t="s">
        <v>7</v>
      </c>
      <c r="I350" s="1" t="s">
        <v>1133</v>
      </c>
      <c r="J350" s="1" t="s">
        <v>60</v>
      </c>
      <c r="K350" s="1">
        <v>4</v>
      </c>
      <c r="L350" s="1">
        <v>4</v>
      </c>
      <c r="M350" s="1" t="b">
        <f t="shared" si="17"/>
        <v>1</v>
      </c>
      <c r="N350" s="1">
        <f t="shared" si="15"/>
        <v>1</v>
      </c>
    </row>
    <row r="351" spans="1:14" x14ac:dyDescent="0.25">
      <c r="A351" s="1" t="s">
        <v>250</v>
      </c>
      <c r="B351" s="1" t="s">
        <v>946</v>
      </c>
      <c r="C351" s="1">
        <f t="shared" si="16"/>
        <v>2013</v>
      </c>
      <c r="D351" s="1" t="s">
        <v>779</v>
      </c>
      <c r="E351" s="1" t="s">
        <v>782</v>
      </c>
      <c r="F351" s="1" t="s">
        <v>783</v>
      </c>
      <c r="H351" s="1" t="s">
        <v>253</v>
      </c>
      <c r="I351" s="1" t="s">
        <v>1173</v>
      </c>
      <c r="J351" s="1" t="s">
        <v>60</v>
      </c>
      <c r="K351" s="1">
        <v>1</v>
      </c>
      <c r="L351" s="1">
        <v>3</v>
      </c>
      <c r="M351" s="1" t="b">
        <f t="shared" si="17"/>
        <v>0</v>
      </c>
      <c r="N351" s="1">
        <f t="shared" si="15"/>
        <v>1</v>
      </c>
    </row>
    <row r="352" spans="1:14" x14ac:dyDescent="0.25">
      <c r="A352" s="1" t="s">
        <v>250</v>
      </c>
      <c r="B352" s="1" t="s">
        <v>948</v>
      </c>
      <c r="C352" s="1">
        <f t="shared" si="16"/>
        <v>2013</v>
      </c>
      <c r="D352" s="1" t="s">
        <v>780</v>
      </c>
      <c r="E352" s="1" t="s">
        <v>782</v>
      </c>
      <c r="F352" s="1" t="s">
        <v>783</v>
      </c>
      <c r="H352" s="1" t="s">
        <v>253</v>
      </c>
      <c r="I352" s="1" t="s">
        <v>1173</v>
      </c>
      <c r="J352" s="1" t="s">
        <v>59</v>
      </c>
      <c r="K352" s="1">
        <v>2</v>
      </c>
      <c r="L352" s="1">
        <v>3</v>
      </c>
      <c r="M352" s="1" t="b">
        <f t="shared" si="17"/>
        <v>0</v>
      </c>
      <c r="N352" s="1">
        <f t="shared" si="15"/>
        <v>0.7</v>
      </c>
    </row>
    <row r="353" spans="1:14" x14ac:dyDescent="0.25">
      <c r="A353" s="1" t="s">
        <v>250</v>
      </c>
      <c r="B353" s="1" t="s">
        <v>947</v>
      </c>
      <c r="C353" s="1">
        <f t="shared" si="16"/>
        <v>2013</v>
      </c>
      <c r="D353" s="1" t="s">
        <v>781</v>
      </c>
      <c r="E353" s="1" t="s">
        <v>782</v>
      </c>
      <c r="F353" s="1" t="s">
        <v>783</v>
      </c>
      <c r="H353" s="1" t="s">
        <v>253</v>
      </c>
      <c r="I353" s="1" t="s">
        <v>1173</v>
      </c>
      <c r="J353" s="1" t="s">
        <v>59</v>
      </c>
      <c r="K353" s="1">
        <v>3</v>
      </c>
      <c r="L353" s="1">
        <v>3</v>
      </c>
      <c r="M353" s="1" t="b">
        <f t="shared" si="17"/>
        <v>0</v>
      </c>
      <c r="N353" s="1">
        <f t="shared" si="15"/>
        <v>1</v>
      </c>
    </row>
    <row r="354" spans="1:14" x14ac:dyDescent="0.25">
      <c r="A354" s="1" t="s">
        <v>254</v>
      </c>
      <c r="B354" s="1" t="s">
        <v>949</v>
      </c>
      <c r="C354" s="1">
        <f t="shared" si="16"/>
        <v>2006</v>
      </c>
      <c r="D354" s="1" t="s">
        <v>784</v>
      </c>
      <c r="E354" s="1" t="s">
        <v>789</v>
      </c>
      <c r="F354" s="1" t="s">
        <v>790</v>
      </c>
      <c r="H354" s="1" t="s">
        <v>257</v>
      </c>
      <c r="I354" s="1" t="s">
        <v>1203</v>
      </c>
      <c r="J354" s="1" t="s">
        <v>60</v>
      </c>
      <c r="K354" s="1">
        <v>1</v>
      </c>
      <c r="L354" s="1">
        <v>5</v>
      </c>
      <c r="M354" s="1" t="b">
        <f t="shared" si="17"/>
        <v>0</v>
      </c>
      <c r="N354" s="1">
        <f t="shared" si="15"/>
        <v>1</v>
      </c>
    </row>
    <row r="355" spans="1:14" x14ac:dyDescent="0.25">
      <c r="A355" s="1" t="s">
        <v>254</v>
      </c>
      <c r="B355" s="1" t="s">
        <v>949</v>
      </c>
      <c r="C355" s="1">
        <f t="shared" si="16"/>
        <v>2006</v>
      </c>
      <c r="D355" s="1" t="s">
        <v>784</v>
      </c>
      <c r="E355" s="1" t="s">
        <v>791</v>
      </c>
      <c r="F355" s="1" t="s">
        <v>792</v>
      </c>
      <c r="H355" s="1" t="s">
        <v>257</v>
      </c>
      <c r="I355" s="1" t="s">
        <v>1208</v>
      </c>
      <c r="J355" s="1" t="s">
        <v>59</v>
      </c>
      <c r="K355" s="1">
        <v>1</v>
      </c>
      <c r="L355" s="1">
        <v>5</v>
      </c>
      <c r="M355" s="1" t="b">
        <f t="shared" si="17"/>
        <v>0</v>
      </c>
      <c r="N355" s="1">
        <f t="shared" si="15"/>
        <v>0</v>
      </c>
    </row>
    <row r="356" spans="1:14" x14ac:dyDescent="0.25">
      <c r="A356" s="1" t="s">
        <v>254</v>
      </c>
      <c r="B356" s="1" t="s">
        <v>951</v>
      </c>
      <c r="C356" s="1">
        <f t="shared" si="16"/>
        <v>2006</v>
      </c>
      <c r="D356" s="1" t="s">
        <v>785</v>
      </c>
      <c r="E356" s="1" t="s">
        <v>791</v>
      </c>
      <c r="F356" s="1" t="s">
        <v>792</v>
      </c>
      <c r="H356" s="1" t="s">
        <v>257</v>
      </c>
      <c r="I356" s="1" t="s">
        <v>1208</v>
      </c>
      <c r="J356" s="1" t="s">
        <v>59</v>
      </c>
      <c r="K356" s="1">
        <v>2</v>
      </c>
      <c r="L356" s="1">
        <v>5</v>
      </c>
      <c r="M356" s="1" t="b">
        <f t="shared" si="17"/>
        <v>0</v>
      </c>
      <c r="N356" s="1">
        <f t="shared" si="15"/>
        <v>0.44444444444444442</v>
      </c>
    </row>
    <row r="357" spans="1:14" x14ac:dyDescent="0.25">
      <c r="A357" s="1" t="s">
        <v>254</v>
      </c>
      <c r="B357" s="1" t="s">
        <v>950</v>
      </c>
      <c r="C357" s="1">
        <f t="shared" si="16"/>
        <v>2006</v>
      </c>
      <c r="D357" s="1" t="s">
        <v>786</v>
      </c>
      <c r="E357" s="1" t="s">
        <v>795</v>
      </c>
      <c r="F357" s="1" t="s">
        <v>796</v>
      </c>
      <c r="H357" s="1" t="s">
        <v>257</v>
      </c>
      <c r="I357" s="1" t="s">
        <v>1136</v>
      </c>
      <c r="J357" s="1" t="s">
        <v>59</v>
      </c>
      <c r="K357" s="1">
        <v>3</v>
      </c>
      <c r="L357" s="1">
        <v>5</v>
      </c>
      <c r="M357" s="1" t="b">
        <f t="shared" si="17"/>
        <v>0</v>
      </c>
      <c r="N357" s="1">
        <f t="shared" si="15"/>
        <v>0.33333333333333331</v>
      </c>
    </row>
    <row r="358" spans="1:14" x14ac:dyDescent="0.25">
      <c r="A358" s="1" t="s">
        <v>254</v>
      </c>
      <c r="B358" s="1" t="s">
        <v>950</v>
      </c>
      <c r="C358" s="1">
        <f t="shared" si="16"/>
        <v>2006</v>
      </c>
      <c r="D358" s="1" t="s">
        <v>786</v>
      </c>
      <c r="E358" s="1" t="s">
        <v>793</v>
      </c>
      <c r="F358" s="1" t="s">
        <v>794</v>
      </c>
      <c r="H358" s="1" t="s">
        <v>257</v>
      </c>
      <c r="I358" s="1" t="s">
        <v>1177</v>
      </c>
      <c r="J358" s="1" t="s">
        <v>59</v>
      </c>
      <c r="K358" s="1">
        <v>3</v>
      </c>
      <c r="L358" s="1">
        <v>5</v>
      </c>
      <c r="M358" s="1" t="b">
        <f t="shared" si="17"/>
        <v>0</v>
      </c>
      <c r="N358" s="1">
        <f t="shared" si="15"/>
        <v>0</v>
      </c>
    </row>
    <row r="359" spans="1:14" x14ac:dyDescent="0.25">
      <c r="A359" s="1" t="s">
        <v>254</v>
      </c>
      <c r="B359" s="1" t="s">
        <v>952</v>
      </c>
      <c r="C359" s="1">
        <f t="shared" si="16"/>
        <v>2006</v>
      </c>
      <c r="D359" s="1" t="s">
        <v>787</v>
      </c>
      <c r="E359" s="1" t="s">
        <v>791</v>
      </c>
      <c r="F359" s="1" t="s">
        <v>792</v>
      </c>
      <c r="H359" s="1" t="s">
        <v>257</v>
      </c>
      <c r="I359" s="1" t="s">
        <v>1208</v>
      </c>
      <c r="J359" s="1" t="s">
        <v>59</v>
      </c>
      <c r="K359" s="1">
        <v>4</v>
      </c>
      <c r="L359" s="1">
        <v>5</v>
      </c>
      <c r="M359" s="1" t="b">
        <f t="shared" si="17"/>
        <v>0</v>
      </c>
      <c r="N359" s="1">
        <f t="shared" si="15"/>
        <v>0.22222222222222221</v>
      </c>
    </row>
    <row r="360" spans="1:14" x14ac:dyDescent="0.25">
      <c r="A360" s="1" t="s">
        <v>254</v>
      </c>
      <c r="B360" s="1" t="s">
        <v>953</v>
      </c>
      <c r="C360" s="1">
        <f t="shared" si="16"/>
        <v>2006</v>
      </c>
      <c r="D360" s="1" t="s">
        <v>788</v>
      </c>
      <c r="E360" s="1" t="s">
        <v>789</v>
      </c>
      <c r="F360" s="1" t="s">
        <v>790</v>
      </c>
      <c r="H360" s="1" t="s">
        <v>257</v>
      </c>
      <c r="I360" s="1" t="s">
        <v>1203</v>
      </c>
      <c r="J360" s="1" t="s">
        <v>59</v>
      </c>
      <c r="K360" s="1">
        <v>5</v>
      </c>
      <c r="L360" s="1">
        <v>5</v>
      </c>
      <c r="M360" s="1" t="b">
        <f t="shared" si="17"/>
        <v>0</v>
      </c>
      <c r="N360" s="1">
        <f t="shared" si="15"/>
        <v>1</v>
      </c>
    </row>
    <row r="361" spans="1:14" x14ac:dyDescent="0.25">
      <c r="A361" s="1" t="s">
        <v>258</v>
      </c>
      <c r="B361" s="1" t="s">
        <v>954</v>
      </c>
      <c r="C361" s="1">
        <f t="shared" si="16"/>
        <v>2013</v>
      </c>
      <c r="D361" s="1" t="s">
        <v>797</v>
      </c>
      <c r="E361" s="1" t="s">
        <v>798</v>
      </c>
      <c r="F361" s="1" t="s">
        <v>799</v>
      </c>
      <c r="H361" s="1" t="s">
        <v>36</v>
      </c>
      <c r="I361" s="1" t="s">
        <v>1172</v>
      </c>
      <c r="J361" s="1" t="s">
        <v>60</v>
      </c>
      <c r="K361" s="1">
        <v>1</v>
      </c>
      <c r="L361" s="1">
        <v>1</v>
      </c>
      <c r="M361" s="1" t="b">
        <f t="shared" si="17"/>
        <v>1</v>
      </c>
      <c r="N361" s="1">
        <f t="shared" si="15"/>
        <v>1</v>
      </c>
    </row>
    <row r="362" spans="1:14" x14ac:dyDescent="0.25">
      <c r="A362" s="1" t="s">
        <v>1230</v>
      </c>
      <c r="B362" s="1" t="s">
        <v>955</v>
      </c>
      <c r="C362" s="1">
        <f t="shared" si="16"/>
        <v>2004</v>
      </c>
      <c r="D362" s="1" t="s">
        <v>800</v>
      </c>
      <c r="E362" s="1" t="s">
        <v>804</v>
      </c>
      <c r="F362" s="1" t="s">
        <v>805</v>
      </c>
      <c r="H362" s="1" t="s">
        <v>36</v>
      </c>
      <c r="I362" s="1" t="s">
        <v>1151</v>
      </c>
      <c r="J362" s="1" t="s">
        <v>59</v>
      </c>
      <c r="K362" s="1">
        <v>1</v>
      </c>
      <c r="L362" s="1">
        <v>5</v>
      </c>
      <c r="M362" s="1" t="b">
        <f t="shared" si="17"/>
        <v>0</v>
      </c>
      <c r="N362" s="1">
        <f t="shared" si="15"/>
        <v>1</v>
      </c>
    </row>
    <row r="363" spans="1:14" x14ac:dyDescent="0.25">
      <c r="A363" s="1" t="s">
        <v>1230</v>
      </c>
      <c r="B363" s="1" t="s">
        <v>958</v>
      </c>
      <c r="C363" s="1">
        <f t="shared" si="16"/>
        <v>2004</v>
      </c>
      <c r="D363" s="1" t="s">
        <v>801</v>
      </c>
      <c r="E363" s="1" t="s">
        <v>804</v>
      </c>
      <c r="F363" s="1" t="s">
        <v>805</v>
      </c>
      <c r="H363" s="1" t="s">
        <v>36</v>
      </c>
      <c r="I363" s="1" t="s">
        <v>1151</v>
      </c>
      <c r="J363" s="1" t="s">
        <v>59</v>
      </c>
      <c r="K363" s="1">
        <v>2</v>
      </c>
      <c r="L363" s="1">
        <v>5</v>
      </c>
      <c r="M363" s="1" t="b">
        <f t="shared" si="17"/>
        <v>0</v>
      </c>
      <c r="N363" s="1">
        <f t="shared" si="15"/>
        <v>0.44444444444444442</v>
      </c>
    </row>
    <row r="364" spans="1:14" x14ac:dyDescent="0.25">
      <c r="A364" s="1" t="s">
        <v>1230</v>
      </c>
      <c r="B364" s="1" t="s">
        <v>957</v>
      </c>
      <c r="C364" s="1">
        <f t="shared" si="16"/>
        <v>2004</v>
      </c>
      <c r="D364" s="1" t="s">
        <v>802</v>
      </c>
      <c r="E364" s="1" t="s">
        <v>804</v>
      </c>
      <c r="F364" s="1" t="s">
        <v>805</v>
      </c>
      <c r="H364" s="1" t="s">
        <v>36</v>
      </c>
      <c r="I364" s="1" t="s">
        <v>1151</v>
      </c>
      <c r="J364" s="1" t="s">
        <v>59</v>
      </c>
      <c r="K364" s="1">
        <v>3</v>
      </c>
      <c r="L364" s="1">
        <v>5</v>
      </c>
      <c r="M364" s="1" t="b">
        <f t="shared" si="17"/>
        <v>0</v>
      </c>
      <c r="N364" s="1">
        <f t="shared" si="15"/>
        <v>0.33333333333333331</v>
      </c>
    </row>
    <row r="365" spans="1:14" x14ac:dyDescent="0.25">
      <c r="A365" s="1" t="s">
        <v>1230</v>
      </c>
      <c r="B365" s="1" t="s">
        <v>956</v>
      </c>
      <c r="C365" s="1">
        <f t="shared" si="16"/>
        <v>2004</v>
      </c>
      <c r="D365" s="1" t="s">
        <v>803</v>
      </c>
      <c r="E365" s="1" t="s">
        <v>804</v>
      </c>
      <c r="F365" s="1" t="s">
        <v>805</v>
      </c>
      <c r="H365" s="1" t="s">
        <v>36</v>
      </c>
      <c r="I365" s="1" t="s">
        <v>1151</v>
      </c>
      <c r="J365" s="1" t="s">
        <v>59</v>
      </c>
      <c r="K365" s="1">
        <v>4</v>
      </c>
      <c r="L365" s="1">
        <v>5</v>
      </c>
      <c r="M365" s="1" t="b">
        <f t="shared" si="17"/>
        <v>0</v>
      </c>
      <c r="N365" s="1">
        <f t="shared" si="15"/>
        <v>0.22222222222222221</v>
      </c>
    </row>
    <row r="366" spans="1:14" x14ac:dyDescent="0.25">
      <c r="A366" s="1" t="s">
        <v>1230</v>
      </c>
      <c r="B366" s="1" t="s">
        <v>586</v>
      </c>
      <c r="C366" s="1">
        <f t="shared" si="16"/>
        <v>2004</v>
      </c>
      <c r="D366" s="1" t="s">
        <v>490</v>
      </c>
      <c r="E366" s="1" t="s">
        <v>499</v>
      </c>
      <c r="F366" s="1" t="s">
        <v>460</v>
      </c>
      <c r="H366" s="1" t="s">
        <v>36</v>
      </c>
      <c r="I366" s="1" t="s">
        <v>1145</v>
      </c>
      <c r="J366" s="1" t="s">
        <v>59</v>
      </c>
      <c r="K366" s="1">
        <v>5</v>
      </c>
      <c r="L366" s="1">
        <v>5</v>
      </c>
      <c r="M366" s="1" t="b">
        <f t="shared" si="17"/>
        <v>0</v>
      </c>
      <c r="N366" s="1">
        <f t="shared" si="15"/>
        <v>1</v>
      </c>
    </row>
    <row r="367" spans="1:14" x14ac:dyDescent="0.25">
      <c r="A367" s="1" t="s">
        <v>262</v>
      </c>
      <c r="B367" s="1" t="s">
        <v>524</v>
      </c>
      <c r="C367" s="1">
        <f t="shared" si="16"/>
        <v>2008</v>
      </c>
      <c r="D367" s="1" t="s">
        <v>402</v>
      </c>
      <c r="E367" s="1" t="s">
        <v>808</v>
      </c>
      <c r="F367" s="1" t="s">
        <v>454</v>
      </c>
      <c r="H367" s="1" t="s">
        <v>14</v>
      </c>
      <c r="I367" s="1" t="s">
        <v>1169</v>
      </c>
      <c r="J367" s="1" t="s">
        <v>60</v>
      </c>
      <c r="K367" s="1">
        <v>1</v>
      </c>
      <c r="L367" s="1">
        <v>5</v>
      </c>
      <c r="M367" s="1" t="b">
        <f t="shared" si="17"/>
        <v>0</v>
      </c>
      <c r="N367" s="1">
        <f t="shared" si="15"/>
        <v>1</v>
      </c>
    </row>
    <row r="368" spans="1:14" x14ac:dyDescent="0.25">
      <c r="A368" s="1" t="s">
        <v>262</v>
      </c>
      <c r="B368" s="1" t="s">
        <v>1235</v>
      </c>
      <c r="C368" s="1">
        <f t="shared" si="16"/>
        <v>2008</v>
      </c>
      <c r="D368" s="1" t="s">
        <v>395</v>
      </c>
      <c r="E368" s="1" t="s">
        <v>400</v>
      </c>
      <c r="F368" s="1" t="s">
        <v>453</v>
      </c>
      <c r="H368" s="1" t="s">
        <v>14</v>
      </c>
      <c r="I368" s="1" t="s">
        <v>1197</v>
      </c>
      <c r="J368" s="1" t="s">
        <v>59</v>
      </c>
      <c r="K368" s="1">
        <v>2</v>
      </c>
      <c r="L368" s="1">
        <v>5</v>
      </c>
      <c r="M368" s="1" t="b">
        <f t="shared" si="17"/>
        <v>0</v>
      </c>
      <c r="N368" s="1">
        <f t="shared" si="15"/>
        <v>0.44444444444444442</v>
      </c>
    </row>
    <row r="369" spans="1:14" x14ac:dyDescent="0.25">
      <c r="A369" s="1" t="s">
        <v>262</v>
      </c>
      <c r="B369" s="1" t="s">
        <v>959</v>
      </c>
      <c r="C369" s="1">
        <f t="shared" si="16"/>
        <v>2008</v>
      </c>
      <c r="D369" s="1" t="s">
        <v>806</v>
      </c>
      <c r="E369" s="1" t="s">
        <v>809</v>
      </c>
      <c r="F369" s="1" t="s">
        <v>454</v>
      </c>
      <c r="H369" s="1" t="s">
        <v>14</v>
      </c>
      <c r="I369" s="1" t="s">
        <v>1170</v>
      </c>
      <c r="J369" s="1" t="s">
        <v>59</v>
      </c>
      <c r="K369" s="1">
        <v>3</v>
      </c>
      <c r="L369" s="1">
        <v>5</v>
      </c>
      <c r="M369" s="1" t="b">
        <f t="shared" si="17"/>
        <v>0</v>
      </c>
      <c r="N369" s="1">
        <f t="shared" si="15"/>
        <v>0.33333333333333331</v>
      </c>
    </row>
    <row r="370" spans="1:14" x14ac:dyDescent="0.25">
      <c r="A370" s="1" t="s">
        <v>262</v>
      </c>
      <c r="B370" s="1" t="s">
        <v>1237</v>
      </c>
      <c r="C370" s="1">
        <f t="shared" si="16"/>
        <v>2008</v>
      </c>
      <c r="D370" s="1" t="s">
        <v>807</v>
      </c>
      <c r="E370" s="1" t="s">
        <v>809</v>
      </c>
      <c r="F370" s="1" t="s">
        <v>454</v>
      </c>
      <c r="H370" s="1" t="s">
        <v>14</v>
      </c>
      <c r="I370" s="1" t="s">
        <v>1170</v>
      </c>
      <c r="J370" s="1" t="s">
        <v>59</v>
      </c>
      <c r="K370" s="1">
        <v>4</v>
      </c>
      <c r="L370" s="1">
        <v>5</v>
      </c>
      <c r="M370" s="1" t="b">
        <f t="shared" si="17"/>
        <v>0</v>
      </c>
      <c r="N370" s="1">
        <f t="shared" si="15"/>
        <v>0.22222222222222221</v>
      </c>
    </row>
    <row r="371" spans="1:14" x14ac:dyDescent="0.25">
      <c r="A371" s="1" t="s">
        <v>262</v>
      </c>
      <c r="B371" s="1" t="s">
        <v>525</v>
      </c>
      <c r="C371" s="1">
        <f t="shared" si="16"/>
        <v>2008</v>
      </c>
      <c r="D371" s="1" t="s">
        <v>399</v>
      </c>
      <c r="E371" s="1" t="s">
        <v>401</v>
      </c>
      <c r="F371" s="1" t="s">
        <v>1278</v>
      </c>
      <c r="G371" s="1" t="s">
        <v>1256</v>
      </c>
      <c r="H371" s="1" t="s">
        <v>7</v>
      </c>
      <c r="I371" s="1" t="s">
        <v>1140</v>
      </c>
      <c r="J371" s="1" t="s">
        <v>59</v>
      </c>
      <c r="K371" s="1">
        <v>5</v>
      </c>
      <c r="L371" s="1">
        <v>5</v>
      </c>
      <c r="M371" s="1" t="b">
        <f t="shared" si="17"/>
        <v>0</v>
      </c>
      <c r="N371" s="1">
        <f t="shared" si="15"/>
        <v>1</v>
      </c>
    </row>
    <row r="372" spans="1:14" x14ac:dyDescent="0.25">
      <c r="A372" s="1" t="s">
        <v>264</v>
      </c>
      <c r="B372" s="1" t="s">
        <v>960</v>
      </c>
      <c r="C372" s="1">
        <f t="shared" si="16"/>
        <v>2000</v>
      </c>
      <c r="D372" s="1" t="s">
        <v>810</v>
      </c>
      <c r="E372" s="1" t="s">
        <v>815</v>
      </c>
      <c r="F372" s="1" t="s">
        <v>648</v>
      </c>
      <c r="H372" s="1" t="s">
        <v>36</v>
      </c>
      <c r="I372" s="1" t="s">
        <v>1160</v>
      </c>
      <c r="J372" s="1" t="s">
        <v>60</v>
      </c>
      <c r="K372" s="1">
        <v>1</v>
      </c>
      <c r="L372" s="1">
        <v>3</v>
      </c>
      <c r="M372" s="1" t="b">
        <f t="shared" si="17"/>
        <v>0</v>
      </c>
      <c r="N372" s="1">
        <f t="shared" si="15"/>
        <v>1</v>
      </c>
    </row>
    <row r="373" spans="1:14" x14ac:dyDescent="0.25">
      <c r="A373" s="1" t="s">
        <v>264</v>
      </c>
      <c r="B373" s="1" t="s">
        <v>961</v>
      </c>
      <c r="C373" s="1">
        <f t="shared" si="16"/>
        <v>2000</v>
      </c>
      <c r="D373" s="1" t="s">
        <v>814</v>
      </c>
      <c r="E373" s="1" t="s">
        <v>815</v>
      </c>
      <c r="F373" s="1" t="s">
        <v>648</v>
      </c>
      <c r="H373" s="1" t="s">
        <v>36</v>
      </c>
      <c r="I373" s="1" t="s">
        <v>1160</v>
      </c>
      <c r="J373" s="1" t="s">
        <v>59</v>
      </c>
      <c r="K373" s="1">
        <v>2</v>
      </c>
      <c r="L373" s="1">
        <v>3</v>
      </c>
      <c r="M373" s="1" t="b">
        <f t="shared" si="17"/>
        <v>0</v>
      </c>
      <c r="N373" s="1">
        <f t="shared" si="15"/>
        <v>0.7</v>
      </c>
    </row>
    <row r="374" spans="1:14" x14ac:dyDescent="0.25">
      <c r="A374" s="1" t="s">
        <v>264</v>
      </c>
      <c r="B374" s="1" t="s">
        <v>962</v>
      </c>
      <c r="C374" s="1">
        <f t="shared" si="16"/>
        <v>2000</v>
      </c>
      <c r="D374" s="1" t="s">
        <v>811</v>
      </c>
      <c r="E374" s="1" t="s">
        <v>815</v>
      </c>
      <c r="F374" s="1" t="s">
        <v>648</v>
      </c>
      <c r="H374" s="1" t="s">
        <v>36</v>
      </c>
      <c r="I374" s="1" t="s">
        <v>1160</v>
      </c>
      <c r="J374" s="1" t="s">
        <v>59</v>
      </c>
      <c r="K374" s="1">
        <v>3</v>
      </c>
      <c r="L374" s="1">
        <v>3</v>
      </c>
      <c r="M374" s="1" t="b">
        <f t="shared" si="17"/>
        <v>0</v>
      </c>
      <c r="N374" s="1">
        <f t="shared" si="15"/>
        <v>1</v>
      </c>
    </row>
    <row r="375" spans="1:14" x14ac:dyDescent="0.25">
      <c r="A375" s="1" t="s">
        <v>267</v>
      </c>
      <c r="B375" s="1" t="s">
        <v>960</v>
      </c>
      <c r="C375" s="1">
        <f t="shared" si="16"/>
        <v>2002</v>
      </c>
      <c r="D375" s="1" t="s">
        <v>810</v>
      </c>
      <c r="E375" s="1" t="s">
        <v>812</v>
      </c>
      <c r="F375" s="1" t="s">
        <v>813</v>
      </c>
      <c r="H375" s="1" t="s">
        <v>36</v>
      </c>
      <c r="I375" s="1" t="s">
        <v>1127</v>
      </c>
      <c r="J375" s="1" t="s">
        <v>60</v>
      </c>
      <c r="K375" s="1">
        <v>1</v>
      </c>
      <c r="L375" s="1">
        <v>3</v>
      </c>
      <c r="M375" s="1" t="b">
        <f t="shared" si="17"/>
        <v>0</v>
      </c>
      <c r="N375" s="1">
        <f t="shared" si="15"/>
        <v>1</v>
      </c>
    </row>
    <row r="376" spans="1:14" x14ac:dyDescent="0.25">
      <c r="A376" s="1" t="s">
        <v>267</v>
      </c>
      <c r="B376" s="1" t="s">
        <v>962</v>
      </c>
      <c r="C376" s="1">
        <f t="shared" si="16"/>
        <v>2002</v>
      </c>
      <c r="D376" s="1" t="s">
        <v>811</v>
      </c>
      <c r="E376" s="1" t="s">
        <v>499</v>
      </c>
      <c r="F376" s="1" t="s">
        <v>460</v>
      </c>
      <c r="H376" s="1" t="s">
        <v>36</v>
      </c>
      <c r="I376" s="1" t="s">
        <v>1145</v>
      </c>
      <c r="J376" s="1" t="s">
        <v>59</v>
      </c>
      <c r="K376" s="1">
        <v>2</v>
      </c>
      <c r="L376" s="1">
        <v>3</v>
      </c>
      <c r="M376" s="1" t="b">
        <f t="shared" si="17"/>
        <v>0</v>
      </c>
      <c r="N376" s="1">
        <f t="shared" si="15"/>
        <v>0.7</v>
      </c>
    </row>
    <row r="377" spans="1:14" x14ac:dyDescent="0.25">
      <c r="A377" s="1" t="s">
        <v>267</v>
      </c>
      <c r="B377" s="1" t="s">
        <v>586</v>
      </c>
      <c r="C377" s="1">
        <f t="shared" si="16"/>
        <v>2002</v>
      </c>
      <c r="D377" s="1" t="s">
        <v>490</v>
      </c>
      <c r="E377" s="1" t="s">
        <v>499</v>
      </c>
      <c r="F377" s="1" t="s">
        <v>460</v>
      </c>
      <c r="H377" s="1" t="s">
        <v>36</v>
      </c>
      <c r="I377" s="1" t="s">
        <v>1145</v>
      </c>
      <c r="J377" s="1" t="s">
        <v>59</v>
      </c>
      <c r="K377" s="1">
        <v>3</v>
      </c>
      <c r="L377" s="1">
        <v>3</v>
      </c>
      <c r="M377" s="1" t="b">
        <f t="shared" si="17"/>
        <v>0</v>
      </c>
      <c r="N377" s="1">
        <f t="shared" si="15"/>
        <v>1</v>
      </c>
    </row>
    <row r="378" spans="1:14" x14ac:dyDescent="0.25">
      <c r="A378" s="1" t="s">
        <v>270</v>
      </c>
      <c r="B378" s="1" t="s">
        <v>963</v>
      </c>
      <c r="C378" s="1">
        <f t="shared" si="16"/>
        <v>2004</v>
      </c>
      <c r="D378" s="1" t="s">
        <v>816</v>
      </c>
      <c r="E378" s="1" t="s">
        <v>817</v>
      </c>
      <c r="F378" s="1" t="s">
        <v>818</v>
      </c>
      <c r="H378" s="1" t="s">
        <v>36</v>
      </c>
      <c r="I378" s="1" t="s">
        <v>1156</v>
      </c>
      <c r="J378" s="1" t="s">
        <v>60</v>
      </c>
      <c r="K378" s="1">
        <v>1</v>
      </c>
      <c r="L378" s="1">
        <v>1</v>
      </c>
      <c r="M378" s="1" t="b">
        <f t="shared" si="17"/>
        <v>1</v>
      </c>
      <c r="N378" s="1">
        <f t="shared" si="15"/>
        <v>1</v>
      </c>
    </row>
    <row r="379" spans="1:14" x14ac:dyDescent="0.25">
      <c r="A379" s="1" t="s">
        <v>270</v>
      </c>
      <c r="B379" s="1" t="s">
        <v>963</v>
      </c>
      <c r="C379" s="1">
        <f t="shared" si="16"/>
        <v>2004</v>
      </c>
      <c r="D379" s="1" t="s">
        <v>816</v>
      </c>
      <c r="E379" s="1" t="s">
        <v>819</v>
      </c>
      <c r="F379" s="1" t="s">
        <v>820</v>
      </c>
      <c r="H379" s="1" t="s">
        <v>36</v>
      </c>
      <c r="I379" s="1" t="s">
        <v>1201</v>
      </c>
      <c r="J379" s="1" t="s">
        <v>59</v>
      </c>
      <c r="K379" s="1">
        <v>1</v>
      </c>
      <c r="L379" s="1">
        <v>1</v>
      </c>
      <c r="M379" s="1" t="b">
        <f t="shared" si="17"/>
        <v>0</v>
      </c>
      <c r="N379" s="1">
        <f t="shared" si="15"/>
        <v>0</v>
      </c>
    </row>
    <row r="380" spans="1:14" x14ac:dyDescent="0.25">
      <c r="A380" s="1" t="s">
        <v>276</v>
      </c>
      <c r="B380" s="1" t="s">
        <v>1057</v>
      </c>
      <c r="C380" s="1">
        <f t="shared" si="16"/>
        <v>2020</v>
      </c>
      <c r="D380" s="1" t="s">
        <v>821</v>
      </c>
      <c r="E380" s="1" t="s">
        <v>442</v>
      </c>
      <c r="F380" s="1" t="s">
        <v>1265</v>
      </c>
      <c r="G380" s="1" t="s">
        <v>1261</v>
      </c>
      <c r="H380" s="1" t="s">
        <v>44</v>
      </c>
      <c r="I380" s="1" t="s">
        <v>1141</v>
      </c>
      <c r="J380" s="1" t="s">
        <v>59</v>
      </c>
      <c r="K380" s="1">
        <v>1</v>
      </c>
      <c r="L380" s="1">
        <v>9</v>
      </c>
      <c r="M380" s="1" t="b">
        <f t="shared" si="17"/>
        <v>0</v>
      </c>
      <c r="N380" s="1">
        <f t="shared" si="15"/>
        <v>1</v>
      </c>
    </row>
    <row r="381" spans="1:14" x14ac:dyDescent="0.25">
      <c r="A381" s="1" t="s">
        <v>276</v>
      </c>
      <c r="B381" s="1" t="s">
        <v>560</v>
      </c>
      <c r="C381" s="1">
        <f t="shared" si="16"/>
        <v>2020</v>
      </c>
      <c r="D381" s="1" t="s">
        <v>441</v>
      </c>
      <c r="E381" s="1" t="s">
        <v>442</v>
      </c>
      <c r="F381" s="1" t="s">
        <v>1265</v>
      </c>
      <c r="G381" s="1" t="s">
        <v>1261</v>
      </c>
      <c r="H381" s="1" t="s">
        <v>44</v>
      </c>
      <c r="I381" s="1" t="s">
        <v>1141</v>
      </c>
      <c r="J381" s="1" t="s">
        <v>60</v>
      </c>
      <c r="K381" s="1">
        <v>2</v>
      </c>
      <c r="L381" s="1">
        <v>9</v>
      </c>
      <c r="M381" s="1" t="b">
        <f t="shared" si="17"/>
        <v>0</v>
      </c>
      <c r="N381" s="1">
        <f t="shared" si="15"/>
        <v>1</v>
      </c>
    </row>
    <row r="382" spans="1:14" x14ac:dyDescent="0.25">
      <c r="A382" s="1" t="s">
        <v>276</v>
      </c>
      <c r="B382" s="1" t="s">
        <v>559</v>
      </c>
      <c r="C382" s="1">
        <f t="shared" si="16"/>
        <v>2020</v>
      </c>
      <c r="D382" s="1" t="s">
        <v>440</v>
      </c>
      <c r="E382" s="1" t="s">
        <v>442</v>
      </c>
      <c r="F382" s="1" t="s">
        <v>1265</v>
      </c>
      <c r="G382" s="1" t="s">
        <v>1261</v>
      </c>
      <c r="H382" s="1" t="s">
        <v>44</v>
      </c>
      <c r="I382" s="1" t="s">
        <v>1141</v>
      </c>
      <c r="J382" s="1" t="s">
        <v>59</v>
      </c>
      <c r="K382" s="1">
        <v>3</v>
      </c>
      <c r="L382" s="1">
        <v>9</v>
      </c>
      <c r="M382" s="1" t="b">
        <f t="shared" si="17"/>
        <v>0</v>
      </c>
      <c r="N382" s="1">
        <f t="shared" si="15"/>
        <v>0.2</v>
      </c>
    </row>
    <row r="383" spans="1:14" x14ac:dyDescent="0.25">
      <c r="A383" s="1" t="s">
        <v>276</v>
      </c>
      <c r="B383" s="1" t="s">
        <v>1058</v>
      </c>
      <c r="C383" s="1">
        <f t="shared" si="16"/>
        <v>2020</v>
      </c>
      <c r="D383" s="1" t="s">
        <v>822</v>
      </c>
      <c r="E383" s="1" t="s">
        <v>442</v>
      </c>
      <c r="F383" s="1" t="s">
        <v>1265</v>
      </c>
      <c r="G383" s="1" t="s">
        <v>1261</v>
      </c>
      <c r="H383" s="1" t="s">
        <v>44</v>
      </c>
      <c r="I383" s="1" t="s">
        <v>1141</v>
      </c>
      <c r="J383" s="1" t="s">
        <v>59</v>
      </c>
      <c r="K383" s="1">
        <v>4</v>
      </c>
      <c r="L383" s="1">
        <v>9</v>
      </c>
      <c r="M383" s="1" t="b">
        <f t="shared" si="17"/>
        <v>0</v>
      </c>
      <c r="N383" s="1">
        <f t="shared" si="15"/>
        <v>0.17142857142857143</v>
      </c>
    </row>
    <row r="384" spans="1:14" x14ac:dyDescent="0.25">
      <c r="A384" s="1" t="s">
        <v>276</v>
      </c>
      <c r="B384" s="1" t="s">
        <v>1059</v>
      </c>
      <c r="C384" s="1">
        <f t="shared" si="16"/>
        <v>2020</v>
      </c>
      <c r="D384" s="1" t="s">
        <v>823</v>
      </c>
      <c r="E384" s="1" t="s">
        <v>827</v>
      </c>
      <c r="F384" s="1" t="s">
        <v>1281</v>
      </c>
      <c r="G384" s="1" t="s">
        <v>1261</v>
      </c>
      <c r="H384" s="1" t="s">
        <v>44</v>
      </c>
      <c r="I384" s="1" t="s">
        <v>1175</v>
      </c>
      <c r="J384" s="1" t="s">
        <v>59</v>
      </c>
      <c r="K384" s="1">
        <v>5</v>
      </c>
      <c r="L384" s="1">
        <v>9</v>
      </c>
      <c r="M384" s="1" t="b">
        <f t="shared" si="17"/>
        <v>0</v>
      </c>
      <c r="N384" s="1">
        <f t="shared" si="15"/>
        <v>0.14285714285714285</v>
      </c>
    </row>
    <row r="385" spans="1:14" x14ac:dyDescent="0.25">
      <c r="A385" s="1" t="s">
        <v>276</v>
      </c>
      <c r="B385" s="1" t="s">
        <v>1059</v>
      </c>
      <c r="C385" s="1">
        <f t="shared" si="16"/>
        <v>2020</v>
      </c>
      <c r="D385" s="1" t="s">
        <v>823</v>
      </c>
      <c r="E385" s="1" t="s">
        <v>828</v>
      </c>
      <c r="F385" s="1" t="s">
        <v>1282</v>
      </c>
      <c r="G385" s="1" t="s">
        <v>1261</v>
      </c>
      <c r="H385" s="1" t="s">
        <v>44</v>
      </c>
      <c r="I385" s="1" t="s">
        <v>1209</v>
      </c>
      <c r="J385" s="1" t="s">
        <v>59</v>
      </c>
      <c r="K385" s="1">
        <v>5</v>
      </c>
      <c r="L385" s="1">
        <v>9</v>
      </c>
      <c r="M385" s="1" t="b">
        <f t="shared" si="17"/>
        <v>0</v>
      </c>
      <c r="N385" s="1">
        <f t="shared" si="15"/>
        <v>0</v>
      </c>
    </row>
    <row r="386" spans="1:14" x14ac:dyDescent="0.25">
      <c r="A386" s="1" t="s">
        <v>276</v>
      </c>
      <c r="B386" s="1" t="s">
        <v>1060</v>
      </c>
      <c r="C386" s="1">
        <f t="shared" si="16"/>
        <v>2020</v>
      </c>
      <c r="D386" s="1" t="s">
        <v>824</v>
      </c>
      <c r="E386" s="1" t="s">
        <v>828</v>
      </c>
      <c r="F386" s="1" t="s">
        <v>1282</v>
      </c>
      <c r="G386" s="1" t="s">
        <v>1261</v>
      </c>
      <c r="H386" s="1" t="s">
        <v>44</v>
      </c>
      <c r="I386" s="1" t="s">
        <v>1209</v>
      </c>
      <c r="J386" s="1" t="s">
        <v>59</v>
      </c>
      <c r="K386" s="1">
        <v>6</v>
      </c>
      <c r="L386" s="1">
        <v>9</v>
      </c>
      <c r="M386" s="1" t="b">
        <f t="shared" si="17"/>
        <v>0</v>
      </c>
      <c r="N386" s="1">
        <f t="shared" ref="N386:N449" si="18">IF(AND($K386=$K385,  $A386=$A385), 0, IF(OR($K386=1, $J386="Yes", $K386=$L386), 1, IF(AND($L386=3, $K386=2), 0.7, IF(AND($L386=3, $K386=3), 0.3, (2*($L386-$K386+1)/(($L386+1)*($L386-2)))))))</f>
        <v>0.11428571428571428</v>
      </c>
    </row>
    <row r="387" spans="1:14" x14ac:dyDescent="0.25">
      <c r="A387" s="1" t="s">
        <v>276</v>
      </c>
      <c r="B387" s="1" t="s">
        <v>1061</v>
      </c>
      <c r="C387" s="1">
        <f t="shared" ref="C387:C450" si="19">VALUE(MID(A387,FIND("(", A387)+1,4))</f>
        <v>2020</v>
      </c>
      <c r="D387" s="1" t="s">
        <v>825</v>
      </c>
      <c r="E387" s="1" t="s">
        <v>829</v>
      </c>
      <c r="F387" s="1" t="s">
        <v>1264</v>
      </c>
      <c r="G387" s="1" t="s">
        <v>1261</v>
      </c>
      <c r="H387" s="1" t="s">
        <v>44</v>
      </c>
      <c r="I387" s="1" t="s">
        <v>1135</v>
      </c>
      <c r="J387" s="1" t="s">
        <v>59</v>
      </c>
      <c r="K387" s="1">
        <v>7</v>
      </c>
      <c r="L387" s="1">
        <v>9</v>
      </c>
      <c r="M387" s="1" t="b">
        <f t="shared" ref="M387:M450" si="20">AND(J387="Yes", K387=L387)</f>
        <v>0</v>
      </c>
      <c r="N387" s="1">
        <f t="shared" si="18"/>
        <v>8.5714285714285715E-2</v>
      </c>
    </row>
    <row r="388" spans="1:14" x14ac:dyDescent="0.25">
      <c r="A388" s="1" t="s">
        <v>276</v>
      </c>
      <c r="B388" s="1" t="s">
        <v>842</v>
      </c>
      <c r="C388" s="1">
        <f t="shared" si="19"/>
        <v>2020</v>
      </c>
      <c r="D388" s="1" t="s">
        <v>622</v>
      </c>
      <c r="E388" s="1" t="s">
        <v>626</v>
      </c>
      <c r="F388" s="1" t="s">
        <v>1277</v>
      </c>
      <c r="G388" s="1" t="s">
        <v>1261</v>
      </c>
      <c r="H388" s="1" t="s">
        <v>44</v>
      </c>
      <c r="I388" s="1" t="s">
        <v>1185</v>
      </c>
      <c r="J388" s="1" t="s">
        <v>59</v>
      </c>
      <c r="K388" s="1">
        <v>8</v>
      </c>
      <c r="L388" s="1">
        <v>9</v>
      </c>
      <c r="M388" s="1" t="b">
        <f t="shared" si="20"/>
        <v>0</v>
      </c>
      <c r="N388" s="1">
        <f t="shared" si="18"/>
        <v>5.7142857142857141E-2</v>
      </c>
    </row>
    <row r="389" spans="1:14" x14ac:dyDescent="0.25">
      <c r="A389" s="1" t="s">
        <v>276</v>
      </c>
      <c r="B389" s="1" t="s">
        <v>1062</v>
      </c>
      <c r="C389" s="1">
        <f t="shared" si="19"/>
        <v>2020</v>
      </c>
      <c r="D389" s="1" t="s">
        <v>826</v>
      </c>
      <c r="E389" s="1" t="s">
        <v>830</v>
      </c>
      <c r="F389" s="1" t="s">
        <v>1276</v>
      </c>
      <c r="G389" s="1" t="s">
        <v>1253</v>
      </c>
      <c r="H389" s="1" t="s">
        <v>44</v>
      </c>
      <c r="I389" s="1" t="s">
        <v>1147</v>
      </c>
      <c r="J389" s="1" t="s">
        <v>59</v>
      </c>
      <c r="K389" s="1">
        <v>9</v>
      </c>
      <c r="L389" s="1">
        <v>9</v>
      </c>
      <c r="M389" s="1" t="b">
        <f t="shared" si="20"/>
        <v>0</v>
      </c>
      <c r="N389" s="1">
        <f t="shared" si="18"/>
        <v>1</v>
      </c>
    </row>
    <row r="390" spans="1:14" x14ac:dyDescent="0.25">
      <c r="A390" s="1" t="s">
        <v>272</v>
      </c>
      <c r="B390" s="1" t="s">
        <v>1063</v>
      </c>
      <c r="C390" s="1">
        <f t="shared" si="19"/>
        <v>2015</v>
      </c>
      <c r="D390" s="1" t="s">
        <v>964</v>
      </c>
      <c r="E390" s="1" t="s">
        <v>977</v>
      </c>
      <c r="F390" s="1" t="s">
        <v>978</v>
      </c>
      <c r="H390" s="1" t="s">
        <v>275</v>
      </c>
      <c r="I390" s="1" t="s">
        <v>1153</v>
      </c>
      <c r="J390" s="1" t="s">
        <v>60</v>
      </c>
      <c r="K390" s="1">
        <v>1</v>
      </c>
      <c r="L390" s="1">
        <v>13</v>
      </c>
      <c r="M390" s="1" t="b">
        <f t="shared" si="20"/>
        <v>0</v>
      </c>
      <c r="N390" s="1">
        <f t="shared" si="18"/>
        <v>1</v>
      </c>
    </row>
    <row r="391" spans="1:14" x14ac:dyDescent="0.25">
      <c r="A391" s="1" t="s">
        <v>272</v>
      </c>
      <c r="B391" s="1" t="s">
        <v>1064</v>
      </c>
      <c r="C391" s="1">
        <f t="shared" si="19"/>
        <v>2015</v>
      </c>
      <c r="D391" s="1" t="s">
        <v>965</v>
      </c>
      <c r="E391" s="1" t="s">
        <v>977</v>
      </c>
      <c r="F391" s="1" t="s">
        <v>978</v>
      </c>
      <c r="H391" s="1" t="s">
        <v>275</v>
      </c>
      <c r="I391" s="1" t="s">
        <v>1153</v>
      </c>
      <c r="J391" s="1" t="s">
        <v>59</v>
      </c>
      <c r="K391" s="1">
        <v>2</v>
      </c>
      <c r="L391" s="1">
        <v>13</v>
      </c>
      <c r="M391" s="1" t="b">
        <f t="shared" si="20"/>
        <v>0</v>
      </c>
      <c r="N391" s="1">
        <f t="shared" si="18"/>
        <v>0.15584415584415584</v>
      </c>
    </row>
    <row r="392" spans="1:14" x14ac:dyDescent="0.25">
      <c r="A392" s="1" t="s">
        <v>272</v>
      </c>
      <c r="B392" s="1" t="s">
        <v>1065</v>
      </c>
      <c r="C392" s="1">
        <f t="shared" si="19"/>
        <v>2015</v>
      </c>
      <c r="D392" s="1" t="s">
        <v>966</v>
      </c>
      <c r="E392" s="1" t="s">
        <v>979</v>
      </c>
      <c r="F392" s="1" t="s">
        <v>978</v>
      </c>
      <c r="H392" s="1" t="s">
        <v>275</v>
      </c>
      <c r="I392" s="1" t="s">
        <v>1138</v>
      </c>
      <c r="J392" s="1" t="s">
        <v>59</v>
      </c>
      <c r="K392" s="1">
        <v>3</v>
      </c>
      <c r="L392" s="1">
        <v>13</v>
      </c>
      <c r="M392" s="1" t="b">
        <f t="shared" si="20"/>
        <v>0</v>
      </c>
      <c r="N392" s="1">
        <f t="shared" si="18"/>
        <v>0.14285714285714285</v>
      </c>
    </row>
    <row r="393" spans="1:14" x14ac:dyDescent="0.25">
      <c r="A393" s="1" t="s">
        <v>272</v>
      </c>
      <c r="B393" s="1" t="s">
        <v>1066</v>
      </c>
      <c r="C393" s="1">
        <f t="shared" si="19"/>
        <v>2015</v>
      </c>
      <c r="D393" s="1" t="s">
        <v>967</v>
      </c>
      <c r="E393" s="1" t="s">
        <v>977</v>
      </c>
      <c r="F393" s="1" t="s">
        <v>978</v>
      </c>
      <c r="H393" s="1" t="s">
        <v>275</v>
      </c>
      <c r="I393" s="1" t="s">
        <v>1153</v>
      </c>
      <c r="J393" s="1" t="s">
        <v>59</v>
      </c>
      <c r="K393" s="1">
        <v>4</v>
      </c>
      <c r="L393" s="1">
        <v>13</v>
      </c>
      <c r="M393" s="1" t="b">
        <f t="shared" si="20"/>
        <v>0</v>
      </c>
      <c r="N393" s="1">
        <f t="shared" si="18"/>
        <v>0.12987012987012986</v>
      </c>
    </row>
    <row r="394" spans="1:14" x14ac:dyDescent="0.25">
      <c r="A394" s="1" t="s">
        <v>272</v>
      </c>
      <c r="B394" s="1" t="s">
        <v>1067</v>
      </c>
      <c r="C394" s="1">
        <f t="shared" si="19"/>
        <v>2015</v>
      </c>
      <c r="D394" s="1" t="s">
        <v>968</v>
      </c>
      <c r="E394" s="1" t="s">
        <v>977</v>
      </c>
      <c r="F394" s="1" t="s">
        <v>978</v>
      </c>
      <c r="H394" s="1" t="s">
        <v>275</v>
      </c>
      <c r="I394" s="1" t="s">
        <v>1153</v>
      </c>
      <c r="J394" s="1" t="s">
        <v>59</v>
      </c>
      <c r="K394" s="1">
        <v>5</v>
      </c>
      <c r="L394" s="1">
        <v>13</v>
      </c>
      <c r="M394" s="1" t="b">
        <f t="shared" si="20"/>
        <v>0</v>
      </c>
      <c r="N394" s="1">
        <f t="shared" si="18"/>
        <v>0.11688311688311688</v>
      </c>
    </row>
    <row r="395" spans="1:14" x14ac:dyDescent="0.25">
      <c r="A395" s="1" t="s">
        <v>272</v>
      </c>
      <c r="B395" s="1" t="s">
        <v>1068</v>
      </c>
      <c r="C395" s="1">
        <f t="shared" si="19"/>
        <v>2015</v>
      </c>
      <c r="D395" s="1" t="s">
        <v>969</v>
      </c>
      <c r="E395" s="1" t="s">
        <v>980</v>
      </c>
      <c r="F395" s="1" t="s">
        <v>981</v>
      </c>
      <c r="H395" s="1" t="s">
        <v>982</v>
      </c>
      <c r="I395" s="1" t="s">
        <v>1205</v>
      </c>
      <c r="J395" s="1" t="s">
        <v>59</v>
      </c>
      <c r="K395" s="1">
        <v>6</v>
      </c>
      <c r="L395" s="1">
        <v>13</v>
      </c>
      <c r="M395" s="1" t="b">
        <f t="shared" si="20"/>
        <v>0</v>
      </c>
      <c r="N395" s="1">
        <f t="shared" si="18"/>
        <v>0.1038961038961039</v>
      </c>
    </row>
    <row r="396" spans="1:14" x14ac:dyDescent="0.25">
      <c r="A396" s="1" t="s">
        <v>272</v>
      </c>
      <c r="B396" s="1" t="s">
        <v>1069</v>
      </c>
      <c r="C396" s="1">
        <f t="shared" si="19"/>
        <v>2015</v>
      </c>
      <c r="D396" s="1" t="s">
        <v>970</v>
      </c>
      <c r="E396" s="1" t="s">
        <v>980</v>
      </c>
      <c r="F396" s="1" t="s">
        <v>981</v>
      </c>
      <c r="H396" s="1" t="s">
        <v>982</v>
      </c>
      <c r="I396" s="1" t="s">
        <v>1205</v>
      </c>
      <c r="J396" s="1" t="s">
        <v>59</v>
      </c>
      <c r="K396" s="1">
        <v>7</v>
      </c>
      <c r="L396" s="1">
        <v>13</v>
      </c>
      <c r="M396" s="1" t="b">
        <f t="shared" si="20"/>
        <v>0</v>
      </c>
      <c r="N396" s="1">
        <f t="shared" si="18"/>
        <v>9.0909090909090912E-2</v>
      </c>
    </row>
    <row r="397" spans="1:14" x14ac:dyDescent="0.25">
      <c r="A397" s="1" t="s">
        <v>272</v>
      </c>
      <c r="B397" s="1" t="s">
        <v>1070</v>
      </c>
      <c r="C397" s="1">
        <f t="shared" si="19"/>
        <v>2015</v>
      </c>
      <c r="D397" s="1" t="s">
        <v>971</v>
      </c>
      <c r="E397" s="1" t="s">
        <v>983</v>
      </c>
      <c r="F397" s="1" t="s">
        <v>978</v>
      </c>
      <c r="H397" s="1" t="s">
        <v>275</v>
      </c>
      <c r="I397" s="1" t="s">
        <v>1157</v>
      </c>
      <c r="J397" s="1" t="s">
        <v>59</v>
      </c>
      <c r="K397" s="1">
        <v>8</v>
      </c>
      <c r="L397" s="1">
        <v>13</v>
      </c>
      <c r="M397" s="1" t="b">
        <f t="shared" si="20"/>
        <v>0</v>
      </c>
      <c r="N397" s="1">
        <f t="shared" si="18"/>
        <v>7.792207792207792E-2</v>
      </c>
    </row>
    <row r="398" spans="1:14" x14ac:dyDescent="0.25">
      <c r="A398" s="1" t="s">
        <v>272</v>
      </c>
      <c r="B398" s="1" t="s">
        <v>1071</v>
      </c>
      <c r="C398" s="1">
        <f t="shared" si="19"/>
        <v>2015</v>
      </c>
      <c r="D398" s="1" t="s">
        <v>972</v>
      </c>
      <c r="E398" s="1" t="s">
        <v>983</v>
      </c>
      <c r="F398" s="1" t="s">
        <v>978</v>
      </c>
      <c r="H398" s="1" t="s">
        <v>275</v>
      </c>
      <c r="I398" s="1" t="s">
        <v>1157</v>
      </c>
      <c r="J398" s="1" t="s">
        <v>59</v>
      </c>
      <c r="K398" s="1">
        <v>9</v>
      </c>
      <c r="L398" s="1">
        <v>13</v>
      </c>
      <c r="M398" s="1" t="b">
        <f t="shared" si="20"/>
        <v>0</v>
      </c>
      <c r="N398" s="1">
        <f t="shared" si="18"/>
        <v>6.4935064935064929E-2</v>
      </c>
    </row>
    <row r="399" spans="1:14" x14ac:dyDescent="0.25">
      <c r="A399" s="1" t="s">
        <v>272</v>
      </c>
      <c r="B399" s="1" t="s">
        <v>1072</v>
      </c>
      <c r="C399" s="1">
        <f t="shared" si="19"/>
        <v>2015</v>
      </c>
      <c r="D399" s="1" t="s">
        <v>973</v>
      </c>
      <c r="E399" s="1" t="s">
        <v>984</v>
      </c>
      <c r="F399" s="1" t="s">
        <v>985</v>
      </c>
      <c r="H399" s="1" t="s">
        <v>257</v>
      </c>
      <c r="I399" s="1" t="s">
        <v>1139</v>
      </c>
      <c r="J399" s="1" t="s">
        <v>59</v>
      </c>
      <c r="K399" s="1">
        <v>10</v>
      </c>
      <c r="L399" s="1">
        <v>13</v>
      </c>
      <c r="M399" s="1" t="b">
        <f t="shared" si="20"/>
        <v>0</v>
      </c>
      <c r="N399" s="1">
        <f t="shared" si="18"/>
        <v>5.1948051948051951E-2</v>
      </c>
    </row>
    <row r="400" spans="1:14" x14ac:dyDescent="0.25">
      <c r="A400" s="1" t="s">
        <v>272</v>
      </c>
      <c r="B400" s="1" t="s">
        <v>1073</v>
      </c>
      <c r="C400" s="1">
        <f t="shared" si="19"/>
        <v>2015</v>
      </c>
      <c r="D400" s="1" t="s">
        <v>974</v>
      </c>
      <c r="E400" s="1" t="s">
        <v>986</v>
      </c>
      <c r="F400" s="1" t="s">
        <v>978</v>
      </c>
      <c r="H400" s="1" t="s">
        <v>275</v>
      </c>
      <c r="I400" s="1" t="s">
        <v>1152</v>
      </c>
      <c r="J400" s="1" t="s">
        <v>59</v>
      </c>
      <c r="K400" s="1">
        <v>11</v>
      </c>
      <c r="L400" s="1">
        <v>13</v>
      </c>
      <c r="M400" s="1" t="b">
        <f t="shared" si="20"/>
        <v>0</v>
      </c>
      <c r="N400" s="1">
        <f t="shared" si="18"/>
        <v>3.896103896103896E-2</v>
      </c>
    </row>
    <row r="401" spans="1:14" x14ac:dyDescent="0.25">
      <c r="A401" s="1" t="s">
        <v>272</v>
      </c>
      <c r="B401" s="1" t="s">
        <v>1074</v>
      </c>
      <c r="C401" s="1">
        <f t="shared" si="19"/>
        <v>2015</v>
      </c>
      <c r="D401" s="1" t="s">
        <v>975</v>
      </c>
      <c r="E401" s="1" t="s">
        <v>980</v>
      </c>
      <c r="F401" s="1" t="s">
        <v>981</v>
      </c>
      <c r="H401" s="1" t="s">
        <v>982</v>
      </c>
      <c r="I401" s="1" t="s">
        <v>1205</v>
      </c>
      <c r="J401" s="1" t="s">
        <v>59</v>
      </c>
      <c r="K401" s="1">
        <v>12</v>
      </c>
      <c r="L401" s="1">
        <v>13</v>
      </c>
      <c r="M401" s="1" t="b">
        <f t="shared" si="20"/>
        <v>0</v>
      </c>
      <c r="N401" s="1">
        <f t="shared" si="18"/>
        <v>2.5974025974025976E-2</v>
      </c>
    </row>
    <row r="402" spans="1:14" x14ac:dyDescent="0.25">
      <c r="A402" s="1" t="s">
        <v>272</v>
      </c>
      <c r="B402" s="1" t="s">
        <v>1075</v>
      </c>
      <c r="C402" s="1">
        <f t="shared" si="19"/>
        <v>2015</v>
      </c>
      <c r="D402" s="1" t="s">
        <v>976</v>
      </c>
      <c r="E402" s="1" t="s">
        <v>980</v>
      </c>
      <c r="F402" s="1" t="s">
        <v>981</v>
      </c>
      <c r="H402" s="1" t="s">
        <v>982</v>
      </c>
      <c r="I402" s="1" t="s">
        <v>1205</v>
      </c>
      <c r="J402" s="1" t="s">
        <v>59</v>
      </c>
      <c r="K402" s="1">
        <v>13</v>
      </c>
      <c r="L402" s="1">
        <v>13</v>
      </c>
      <c r="M402" s="1" t="b">
        <f t="shared" si="20"/>
        <v>0</v>
      </c>
      <c r="N402" s="1">
        <f t="shared" si="18"/>
        <v>1</v>
      </c>
    </row>
    <row r="403" spans="1:14" x14ac:dyDescent="0.25">
      <c r="A403" s="1" t="s">
        <v>281</v>
      </c>
      <c r="B403" s="1" t="s">
        <v>1076</v>
      </c>
      <c r="C403" s="1">
        <f t="shared" si="19"/>
        <v>2022</v>
      </c>
      <c r="D403" s="1" t="s">
        <v>987</v>
      </c>
      <c r="E403" s="1" t="s">
        <v>990</v>
      </c>
      <c r="F403" s="1" t="s">
        <v>1283</v>
      </c>
      <c r="G403" s="1" t="s">
        <v>1255</v>
      </c>
      <c r="H403" s="1" t="s">
        <v>7</v>
      </c>
      <c r="I403" s="1" t="s">
        <v>1191</v>
      </c>
      <c r="J403" s="1" t="s">
        <v>59</v>
      </c>
      <c r="K403" s="1">
        <v>1</v>
      </c>
      <c r="L403" s="1">
        <v>3</v>
      </c>
      <c r="M403" s="1" t="b">
        <f t="shared" si="20"/>
        <v>0</v>
      </c>
      <c r="N403" s="1">
        <f t="shared" si="18"/>
        <v>1</v>
      </c>
    </row>
    <row r="404" spans="1:14" x14ac:dyDescent="0.25">
      <c r="A404" s="1" t="s">
        <v>281</v>
      </c>
      <c r="B404" s="1" t="s">
        <v>1077</v>
      </c>
      <c r="C404" s="1">
        <f t="shared" si="19"/>
        <v>2022</v>
      </c>
      <c r="D404" s="1" t="s">
        <v>988</v>
      </c>
      <c r="E404" s="1" t="s">
        <v>1211</v>
      </c>
      <c r="F404" s="1" t="s">
        <v>1212</v>
      </c>
      <c r="H404" s="1" t="s">
        <v>7</v>
      </c>
      <c r="I404" s="1" t="s">
        <v>1220</v>
      </c>
      <c r="J404" s="1" t="s">
        <v>59</v>
      </c>
      <c r="K404" s="1">
        <v>2</v>
      </c>
      <c r="L404" s="1">
        <v>3</v>
      </c>
      <c r="M404" s="1" t="b">
        <f t="shared" si="20"/>
        <v>0</v>
      </c>
      <c r="N404" s="1">
        <f t="shared" si="18"/>
        <v>0.7</v>
      </c>
    </row>
    <row r="405" spans="1:14" x14ac:dyDescent="0.25">
      <c r="A405" s="1" t="s">
        <v>281</v>
      </c>
      <c r="B405" s="1" t="s">
        <v>1078</v>
      </c>
      <c r="C405" s="1">
        <f t="shared" si="19"/>
        <v>2022</v>
      </c>
      <c r="D405" s="1" t="s">
        <v>989</v>
      </c>
      <c r="E405" s="1" t="s">
        <v>1211</v>
      </c>
      <c r="F405" s="1" t="s">
        <v>1212</v>
      </c>
      <c r="H405" s="1" t="s">
        <v>7</v>
      </c>
      <c r="I405" s="1" t="s">
        <v>1220</v>
      </c>
      <c r="J405" s="1" t="s">
        <v>59</v>
      </c>
      <c r="K405" s="1">
        <v>3</v>
      </c>
      <c r="L405" s="1">
        <v>3</v>
      </c>
      <c r="M405" s="1" t="b">
        <f t="shared" si="20"/>
        <v>0</v>
      </c>
      <c r="N405" s="1">
        <f t="shared" si="18"/>
        <v>1</v>
      </c>
    </row>
    <row r="406" spans="1:14" x14ac:dyDescent="0.25">
      <c r="A406" s="1" t="s">
        <v>284</v>
      </c>
      <c r="B406" s="1" t="s">
        <v>1079</v>
      </c>
      <c r="C406" s="1">
        <f t="shared" si="19"/>
        <v>2016</v>
      </c>
      <c r="D406" s="1" t="s">
        <v>991</v>
      </c>
      <c r="E406" s="1" t="s">
        <v>997</v>
      </c>
      <c r="F406" s="1" t="s">
        <v>629</v>
      </c>
      <c r="H406" s="1" t="s">
        <v>168</v>
      </c>
      <c r="I406" s="1" t="s">
        <v>1202</v>
      </c>
      <c r="J406" s="1" t="s">
        <v>59</v>
      </c>
      <c r="K406" s="1">
        <v>1</v>
      </c>
      <c r="L406" s="1">
        <v>6</v>
      </c>
      <c r="M406" s="1" t="b">
        <f t="shared" si="20"/>
        <v>0</v>
      </c>
      <c r="N406" s="1">
        <f t="shared" si="18"/>
        <v>1</v>
      </c>
    </row>
    <row r="407" spans="1:14" x14ac:dyDescent="0.25">
      <c r="A407" s="1" t="s">
        <v>284</v>
      </c>
      <c r="B407" s="1" t="s">
        <v>1080</v>
      </c>
      <c r="C407" s="1">
        <f t="shared" si="19"/>
        <v>2016</v>
      </c>
      <c r="D407" s="1" t="s">
        <v>992</v>
      </c>
      <c r="E407" s="1" t="s">
        <v>997</v>
      </c>
      <c r="F407" s="1" t="s">
        <v>629</v>
      </c>
      <c r="H407" s="1" t="s">
        <v>168</v>
      </c>
      <c r="I407" s="1" t="s">
        <v>1202</v>
      </c>
      <c r="J407" s="1" t="s">
        <v>59</v>
      </c>
      <c r="K407" s="1">
        <v>2</v>
      </c>
      <c r="L407" s="1">
        <v>6</v>
      </c>
      <c r="M407" s="1" t="b">
        <f t="shared" si="20"/>
        <v>0</v>
      </c>
      <c r="N407" s="1">
        <f t="shared" si="18"/>
        <v>0.35714285714285715</v>
      </c>
    </row>
    <row r="408" spans="1:14" x14ac:dyDescent="0.25">
      <c r="A408" s="1" t="s">
        <v>284</v>
      </c>
      <c r="B408" s="1" t="s">
        <v>1081</v>
      </c>
      <c r="C408" s="1">
        <f t="shared" si="19"/>
        <v>2016</v>
      </c>
      <c r="D408" s="1" t="s">
        <v>993</v>
      </c>
      <c r="E408" s="1" t="s">
        <v>997</v>
      </c>
      <c r="F408" s="1" t="s">
        <v>629</v>
      </c>
      <c r="H408" s="1" t="s">
        <v>168</v>
      </c>
      <c r="I408" s="1" t="s">
        <v>1202</v>
      </c>
      <c r="J408" s="1" t="s">
        <v>59</v>
      </c>
      <c r="K408" s="1">
        <v>3</v>
      </c>
      <c r="L408" s="1">
        <v>6</v>
      </c>
      <c r="M408" s="1" t="b">
        <f t="shared" si="20"/>
        <v>0</v>
      </c>
      <c r="N408" s="1">
        <f t="shared" si="18"/>
        <v>0.2857142857142857</v>
      </c>
    </row>
    <row r="409" spans="1:14" x14ac:dyDescent="0.25">
      <c r="A409" s="1" t="s">
        <v>284</v>
      </c>
      <c r="B409" s="1" t="s">
        <v>1082</v>
      </c>
      <c r="C409" s="1">
        <f t="shared" si="19"/>
        <v>2016</v>
      </c>
      <c r="D409" s="1" t="s">
        <v>994</v>
      </c>
      <c r="E409" s="1" t="s">
        <v>997</v>
      </c>
      <c r="F409" s="1" t="s">
        <v>629</v>
      </c>
      <c r="H409" s="1" t="s">
        <v>168</v>
      </c>
      <c r="I409" s="1" t="s">
        <v>1202</v>
      </c>
      <c r="J409" s="1" t="s">
        <v>59</v>
      </c>
      <c r="K409" s="1">
        <v>4</v>
      </c>
      <c r="L409" s="1">
        <v>6</v>
      </c>
      <c r="M409" s="1" t="b">
        <f t="shared" si="20"/>
        <v>0</v>
      </c>
      <c r="N409" s="1">
        <f t="shared" si="18"/>
        <v>0.21428571428571427</v>
      </c>
    </row>
    <row r="410" spans="1:14" x14ac:dyDescent="0.25">
      <c r="A410" s="1" t="s">
        <v>284</v>
      </c>
      <c r="B410" s="1" t="s">
        <v>1083</v>
      </c>
      <c r="C410" s="1">
        <f t="shared" si="19"/>
        <v>2016</v>
      </c>
      <c r="D410" s="1" t="s">
        <v>995</v>
      </c>
      <c r="E410" s="1" t="s">
        <v>997</v>
      </c>
      <c r="F410" s="1" t="s">
        <v>629</v>
      </c>
      <c r="H410" s="1" t="s">
        <v>168</v>
      </c>
      <c r="I410" s="1" t="s">
        <v>1202</v>
      </c>
      <c r="J410" s="1" t="s">
        <v>59</v>
      </c>
      <c r="K410" s="1">
        <v>5</v>
      </c>
      <c r="L410" s="1">
        <v>6</v>
      </c>
      <c r="M410" s="1" t="b">
        <f t="shared" si="20"/>
        <v>0</v>
      </c>
      <c r="N410" s="1">
        <f t="shared" si="18"/>
        <v>0.14285714285714285</v>
      </c>
    </row>
    <row r="411" spans="1:14" x14ac:dyDescent="0.25">
      <c r="A411" s="1" t="s">
        <v>284</v>
      </c>
      <c r="B411" s="1" t="s">
        <v>1084</v>
      </c>
      <c r="C411" s="1">
        <f t="shared" si="19"/>
        <v>2016</v>
      </c>
      <c r="D411" s="1" t="s">
        <v>996</v>
      </c>
      <c r="E411" s="1" t="s">
        <v>997</v>
      </c>
      <c r="F411" s="1" t="s">
        <v>629</v>
      </c>
      <c r="H411" s="1" t="s">
        <v>168</v>
      </c>
      <c r="I411" s="1" t="s">
        <v>1202</v>
      </c>
      <c r="J411" s="1" t="s">
        <v>60</v>
      </c>
      <c r="K411" s="1">
        <v>6</v>
      </c>
      <c r="L411" s="1">
        <v>6</v>
      </c>
      <c r="M411" s="1" t="b">
        <f t="shared" si="20"/>
        <v>1</v>
      </c>
      <c r="N411" s="1">
        <f t="shared" si="18"/>
        <v>1</v>
      </c>
    </row>
    <row r="412" spans="1:14" x14ac:dyDescent="0.25">
      <c r="A412" s="1" t="s">
        <v>287</v>
      </c>
      <c r="B412" s="1" t="s">
        <v>1085</v>
      </c>
      <c r="C412" s="1">
        <f t="shared" si="19"/>
        <v>2016</v>
      </c>
      <c r="D412" s="1" t="s">
        <v>998</v>
      </c>
      <c r="E412" s="1" t="s">
        <v>513</v>
      </c>
      <c r="F412" s="1" t="s">
        <v>454</v>
      </c>
      <c r="H412" s="1" t="s">
        <v>14</v>
      </c>
      <c r="I412" s="1" t="s">
        <v>1137</v>
      </c>
      <c r="J412" s="1" t="s">
        <v>59</v>
      </c>
      <c r="K412" s="1">
        <v>1</v>
      </c>
      <c r="L412" s="1">
        <v>6</v>
      </c>
      <c r="M412" s="1" t="b">
        <f t="shared" si="20"/>
        <v>0</v>
      </c>
      <c r="N412" s="1">
        <f t="shared" si="18"/>
        <v>1</v>
      </c>
    </row>
    <row r="413" spans="1:14" x14ac:dyDescent="0.25">
      <c r="A413" s="1" t="s">
        <v>287</v>
      </c>
      <c r="B413" s="1" t="s">
        <v>1086</v>
      </c>
      <c r="C413" s="1">
        <f t="shared" si="19"/>
        <v>2016</v>
      </c>
      <c r="D413" s="1" t="s">
        <v>999</v>
      </c>
      <c r="E413" s="1" t="s">
        <v>513</v>
      </c>
      <c r="F413" s="1" t="s">
        <v>454</v>
      </c>
      <c r="H413" s="1" t="s">
        <v>14</v>
      </c>
      <c r="I413" s="1" t="s">
        <v>1137</v>
      </c>
      <c r="J413" s="1" t="s">
        <v>59</v>
      </c>
      <c r="K413" s="1">
        <v>2</v>
      </c>
      <c r="L413" s="1">
        <v>6</v>
      </c>
      <c r="M413" s="1" t="b">
        <f t="shared" si="20"/>
        <v>0</v>
      </c>
      <c r="N413" s="1">
        <f t="shared" si="18"/>
        <v>0.35714285714285715</v>
      </c>
    </row>
    <row r="414" spans="1:14" x14ac:dyDescent="0.25">
      <c r="A414" s="1" t="s">
        <v>287</v>
      </c>
      <c r="B414" s="1" t="s">
        <v>548</v>
      </c>
      <c r="C414" s="1">
        <f t="shared" si="19"/>
        <v>2016</v>
      </c>
      <c r="D414" s="1" t="s">
        <v>422</v>
      </c>
      <c r="E414" s="1" t="s">
        <v>401</v>
      </c>
      <c r="F414" s="1" t="s">
        <v>1278</v>
      </c>
      <c r="G414" s="1" t="s">
        <v>1256</v>
      </c>
      <c r="H414" s="1" t="s">
        <v>7</v>
      </c>
      <c r="I414" s="1" t="s">
        <v>1140</v>
      </c>
      <c r="J414" s="1" t="s">
        <v>59</v>
      </c>
      <c r="K414" s="1">
        <v>3</v>
      </c>
      <c r="L414" s="1">
        <v>6</v>
      </c>
      <c r="M414" s="1" t="b">
        <f t="shared" si="20"/>
        <v>0</v>
      </c>
      <c r="N414" s="1">
        <f t="shared" si="18"/>
        <v>0.2857142857142857</v>
      </c>
    </row>
    <row r="415" spans="1:14" x14ac:dyDescent="0.25">
      <c r="A415" s="1" t="s">
        <v>287</v>
      </c>
      <c r="B415" s="1" t="s">
        <v>1087</v>
      </c>
      <c r="C415" s="1">
        <f t="shared" si="19"/>
        <v>2016</v>
      </c>
      <c r="D415" s="1" t="s">
        <v>1000</v>
      </c>
      <c r="E415" s="1" t="s">
        <v>513</v>
      </c>
      <c r="F415" s="1" t="s">
        <v>454</v>
      </c>
      <c r="H415" s="1" t="s">
        <v>14</v>
      </c>
      <c r="I415" s="1" t="s">
        <v>1137</v>
      </c>
      <c r="J415" s="1" t="s">
        <v>59</v>
      </c>
      <c r="K415" s="1">
        <v>4</v>
      </c>
      <c r="L415" s="1">
        <v>6</v>
      </c>
      <c r="M415" s="1" t="b">
        <f t="shared" si="20"/>
        <v>0</v>
      </c>
      <c r="N415" s="1">
        <f t="shared" si="18"/>
        <v>0.21428571428571427</v>
      </c>
    </row>
    <row r="416" spans="1:14" x14ac:dyDescent="0.25">
      <c r="A416" s="1" t="s">
        <v>287</v>
      </c>
      <c r="B416" s="1" t="s">
        <v>1088</v>
      </c>
      <c r="C416" s="1">
        <f t="shared" si="19"/>
        <v>2016</v>
      </c>
      <c r="D416" s="1" t="s">
        <v>1001</v>
      </c>
      <c r="E416" s="1" t="s">
        <v>513</v>
      </c>
      <c r="F416" s="1" t="s">
        <v>454</v>
      </c>
      <c r="H416" s="1" t="s">
        <v>14</v>
      </c>
      <c r="I416" s="1" t="s">
        <v>1137</v>
      </c>
      <c r="J416" s="1" t="s">
        <v>59</v>
      </c>
      <c r="K416" s="1">
        <v>5</v>
      </c>
      <c r="L416" s="1">
        <v>6</v>
      </c>
      <c r="M416" s="1" t="b">
        <f t="shared" si="20"/>
        <v>0</v>
      </c>
      <c r="N416" s="1">
        <f t="shared" si="18"/>
        <v>0.14285714285714285</v>
      </c>
    </row>
    <row r="417" spans="1:14" x14ac:dyDescent="0.25">
      <c r="A417" s="1" t="s">
        <v>287</v>
      </c>
      <c r="B417" s="1" t="s">
        <v>525</v>
      </c>
      <c r="C417" s="1">
        <f t="shared" si="19"/>
        <v>2016</v>
      </c>
      <c r="D417" s="1" t="s">
        <v>399</v>
      </c>
      <c r="E417" s="1" t="s">
        <v>401</v>
      </c>
      <c r="F417" s="1" t="s">
        <v>1278</v>
      </c>
      <c r="G417" s="1" t="s">
        <v>1256</v>
      </c>
      <c r="H417" s="1" t="s">
        <v>7</v>
      </c>
      <c r="I417" s="1" t="s">
        <v>1140</v>
      </c>
      <c r="J417" s="1" t="s">
        <v>60</v>
      </c>
      <c r="K417" s="1">
        <v>6</v>
      </c>
      <c r="L417" s="1">
        <v>6</v>
      </c>
      <c r="M417" s="1" t="b">
        <f t="shared" si="20"/>
        <v>1</v>
      </c>
      <c r="N417" s="1">
        <f t="shared" si="18"/>
        <v>1</v>
      </c>
    </row>
    <row r="418" spans="1:14" x14ac:dyDescent="0.25">
      <c r="A418" s="1" t="s">
        <v>290</v>
      </c>
      <c r="B418" s="1" t="s">
        <v>1089</v>
      </c>
      <c r="C418" s="1">
        <f t="shared" si="19"/>
        <v>2001</v>
      </c>
      <c r="D418" s="1" t="s">
        <v>1002</v>
      </c>
      <c r="E418" s="1" t="s">
        <v>1008</v>
      </c>
      <c r="F418" s="1" t="s">
        <v>818</v>
      </c>
      <c r="H418" s="1" t="s">
        <v>36</v>
      </c>
      <c r="I418" s="1" t="s">
        <v>1164</v>
      </c>
      <c r="J418" s="1" t="s">
        <v>60</v>
      </c>
      <c r="K418" s="1">
        <v>1</v>
      </c>
      <c r="L418" s="1">
        <v>6</v>
      </c>
      <c r="M418" s="1" t="b">
        <f t="shared" si="20"/>
        <v>0</v>
      </c>
      <c r="N418" s="1">
        <f t="shared" si="18"/>
        <v>1</v>
      </c>
    </row>
    <row r="419" spans="1:14" x14ac:dyDescent="0.25">
      <c r="A419" s="1" t="s">
        <v>290</v>
      </c>
      <c r="B419" s="1" t="s">
        <v>1090</v>
      </c>
      <c r="C419" s="1">
        <f t="shared" si="19"/>
        <v>2001</v>
      </c>
      <c r="D419" s="1" t="s">
        <v>1003</v>
      </c>
      <c r="E419" s="1" t="s">
        <v>1008</v>
      </c>
      <c r="F419" s="1" t="s">
        <v>818</v>
      </c>
      <c r="H419" s="1" t="s">
        <v>36</v>
      </c>
      <c r="I419" s="1" t="s">
        <v>1164</v>
      </c>
      <c r="J419" s="1" t="s">
        <v>59</v>
      </c>
      <c r="K419" s="1">
        <v>2</v>
      </c>
      <c r="L419" s="1">
        <v>6</v>
      </c>
      <c r="M419" s="1" t="b">
        <f t="shared" si="20"/>
        <v>0</v>
      </c>
      <c r="N419" s="1">
        <f t="shared" si="18"/>
        <v>0.35714285714285715</v>
      </c>
    </row>
    <row r="420" spans="1:14" x14ac:dyDescent="0.25">
      <c r="A420" s="1" t="s">
        <v>290</v>
      </c>
      <c r="B420" s="1" t="s">
        <v>1091</v>
      </c>
      <c r="C420" s="1">
        <f t="shared" si="19"/>
        <v>2001</v>
      </c>
      <c r="D420" s="1" t="s">
        <v>1004</v>
      </c>
      <c r="E420" s="1" t="s">
        <v>1008</v>
      </c>
      <c r="F420" s="1" t="s">
        <v>818</v>
      </c>
      <c r="H420" s="1" t="s">
        <v>36</v>
      </c>
      <c r="I420" s="1" t="s">
        <v>1164</v>
      </c>
      <c r="J420" s="1" t="s">
        <v>59</v>
      </c>
      <c r="K420" s="1">
        <v>3</v>
      </c>
      <c r="L420" s="1">
        <v>6</v>
      </c>
      <c r="M420" s="1" t="b">
        <f t="shared" si="20"/>
        <v>0</v>
      </c>
      <c r="N420" s="1">
        <f t="shared" si="18"/>
        <v>0.2857142857142857</v>
      </c>
    </row>
    <row r="421" spans="1:14" x14ac:dyDescent="0.25">
      <c r="A421" s="1" t="s">
        <v>290</v>
      </c>
      <c r="B421" s="1" t="s">
        <v>1092</v>
      </c>
      <c r="C421" s="1">
        <f t="shared" si="19"/>
        <v>2001</v>
      </c>
      <c r="D421" s="1" t="s">
        <v>1005</v>
      </c>
      <c r="E421" s="1" t="s">
        <v>1008</v>
      </c>
      <c r="F421" s="1" t="s">
        <v>818</v>
      </c>
      <c r="H421" s="1" t="s">
        <v>36</v>
      </c>
      <c r="I421" s="1" t="s">
        <v>1164</v>
      </c>
      <c r="J421" s="1" t="s">
        <v>59</v>
      </c>
      <c r="K421" s="1">
        <v>4</v>
      </c>
      <c r="L421" s="1">
        <v>6</v>
      </c>
      <c r="M421" s="1" t="b">
        <f t="shared" si="20"/>
        <v>0</v>
      </c>
      <c r="N421" s="1">
        <f t="shared" si="18"/>
        <v>0.21428571428571427</v>
      </c>
    </row>
    <row r="422" spans="1:14" x14ac:dyDescent="0.25">
      <c r="A422" s="1" t="s">
        <v>290</v>
      </c>
      <c r="B422" s="1" t="s">
        <v>1093</v>
      </c>
      <c r="C422" s="1">
        <f t="shared" si="19"/>
        <v>2001</v>
      </c>
      <c r="D422" s="1" t="s">
        <v>1006</v>
      </c>
      <c r="E422" s="1" t="s">
        <v>1008</v>
      </c>
      <c r="F422" s="1" t="s">
        <v>818</v>
      </c>
      <c r="H422" s="1" t="s">
        <v>36</v>
      </c>
      <c r="I422" s="1" t="s">
        <v>1164</v>
      </c>
      <c r="J422" s="1" t="s">
        <v>59</v>
      </c>
      <c r="K422" s="1">
        <v>5</v>
      </c>
      <c r="L422" s="1">
        <v>6</v>
      </c>
      <c r="M422" s="1" t="b">
        <f t="shared" si="20"/>
        <v>0</v>
      </c>
      <c r="N422" s="1">
        <f t="shared" si="18"/>
        <v>0.14285714285714285</v>
      </c>
    </row>
    <row r="423" spans="1:14" x14ac:dyDescent="0.25">
      <c r="A423" s="1" t="s">
        <v>290</v>
      </c>
      <c r="B423" s="1" t="s">
        <v>1094</v>
      </c>
      <c r="C423" s="1">
        <f t="shared" si="19"/>
        <v>2001</v>
      </c>
      <c r="D423" s="1" t="s">
        <v>1007</v>
      </c>
      <c r="E423" s="1" t="s">
        <v>1008</v>
      </c>
      <c r="F423" s="1" t="s">
        <v>818</v>
      </c>
      <c r="H423" s="1" t="s">
        <v>36</v>
      </c>
      <c r="I423" s="1" t="s">
        <v>1164</v>
      </c>
      <c r="J423" s="1" t="s">
        <v>59</v>
      </c>
      <c r="K423" s="1">
        <v>6</v>
      </c>
      <c r="L423" s="1">
        <v>6</v>
      </c>
      <c r="M423" s="1" t="b">
        <f t="shared" si="20"/>
        <v>0</v>
      </c>
      <c r="N423" s="1">
        <f t="shared" si="18"/>
        <v>1</v>
      </c>
    </row>
    <row r="424" spans="1:14" x14ac:dyDescent="0.25">
      <c r="A424" s="1" t="s">
        <v>293</v>
      </c>
      <c r="B424" s="1" t="s">
        <v>1095</v>
      </c>
      <c r="C424" s="1">
        <f t="shared" si="19"/>
        <v>2004</v>
      </c>
      <c r="D424" s="1" t="s">
        <v>1009</v>
      </c>
      <c r="E424" s="1" t="s">
        <v>1011</v>
      </c>
      <c r="F424" s="1" t="s">
        <v>818</v>
      </c>
      <c r="H424" s="1" t="s">
        <v>36</v>
      </c>
      <c r="I424" s="1" t="s">
        <v>1182</v>
      </c>
      <c r="J424" s="1" t="s">
        <v>59</v>
      </c>
      <c r="K424" s="1">
        <v>1</v>
      </c>
      <c r="L424" s="1">
        <v>2</v>
      </c>
      <c r="M424" s="1" t="b">
        <f t="shared" si="20"/>
        <v>0</v>
      </c>
      <c r="N424" s="1">
        <f t="shared" si="18"/>
        <v>1</v>
      </c>
    </row>
    <row r="425" spans="1:14" x14ac:dyDescent="0.25">
      <c r="A425" s="1" t="s">
        <v>293</v>
      </c>
      <c r="B425" s="1" t="s">
        <v>1096</v>
      </c>
      <c r="C425" s="1">
        <f t="shared" si="19"/>
        <v>2004</v>
      </c>
      <c r="D425" s="1" t="s">
        <v>1010</v>
      </c>
      <c r="E425" s="1" t="s">
        <v>1011</v>
      </c>
      <c r="F425" s="5" t="s">
        <v>818</v>
      </c>
      <c r="G425" s="5"/>
      <c r="H425" s="1" t="s">
        <v>36</v>
      </c>
      <c r="I425" s="1" t="s">
        <v>1182</v>
      </c>
      <c r="J425" s="1" t="s">
        <v>59</v>
      </c>
      <c r="K425" s="1">
        <v>2</v>
      </c>
      <c r="L425" s="1">
        <v>2</v>
      </c>
      <c r="M425" s="1" t="b">
        <f t="shared" si="20"/>
        <v>0</v>
      </c>
      <c r="N425" s="1">
        <f t="shared" si="18"/>
        <v>1</v>
      </c>
    </row>
    <row r="426" spans="1:14" x14ac:dyDescent="0.25">
      <c r="A426" s="1" t="s">
        <v>295</v>
      </c>
      <c r="B426" s="1" t="s">
        <v>1097</v>
      </c>
      <c r="C426" s="1">
        <f t="shared" si="19"/>
        <v>2020</v>
      </c>
      <c r="D426" s="1" t="s">
        <v>1012</v>
      </c>
      <c r="E426" s="1" t="s">
        <v>1014</v>
      </c>
      <c r="F426" s="1" t="s">
        <v>1015</v>
      </c>
      <c r="H426" s="1" t="s">
        <v>298</v>
      </c>
      <c r="I426" s="1" t="s">
        <v>1159</v>
      </c>
      <c r="J426" s="1" t="s">
        <v>59</v>
      </c>
      <c r="K426" s="1">
        <v>1</v>
      </c>
      <c r="L426" s="1">
        <v>2</v>
      </c>
      <c r="M426" s="1" t="b">
        <f t="shared" si="20"/>
        <v>0</v>
      </c>
      <c r="N426" s="1">
        <f t="shared" si="18"/>
        <v>1</v>
      </c>
    </row>
    <row r="427" spans="1:14" x14ac:dyDescent="0.25">
      <c r="A427" s="1" t="s">
        <v>295</v>
      </c>
      <c r="B427" s="1" t="s">
        <v>1098</v>
      </c>
      <c r="C427" s="1">
        <f t="shared" si="19"/>
        <v>2020</v>
      </c>
      <c r="D427" s="1" t="s">
        <v>1013</v>
      </c>
      <c r="E427" s="1" t="s">
        <v>1014</v>
      </c>
      <c r="F427" s="1" t="s">
        <v>1015</v>
      </c>
      <c r="H427" s="1" t="s">
        <v>298</v>
      </c>
      <c r="I427" s="1" t="s">
        <v>1159</v>
      </c>
      <c r="J427" s="1" t="s">
        <v>59</v>
      </c>
      <c r="K427" s="1">
        <v>2</v>
      </c>
      <c r="L427" s="1">
        <v>2</v>
      </c>
      <c r="M427" s="1" t="b">
        <f t="shared" si="20"/>
        <v>0</v>
      </c>
      <c r="N427" s="1">
        <f t="shared" si="18"/>
        <v>1</v>
      </c>
    </row>
    <row r="428" spans="1:14" x14ac:dyDescent="0.25">
      <c r="A428" s="1" t="s">
        <v>299</v>
      </c>
      <c r="B428" s="1" t="s">
        <v>1099</v>
      </c>
      <c r="C428" s="1">
        <f t="shared" si="19"/>
        <v>2000</v>
      </c>
      <c r="D428" s="1" t="s">
        <v>1016</v>
      </c>
      <c r="E428" s="1" t="s">
        <v>1023</v>
      </c>
      <c r="F428" s="1" t="s">
        <v>1024</v>
      </c>
      <c r="H428" s="1" t="s">
        <v>36</v>
      </c>
      <c r="I428" s="1" t="s">
        <v>1192</v>
      </c>
      <c r="J428" s="1" t="s">
        <v>60</v>
      </c>
      <c r="K428" s="1">
        <v>1</v>
      </c>
      <c r="L428" s="1">
        <v>8</v>
      </c>
      <c r="M428" s="1" t="b">
        <f t="shared" si="20"/>
        <v>0</v>
      </c>
      <c r="N428" s="1">
        <f t="shared" si="18"/>
        <v>1</v>
      </c>
    </row>
    <row r="429" spans="1:14" x14ac:dyDescent="0.25">
      <c r="A429" s="1" t="s">
        <v>299</v>
      </c>
      <c r="B429" s="1" t="s">
        <v>1100</v>
      </c>
      <c r="C429" s="1">
        <f t="shared" si="19"/>
        <v>2000</v>
      </c>
      <c r="D429" s="1" t="s">
        <v>1017</v>
      </c>
      <c r="E429" s="1" t="s">
        <v>1023</v>
      </c>
      <c r="F429" s="1" t="s">
        <v>1024</v>
      </c>
      <c r="H429" s="1" t="s">
        <v>36</v>
      </c>
      <c r="I429" s="1" t="s">
        <v>1192</v>
      </c>
      <c r="J429" s="1" t="s">
        <v>59</v>
      </c>
      <c r="K429" s="1">
        <v>2</v>
      </c>
      <c r="L429" s="1">
        <v>8</v>
      </c>
      <c r="M429" s="1" t="b">
        <f t="shared" si="20"/>
        <v>0</v>
      </c>
      <c r="N429" s="1">
        <f t="shared" si="18"/>
        <v>0.25925925925925924</v>
      </c>
    </row>
    <row r="430" spans="1:14" x14ac:dyDescent="0.25">
      <c r="A430" s="1" t="s">
        <v>299</v>
      </c>
      <c r="B430" s="1" t="s">
        <v>1101</v>
      </c>
      <c r="C430" s="1">
        <f t="shared" si="19"/>
        <v>2000</v>
      </c>
      <c r="D430" s="1" t="s">
        <v>1018</v>
      </c>
      <c r="E430" s="1" t="s">
        <v>1023</v>
      </c>
      <c r="F430" s="1" t="s">
        <v>1024</v>
      </c>
      <c r="H430" s="1" t="s">
        <v>36</v>
      </c>
      <c r="I430" s="1" t="s">
        <v>1192</v>
      </c>
      <c r="J430" s="1" t="s">
        <v>59</v>
      </c>
      <c r="K430" s="1">
        <v>3</v>
      </c>
      <c r="L430" s="1">
        <v>8</v>
      </c>
      <c r="M430" s="1" t="b">
        <f t="shared" si="20"/>
        <v>0</v>
      </c>
      <c r="N430" s="1">
        <f t="shared" si="18"/>
        <v>0.22222222222222221</v>
      </c>
    </row>
    <row r="431" spans="1:14" x14ac:dyDescent="0.25">
      <c r="A431" s="1" t="s">
        <v>299</v>
      </c>
      <c r="B431" s="1" t="s">
        <v>1102</v>
      </c>
      <c r="C431" s="1">
        <f t="shared" si="19"/>
        <v>2000</v>
      </c>
      <c r="D431" s="1" t="s">
        <v>1019</v>
      </c>
      <c r="E431" s="1" t="s">
        <v>1023</v>
      </c>
      <c r="F431" s="1" t="s">
        <v>1024</v>
      </c>
      <c r="H431" s="1" t="s">
        <v>36</v>
      </c>
      <c r="I431" s="1" t="s">
        <v>1192</v>
      </c>
      <c r="J431" s="1" t="s">
        <v>59</v>
      </c>
      <c r="K431" s="1">
        <v>4</v>
      </c>
      <c r="L431" s="1">
        <v>8</v>
      </c>
      <c r="M431" s="1" t="b">
        <f t="shared" si="20"/>
        <v>0</v>
      </c>
      <c r="N431" s="1">
        <f t="shared" si="18"/>
        <v>0.18518518518518517</v>
      </c>
    </row>
    <row r="432" spans="1:14" x14ac:dyDescent="0.25">
      <c r="A432" s="1" t="s">
        <v>299</v>
      </c>
      <c r="B432" s="1" t="s">
        <v>1103</v>
      </c>
      <c r="C432" s="1">
        <f t="shared" si="19"/>
        <v>2000</v>
      </c>
      <c r="D432" s="1" t="s">
        <v>1020</v>
      </c>
      <c r="E432" s="1" t="s">
        <v>1023</v>
      </c>
      <c r="F432" s="1" t="s">
        <v>1024</v>
      </c>
      <c r="H432" s="1" t="s">
        <v>36</v>
      </c>
      <c r="I432" s="1" t="s">
        <v>1192</v>
      </c>
      <c r="J432" s="1" t="s">
        <v>59</v>
      </c>
      <c r="K432" s="1">
        <v>5</v>
      </c>
      <c r="L432" s="1">
        <v>8</v>
      </c>
      <c r="M432" s="1" t="b">
        <f t="shared" si="20"/>
        <v>0</v>
      </c>
      <c r="N432" s="1">
        <f t="shared" si="18"/>
        <v>0.14814814814814814</v>
      </c>
    </row>
    <row r="433" spans="1:14" x14ac:dyDescent="0.25">
      <c r="A433" s="1" t="s">
        <v>299</v>
      </c>
      <c r="B433" s="1" t="s">
        <v>1104</v>
      </c>
      <c r="C433" s="1">
        <f t="shared" si="19"/>
        <v>2000</v>
      </c>
      <c r="D433" s="1" t="s">
        <v>1021</v>
      </c>
      <c r="E433" s="1" t="s">
        <v>1023</v>
      </c>
      <c r="F433" s="1" t="s">
        <v>1024</v>
      </c>
      <c r="H433" s="1" t="s">
        <v>36</v>
      </c>
      <c r="I433" s="1" t="s">
        <v>1192</v>
      </c>
      <c r="J433" s="1" t="s">
        <v>59</v>
      </c>
      <c r="K433" s="1">
        <v>6</v>
      </c>
      <c r="L433" s="1">
        <v>8</v>
      </c>
      <c r="M433" s="1" t="b">
        <f t="shared" si="20"/>
        <v>0</v>
      </c>
      <c r="N433" s="1">
        <f t="shared" si="18"/>
        <v>0.1111111111111111</v>
      </c>
    </row>
    <row r="434" spans="1:14" x14ac:dyDescent="0.25">
      <c r="A434" s="1" t="s">
        <v>299</v>
      </c>
      <c r="B434" s="1" t="s">
        <v>1105</v>
      </c>
      <c r="C434" s="1">
        <f t="shared" si="19"/>
        <v>2000</v>
      </c>
      <c r="D434" s="1" t="s">
        <v>1022</v>
      </c>
      <c r="E434" s="1" t="s">
        <v>493</v>
      </c>
      <c r="F434" s="1" t="s">
        <v>498</v>
      </c>
      <c r="H434" s="1" t="s">
        <v>36</v>
      </c>
      <c r="I434" s="1" t="s">
        <v>1142</v>
      </c>
      <c r="J434" s="1" t="s">
        <v>59</v>
      </c>
      <c r="K434" s="1">
        <v>7</v>
      </c>
      <c r="L434" s="1">
        <v>8</v>
      </c>
      <c r="M434" s="1" t="b">
        <f t="shared" si="20"/>
        <v>0</v>
      </c>
      <c r="N434" s="1">
        <f t="shared" si="18"/>
        <v>7.407407407407407E-2</v>
      </c>
    </row>
    <row r="435" spans="1:14" x14ac:dyDescent="0.25">
      <c r="A435" s="1" t="s">
        <v>299</v>
      </c>
      <c r="B435" s="1" t="s">
        <v>586</v>
      </c>
      <c r="C435" s="1">
        <f t="shared" si="19"/>
        <v>2000</v>
      </c>
      <c r="D435" s="1" t="s">
        <v>490</v>
      </c>
      <c r="E435" s="1" t="s">
        <v>499</v>
      </c>
      <c r="F435" s="1" t="s">
        <v>460</v>
      </c>
      <c r="H435" s="1" t="s">
        <v>36</v>
      </c>
      <c r="I435" s="1" t="s">
        <v>1145</v>
      </c>
      <c r="J435" s="1" t="s">
        <v>59</v>
      </c>
      <c r="K435" s="1">
        <v>8</v>
      </c>
      <c r="L435" s="1">
        <v>8</v>
      </c>
      <c r="M435" s="1" t="b">
        <f t="shared" si="20"/>
        <v>0</v>
      </c>
      <c r="N435" s="1">
        <f t="shared" si="18"/>
        <v>1</v>
      </c>
    </row>
    <row r="436" spans="1:14" x14ac:dyDescent="0.25">
      <c r="A436" s="1" t="s">
        <v>302</v>
      </c>
      <c r="B436" s="1" t="s">
        <v>1099</v>
      </c>
      <c r="C436" s="1">
        <f t="shared" si="19"/>
        <v>2003</v>
      </c>
      <c r="D436" s="1" t="s">
        <v>1016</v>
      </c>
      <c r="E436" s="1" t="s">
        <v>1023</v>
      </c>
      <c r="F436" s="1" t="s">
        <v>1024</v>
      </c>
      <c r="H436" s="1" t="s">
        <v>36</v>
      </c>
      <c r="I436" s="1" t="s">
        <v>1192</v>
      </c>
      <c r="J436" s="1" t="s">
        <v>60</v>
      </c>
      <c r="K436" s="1">
        <v>1</v>
      </c>
      <c r="L436" s="1">
        <v>6</v>
      </c>
      <c r="M436" s="1" t="b">
        <f t="shared" si="20"/>
        <v>0</v>
      </c>
      <c r="N436" s="1">
        <f t="shared" si="18"/>
        <v>1</v>
      </c>
    </row>
    <row r="437" spans="1:14" x14ac:dyDescent="0.25">
      <c r="A437" s="1" t="s">
        <v>302</v>
      </c>
      <c r="B437" s="1" t="s">
        <v>857</v>
      </c>
      <c r="C437" s="1">
        <f t="shared" si="19"/>
        <v>2003</v>
      </c>
      <c r="D437" s="1" t="s">
        <v>646</v>
      </c>
      <c r="E437" s="1" t="s">
        <v>1029</v>
      </c>
      <c r="F437" s="1" t="s">
        <v>648</v>
      </c>
      <c r="H437" s="1" t="s">
        <v>36</v>
      </c>
      <c r="I437" s="1" t="s">
        <v>1131</v>
      </c>
      <c r="J437" s="1" t="s">
        <v>59</v>
      </c>
      <c r="K437" s="1">
        <v>2</v>
      </c>
      <c r="L437" s="1">
        <v>6</v>
      </c>
      <c r="M437" s="1" t="b">
        <f t="shared" si="20"/>
        <v>0</v>
      </c>
      <c r="N437" s="1">
        <f t="shared" si="18"/>
        <v>0.35714285714285715</v>
      </c>
    </row>
    <row r="438" spans="1:14" x14ac:dyDescent="0.25">
      <c r="A438" s="1" t="s">
        <v>302</v>
      </c>
      <c r="B438" s="1" t="s">
        <v>857</v>
      </c>
      <c r="C438" s="1">
        <f t="shared" si="19"/>
        <v>2003</v>
      </c>
      <c r="D438" s="1" t="s">
        <v>646</v>
      </c>
      <c r="E438" s="1" t="s">
        <v>647</v>
      </c>
      <c r="F438" s="1" t="s">
        <v>648</v>
      </c>
      <c r="H438" s="1" t="s">
        <v>36</v>
      </c>
      <c r="I438" s="1" t="s">
        <v>1154</v>
      </c>
      <c r="J438" s="1" t="s">
        <v>59</v>
      </c>
      <c r="K438" s="1">
        <v>2</v>
      </c>
      <c r="L438" s="1">
        <v>6</v>
      </c>
      <c r="M438" s="1" t="b">
        <f t="shared" si="20"/>
        <v>0</v>
      </c>
      <c r="N438" s="1">
        <f t="shared" si="18"/>
        <v>0</v>
      </c>
    </row>
    <row r="439" spans="1:14" x14ac:dyDescent="0.25">
      <c r="A439" s="1" t="s">
        <v>302</v>
      </c>
      <c r="B439" s="1" t="s">
        <v>1106</v>
      </c>
      <c r="C439" s="1">
        <f t="shared" si="19"/>
        <v>2003</v>
      </c>
      <c r="D439" s="1" t="s">
        <v>1026</v>
      </c>
      <c r="E439" s="1" t="s">
        <v>1029</v>
      </c>
      <c r="F439" s="1" t="s">
        <v>648</v>
      </c>
      <c r="H439" s="1" t="s">
        <v>36</v>
      </c>
      <c r="I439" s="1" t="s">
        <v>1131</v>
      </c>
      <c r="J439" s="1" t="s">
        <v>59</v>
      </c>
      <c r="K439" s="1">
        <v>3</v>
      </c>
      <c r="L439" s="1">
        <v>6</v>
      </c>
      <c r="M439" s="1" t="b">
        <f t="shared" si="20"/>
        <v>0</v>
      </c>
      <c r="N439" s="1">
        <f t="shared" si="18"/>
        <v>0.2857142857142857</v>
      </c>
    </row>
    <row r="440" spans="1:14" x14ac:dyDescent="0.25">
      <c r="A440" s="1" t="s">
        <v>302</v>
      </c>
      <c r="B440" s="1" t="s">
        <v>1107</v>
      </c>
      <c r="C440" s="1">
        <f t="shared" si="19"/>
        <v>2003</v>
      </c>
      <c r="D440" s="1" t="s">
        <v>1027</v>
      </c>
      <c r="E440" s="1" t="s">
        <v>1030</v>
      </c>
      <c r="F440" s="1" t="s">
        <v>607</v>
      </c>
      <c r="H440" s="1" t="s">
        <v>36</v>
      </c>
      <c r="I440" s="1" t="s">
        <v>1146</v>
      </c>
      <c r="J440" s="1" t="s">
        <v>59</v>
      </c>
      <c r="K440" s="1">
        <v>4</v>
      </c>
      <c r="L440" s="1">
        <v>6</v>
      </c>
      <c r="M440" s="1" t="b">
        <f t="shared" si="20"/>
        <v>0</v>
      </c>
      <c r="N440" s="1">
        <f t="shared" si="18"/>
        <v>0.21428571428571427</v>
      </c>
    </row>
    <row r="441" spans="1:14" x14ac:dyDescent="0.25">
      <c r="A441" s="1" t="s">
        <v>302</v>
      </c>
      <c r="B441" s="1" t="s">
        <v>1107</v>
      </c>
      <c r="C441" s="1">
        <f t="shared" si="19"/>
        <v>2003</v>
      </c>
      <c r="D441" s="1" t="s">
        <v>1027</v>
      </c>
      <c r="E441" s="1" t="s">
        <v>499</v>
      </c>
      <c r="F441" s="1" t="s">
        <v>460</v>
      </c>
      <c r="H441" s="1" t="s">
        <v>36</v>
      </c>
      <c r="I441" s="1" t="s">
        <v>1145</v>
      </c>
      <c r="J441" s="1" t="s">
        <v>59</v>
      </c>
      <c r="K441" s="1">
        <v>4</v>
      </c>
      <c r="L441" s="1">
        <v>6</v>
      </c>
      <c r="M441" s="1" t="b">
        <f t="shared" si="20"/>
        <v>0</v>
      </c>
      <c r="N441" s="1">
        <f t="shared" si="18"/>
        <v>0</v>
      </c>
    </row>
    <row r="442" spans="1:14" x14ac:dyDescent="0.25">
      <c r="A442" s="1" t="s">
        <v>302</v>
      </c>
      <c r="B442" s="1" t="s">
        <v>1108</v>
      </c>
      <c r="C442" s="1">
        <f t="shared" si="19"/>
        <v>2003</v>
      </c>
      <c r="D442" s="1" t="s">
        <v>1028</v>
      </c>
      <c r="E442" s="1" t="s">
        <v>499</v>
      </c>
      <c r="F442" s="1" t="s">
        <v>460</v>
      </c>
      <c r="H442" s="1" t="s">
        <v>36</v>
      </c>
      <c r="I442" s="1" t="s">
        <v>1145</v>
      </c>
      <c r="J442" s="1" t="s">
        <v>59</v>
      </c>
      <c r="K442" s="1">
        <v>5</v>
      </c>
      <c r="L442" s="1">
        <v>6</v>
      </c>
      <c r="M442" s="1" t="b">
        <f t="shared" si="20"/>
        <v>0</v>
      </c>
      <c r="N442" s="1">
        <f t="shared" si="18"/>
        <v>0.14285714285714285</v>
      </c>
    </row>
    <row r="443" spans="1:14" x14ac:dyDescent="0.25">
      <c r="A443" s="1" t="s">
        <v>302</v>
      </c>
      <c r="B443" s="1" t="s">
        <v>586</v>
      </c>
      <c r="C443" s="1">
        <f t="shared" si="19"/>
        <v>2003</v>
      </c>
      <c r="D443" s="1" t="s">
        <v>490</v>
      </c>
      <c r="E443" s="1" t="s">
        <v>499</v>
      </c>
      <c r="F443" s="1" t="s">
        <v>460</v>
      </c>
      <c r="H443" s="1" t="s">
        <v>36</v>
      </c>
      <c r="I443" s="1" t="s">
        <v>1145</v>
      </c>
      <c r="J443" s="1" t="s">
        <v>59</v>
      </c>
      <c r="K443" s="1">
        <v>6</v>
      </c>
      <c r="L443" s="1">
        <v>6</v>
      </c>
      <c r="M443" s="1" t="b">
        <f t="shared" si="20"/>
        <v>0</v>
      </c>
      <c r="N443" s="1">
        <f t="shared" si="18"/>
        <v>1</v>
      </c>
    </row>
    <row r="444" spans="1:14" x14ac:dyDescent="0.25">
      <c r="A444" s="1" t="s">
        <v>1025</v>
      </c>
      <c r="B444" s="1" t="s">
        <v>1109</v>
      </c>
      <c r="C444" s="1">
        <f t="shared" si="19"/>
        <v>2004</v>
      </c>
      <c r="D444" s="1" t="s">
        <v>1031</v>
      </c>
      <c r="E444" s="1" t="s">
        <v>1032</v>
      </c>
      <c r="F444" s="1" t="s">
        <v>644</v>
      </c>
      <c r="H444" s="1" t="s">
        <v>36</v>
      </c>
      <c r="I444" s="1" t="s">
        <v>1287</v>
      </c>
      <c r="J444" s="1" t="s">
        <v>60</v>
      </c>
      <c r="K444" s="1">
        <v>1</v>
      </c>
      <c r="L444" s="1">
        <v>1</v>
      </c>
      <c r="M444" s="1" t="b">
        <f t="shared" si="20"/>
        <v>1</v>
      </c>
      <c r="N444" s="1">
        <f t="shared" si="18"/>
        <v>1</v>
      </c>
    </row>
    <row r="445" spans="1:14" x14ac:dyDescent="0.25">
      <c r="A445" s="1" t="s">
        <v>306</v>
      </c>
      <c r="B445" s="1" t="s">
        <v>588</v>
      </c>
      <c r="C445" s="1">
        <f t="shared" si="19"/>
        <v>2002</v>
      </c>
      <c r="D445" s="1" t="s">
        <v>488</v>
      </c>
      <c r="E445" s="1" t="s">
        <v>493</v>
      </c>
      <c r="F445" s="1" t="s">
        <v>498</v>
      </c>
      <c r="H445" s="1" t="s">
        <v>36</v>
      </c>
      <c r="I445" s="1" t="s">
        <v>1142</v>
      </c>
      <c r="J445" s="1" t="s">
        <v>60</v>
      </c>
      <c r="K445" s="1">
        <v>1</v>
      </c>
      <c r="L445" s="1">
        <v>6</v>
      </c>
      <c r="M445" s="1" t="b">
        <f t="shared" si="20"/>
        <v>0</v>
      </c>
      <c r="N445" s="1">
        <f t="shared" si="18"/>
        <v>1</v>
      </c>
    </row>
    <row r="446" spans="1:14" x14ac:dyDescent="0.25">
      <c r="A446" s="1" t="s">
        <v>306</v>
      </c>
      <c r="B446" s="1" t="s">
        <v>583</v>
      </c>
      <c r="C446" s="1">
        <f t="shared" si="19"/>
        <v>2002</v>
      </c>
      <c r="D446" s="1" t="s">
        <v>487</v>
      </c>
      <c r="E446" s="1" t="s">
        <v>493</v>
      </c>
      <c r="F446" s="1" t="s">
        <v>498</v>
      </c>
      <c r="H446" s="1" t="s">
        <v>36</v>
      </c>
      <c r="I446" s="1" t="s">
        <v>1142</v>
      </c>
      <c r="J446" s="1" t="s">
        <v>59</v>
      </c>
      <c r="K446" s="1">
        <v>2</v>
      </c>
      <c r="L446" s="1">
        <v>6</v>
      </c>
      <c r="M446" s="1" t="b">
        <f t="shared" si="20"/>
        <v>0</v>
      </c>
      <c r="N446" s="1">
        <f t="shared" si="18"/>
        <v>0.35714285714285715</v>
      </c>
    </row>
    <row r="447" spans="1:14" x14ac:dyDescent="0.25">
      <c r="A447" s="1" t="s">
        <v>306</v>
      </c>
      <c r="B447" s="1" t="s">
        <v>1110</v>
      </c>
      <c r="C447" s="1">
        <f t="shared" si="19"/>
        <v>2002</v>
      </c>
      <c r="D447" s="1" t="s">
        <v>1033</v>
      </c>
      <c r="E447" s="1" t="s">
        <v>493</v>
      </c>
      <c r="F447" s="1" t="s">
        <v>498</v>
      </c>
      <c r="H447" s="1" t="s">
        <v>36</v>
      </c>
      <c r="I447" s="1" t="s">
        <v>1142</v>
      </c>
      <c r="J447" s="1" t="s">
        <v>59</v>
      </c>
      <c r="K447" s="1">
        <v>3</v>
      </c>
      <c r="L447" s="1">
        <v>6</v>
      </c>
      <c r="M447" s="1" t="b">
        <f t="shared" si="20"/>
        <v>0</v>
      </c>
      <c r="N447" s="1">
        <f t="shared" si="18"/>
        <v>0.2857142857142857</v>
      </c>
    </row>
    <row r="448" spans="1:14" x14ac:dyDescent="0.25">
      <c r="A448" s="1" t="s">
        <v>306</v>
      </c>
      <c r="B448" s="1" t="s">
        <v>587</v>
      </c>
      <c r="C448" s="1">
        <f t="shared" si="19"/>
        <v>2002</v>
      </c>
      <c r="D448" s="1" t="s">
        <v>489</v>
      </c>
      <c r="E448" s="1" t="s">
        <v>493</v>
      </c>
      <c r="F448" s="1" t="s">
        <v>498</v>
      </c>
      <c r="H448" s="1" t="s">
        <v>36</v>
      </c>
      <c r="I448" s="1" t="s">
        <v>1142</v>
      </c>
      <c r="J448" s="1" t="s">
        <v>59</v>
      </c>
      <c r="K448" s="1">
        <v>4</v>
      </c>
      <c r="L448" s="1">
        <v>6</v>
      </c>
      <c r="M448" s="1" t="b">
        <f t="shared" si="20"/>
        <v>0</v>
      </c>
      <c r="N448" s="1">
        <f t="shared" si="18"/>
        <v>0.21428571428571427</v>
      </c>
    </row>
    <row r="449" spans="1:14" x14ac:dyDescent="0.25">
      <c r="A449" s="1" t="s">
        <v>306</v>
      </c>
      <c r="B449" s="1" t="s">
        <v>586</v>
      </c>
      <c r="C449" s="1">
        <f t="shared" si="19"/>
        <v>2002</v>
      </c>
      <c r="D449" s="1" t="s">
        <v>490</v>
      </c>
      <c r="E449" s="1" t="s">
        <v>499</v>
      </c>
      <c r="F449" s="1" t="s">
        <v>460</v>
      </c>
      <c r="H449" s="1" t="s">
        <v>36</v>
      </c>
      <c r="I449" s="1" t="s">
        <v>1145</v>
      </c>
      <c r="J449" s="1" t="s">
        <v>59</v>
      </c>
      <c r="K449" s="1">
        <v>5</v>
      </c>
      <c r="L449" s="1">
        <v>6</v>
      </c>
      <c r="M449" s="1" t="b">
        <f t="shared" si="20"/>
        <v>0</v>
      </c>
      <c r="N449" s="1">
        <f t="shared" si="18"/>
        <v>0.14285714285714285</v>
      </c>
    </row>
    <row r="450" spans="1:14" x14ac:dyDescent="0.25">
      <c r="A450" s="1" t="s">
        <v>306</v>
      </c>
      <c r="B450" s="1" t="s">
        <v>584</v>
      </c>
      <c r="C450" s="1">
        <f t="shared" si="19"/>
        <v>2002</v>
      </c>
      <c r="D450" s="1" t="s">
        <v>492</v>
      </c>
      <c r="E450" s="1" t="s">
        <v>493</v>
      </c>
      <c r="F450" s="1" t="s">
        <v>498</v>
      </c>
      <c r="H450" s="1" t="s">
        <v>36</v>
      </c>
      <c r="I450" s="1" t="s">
        <v>1142</v>
      </c>
      <c r="J450" s="1" t="s">
        <v>59</v>
      </c>
      <c r="K450" s="1">
        <v>6</v>
      </c>
      <c r="L450" s="1">
        <v>6</v>
      </c>
      <c r="M450" s="1" t="b">
        <f t="shared" si="20"/>
        <v>0</v>
      </c>
      <c r="N450" s="1">
        <f t="shared" ref="N450:N472" si="21">IF(AND($K450=$K449,  $A450=$A449), 0, IF(OR($K450=1, $J450="Yes", $K450=$L450), 1, IF(AND($L450=3, $K450=2), 0.7, IF(AND($L450=3, $K450=3), 0.3, (2*($L450-$K450+1)/(($L450+1)*($L450-2)))))))</f>
        <v>1</v>
      </c>
    </row>
    <row r="451" spans="1:14" x14ac:dyDescent="0.25">
      <c r="A451" s="1" t="s">
        <v>308</v>
      </c>
      <c r="B451" s="1" t="s">
        <v>1111</v>
      </c>
      <c r="C451" s="1">
        <f t="shared" ref="C451:C472" si="22">VALUE(MID(A451,FIND("(", A451)+1,4))</f>
        <v>2004</v>
      </c>
      <c r="D451" s="1" t="s">
        <v>1034</v>
      </c>
      <c r="E451" s="1" t="s">
        <v>1036</v>
      </c>
      <c r="F451" s="1" t="s">
        <v>1307</v>
      </c>
      <c r="H451" s="1" t="s">
        <v>1288</v>
      </c>
      <c r="I451" s="1" t="s">
        <v>1143</v>
      </c>
      <c r="J451" s="1" t="s">
        <v>59</v>
      </c>
      <c r="K451" s="1">
        <v>1</v>
      </c>
      <c r="L451" s="1">
        <v>4</v>
      </c>
      <c r="M451" s="1" t="b">
        <f t="shared" ref="M451:M472" si="23">AND(J451="Yes", K451=L451)</f>
        <v>0</v>
      </c>
      <c r="N451" s="1">
        <f t="shared" si="21"/>
        <v>1</v>
      </c>
    </row>
    <row r="452" spans="1:14" x14ac:dyDescent="0.25">
      <c r="A452" s="1" t="s">
        <v>308</v>
      </c>
      <c r="B452" s="1" t="s">
        <v>900</v>
      </c>
      <c r="C452" s="1">
        <f t="shared" si="22"/>
        <v>2004</v>
      </c>
      <c r="D452" s="1" t="s">
        <v>712</v>
      </c>
      <c r="E452" s="1" t="s">
        <v>715</v>
      </c>
      <c r="F452" s="1" t="s">
        <v>716</v>
      </c>
      <c r="H452" s="1" t="s">
        <v>1288</v>
      </c>
      <c r="I452" s="1" t="s">
        <v>1163</v>
      </c>
      <c r="J452" s="1" t="s">
        <v>59</v>
      </c>
      <c r="K452" s="1">
        <v>2</v>
      </c>
      <c r="L452" s="1">
        <v>4</v>
      </c>
      <c r="M452" s="1" t="b">
        <f t="shared" si="23"/>
        <v>0</v>
      </c>
      <c r="N452" s="1">
        <f t="shared" si="21"/>
        <v>0.6</v>
      </c>
    </row>
    <row r="453" spans="1:14" x14ac:dyDescent="0.25">
      <c r="A453" s="1" t="s">
        <v>308</v>
      </c>
      <c r="B453" s="1" t="s">
        <v>1112</v>
      </c>
      <c r="C453" s="1">
        <f t="shared" si="22"/>
        <v>2004</v>
      </c>
      <c r="D453" s="1" t="s">
        <v>1035</v>
      </c>
      <c r="E453" s="1" t="s">
        <v>1037</v>
      </c>
      <c r="F453" s="1" t="s">
        <v>1308</v>
      </c>
      <c r="H453" s="1" t="s">
        <v>1288</v>
      </c>
      <c r="I453" s="1" t="s">
        <v>1309</v>
      </c>
      <c r="J453" s="1" t="s">
        <v>59</v>
      </c>
      <c r="K453" s="1">
        <v>3</v>
      </c>
      <c r="L453" s="1">
        <v>4</v>
      </c>
      <c r="M453" s="1" t="b">
        <f t="shared" si="23"/>
        <v>0</v>
      </c>
      <c r="N453" s="1">
        <f t="shared" si="21"/>
        <v>0.4</v>
      </c>
    </row>
    <row r="454" spans="1:14" x14ac:dyDescent="0.25">
      <c r="A454" s="1" t="s">
        <v>308</v>
      </c>
      <c r="B454" s="1" t="s">
        <v>899</v>
      </c>
      <c r="C454" s="1">
        <f t="shared" si="22"/>
        <v>2004</v>
      </c>
      <c r="D454" s="1" t="s">
        <v>713</v>
      </c>
      <c r="E454" s="1" t="s">
        <v>394</v>
      </c>
      <c r="F454" s="1" t="s">
        <v>452</v>
      </c>
      <c r="H454" s="1" t="s">
        <v>1288</v>
      </c>
      <c r="I454" s="1" t="s">
        <v>1162</v>
      </c>
      <c r="J454" s="1" t="s">
        <v>60</v>
      </c>
      <c r="K454" s="1">
        <v>4</v>
      </c>
      <c r="L454" s="1">
        <v>4</v>
      </c>
      <c r="M454" s="1" t="b">
        <f t="shared" si="23"/>
        <v>1</v>
      </c>
      <c r="N454" s="1">
        <f t="shared" si="21"/>
        <v>1</v>
      </c>
    </row>
    <row r="455" spans="1:14" x14ac:dyDescent="0.25">
      <c r="A455" s="1" t="s">
        <v>315</v>
      </c>
      <c r="B455" s="1" t="s">
        <v>1116</v>
      </c>
      <c r="C455" s="1">
        <f t="shared" si="22"/>
        <v>2020</v>
      </c>
      <c r="D455" s="1" t="s">
        <v>1044</v>
      </c>
      <c r="E455" s="1" t="s">
        <v>1048</v>
      </c>
      <c r="F455" s="1" t="s">
        <v>1316</v>
      </c>
      <c r="G455" s="1" t="s">
        <v>1049</v>
      </c>
      <c r="H455" s="1" t="s">
        <v>317</v>
      </c>
      <c r="I455" s="1" t="s">
        <v>1189</v>
      </c>
      <c r="J455" s="1" t="s">
        <v>59</v>
      </c>
      <c r="K455" s="1">
        <v>1</v>
      </c>
      <c r="L455" s="1">
        <v>4</v>
      </c>
      <c r="M455" s="1" t="b">
        <f t="shared" si="23"/>
        <v>0</v>
      </c>
      <c r="N455" s="1">
        <f t="shared" si="21"/>
        <v>1</v>
      </c>
    </row>
    <row r="456" spans="1:14" x14ac:dyDescent="0.25">
      <c r="A456" s="1" t="s">
        <v>315</v>
      </c>
      <c r="B456" s="1" t="s">
        <v>1117</v>
      </c>
      <c r="C456" s="1">
        <f t="shared" si="22"/>
        <v>2020</v>
      </c>
      <c r="D456" s="1" t="s">
        <v>1045</v>
      </c>
      <c r="E456" s="1" t="s">
        <v>1050</v>
      </c>
      <c r="F456" s="1" t="s">
        <v>1051</v>
      </c>
      <c r="H456" s="1" t="s">
        <v>317</v>
      </c>
      <c r="I456" s="1" t="s">
        <v>1126</v>
      </c>
      <c r="J456" s="1" t="s">
        <v>59</v>
      </c>
      <c r="K456" s="1">
        <v>2</v>
      </c>
      <c r="L456" s="1">
        <v>4</v>
      </c>
      <c r="M456" s="1" t="b">
        <f t="shared" si="23"/>
        <v>0</v>
      </c>
      <c r="N456" s="1">
        <f t="shared" si="21"/>
        <v>0.6</v>
      </c>
    </row>
    <row r="457" spans="1:14" x14ac:dyDescent="0.25">
      <c r="A457" s="1" t="s">
        <v>315</v>
      </c>
      <c r="B457" s="1" t="s">
        <v>1118</v>
      </c>
      <c r="C457" s="1">
        <f t="shared" si="22"/>
        <v>2020</v>
      </c>
      <c r="D457" s="1" t="s">
        <v>1046</v>
      </c>
      <c r="E457" s="1" t="s">
        <v>1048</v>
      </c>
      <c r="F457" s="1" t="s">
        <v>1316</v>
      </c>
      <c r="G457" s="1" t="s">
        <v>1049</v>
      </c>
      <c r="H457" s="1" t="s">
        <v>317</v>
      </c>
      <c r="I457" s="1" t="s">
        <v>1189</v>
      </c>
      <c r="J457" s="1" t="s">
        <v>59</v>
      </c>
      <c r="K457" s="1">
        <v>3</v>
      </c>
      <c r="L457" s="1">
        <v>4</v>
      </c>
      <c r="M457" s="1" t="b">
        <f t="shared" si="23"/>
        <v>0</v>
      </c>
      <c r="N457" s="1">
        <f t="shared" si="21"/>
        <v>0.4</v>
      </c>
    </row>
    <row r="458" spans="1:14" x14ac:dyDescent="0.25">
      <c r="A458" s="1" t="s">
        <v>315</v>
      </c>
      <c r="B458" s="1" t="s">
        <v>1119</v>
      </c>
      <c r="C458" s="1">
        <f t="shared" si="22"/>
        <v>2020</v>
      </c>
      <c r="D458" s="1" t="s">
        <v>1047</v>
      </c>
      <c r="E458" s="1" t="s">
        <v>1052</v>
      </c>
      <c r="F458" s="1" t="s">
        <v>1053</v>
      </c>
      <c r="H458" s="1" t="s">
        <v>317</v>
      </c>
      <c r="I458" s="1" t="s">
        <v>1188</v>
      </c>
      <c r="J458" s="1" t="s">
        <v>60</v>
      </c>
      <c r="K458" s="1">
        <v>4</v>
      </c>
      <c r="L458" s="1">
        <v>4</v>
      </c>
      <c r="M458" s="1" t="b">
        <f t="shared" si="23"/>
        <v>1</v>
      </c>
      <c r="N458" s="1">
        <f t="shared" si="21"/>
        <v>1</v>
      </c>
    </row>
    <row r="459" spans="1:14" x14ac:dyDescent="0.25">
      <c r="A459" s="1" t="s">
        <v>1038</v>
      </c>
      <c r="B459" s="1" t="s">
        <v>1113</v>
      </c>
      <c r="C459" s="1">
        <f t="shared" si="22"/>
        <v>2012</v>
      </c>
      <c r="D459" s="1" t="s">
        <v>1040</v>
      </c>
      <c r="E459" s="1" t="s">
        <v>493</v>
      </c>
      <c r="F459" s="1" t="s">
        <v>498</v>
      </c>
      <c r="H459" s="1" t="s">
        <v>36</v>
      </c>
      <c r="I459" s="1" t="s">
        <v>1142</v>
      </c>
      <c r="J459" s="1" t="s">
        <v>59</v>
      </c>
      <c r="K459" s="1">
        <v>1</v>
      </c>
      <c r="L459" s="1">
        <v>5</v>
      </c>
      <c r="M459" s="1" t="b">
        <f t="shared" si="23"/>
        <v>0</v>
      </c>
      <c r="N459" s="1">
        <f t="shared" si="21"/>
        <v>1</v>
      </c>
    </row>
    <row r="460" spans="1:14" x14ac:dyDescent="0.25">
      <c r="A460" s="1" t="s">
        <v>1038</v>
      </c>
      <c r="B460" s="1" t="s">
        <v>584</v>
      </c>
      <c r="C460" s="1">
        <f t="shared" si="22"/>
        <v>2012</v>
      </c>
      <c r="D460" s="1" t="s">
        <v>492</v>
      </c>
      <c r="E460" s="1" t="s">
        <v>493</v>
      </c>
      <c r="F460" s="1" t="s">
        <v>498</v>
      </c>
      <c r="H460" s="1" t="s">
        <v>36</v>
      </c>
      <c r="I460" s="1" t="s">
        <v>1142</v>
      </c>
      <c r="J460" s="1" t="s">
        <v>59</v>
      </c>
      <c r="K460" s="1">
        <v>2</v>
      </c>
      <c r="L460" s="1">
        <v>5</v>
      </c>
      <c r="M460" s="1" t="b">
        <f t="shared" si="23"/>
        <v>0</v>
      </c>
      <c r="N460" s="1">
        <f t="shared" si="21"/>
        <v>0.44444444444444442</v>
      </c>
    </row>
    <row r="461" spans="1:14" x14ac:dyDescent="0.25">
      <c r="A461" s="1" t="s">
        <v>1038</v>
      </c>
      <c r="B461" s="1" t="s">
        <v>1114</v>
      </c>
      <c r="C461" s="1">
        <f t="shared" si="22"/>
        <v>2012</v>
      </c>
      <c r="D461" s="1" t="s">
        <v>1041</v>
      </c>
      <c r="E461" s="1" t="s">
        <v>493</v>
      </c>
      <c r="F461" s="1" t="s">
        <v>1042</v>
      </c>
      <c r="G461" s="1" t="s">
        <v>1314</v>
      </c>
      <c r="H461" s="1" t="s">
        <v>36</v>
      </c>
      <c r="I461" s="1" t="s">
        <v>1315</v>
      </c>
      <c r="J461" s="1" t="s">
        <v>59</v>
      </c>
      <c r="K461" s="1">
        <v>3</v>
      </c>
      <c r="L461" s="1">
        <v>5</v>
      </c>
      <c r="M461" s="1" t="b">
        <f t="shared" si="23"/>
        <v>0</v>
      </c>
      <c r="N461" s="1">
        <f t="shared" si="21"/>
        <v>0.33333333333333331</v>
      </c>
    </row>
    <row r="462" spans="1:14" x14ac:dyDescent="0.25">
      <c r="A462" s="1" t="s">
        <v>1038</v>
      </c>
      <c r="B462" s="1" t="s">
        <v>591</v>
      </c>
      <c r="C462" s="1">
        <f t="shared" si="22"/>
        <v>2012</v>
      </c>
      <c r="D462" s="1" t="s">
        <v>495</v>
      </c>
      <c r="E462" s="1" t="s">
        <v>493</v>
      </c>
      <c r="F462" s="1" t="s">
        <v>498</v>
      </c>
      <c r="H462" s="1" t="s">
        <v>36</v>
      </c>
      <c r="I462" s="1" t="s">
        <v>1142</v>
      </c>
      <c r="J462" s="1" t="s">
        <v>59</v>
      </c>
      <c r="K462" s="1">
        <v>4</v>
      </c>
      <c r="L462" s="1">
        <v>5</v>
      </c>
      <c r="M462" s="1" t="b">
        <f t="shared" si="23"/>
        <v>0</v>
      </c>
      <c r="N462" s="1">
        <f t="shared" si="21"/>
        <v>0.22222222222222221</v>
      </c>
    </row>
    <row r="463" spans="1:14" x14ac:dyDescent="0.25">
      <c r="A463" s="1" t="s">
        <v>1038</v>
      </c>
      <c r="B463" s="1" t="s">
        <v>587</v>
      </c>
      <c r="C463" s="1">
        <f t="shared" si="22"/>
        <v>2012</v>
      </c>
      <c r="D463" s="1" t="s">
        <v>489</v>
      </c>
      <c r="E463" s="1" t="s">
        <v>493</v>
      </c>
      <c r="F463" s="1" t="s">
        <v>498</v>
      </c>
      <c r="H463" s="1" t="s">
        <v>36</v>
      </c>
      <c r="I463" s="1" t="s">
        <v>1142</v>
      </c>
      <c r="J463" s="1" t="s">
        <v>60</v>
      </c>
      <c r="K463" s="1">
        <v>5</v>
      </c>
      <c r="L463" s="1">
        <v>5</v>
      </c>
      <c r="M463" s="1" t="b">
        <f t="shared" si="23"/>
        <v>1</v>
      </c>
      <c r="N463" s="1">
        <f t="shared" si="21"/>
        <v>1</v>
      </c>
    </row>
    <row r="464" spans="1:14" x14ac:dyDescent="0.25">
      <c r="A464" s="1" t="s">
        <v>1039</v>
      </c>
      <c r="B464" s="1" t="s">
        <v>1113</v>
      </c>
      <c r="C464" s="1">
        <f t="shared" si="22"/>
        <v>2012</v>
      </c>
      <c r="D464" s="1" t="s">
        <v>1040</v>
      </c>
      <c r="E464" s="1" t="s">
        <v>493</v>
      </c>
      <c r="F464" s="1" t="s">
        <v>498</v>
      </c>
      <c r="H464" s="1" t="s">
        <v>36</v>
      </c>
      <c r="I464" s="1" t="s">
        <v>1142</v>
      </c>
      <c r="J464" s="1" t="s">
        <v>59</v>
      </c>
      <c r="K464" s="1">
        <v>1</v>
      </c>
      <c r="L464" s="1">
        <v>4</v>
      </c>
      <c r="M464" s="1" t="b">
        <f t="shared" si="23"/>
        <v>0</v>
      </c>
      <c r="N464" s="1">
        <f t="shared" si="21"/>
        <v>1</v>
      </c>
    </row>
    <row r="465" spans="1:14" x14ac:dyDescent="0.25">
      <c r="A465" s="1" t="s">
        <v>1039</v>
      </c>
      <c r="B465" s="1" t="s">
        <v>1115</v>
      </c>
      <c r="C465" s="1">
        <f t="shared" si="22"/>
        <v>2012</v>
      </c>
      <c r="D465" s="1" t="s">
        <v>1043</v>
      </c>
      <c r="E465" s="1" t="s">
        <v>493</v>
      </c>
      <c r="F465" s="1" t="s">
        <v>498</v>
      </c>
      <c r="H465" s="1" t="s">
        <v>36</v>
      </c>
      <c r="I465" s="1" t="s">
        <v>1142</v>
      </c>
      <c r="J465" s="1" t="s">
        <v>59</v>
      </c>
      <c r="K465" s="1">
        <v>2</v>
      </c>
      <c r="L465" s="1">
        <v>4</v>
      </c>
      <c r="M465" s="1" t="b">
        <f t="shared" si="23"/>
        <v>0</v>
      </c>
      <c r="N465" s="1">
        <f t="shared" si="21"/>
        <v>0.6</v>
      </c>
    </row>
    <row r="466" spans="1:14" x14ac:dyDescent="0.25">
      <c r="A466" s="1" t="s">
        <v>1039</v>
      </c>
      <c r="B466" s="1" t="s">
        <v>591</v>
      </c>
      <c r="C466" s="1">
        <f t="shared" si="22"/>
        <v>2012</v>
      </c>
      <c r="D466" s="1" t="s">
        <v>495</v>
      </c>
      <c r="E466" s="1" t="s">
        <v>493</v>
      </c>
      <c r="F466" s="1" t="s">
        <v>498</v>
      </c>
      <c r="H466" s="1" t="s">
        <v>36</v>
      </c>
      <c r="I466" s="1" t="s">
        <v>1142</v>
      </c>
      <c r="J466" s="1" t="s">
        <v>59</v>
      </c>
      <c r="K466" s="1">
        <v>3</v>
      </c>
      <c r="L466" s="1">
        <v>4</v>
      </c>
      <c r="M466" s="1" t="b">
        <f t="shared" si="23"/>
        <v>0</v>
      </c>
      <c r="N466" s="1">
        <f t="shared" si="21"/>
        <v>0.4</v>
      </c>
    </row>
    <row r="467" spans="1:14" x14ac:dyDescent="0.25">
      <c r="A467" s="1" t="s">
        <v>1039</v>
      </c>
      <c r="B467" s="1" t="s">
        <v>587</v>
      </c>
      <c r="C467" s="1">
        <f t="shared" si="22"/>
        <v>2012</v>
      </c>
      <c r="D467" s="1" t="s">
        <v>489</v>
      </c>
      <c r="E467" s="1" t="s">
        <v>493</v>
      </c>
      <c r="F467" s="1" t="s">
        <v>498</v>
      </c>
      <c r="H467" s="1" t="s">
        <v>36</v>
      </c>
      <c r="I467" s="1" t="s">
        <v>1142</v>
      </c>
      <c r="J467" s="1" t="s">
        <v>60</v>
      </c>
      <c r="K467" s="1">
        <v>4</v>
      </c>
      <c r="L467" s="1">
        <v>4</v>
      </c>
      <c r="M467" s="1" t="b">
        <f t="shared" si="23"/>
        <v>1</v>
      </c>
      <c r="N467" s="1">
        <f t="shared" si="21"/>
        <v>1</v>
      </c>
    </row>
    <row r="468" spans="1:14" x14ac:dyDescent="0.25">
      <c r="A468" s="1" t="s">
        <v>318</v>
      </c>
      <c r="B468" s="1" t="s">
        <v>590</v>
      </c>
      <c r="C468" s="1">
        <f t="shared" si="22"/>
        <v>2017</v>
      </c>
      <c r="D468" s="1" t="s">
        <v>496</v>
      </c>
      <c r="E468" s="1" t="s">
        <v>499</v>
      </c>
      <c r="F468" s="1" t="s">
        <v>1312</v>
      </c>
      <c r="G468" s="1" t="s">
        <v>1056</v>
      </c>
      <c r="H468" s="1" t="s">
        <v>36</v>
      </c>
      <c r="I468" s="1" t="s">
        <v>1313</v>
      </c>
      <c r="J468" s="1" t="s">
        <v>60</v>
      </c>
      <c r="K468" s="1">
        <v>1</v>
      </c>
      <c r="L468" s="1">
        <v>5</v>
      </c>
      <c r="M468" s="1" t="b">
        <f t="shared" si="23"/>
        <v>0</v>
      </c>
      <c r="N468" s="1">
        <f t="shared" si="21"/>
        <v>1</v>
      </c>
    </row>
    <row r="469" spans="1:14" x14ac:dyDescent="0.25">
      <c r="A469" s="1" t="s">
        <v>318</v>
      </c>
      <c r="B469" s="1" t="s">
        <v>1120</v>
      </c>
      <c r="C469" s="1">
        <f t="shared" si="22"/>
        <v>2017</v>
      </c>
      <c r="D469" s="1" t="s">
        <v>1054</v>
      </c>
      <c r="E469" s="1" t="s">
        <v>499</v>
      </c>
      <c r="F469" s="1" t="s">
        <v>1312</v>
      </c>
      <c r="G469" s="1" t="s">
        <v>1056</v>
      </c>
      <c r="H469" s="1" t="s">
        <v>36</v>
      </c>
      <c r="I469" s="1" t="s">
        <v>1313</v>
      </c>
      <c r="J469" s="1" t="s">
        <v>59</v>
      </c>
      <c r="K469" s="1">
        <v>2</v>
      </c>
      <c r="L469" s="1">
        <v>5</v>
      </c>
      <c r="M469" s="1" t="b">
        <f t="shared" si="23"/>
        <v>0</v>
      </c>
      <c r="N469" s="1">
        <f t="shared" si="21"/>
        <v>0.44444444444444442</v>
      </c>
    </row>
    <row r="470" spans="1:14" x14ac:dyDescent="0.25">
      <c r="A470" s="1" t="s">
        <v>318</v>
      </c>
      <c r="B470" s="1" t="s">
        <v>589</v>
      </c>
      <c r="C470" s="1">
        <f t="shared" si="22"/>
        <v>2017</v>
      </c>
      <c r="D470" s="1" t="s">
        <v>497</v>
      </c>
      <c r="E470" s="1" t="s">
        <v>499</v>
      </c>
      <c r="F470" s="1" t="s">
        <v>1312</v>
      </c>
      <c r="G470" s="1" t="s">
        <v>1056</v>
      </c>
      <c r="H470" s="1" t="s">
        <v>36</v>
      </c>
      <c r="I470" s="1" t="s">
        <v>1313</v>
      </c>
      <c r="J470" s="1" t="s">
        <v>59</v>
      </c>
      <c r="K470" s="1">
        <v>3</v>
      </c>
      <c r="L470" s="1">
        <v>5</v>
      </c>
      <c r="M470" s="1" t="b">
        <f t="shared" si="23"/>
        <v>0</v>
      </c>
      <c r="N470" s="1">
        <f t="shared" si="21"/>
        <v>0.33333333333333331</v>
      </c>
    </row>
    <row r="471" spans="1:14" x14ac:dyDescent="0.25">
      <c r="A471" s="1" t="s">
        <v>318</v>
      </c>
      <c r="B471" s="1" t="s">
        <v>1121</v>
      </c>
      <c r="C471" s="1">
        <f t="shared" si="22"/>
        <v>2017</v>
      </c>
      <c r="D471" s="1" t="s">
        <v>1055</v>
      </c>
      <c r="E471" s="1" t="s">
        <v>499</v>
      </c>
      <c r="F471" s="1" t="s">
        <v>460</v>
      </c>
      <c r="H471" s="1" t="s">
        <v>36</v>
      </c>
      <c r="I471" s="1" t="s">
        <v>1145</v>
      </c>
      <c r="J471" s="1" t="s">
        <v>59</v>
      </c>
      <c r="K471" s="1">
        <v>4</v>
      </c>
      <c r="L471" s="1">
        <v>5</v>
      </c>
      <c r="M471" s="1" t="b">
        <f t="shared" si="23"/>
        <v>0</v>
      </c>
      <c r="N471" s="1">
        <f t="shared" si="21"/>
        <v>0.22222222222222221</v>
      </c>
    </row>
    <row r="472" spans="1:14" x14ac:dyDescent="0.25">
      <c r="A472" s="1" t="s">
        <v>318</v>
      </c>
      <c r="B472" s="1" t="s">
        <v>587</v>
      </c>
      <c r="C472" s="1">
        <f t="shared" si="22"/>
        <v>2017</v>
      </c>
      <c r="D472" s="1" t="s">
        <v>489</v>
      </c>
      <c r="E472" s="1" t="s">
        <v>493</v>
      </c>
      <c r="F472" s="1" t="s">
        <v>498</v>
      </c>
      <c r="H472" s="1" t="s">
        <v>36</v>
      </c>
      <c r="I472" s="1" t="s">
        <v>1142</v>
      </c>
      <c r="J472" s="1" t="s">
        <v>59</v>
      </c>
      <c r="K472" s="1">
        <v>5</v>
      </c>
      <c r="L472" s="1">
        <v>5</v>
      </c>
      <c r="M472" s="1" t="b">
        <f t="shared" si="23"/>
        <v>0</v>
      </c>
      <c r="N472" s="1">
        <f t="shared" si="21"/>
        <v>1</v>
      </c>
    </row>
  </sheetData>
  <autoFilter ref="A1:N472" xr:uid="{269410C8-46F0-4A07-AE6E-9780018181D8}"/>
  <sortState xmlns:xlrd2="http://schemas.microsoft.com/office/spreadsheetml/2017/richdata2" ref="A2:N472">
    <sortCondition ref="A2:A472"/>
    <sortCondition ref="K2:K472"/>
  </sortState>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224F2-B560-46DD-A7C3-91351CBFA7A2}">
  <dimension ref="A1:I101"/>
  <sheetViews>
    <sheetView zoomScale="75" zoomScaleNormal="75" workbookViewId="0">
      <selection activeCell="O15" sqref="O15"/>
    </sheetView>
  </sheetViews>
  <sheetFormatPr defaultRowHeight="15" x14ac:dyDescent="0.25"/>
  <cols>
    <col min="1" max="1" width="63.85546875" customWidth="1"/>
    <col min="2" max="2" width="14.28515625" customWidth="1"/>
    <col min="3" max="3" width="18" customWidth="1"/>
    <col min="4" max="4" width="14.7109375" customWidth="1"/>
    <col min="5" max="5" width="11.85546875" customWidth="1"/>
    <col min="6" max="6" width="13.140625" customWidth="1"/>
    <col min="7" max="7" width="16.140625" customWidth="1"/>
  </cols>
  <sheetData>
    <row r="1" spans="1:9" x14ac:dyDescent="0.25">
      <c r="A1" t="s">
        <v>1125</v>
      </c>
      <c r="B1" t="s">
        <v>6</v>
      </c>
      <c r="C1" t="s">
        <v>1213</v>
      </c>
      <c r="D1" t="s">
        <v>2136</v>
      </c>
      <c r="E1" t="s">
        <v>1234</v>
      </c>
      <c r="F1" t="s">
        <v>2132</v>
      </c>
      <c r="G1" t="s">
        <v>2131</v>
      </c>
      <c r="H1" t="s">
        <v>2135</v>
      </c>
      <c r="I1" t="s">
        <v>2134</v>
      </c>
    </row>
    <row r="2" spans="1:9" x14ac:dyDescent="0.25">
      <c r="A2" t="s">
        <v>1050</v>
      </c>
      <c r="B2" t="s">
        <v>317</v>
      </c>
      <c r="C2" t="s">
        <v>1218</v>
      </c>
      <c r="D2" cm="1">
        <f t="array" ref="D2">COUNTA(_xlfn.UNIQUE(_xlfn._xlws.FILTER(Authors!$B$2:$B$290,Institutions!A2=Authors!$C$2:$C$290)))</f>
        <v>1</v>
      </c>
      <c r="E2" cm="1">
        <f t="array" ref="E2">COUNTA(_xlfn.UNIQUE(_xlfn._xlws.FILTER(Authorships!$A$2:$A$472,Institutions!A2=Authorships!$E$2:$E$472)))</f>
        <v>1</v>
      </c>
      <c r="F2" s="8">
        <f>E2/COUNTA(Articles!$B$2:$B$99)</f>
        <v>1.020408163265306E-2</v>
      </c>
      <c r="G2" s="9">
        <f>SUMIF(Authorships!$E$2:$E$472, Institutions!A2,Authorships!$N$2:$N$472)</f>
        <v>0.6</v>
      </c>
      <c r="H2" cm="1">
        <f t="array" ref="H2">MIN(INDEX(Authorships!$C$2:$C$472, _xlfn._xlws.FILTER(IF($A2=Authorships!$E$2:$E$472,ROW(Authorships!$E$2:$E$472)-1,""), IF($A2=Authorships!$E$2:$E$472,ROW(Authorships!$E$2:$E$472)-1,"")&lt;&gt;"")))</f>
        <v>2020</v>
      </c>
      <c r="I2" cm="1">
        <f t="array" ref="I2">MAX(INDEX(Authorships!$C$2:$C$472, _xlfn._xlws.FILTER(IF($A2=Authorships!$E$2:$E$472,ROW(Authorships!$E$2:$E$472)-1,""), IF($A2=Authorships!$E$2:$E$472,ROW(Authorships!$E$2:$E$472)-1,"")&lt;&gt;"")))</f>
        <v>2020</v>
      </c>
    </row>
    <row r="3" spans="1:9" x14ac:dyDescent="0.25">
      <c r="A3" t="s">
        <v>812</v>
      </c>
      <c r="B3" t="s">
        <v>36</v>
      </c>
      <c r="C3" t="s">
        <v>1216</v>
      </c>
      <c r="D3" cm="1">
        <f t="array" ref="D3">COUNTA(_xlfn.UNIQUE(_xlfn._xlws.FILTER(Authors!$B$2:$B$290,Institutions!A3=Authors!$C$2:$C$290)))</f>
        <v>1</v>
      </c>
      <c r="E3" cm="1">
        <f t="array" ref="E3">COUNTA(_xlfn.UNIQUE(_xlfn._xlws.FILTER(Authorships!$A$2:$A$472,Institutions!A3=Authorships!$E$2:$E$472)))</f>
        <v>1</v>
      </c>
      <c r="F3" s="8">
        <f>E3/COUNTA(Articles!$B$2:$B$99)</f>
        <v>1.020408163265306E-2</v>
      </c>
      <c r="G3" s="9">
        <f>SUMIF(Authorships!$E$2:$E$472, Institutions!A3,Authorships!$N$2:$N$472)</f>
        <v>1</v>
      </c>
      <c r="H3" cm="1">
        <f t="array" ref="H3">MIN(INDEX(Authorships!$C$2:$C$472, _xlfn._xlws.FILTER(IF($A3=Authorships!$E$2:$E$472,ROW(Authorships!$E$2:$E$472)-1,""), IF($A3=Authorships!$E$2:$E$472,ROW(Authorships!$E$2:$E$472)-1,"")&lt;&gt;"")))</f>
        <v>2002</v>
      </c>
      <c r="I3" cm="1">
        <f t="array" ref="I3">MAX(INDEX(Authorships!$C$2:$C$472, _xlfn._xlws.FILTER(IF($A3=Authorships!$E$2:$E$472,ROW(Authorships!$E$2:$E$472)-1,""), IF($A3=Authorships!$E$2:$E$472,ROW(Authorships!$E$2:$E$472)-1,"")&lt;&gt;"")))</f>
        <v>2002</v>
      </c>
    </row>
    <row r="4" spans="1:9" x14ac:dyDescent="0.25">
      <c r="A4" t="s">
        <v>645</v>
      </c>
      <c r="B4" t="s">
        <v>36</v>
      </c>
      <c r="C4" t="s">
        <v>1216</v>
      </c>
      <c r="D4" cm="1">
        <f t="array" ref="D4">COUNTA(_xlfn.UNIQUE(_xlfn._xlws.FILTER(Authors!$B$2:$B$290,Institutions!A4=Authors!$C$2:$C$290)))</f>
        <v>2</v>
      </c>
      <c r="E4" cm="1">
        <f t="array" ref="E4">COUNTA(_xlfn.UNIQUE(_xlfn._xlws.FILTER(Authorships!$A$2:$A$472,Institutions!A4=Authorships!$E$2:$E$472)))</f>
        <v>1</v>
      </c>
      <c r="F4" s="8">
        <f>E4/COUNTA(Articles!$B$2:$B$99)</f>
        <v>1.020408163265306E-2</v>
      </c>
      <c r="G4" s="9">
        <f>SUMIF(Authorships!$E$2:$E$472, Institutions!A4,Authorships!$N$2:$N$472)</f>
        <v>1.4</v>
      </c>
      <c r="H4" cm="1">
        <f t="array" ref="H4">MIN(INDEX(Authorships!$C$2:$C$472, _xlfn._xlws.FILTER(IF($A4=Authorships!$E$2:$E$472,ROW(Authorships!$E$2:$E$472)-1,""), IF($A4=Authorships!$E$2:$E$472,ROW(Authorships!$E$2:$E$472)-1,"")&lt;&gt;"")))</f>
        <v>2010</v>
      </c>
      <c r="I4" cm="1">
        <f t="array" ref="I4">MAX(INDEX(Authorships!$C$2:$C$472, _xlfn._xlws.FILTER(IF($A4=Authorships!$E$2:$E$472,ROW(Authorships!$E$2:$E$472)-1,""), IF($A4=Authorships!$E$2:$E$472,ROW(Authorships!$E$2:$E$472)-1,"")&lt;&gt;"")))</f>
        <v>2010</v>
      </c>
    </row>
    <row r="5" spans="1:9" x14ac:dyDescent="0.25">
      <c r="A5" t="s">
        <v>731</v>
      </c>
      <c r="B5" t="s">
        <v>1288</v>
      </c>
      <c r="C5" t="s">
        <v>1216</v>
      </c>
      <c r="D5" cm="1">
        <f t="array" ref="D5">COUNTA(_xlfn.UNIQUE(_xlfn._xlws.FILTER(Authors!$B$2:$B$290,Institutions!A5=Authors!$C$2:$C$290)))</f>
        <v>2</v>
      </c>
      <c r="E5" cm="1">
        <f t="array" ref="E5">COUNTA(_xlfn.UNIQUE(_xlfn._xlws.FILTER(Authorships!$A$2:$A$472,Institutions!A5=Authorships!$E$2:$E$472)))</f>
        <v>3</v>
      </c>
      <c r="F5" s="8">
        <f>E5/COUNTA(Articles!$B$2:$B$99)</f>
        <v>3.0612244897959183E-2</v>
      </c>
      <c r="G5" s="9">
        <f>SUMIF(Authorships!$E$2:$E$472, Institutions!A5,Authorships!$N$2:$N$472)</f>
        <v>5</v>
      </c>
      <c r="H5" cm="1">
        <f t="array" ref="H5">MIN(INDEX(Authorships!$C$2:$C$472, _xlfn._xlws.FILTER(IF($A5=Authorships!$E$2:$E$472,ROW(Authorships!$E$2:$E$472)-1,""), IF($A5=Authorships!$E$2:$E$472,ROW(Authorships!$E$2:$E$472)-1,"")&lt;&gt;"")))</f>
        <v>2013</v>
      </c>
      <c r="I5" cm="1">
        <f t="array" ref="I5">MAX(INDEX(Authorships!$C$2:$C$472, _xlfn._xlws.FILTER(IF($A5=Authorships!$E$2:$E$472,ROW(Authorships!$E$2:$E$472)-1,""), IF($A5=Authorships!$E$2:$E$472,ROW(Authorships!$E$2:$E$472)-1,"")&lt;&gt;"")))</f>
        <v>2018</v>
      </c>
    </row>
    <row r="6" spans="1:9" x14ac:dyDescent="0.25">
      <c r="A6" t="s">
        <v>406</v>
      </c>
      <c r="B6" t="s">
        <v>407</v>
      </c>
      <c r="C6" t="s">
        <v>1216</v>
      </c>
      <c r="D6" cm="1">
        <f t="array" ref="D6">COUNTA(_xlfn.UNIQUE(_xlfn._xlws.FILTER(Authors!$B$2:$B$290,Institutions!A6=Authors!$C$2:$C$290)))</f>
        <v>1</v>
      </c>
      <c r="E6" cm="1">
        <f t="array" ref="E6">COUNTA(_xlfn.UNIQUE(_xlfn._xlws.FILTER(Authorships!$A$2:$A$472,Institutions!A6=Authorships!$E$2:$E$472)))</f>
        <v>1</v>
      </c>
      <c r="F6" s="8">
        <f>E6/COUNTA(Articles!$B$2:$B$99)</f>
        <v>1.020408163265306E-2</v>
      </c>
      <c r="G6" s="9">
        <f>SUMIF(Authorships!$E$2:$E$472, Institutions!A6,Authorships!$N$2:$N$472)</f>
        <v>0.4</v>
      </c>
      <c r="H6" cm="1">
        <f t="array" ref="H6">MIN(INDEX(Authorships!$C$2:$C$472, _xlfn._xlws.FILTER(IF($A6=Authorships!$E$2:$E$472,ROW(Authorships!$E$2:$E$472)-1,""), IF($A6=Authorships!$E$2:$E$472,ROW(Authorships!$E$2:$E$472)-1,"")&lt;&gt;"")))</f>
        <v>2019</v>
      </c>
      <c r="I6" cm="1">
        <f t="array" ref="I6">MAX(INDEX(Authorships!$C$2:$C$472, _xlfn._xlws.FILTER(IF($A6=Authorships!$E$2:$E$472,ROW(Authorships!$E$2:$E$472)-1,""), IF($A6=Authorships!$E$2:$E$472,ROW(Authorships!$E$2:$E$472)-1,"")&lt;&gt;"")))</f>
        <v>2019</v>
      </c>
    </row>
    <row r="7" spans="1:9" x14ac:dyDescent="0.25">
      <c r="A7" t="s">
        <v>416</v>
      </c>
      <c r="B7" t="s">
        <v>1288</v>
      </c>
      <c r="C7" t="s">
        <v>1216</v>
      </c>
      <c r="D7" cm="1">
        <f t="array" ref="D7">COUNTA(_xlfn.UNIQUE(_xlfn._xlws.FILTER(Authors!$B$2:$B$290,Institutions!A7=Authors!$C$2:$C$290)))</f>
        <v>1</v>
      </c>
      <c r="E7" cm="1">
        <f t="array" ref="E7">COUNTA(_xlfn.UNIQUE(_xlfn._xlws.FILTER(Authorships!$A$2:$A$472,Institutions!A7=Authorships!$E$2:$E$472)))</f>
        <v>1</v>
      </c>
      <c r="F7" s="8">
        <f>E7/COUNTA(Articles!$B$2:$B$99)</f>
        <v>1.020408163265306E-2</v>
      </c>
      <c r="G7" s="9">
        <f>SUMIF(Authorships!$E$2:$E$472, Institutions!A7,Authorships!$N$2:$N$472)</f>
        <v>0.14814814814814814</v>
      </c>
      <c r="H7" cm="1">
        <f t="array" ref="H7">MIN(INDEX(Authorships!$C$2:$C$472, _xlfn._xlws.FILTER(IF($A7=Authorships!$E$2:$E$472,ROW(Authorships!$E$2:$E$472)-1,""), IF($A7=Authorships!$E$2:$E$472,ROW(Authorships!$E$2:$E$472)-1,"")&lt;&gt;"")))</f>
        <v>2004</v>
      </c>
      <c r="I7" cm="1">
        <f t="array" ref="I7">MAX(INDEX(Authorships!$C$2:$C$472, _xlfn._xlws.FILTER(IF($A7=Authorships!$E$2:$E$472,ROW(Authorships!$E$2:$E$472)-1,""), IF($A7=Authorships!$E$2:$E$472,ROW(Authorships!$E$2:$E$472)-1,"")&lt;&gt;"")))</f>
        <v>2004</v>
      </c>
    </row>
    <row r="8" spans="1:9" x14ac:dyDescent="0.25">
      <c r="A8" t="s">
        <v>482</v>
      </c>
      <c r="B8" t="s">
        <v>317</v>
      </c>
      <c r="C8" t="s">
        <v>1216</v>
      </c>
      <c r="D8" cm="1">
        <f t="array" ref="D8">COUNTA(_xlfn.UNIQUE(_xlfn._xlws.FILTER(Authors!$B$2:$B$290,Institutions!A8=Authors!$C$2:$C$290)))</f>
        <v>1</v>
      </c>
      <c r="E8" cm="1">
        <f t="array" ref="E8">COUNTA(_xlfn.UNIQUE(_xlfn._xlws.FILTER(Authorships!$A$2:$A$472,Institutions!A8=Authorships!$E$2:$E$472)))</f>
        <v>1</v>
      </c>
      <c r="F8" s="8">
        <f>E8/COUNTA(Articles!$B$2:$B$99)</f>
        <v>1.020408163265306E-2</v>
      </c>
      <c r="G8" s="9">
        <f>SUMIF(Authorships!$E$2:$E$472, Institutions!A8,Authorships!$N$2:$N$472)</f>
        <v>0</v>
      </c>
      <c r="H8" cm="1">
        <f t="array" ref="H8">MIN(INDEX(Authorships!$C$2:$C$472, _xlfn._xlws.FILTER(IF($A8=Authorships!$E$2:$E$472,ROW(Authorships!$E$2:$E$472)-1,""), IF($A8=Authorships!$E$2:$E$472,ROW(Authorships!$E$2:$E$472)-1,"")&lt;&gt;"")))</f>
        <v>2015</v>
      </c>
      <c r="I8" cm="1">
        <f t="array" ref="I8">MAX(INDEX(Authorships!$C$2:$C$472, _xlfn._xlws.FILTER(IF($A8=Authorships!$E$2:$E$472,ROW(Authorships!$E$2:$E$472)-1,""), IF($A8=Authorships!$E$2:$E$472,ROW(Authorships!$E$2:$E$472)-1,"")&lt;&gt;"")))</f>
        <v>2015</v>
      </c>
    </row>
    <row r="9" spans="1:9" x14ac:dyDescent="0.25">
      <c r="A9" t="s">
        <v>1029</v>
      </c>
      <c r="B9" t="s">
        <v>36</v>
      </c>
      <c r="C9" t="s">
        <v>1218</v>
      </c>
      <c r="D9" cm="1">
        <f t="array" ref="D9">COUNTA(_xlfn.UNIQUE(_xlfn._xlws.FILTER(Authors!$B$2:$B$290,Institutions!A9=Authors!$C$2:$C$290)))</f>
        <v>1</v>
      </c>
      <c r="E9" cm="1">
        <f t="array" ref="E9">COUNTA(_xlfn.UNIQUE(_xlfn._xlws.FILTER(Authorships!$A$2:$A$472,Institutions!A9=Authorships!$E$2:$E$472)))</f>
        <v>1</v>
      </c>
      <c r="F9" s="8">
        <f>E9/COUNTA(Articles!$B$2:$B$99)</f>
        <v>1.020408163265306E-2</v>
      </c>
      <c r="G9" s="9">
        <f>SUMIF(Authorships!$E$2:$E$472, Institutions!A9,Authorships!$N$2:$N$472)</f>
        <v>0.64285714285714279</v>
      </c>
      <c r="H9" cm="1">
        <f t="array" ref="H9">MIN(INDEX(Authorships!$C$2:$C$472, _xlfn._xlws.FILTER(IF($A9=Authorships!$E$2:$E$472,ROW(Authorships!$E$2:$E$472)-1,""), IF($A9=Authorships!$E$2:$E$472,ROW(Authorships!$E$2:$E$472)-1,"")&lt;&gt;"")))</f>
        <v>2003</v>
      </c>
      <c r="I9" cm="1">
        <f t="array" ref="I9">MAX(INDEX(Authorships!$C$2:$C$472, _xlfn._xlws.FILTER(IF($A9=Authorships!$E$2:$E$472,ROW(Authorships!$E$2:$E$472)-1,""), IF($A9=Authorships!$E$2:$E$472,ROW(Authorships!$E$2:$E$472)-1,"")&lt;&gt;"")))</f>
        <v>2003</v>
      </c>
    </row>
    <row r="10" spans="1:9" x14ac:dyDescent="0.25">
      <c r="A10" t="s">
        <v>751</v>
      </c>
      <c r="B10" t="s">
        <v>7</v>
      </c>
      <c r="C10" t="s">
        <v>1215</v>
      </c>
      <c r="D10" cm="1">
        <f t="array" ref="D10">COUNTA(_xlfn.UNIQUE(_xlfn._xlws.FILTER(Authors!$B$2:$B$290,Institutions!A10=Authors!$C$2:$C$290)))</f>
        <v>1</v>
      </c>
      <c r="E10" cm="1">
        <f t="array" ref="E10">COUNTA(_xlfn.UNIQUE(_xlfn._xlws.FILTER(Authorships!$A$2:$A$472,Institutions!A10=Authorships!$E$2:$E$472)))</f>
        <v>1</v>
      </c>
      <c r="F10" s="8">
        <f>E10/COUNTA(Articles!$B$2:$B$99)</f>
        <v>1.020408163265306E-2</v>
      </c>
      <c r="G10" s="9">
        <f>SUMIF(Authorships!$E$2:$E$472, Institutions!A10,Authorships!$N$2:$N$472)</f>
        <v>5.8823529411764705E-2</v>
      </c>
      <c r="H10" cm="1">
        <f t="array" ref="H10">MIN(INDEX(Authorships!$C$2:$C$472, _xlfn._xlws.FILTER(IF($A10=Authorships!$E$2:$E$472,ROW(Authorships!$E$2:$E$472)-1,""), IF($A10=Authorships!$E$2:$E$472,ROW(Authorships!$E$2:$E$472)-1,"")&lt;&gt;"")))</f>
        <v>2020</v>
      </c>
      <c r="I10" cm="1">
        <f t="array" ref="I10">MAX(INDEX(Authorships!$C$2:$C$472, _xlfn._xlws.FILTER(IF($A10=Authorships!$E$2:$E$472,ROW(Authorships!$E$2:$E$472)-1,""), IF($A10=Authorships!$E$2:$E$472,ROW(Authorships!$E$2:$E$472)-1,"")&lt;&gt;"")))</f>
        <v>2020</v>
      </c>
    </row>
    <row r="11" spans="1:9" x14ac:dyDescent="0.25">
      <c r="A11" t="s">
        <v>777</v>
      </c>
      <c r="B11" t="s">
        <v>7</v>
      </c>
      <c r="C11" t="s">
        <v>1216</v>
      </c>
      <c r="D11" cm="1">
        <f t="array" ref="D11">COUNTA(_xlfn.UNIQUE(_xlfn._xlws.FILTER(Authors!$B$2:$B$290,Institutions!A11=Authors!$C$2:$C$290)))</f>
        <v>3</v>
      </c>
      <c r="E11" cm="1">
        <f t="array" ref="E11">COUNTA(_xlfn.UNIQUE(_xlfn._xlws.FILTER(Authorships!$A$2:$A$472,Institutions!A11=Authorships!$E$2:$E$472)))</f>
        <v>1</v>
      </c>
      <c r="F11" s="8">
        <f>E11/COUNTA(Articles!$B$2:$B$99)</f>
        <v>1.020408163265306E-2</v>
      </c>
      <c r="G11" s="9">
        <f>SUMIF(Authorships!$E$2:$E$472, Institutions!A11,Authorships!$N$2:$N$472)</f>
        <v>2.4</v>
      </c>
      <c r="H11" cm="1">
        <f t="array" ref="H11">MIN(INDEX(Authorships!$C$2:$C$472, _xlfn._xlws.FILTER(IF($A11=Authorships!$E$2:$E$472,ROW(Authorships!$E$2:$E$472)-1,""), IF($A11=Authorships!$E$2:$E$472,ROW(Authorships!$E$2:$E$472)-1,"")&lt;&gt;"")))</f>
        <v>2006</v>
      </c>
      <c r="I11" cm="1">
        <f t="array" ref="I11">MAX(INDEX(Authorships!$C$2:$C$472, _xlfn._xlws.FILTER(IF($A11=Authorships!$E$2:$E$472,ROW(Authorships!$E$2:$E$472)-1,""), IF($A11=Authorships!$E$2:$E$472,ROW(Authorships!$E$2:$E$472)-1,"")&lt;&gt;"")))</f>
        <v>2006</v>
      </c>
    </row>
    <row r="12" spans="1:9" x14ac:dyDescent="0.25">
      <c r="A12" t="s">
        <v>770</v>
      </c>
      <c r="B12" t="s">
        <v>246</v>
      </c>
      <c r="C12" t="s">
        <v>1218</v>
      </c>
      <c r="D12" cm="1">
        <f t="array" ref="D12">COUNTA(_xlfn.UNIQUE(_xlfn._xlws.FILTER(Authors!$B$2:$B$290,Institutions!A12=Authors!$C$2:$C$290)))</f>
        <v>1</v>
      </c>
      <c r="E12" cm="1">
        <f t="array" ref="E12">COUNTA(_xlfn.UNIQUE(_xlfn._xlws.FILTER(Authorships!$A$2:$A$472,Institutions!A12=Authorships!$E$2:$E$472)))</f>
        <v>1</v>
      </c>
      <c r="F12" s="8">
        <f>E12/COUNTA(Articles!$B$2:$B$99)</f>
        <v>1.020408163265306E-2</v>
      </c>
      <c r="G12" s="9">
        <f>SUMIF(Authorships!$E$2:$E$472, Institutions!A12,Authorships!$N$2:$N$472)</f>
        <v>4.6153846153846156E-2</v>
      </c>
      <c r="H12" cm="1">
        <f t="array" ref="H12">MIN(INDEX(Authorships!$C$2:$C$472, _xlfn._xlws.FILTER(IF($A12=Authorships!$E$2:$E$472,ROW(Authorships!$E$2:$E$472)-1,""), IF($A12=Authorships!$E$2:$E$472,ROW(Authorships!$E$2:$E$472)-1,"")&lt;&gt;"")))</f>
        <v>2008</v>
      </c>
      <c r="I12" cm="1">
        <f t="array" ref="I12">MAX(INDEX(Authorships!$C$2:$C$472, _xlfn._xlws.FILTER(IF($A12=Authorships!$E$2:$E$472,ROW(Authorships!$E$2:$E$472)-1,""), IF($A12=Authorships!$E$2:$E$472,ROW(Authorships!$E$2:$E$472)-1,"")&lt;&gt;"")))</f>
        <v>2008</v>
      </c>
    </row>
    <row r="13" spans="1:9" x14ac:dyDescent="0.25">
      <c r="A13" t="s">
        <v>829</v>
      </c>
      <c r="B13" t="s">
        <v>44</v>
      </c>
      <c r="C13" t="s">
        <v>1215</v>
      </c>
      <c r="D13" cm="1">
        <f t="array" ref="D13">COUNTA(_xlfn.UNIQUE(_xlfn._xlws.FILTER(Authors!$B$2:$B$290,Institutions!A13=Authors!$C$2:$C$290)))</f>
        <v>1</v>
      </c>
      <c r="E13" cm="1">
        <f t="array" ref="E13">COUNTA(_xlfn.UNIQUE(_xlfn._xlws.FILTER(Authorships!$A$2:$A$472,Institutions!A13=Authorships!$E$2:$E$472)))</f>
        <v>1</v>
      </c>
      <c r="F13" s="8">
        <f>E13/COUNTA(Articles!$B$2:$B$99)</f>
        <v>1.020408163265306E-2</v>
      </c>
      <c r="G13" s="9">
        <f>SUMIF(Authorships!$E$2:$E$472, Institutions!A13,Authorships!$N$2:$N$472)</f>
        <v>8.5714285714285715E-2</v>
      </c>
      <c r="H13" cm="1">
        <f t="array" ref="H13">MIN(INDEX(Authorships!$C$2:$C$472, _xlfn._xlws.FILTER(IF($A13=Authorships!$E$2:$E$472,ROW(Authorships!$E$2:$E$472)-1,""), IF($A13=Authorships!$E$2:$E$472,ROW(Authorships!$E$2:$E$472)-1,"")&lt;&gt;"")))</f>
        <v>2020</v>
      </c>
      <c r="I13" cm="1">
        <f t="array" ref="I13">MAX(INDEX(Authorships!$C$2:$C$472, _xlfn._xlws.FILTER(IF($A13=Authorships!$E$2:$E$472,ROW(Authorships!$E$2:$E$472)-1,""), IF($A13=Authorships!$E$2:$E$472,ROW(Authorships!$E$2:$E$472)-1,"")&lt;&gt;"")))</f>
        <v>2020</v>
      </c>
    </row>
    <row r="14" spans="1:9" x14ac:dyDescent="0.25">
      <c r="A14" t="s">
        <v>795</v>
      </c>
      <c r="B14" t="s">
        <v>257</v>
      </c>
      <c r="C14" t="s">
        <v>1216</v>
      </c>
      <c r="D14" cm="1">
        <f t="array" ref="D14">COUNTA(_xlfn.UNIQUE(_xlfn._xlws.FILTER(Authors!$B$2:$B$290,Institutions!A14=Authors!$C$2:$C$290)))</f>
        <v>1</v>
      </c>
      <c r="E14" cm="1">
        <f t="array" ref="E14">COUNTA(_xlfn.UNIQUE(_xlfn._xlws.FILTER(Authorships!$A$2:$A$472,Institutions!A14=Authorships!$E$2:$E$472)))</f>
        <v>1</v>
      </c>
      <c r="F14" s="8">
        <f>E14/COUNTA(Articles!$B$2:$B$99)</f>
        <v>1.020408163265306E-2</v>
      </c>
      <c r="G14" s="9">
        <f>SUMIF(Authorships!$E$2:$E$472, Institutions!A14,Authorships!$N$2:$N$472)</f>
        <v>0.33333333333333331</v>
      </c>
      <c r="H14" cm="1">
        <f t="array" ref="H14">MIN(INDEX(Authorships!$C$2:$C$472, _xlfn._xlws.FILTER(IF($A14=Authorships!$E$2:$E$472,ROW(Authorships!$E$2:$E$472)-1,""), IF($A14=Authorships!$E$2:$E$472,ROW(Authorships!$E$2:$E$472)-1,"")&lt;&gt;"")))</f>
        <v>2006</v>
      </c>
      <c r="I14" cm="1">
        <f t="array" ref="I14">MAX(INDEX(Authorships!$C$2:$C$472, _xlfn._xlws.FILTER(IF($A14=Authorships!$E$2:$E$472,ROW(Authorships!$E$2:$E$472)-1,""), IF($A14=Authorships!$E$2:$E$472,ROW(Authorships!$E$2:$E$472)-1,"")&lt;&gt;"")))</f>
        <v>2006</v>
      </c>
    </row>
    <row r="15" spans="1:9" x14ac:dyDescent="0.25">
      <c r="A15" t="s">
        <v>724</v>
      </c>
      <c r="B15" t="s">
        <v>1288</v>
      </c>
      <c r="C15" t="s">
        <v>1218</v>
      </c>
      <c r="D15" cm="1">
        <f t="array" ref="D15">COUNTA(_xlfn.UNIQUE(_xlfn._xlws.FILTER(Authors!$B$2:$B$290,Institutions!A15=Authors!$C$2:$C$290)))</f>
        <v>2</v>
      </c>
      <c r="E15" cm="1">
        <f t="array" ref="E15">COUNTA(_xlfn.UNIQUE(_xlfn._xlws.FILTER(Authorships!$A$2:$A$472,Institutions!A15=Authorships!$E$2:$E$472)))</f>
        <v>1</v>
      </c>
      <c r="F15" s="8">
        <f>E15/COUNTA(Articles!$B$2:$B$99)</f>
        <v>1.020408163265306E-2</v>
      </c>
      <c r="G15" s="9">
        <f>SUMIF(Authorships!$E$2:$E$472, Institutions!A15,Authorships!$N$2:$N$472)</f>
        <v>0.3571428571428571</v>
      </c>
      <c r="H15" cm="1">
        <f t="array" ref="H15">MIN(INDEX(Authorships!$C$2:$C$472, _xlfn._xlws.FILTER(IF($A15=Authorships!$E$2:$E$472,ROW(Authorships!$E$2:$E$472)-1,""), IF($A15=Authorships!$E$2:$E$472,ROW(Authorships!$E$2:$E$472)-1,"")&lt;&gt;"")))</f>
        <v>2020</v>
      </c>
      <c r="I15" cm="1">
        <f t="array" ref="I15">MAX(INDEX(Authorships!$C$2:$C$472, _xlfn._xlws.FILTER(IF($A15=Authorships!$E$2:$E$472,ROW(Authorships!$E$2:$E$472)-1,""), IF($A15=Authorships!$E$2:$E$472,ROW(Authorships!$E$2:$E$472)-1,"")&lt;&gt;"")))</f>
        <v>2020</v>
      </c>
    </row>
    <row r="16" spans="1:9" x14ac:dyDescent="0.25">
      <c r="A16" t="s">
        <v>513</v>
      </c>
      <c r="B16" t="s">
        <v>14</v>
      </c>
      <c r="C16" t="s">
        <v>1216</v>
      </c>
      <c r="D16" cm="1">
        <f t="array" ref="D16">COUNTA(_xlfn.UNIQUE(_xlfn._xlws.FILTER(Authors!$B$2:$B$290,Institutions!A16=Authors!$C$2:$C$290)))</f>
        <v>5</v>
      </c>
      <c r="E16" cm="1">
        <f t="array" ref="E16">COUNTA(_xlfn.UNIQUE(_xlfn._xlws.FILTER(Authorships!$A$2:$A$472,Institutions!A16=Authorships!$E$2:$E$472)))</f>
        <v>2</v>
      </c>
      <c r="F16" s="8">
        <f>E16/COUNTA(Articles!$B$2:$B$99)</f>
        <v>2.0408163265306121E-2</v>
      </c>
      <c r="G16" s="9">
        <f>SUMIF(Authorships!$E$2:$E$472, Institutions!A16,Authorships!$N$2:$N$472)</f>
        <v>2.7142857142857144</v>
      </c>
      <c r="H16" cm="1">
        <f t="array" ref="H16">MIN(INDEX(Authorships!$C$2:$C$472, _xlfn._xlws.FILTER(IF($A16=Authorships!$E$2:$E$472,ROW(Authorships!$E$2:$E$472)-1,""), IF($A16=Authorships!$E$2:$E$472,ROW(Authorships!$E$2:$E$472)-1,"")&lt;&gt;"")))</f>
        <v>2016</v>
      </c>
      <c r="I16" cm="1">
        <f t="array" ref="I16">MAX(INDEX(Authorships!$C$2:$C$472, _xlfn._xlws.FILTER(IF($A16=Authorships!$E$2:$E$472,ROW(Authorships!$E$2:$E$472)-1,""), IF($A16=Authorships!$E$2:$E$472,ROW(Authorships!$E$2:$E$472)-1,"")&lt;&gt;"")))</f>
        <v>2021</v>
      </c>
    </row>
    <row r="17" spans="1:9" x14ac:dyDescent="0.25">
      <c r="A17" t="s">
        <v>979</v>
      </c>
      <c r="B17" t="s">
        <v>275</v>
      </c>
      <c r="C17" t="s">
        <v>1214</v>
      </c>
      <c r="D17" cm="1">
        <f t="array" ref="D17">COUNTA(_xlfn.UNIQUE(_xlfn._xlws.FILTER(Authors!$B$2:$B$290,Institutions!A17=Authors!$C$2:$C$290)))</f>
        <v>1</v>
      </c>
      <c r="E17" cm="1">
        <f t="array" ref="E17">COUNTA(_xlfn.UNIQUE(_xlfn._xlws.FILTER(Authorships!$A$2:$A$472,Institutions!A17=Authorships!$E$2:$E$472)))</f>
        <v>1</v>
      </c>
      <c r="F17" s="8">
        <f>E17/COUNTA(Articles!$B$2:$B$99)</f>
        <v>1.020408163265306E-2</v>
      </c>
      <c r="G17" s="9">
        <f>SUMIF(Authorships!$E$2:$E$472, Institutions!A17,Authorships!$N$2:$N$472)</f>
        <v>0.14285714285714285</v>
      </c>
      <c r="H17" cm="1">
        <f t="array" ref="H17">MIN(INDEX(Authorships!$C$2:$C$472, _xlfn._xlws.FILTER(IF($A17=Authorships!$E$2:$E$472,ROW(Authorships!$E$2:$E$472)-1,""), IF($A17=Authorships!$E$2:$E$472,ROW(Authorships!$E$2:$E$472)-1,"")&lt;&gt;"")))</f>
        <v>2015</v>
      </c>
      <c r="I17" cm="1">
        <f t="array" ref="I17">MAX(INDEX(Authorships!$C$2:$C$472, _xlfn._xlws.FILTER(IF($A17=Authorships!$E$2:$E$472,ROW(Authorships!$E$2:$E$472)-1,""), IF($A17=Authorships!$E$2:$E$472,ROW(Authorships!$E$2:$E$472)-1,"")&lt;&gt;"")))</f>
        <v>2015</v>
      </c>
    </row>
    <row r="18" spans="1:9" x14ac:dyDescent="0.25">
      <c r="A18" t="s">
        <v>984</v>
      </c>
      <c r="B18" t="s">
        <v>257</v>
      </c>
      <c r="C18" t="s">
        <v>1216</v>
      </c>
      <c r="D18" cm="1">
        <f t="array" ref="D18">COUNTA(_xlfn.UNIQUE(_xlfn._xlws.FILTER(Authors!$B$2:$B$290,Institutions!A18=Authors!$C$2:$C$290)))</f>
        <v>1</v>
      </c>
      <c r="E18" cm="1">
        <f t="array" ref="E18">COUNTA(_xlfn.UNIQUE(_xlfn._xlws.FILTER(Authorships!$A$2:$A$472,Institutions!A18=Authorships!$E$2:$E$472)))</f>
        <v>1</v>
      </c>
      <c r="F18" s="8">
        <f>E18/COUNTA(Articles!$B$2:$B$99)</f>
        <v>1.020408163265306E-2</v>
      </c>
      <c r="G18" s="9">
        <f>SUMIF(Authorships!$E$2:$E$472, Institutions!A18,Authorships!$N$2:$N$472)</f>
        <v>5.1948051948051951E-2</v>
      </c>
      <c r="H18" cm="1">
        <f t="array" ref="H18">MIN(INDEX(Authorships!$C$2:$C$472, _xlfn._xlws.FILTER(IF($A18=Authorships!$E$2:$E$472,ROW(Authorships!$E$2:$E$472)-1,""), IF($A18=Authorships!$E$2:$E$472,ROW(Authorships!$E$2:$E$472)-1,"")&lt;&gt;"")))</f>
        <v>2015</v>
      </c>
      <c r="I18" cm="1">
        <f t="array" ref="I18">MAX(INDEX(Authorships!$C$2:$C$472, _xlfn._xlws.FILTER(IF($A18=Authorships!$E$2:$E$472,ROW(Authorships!$E$2:$E$472)-1,""), IF($A18=Authorships!$E$2:$E$472,ROW(Authorships!$E$2:$E$472)-1,"")&lt;&gt;"")))</f>
        <v>2015</v>
      </c>
    </row>
    <row r="19" spans="1:9" x14ac:dyDescent="0.25">
      <c r="A19" t="s">
        <v>401</v>
      </c>
      <c r="B19" t="s">
        <v>7</v>
      </c>
      <c r="C19" t="s">
        <v>1216</v>
      </c>
      <c r="D19" cm="1">
        <f t="array" ref="D19">COUNTA(_xlfn.UNIQUE(_xlfn._xlws.FILTER(Authors!$B$2:$B$290,Institutions!A19=Authors!$C$2:$C$290)))</f>
        <v>6</v>
      </c>
      <c r="E19" cm="1">
        <f t="array" ref="E19">COUNTA(_xlfn.UNIQUE(_xlfn._xlws.FILTER(Authorships!$A$2:$A$472,Institutions!A19=Authorships!$E$2:$E$472)))</f>
        <v>30</v>
      </c>
      <c r="F19" s="8">
        <f>E19/COUNTA(Articles!$B$2:$B$99)</f>
        <v>0.30612244897959184</v>
      </c>
      <c r="G19" s="9">
        <f>SUMIF(Authorships!$E$2:$E$472, Institutions!A19,Authorships!$N$2:$N$472)</f>
        <v>35.033862433862431</v>
      </c>
      <c r="H19" cm="1">
        <f t="array" ref="H19">MIN(INDEX(Authorships!$C$2:$C$472, _xlfn._xlws.FILTER(IF($A19=Authorships!$E$2:$E$472,ROW(Authorships!$E$2:$E$472)-1,""), IF($A19=Authorships!$E$2:$E$472,ROW(Authorships!$E$2:$E$472)-1,"")&lt;&gt;"")))</f>
        <v>1998</v>
      </c>
      <c r="I19" cm="1">
        <f t="array" ref="I19">MAX(INDEX(Authorships!$C$2:$C$472, _xlfn._xlws.FILTER(IF($A19=Authorships!$E$2:$E$472,ROW(Authorships!$E$2:$E$472)-1,""), IF($A19=Authorships!$E$2:$E$472,ROW(Authorships!$E$2:$E$472)-1,"")&lt;&gt;"")))</f>
        <v>2021</v>
      </c>
    </row>
    <row r="20" spans="1:9" x14ac:dyDescent="0.25">
      <c r="A20" t="s">
        <v>442</v>
      </c>
      <c r="B20" t="s">
        <v>44</v>
      </c>
      <c r="C20" t="s">
        <v>1216</v>
      </c>
      <c r="D20" cm="1">
        <f t="array" ref="D20">COUNTA(_xlfn.UNIQUE(_xlfn._xlws.FILTER(Authors!$B$2:$B$290,Institutions!A20=Authors!$C$2:$C$290)))</f>
        <v>4</v>
      </c>
      <c r="E20" cm="1">
        <f t="array" ref="E20">COUNTA(_xlfn.UNIQUE(_xlfn._xlws.FILTER(Authorships!$A$2:$A$472,Institutions!A20=Authorships!$E$2:$E$472)))</f>
        <v>1</v>
      </c>
      <c r="F20" s="8">
        <f>E20/COUNTA(Articles!$B$2:$B$99)</f>
        <v>1.020408163265306E-2</v>
      </c>
      <c r="G20" s="9">
        <f>SUMIF(Authorships!$E$2:$E$472, Institutions!A20,Authorships!$N$2:$N$472)</f>
        <v>2.3714285714285714</v>
      </c>
      <c r="H20" cm="1">
        <f t="array" ref="H20">MIN(INDEX(Authorships!$C$2:$C$472, _xlfn._xlws.FILTER(IF($A20=Authorships!$E$2:$E$472,ROW(Authorships!$E$2:$E$472)-1,""), IF($A20=Authorships!$E$2:$E$472,ROW(Authorships!$E$2:$E$472)-1,"")&lt;&gt;"")))</f>
        <v>2020</v>
      </c>
      <c r="I20" cm="1">
        <f t="array" ref="I20">MAX(INDEX(Authorships!$C$2:$C$472, _xlfn._xlws.FILTER(IF($A20=Authorships!$E$2:$E$472,ROW(Authorships!$E$2:$E$472)-1,""), IF($A20=Authorships!$E$2:$E$472,ROW(Authorships!$E$2:$E$472)-1,"")&lt;&gt;"")))</f>
        <v>2020</v>
      </c>
    </row>
    <row r="21" spans="1:9" x14ac:dyDescent="0.25">
      <c r="A21" t="s">
        <v>493</v>
      </c>
      <c r="B21" t="s">
        <v>36</v>
      </c>
      <c r="C21" t="s">
        <v>1216</v>
      </c>
      <c r="D21" cm="1">
        <f t="array" ref="D21">COUNTA(_xlfn.UNIQUE(_xlfn._xlws.FILTER(Authors!$B$2:$B$290,Institutions!A21=Authors!$C$2:$C$290)))</f>
        <v>12</v>
      </c>
      <c r="E21" cm="1">
        <f t="array" ref="E21">COUNTA(_xlfn.UNIQUE(_xlfn._xlws.FILTER(Authorships!$A$2:$A$472,Institutions!A21=Authorships!$E$2:$E$472)))</f>
        <v>7</v>
      </c>
      <c r="F21" s="8">
        <f>E21/COUNTA(Articles!$B$2:$B$99)</f>
        <v>7.1428571428571425E-2</v>
      </c>
      <c r="G21" s="9">
        <f>SUMIF(Authorships!$E$2:$E$472, Institutions!A21,Authorships!$N$2:$N$472)</f>
        <v>14.494708994708994</v>
      </c>
      <c r="H21" cm="1">
        <f t="array" ref="H21">MIN(INDEX(Authorships!$C$2:$C$472, _xlfn._xlws.FILTER(IF($A21=Authorships!$E$2:$E$472,ROW(Authorships!$E$2:$E$472)-1,""), IF($A21=Authorships!$E$2:$E$472,ROW(Authorships!$E$2:$E$472)-1,"")&lt;&gt;"")))</f>
        <v>2000</v>
      </c>
      <c r="I21" cm="1">
        <f t="array" ref="I21">MAX(INDEX(Authorships!$C$2:$C$472, _xlfn._xlws.FILTER(IF($A21=Authorships!$E$2:$E$472,ROW(Authorships!$E$2:$E$472)-1,""), IF($A21=Authorships!$E$2:$E$472,ROW(Authorships!$E$2:$E$472)-1,"")&lt;&gt;"")))</f>
        <v>2017</v>
      </c>
    </row>
    <row r="22" spans="1:9" x14ac:dyDescent="0.25">
      <c r="A22" t="s">
        <v>1036</v>
      </c>
      <c r="B22" t="s">
        <v>1288</v>
      </c>
      <c r="C22" t="s">
        <v>1216</v>
      </c>
      <c r="D22" cm="1">
        <f t="array" ref="D22">COUNTA(_xlfn.UNIQUE(_xlfn._xlws.FILTER(Authors!$B$2:$B$290,Institutions!A22=Authors!$C$2:$C$290)))</f>
        <v>1</v>
      </c>
      <c r="E22" cm="1">
        <f t="array" ref="E22">COUNTA(_xlfn.UNIQUE(_xlfn._xlws.FILTER(Authorships!$A$2:$A$472,Institutions!A22=Authorships!$E$2:$E$472)))</f>
        <v>1</v>
      </c>
      <c r="F22" s="8">
        <f>E22/COUNTA(Articles!$B$2:$B$99)</f>
        <v>1.020408163265306E-2</v>
      </c>
      <c r="G22" s="9">
        <f>SUMIF(Authorships!$E$2:$E$472, Institutions!A22,Authorships!$N$2:$N$472)</f>
        <v>1</v>
      </c>
      <c r="H22" cm="1">
        <f t="array" ref="H22">MIN(INDEX(Authorships!$C$2:$C$472, _xlfn._xlws.FILTER(IF($A22=Authorships!$E$2:$E$472,ROW(Authorships!$E$2:$E$472)-1,""), IF($A22=Authorships!$E$2:$E$472,ROW(Authorships!$E$2:$E$472)-1,"")&lt;&gt;"")))</f>
        <v>2004</v>
      </c>
      <c r="I22" cm="1">
        <f t="array" ref="I22">MAX(INDEX(Authorships!$C$2:$C$472, _xlfn._xlws.FILTER(IF($A22=Authorships!$E$2:$E$472,ROW(Authorships!$E$2:$E$472)-1,""), IF($A22=Authorships!$E$2:$E$472,ROW(Authorships!$E$2:$E$472)-1,"")&lt;&gt;"")))</f>
        <v>2004</v>
      </c>
    </row>
    <row r="23" spans="1:9" x14ac:dyDescent="0.25">
      <c r="A23" t="s">
        <v>664</v>
      </c>
      <c r="B23" t="s">
        <v>36</v>
      </c>
      <c r="C23" t="s">
        <v>1215</v>
      </c>
      <c r="D23" cm="1">
        <f t="array" ref="D23">COUNTA(_xlfn.UNIQUE(_xlfn._xlws.FILTER(Authors!$B$2:$B$290,Institutions!A23=Authors!$C$2:$C$290)))</f>
        <v>1</v>
      </c>
      <c r="E23" cm="1">
        <f t="array" ref="E23">COUNTA(_xlfn.UNIQUE(_xlfn._xlws.FILTER(Authorships!$A$2:$A$472,Institutions!A23=Authorships!$E$2:$E$472)))</f>
        <v>1</v>
      </c>
      <c r="F23" s="8">
        <f>E23/COUNTA(Articles!$B$2:$B$99)</f>
        <v>1.020408163265306E-2</v>
      </c>
      <c r="G23" s="9">
        <f>SUMIF(Authorships!$E$2:$E$472, Institutions!A23,Authorships!$N$2:$N$472)</f>
        <v>0.4</v>
      </c>
      <c r="H23" cm="1">
        <f t="array" ref="H23">MIN(INDEX(Authorships!$C$2:$C$472, _xlfn._xlws.FILTER(IF($A23=Authorships!$E$2:$E$472,ROW(Authorships!$E$2:$E$472)-1,""), IF($A23=Authorships!$E$2:$E$472,ROW(Authorships!$E$2:$E$472)-1,"")&lt;&gt;"")))</f>
        <v>2001</v>
      </c>
      <c r="I23" cm="1">
        <f t="array" ref="I23">MAX(INDEX(Authorships!$C$2:$C$472, _xlfn._xlws.FILTER(IF($A23=Authorships!$E$2:$E$472,ROW(Authorships!$E$2:$E$472)-1,""), IF($A23=Authorships!$E$2:$E$472,ROW(Authorships!$E$2:$E$472)-1,"")&lt;&gt;"")))</f>
        <v>2001</v>
      </c>
    </row>
    <row r="24" spans="1:9" x14ac:dyDescent="0.25">
      <c r="A24" t="s">
        <v>414</v>
      </c>
      <c r="B24" t="s">
        <v>1288</v>
      </c>
      <c r="C24" t="s">
        <v>1216</v>
      </c>
      <c r="D24" cm="1">
        <f t="array" ref="D24">COUNTA(_xlfn.UNIQUE(_xlfn._xlws.FILTER(Authors!$B$2:$B$290,Institutions!A24=Authors!$C$2:$C$290)))</f>
        <v>1</v>
      </c>
      <c r="E24" cm="1">
        <f t="array" ref="E24">COUNTA(_xlfn.UNIQUE(_xlfn._xlws.FILTER(Authorships!$A$2:$A$472,Institutions!A24=Authorships!$E$2:$E$472)))</f>
        <v>2</v>
      </c>
      <c r="F24" s="8">
        <f>E24/COUNTA(Articles!$B$2:$B$99)</f>
        <v>2.0408163265306121E-2</v>
      </c>
      <c r="G24" s="9">
        <f>SUMIF(Authorships!$E$2:$E$472, Institutions!A24,Authorships!$N$2:$N$472)</f>
        <v>1.25</v>
      </c>
      <c r="H24" cm="1">
        <f t="array" ref="H24">MIN(INDEX(Authorships!$C$2:$C$472, _xlfn._xlws.FILTER(IF($A24=Authorships!$E$2:$E$472,ROW(Authorships!$E$2:$E$472)-1,""), IF($A24=Authorships!$E$2:$E$472,ROW(Authorships!$E$2:$E$472)-1,"")&lt;&gt;"")))</f>
        <v>2004</v>
      </c>
      <c r="I24" cm="1">
        <f t="array" ref="I24">MAX(INDEX(Authorships!$C$2:$C$472, _xlfn._xlws.FILTER(IF($A24=Authorships!$E$2:$E$472,ROW(Authorships!$E$2:$E$472)-1,""), IF($A24=Authorships!$E$2:$E$472,ROW(Authorships!$E$2:$E$472)-1,"")&lt;&gt;"")))</f>
        <v>2004</v>
      </c>
    </row>
    <row r="25" spans="1:9" x14ac:dyDescent="0.25">
      <c r="A25" t="s">
        <v>499</v>
      </c>
      <c r="B25" t="s">
        <v>36</v>
      </c>
      <c r="C25" t="s">
        <v>1215</v>
      </c>
      <c r="D25" cm="1">
        <f t="array" ref="D25">COUNTA(_xlfn.UNIQUE(_xlfn._xlws.FILTER(Authors!$B$2:$B$290,Institutions!A25=Authors!$C$2:$C$290)))</f>
        <v>10</v>
      </c>
      <c r="E25" cm="1">
        <f t="array" ref="E25">COUNTA(_xlfn.UNIQUE(_xlfn._xlws.FILTER(Authorships!$A$2:$A$472,Institutions!A25=Authorships!$E$2:$E$472)))</f>
        <v>11</v>
      </c>
      <c r="F25" s="8">
        <f>E25/COUNTA(Articles!$B$2:$B$99)</f>
        <v>0.11224489795918367</v>
      </c>
      <c r="G25" s="9">
        <f>SUMIF(Authorships!$E$2:$E$472, Institutions!A25,Authorships!$N$2:$N$472)</f>
        <v>10.636507936507936</v>
      </c>
      <c r="H25" cm="1">
        <f t="array" ref="H25">MIN(INDEX(Authorships!$C$2:$C$472, _xlfn._xlws.FILTER(IF($A25=Authorships!$E$2:$E$472,ROW(Authorships!$E$2:$E$472)-1,""), IF($A25=Authorships!$E$2:$E$472,ROW(Authorships!$E$2:$E$472)-1,"")&lt;&gt;"")))</f>
        <v>2000</v>
      </c>
      <c r="I25" cm="1">
        <f t="array" ref="I25">MAX(INDEX(Authorships!$C$2:$C$472, _xlfn._xlws.FILTER(IF($A25=Authorships!$E$2:$E$472,ROW(Authorships!$E$2:$E$472)-1,""), IF($A25=Authorships!$E$2:$E$472,ROW(Authorships!$E$2:$E$472)-1,"")&lt;&gt;"")))</f>
        <v>2017</v>
      </c>
    </row>
    <row r="26" spans="1:9" x14ac:dyDescent="0.25">
      <c r="A26" t="s">
        <v>1030</v>
      </c>
      <c r="B26" t="s">
        <v>36</v>
      </c>
      <c r="C26" t="s">
        <v>1216</v>
      </c>
      <c r="D26" cm="1">
        <f t="array" ref="D26">COUNTA(_xlfn.UNIQUE(_xlfn._xlws.FILTER(Authors!$B$2:$B$290,Institutions!A26=Authors!$C$2:$C$290)))</f>
        <v>1</v>
      </c>
      <c r="E26" cm="1">
        <f t="array" ref="E26">COUNTA(_xlfn.UNIQUE(_xlfn._xlws.FILTER(Authorships!$A$2:$A$472,Institutions!A26=Authorships!$E$2:$E$472)))</f>
        <v>1</v>
      </c>
      <c r="F26" s="8">
        <f>E26/COUNTA(Articles!$B$2:$B$99)</f>
        <v>1.020408163265306E-2</v>
      </c>
      <c r="G26" s="9">
        <f>SUMIF(Authorships!$E$2:$E$472, Institutions!A26,Authorships!$N$2:$N$472)</f>
        <v>0.21428571428571427</v>
      </c>
      <c r="H26" cm="1">
        <f t="array" ref="H26">MIN(INDEX(Authorships!$C$2:$C$472, _xlfn._xlws.FILTER(IF($A26=Authorships!$E$2:$E$472,ROW(Authorships!$E$2:$E$472)-1,""), IF($A26=Authorships!$E$2:$E$472,ROW(Authorships!$E$2:$E$472)-1,"")&lt;&gt;"")))</f>
        <v>2003</v>
      </c>
      <c r="I26" cm="1">
        <f t="array" ref="I26">MAX(INDEX(Authorships!$C$2:$C$472, _xlfn._xlws.FILTER(IF($A26=Authorships!$E$2:$E$472,ROW(Authorships!$E$2:$E$472)-1,""), IF($A26=Authorships!$E$2:$E$472,ROW(Authorships!$E$2:$E$472)-1,"")&lt;&gt;"")))</f>
        <v>2003</v>
      </c>
    </row>
    <row r="27" spans="1:9" x14ac:dyDescent="0.25">
      <c r="A27" t="s">
        <v>484</v>
      </c>
      <c r="B27" t="s">
        <v>1288</v>
      </c>
      <c r="C27" t="s">
        <v>1216</v>
      </c>
      <c r="D27" cm="1">
        <f t="array" ref="D27">COUNTA(_xlfn.UNIQUE(_xlfn._xlws.FILTER(Authors!$B$2:$B$290,Institutions!A27=Authors!$C$2:$C$290)))</f>
        <v>4</v>
      </c>
      <c r="E27" cm="1">
        <f t="array" ref="E27">COUNTA(_xlfn.UNIQUE(_xlfn._xlws.FILTER(Authorships!$A$2:$A$472,Institutions!A27=Authorships!$E$2:$E$472)))</f>
        <v>1</v>
      </c>
      <c r="F27" s="8">
        <f>E27/COUNTA(Articles!$B$2:$B$99)</f>
        <v>1.020408163265306E-2</v>
      </c>
      <c r="G27" s="9">
        <f>SUMIF(Authorships!$E$2:$E$472, Institutions!A27,Authorships!$N$2:$N$472)</f>
        <v>1.7407407407407407</v>
      </c>
      <c r="H27" cm="1">
        <f t="array" ref="H27">MIN(INDEX(Authorships!$C$2:$C$472, _xlfn._xlws.FILTER(IF($A27=Authorships!$E$2:$E$472,ROW(Authorships!$E$2:$E$472)-1,""), IF($A27=Authorships!$E$2:$E$472,ROW(Authorships!$E$2:$E$472)-1,"")&lt;&gt;"")))</f>
        <v>2015</v>
      </c>
      <c r="I27" cm="1">
        <f t="array" ref="I27">MAX(INDEX(Authorships!$C$2:$C$472, _xlfn._xlws.FILTER(IF($A27=Authorships!$E$2:$E$472,ROW(Authorships!$E$2:$E$472)-1,""), IF($A27=Authorships!$E$2:$E$472,ROW(Authorships!$E$2:$E$472)-1,"")&lt;&gt;"")))</f>
        <v>2015</v>
      </c>
    </row>
    <row r="28" spans="1:9" x14ac:dyDescent="0.25">
      <c r="A28" t="s">
        <v>830</v>
      </c>
      <c r="B28" t="s">
        <v>44</v>
      </c>
      <c r="C28" t="s">
        <v>1216</v>
      </c>
      <c r="D28" cm="1">
        <f t="array" ref="D28">COUNTA(_xlfn.UNIQUE(_xlfn._xlws.FILTER(Authors!$B$2:$B$290,Institutions!A28=Authors!$C$2:$C$290)))</f>
        <v>1</v>
      </c>
      <c r="E28" cm="1">
        <f t="array" ref="E28">COUNTA(_xlfn.UNIQUE(_xlfn._xlws.FILTER(Authorships!$A$2:$A$472,Institutions!A28=Authorships!$E$2:$E$472)))</f>
        <v>1</v>
      </c>
      <c r="F28" s="8">
        <f>E28/COUNTA(Articles!$B$2:$B$99)</f>
        <v>1.020408163265306E-2</v>
      </c>
      <c r="G28" s="9">
        <f>SUMIF(Authorships!$E$2:$E$472, Institutions!A28,Authorships!$N$2:$N$472)</f>
        <v>1</v>
      </c>
      <c r="H28" cm="1">
        <f t="array" ref="H28">MIN(INDEX(Authorships!$C$2:$C$472, _xlfn._xlws.FILTER(IF($A28=Authorships!$E$2:$E$472,ROW(Authorships!$E$2:$E$472)-1,""), IF($A28=Authorships!$E$2:$E$472,ROW(Authorships!$E$2:$E$472)-1,"")&lt;&gt;"")))</f>
        <v>2020</v>
      </c>
      <c r="I28" cm="1">
        <f t="array" ref="I28">MAX(INDEX(Authorships!$C$2:$C$472, _xlfn._xlws.FILTER(IF($A28=Authorships!$E$2:$E$472,ROW(Authorships!$E$2:$E$472)-1,""), IF($A28=Authorships!$E$2:$E$472,ROW(Authorships!$E$2:$E$472)-1,"")&lt;&gt;"")))</f>
        <v>2020</v>
      </c>
    </row>
    <row r="29" spans="1:9" x14ac:dyDescent="0.25">
      <c r="A29" t="s">
        <v>689</v>
      </c>
      <c r="B29" t="s">
        <v>1288</v>
      </c>
      <c r="C29" t="s">
        <v>1215</v>
      </c>
      <c r="D29" cm="1">
        <f t="array" ref="D29">COUNTA(_xlfn.UNIQUE(_xlfn._xlws.FILTER(Authors!$B$2:$B$290,Institutions!A29=Authors!$C$2:$C$290)))</f>
        <v>13</v>
      </c>
      <c r="E29" cm="1">
        <f t="array" ref="E29">COUNTA(_xlfn.UNIQUE(_xlfn._xlws.FILTER(Authorships!$A$2:$A$472,Institutions!A29=Authorships!$E$2:$E$472)))</f>
        <v>8</v>
      </c>
      <c r="F29" s="8">
        <f>E29/COUNTA(Articles!$B$2:$B$99)</f>
        <v>8.1632653061224483E-2</v>
      </c>
      <c r="G29" s="9">
        <f>SUMIF(Authorships!$E$2:$E$472, Institutions!A29,Authorships!$N$2:$N$472)</f>
        <v>15.485714285714284</v>
      </c>
      <c r="H29" cm="1">
        <f t="array" ref="H29">MIN(INDEX(Authorships!$C$2:$C$472, _xlfn._xlws.FILTER(IF($A29=Authorships!$E$2:$E$472,ROW(Authorships!$E$2:$E$472)-1,""), IF($A29=Authorships!$E$2:$E$472,ROW(Authorships!$E$2:$E$472)-1,"")&lt;&gt;"")))</f>
        <v>2004</v>
      </c>
      <c r="I29" cm="1">
        <f t="array" ref="I29">MAX(INDEX(Authorships!$C$2:$C$472, _xlfn._xlws.FILTER(IF($A29=Authorships!$E$2:$E$472,ROW(Authorships!$E$2:$E$472)-1,""), IF($A29=Authorships!$E$2:$E$472,ROW(Authorships!$E$2:$E$472)-1,"")&lt;&gt;"")))</f>
        <v>2022</v>
      </c>
    </row>
    <row r="30" spans="1:9" x14ac:dyDescent="0.25">
      <c r="A30" t="s">
        <v>392</v>
      </c>
      <c r="B30" t="s">
        <v>7</v>
      </c>
      <c r="C30" t="s">
        <v>1214</v>
      </c>
      <c r="D30" cm="1">
        <f t="array" ref="D30">COUNTA(_xlfn.UNIQUE(_xlfn._xlws.FILTER(Authors!$B$2:$B$290,Institutions!A30=Authors!$C$2:$C$290)))</f>
        <v>1</v>
      </c>
      <c r="E30" cm="1">
        <f t="array" ref="E30">COUNTA(_xlfn.UNIQUE(_xlfn._xlws.FILTER(Authorships!$A$2:$A$472,Institutions!A30=Authorships!$E$2:$E$472)))</f>
        <v>1</v>
      </c>
      <c r="F30" s="8">
        <f>E30/COUNTA(Articles!$B$2:$B$99)</f>
        <v>1.020408163265306E-2</v>
      </c>
      <c r="G30" s="9">
        <f>SUMIF(Authorships!$E$2:$E$472, Institutions!A30,Authorships!$N$2:$N$472)</f>
        <v>7.407407407407407E-2</v>
      </c>
      <c r="H30" cm="1">
        <f t="array" ref="H30">MIN(INDEX(Authorships!$C$2:$C$472, _xlfn._xlws.FILTER(IF($A30=Authorships!$E$2:$E$472,ROW(Authorships!$E$2:$E$472)-1,""), IF($A30=Authorships!$E$2:$E$472,ROW(Authorships!$E$2:$E$472)-1,"")&lt;&gt;"")))</f>
        <v>2012</v>
      </c>
      <c r="I30" cm="1">
        <f t="array" ref="I30">MAX(INDEX(Authorships!$C$2:$C$472, _xlfn._xlws.FILTER(IF($A30=Authorships!$E$2:$E$472,ROW(Authorships!$E$2:$E$472)-1,""), IF($A30=Authorships!$E$2:$E$472,ROW(Authorships!$E$2:$E$472)-1,"")&lt;&gt;"")))</f>
        <v>2012</v>
      </c>
    </row>
    <row r="31" spans="1:9" x14ac:dyDescent="0.25">
      <c r="A31" t="s">
        <v>747</v>
      </c>
      <c r="B31" t="s">
        <v>7</v>
      </c>
      <c r="C31" t="s">
        <v>1217</v>
      </c>
      <c r="D31" cm="1">
        <f t="array" ref="D31">COUNTA(_xlfn.UNIQUE(_xlfn._xlws.FILTER(Authors!$B$2:$B$290,Institutions!A31=Authors!$C$2:$C$290)))</f>
        <v>1</v>
      </c>
      <c r="E31" cm="1">
        <f t="array" ref="E31">COUNTA(_xlfn.UNIQUE(_xlfn._xlws.FILTER(Authorships!$A$2:$A$472,Institutions!A31=Authorships!$E$2:$E$472)))</f>
        <v>2</v>
      </c>
      <c r="F31" s="8">
        <f>E31/COUNTA(Articles!$B$2:$B$99)</f>
        <v>2.0408163265306121E-2</v>
      </c>
      <c r="G31" s="9">
        <f>SUMIF(Authorships!$E$2:$E$472, Institutions!A31,Authorships!$N$2:$N$472)</f>
        <v>0.11851851851851852</v>
      </c>
      <c r="H31" cm="1">
        <f t="array" ref="H31">MIN(INDEX(Authorships!$C$2:$C$472, _xlfn._xlws.FILTER(IF($A31=Authorships!$E$2:$E$472,ROW(Authorships!$E$2:$E$472)-1,""), IF($A31=Authorships!$E$2:$E$472,ROW(Authorships!$E$2:$E$472)-1,"")&lt;&gt;"")))</f>
        <v>2020</v>
      </c>
      <c r="I31" cm="1">
        <f t="array" ref="I31">MAX(INDEX(Authorships!$C$2:$C$472, _xlfn._xlws.FILTER(IF($A31=Authorships!$E$2:$E$472,ROW(Authorships!$E$2:$E$472)-1,""), IF($A31=Authorships!$E$2:$E$472,ROW(Authorships!$E$2:$E$472)-1,"")&lt;&gt;"")))</f>
        <v>2020</v>
      </c>
    </row>
    <row r="32" spans="1:9" x14ac:dyDescent="0.25">
      <c r="A32" t="s">
        <v>449</v>
      </c>
      <c r="B32" t="s">
        <v>1288</v>
      </c>
      <c r="C32" t="s">
        <v>1216</v>
      </c>
      <c r="D32" cm="1">
        <f t="array" ref="D32">COUNTA(_xlfn.UNIQUE(_xlfn._xlws.FILTER(Authors!$B$2:$B$290,Institutions!A32=Authors!$C$2:$C$290)))</f>
        <v>3</v>
      </c>
      <c r="E32" cm="1">
        <f t="array" ref="E32">COUNTA(_xlfn.UNIQUE(_xlfn._xlws.FILTER(Authorships!$A$2:$A$472,Institutions!A32=Authorships!$E$2:$E$472)))</f>
        <v>1</v>
      </c>
      <c r="F32" s="8">
        <f>E32/COUNTA(Articles!$B$2:$B$99)</f>
        <v>1.020408163265306E-2</v>
      </c>
      <c r="G32" s="9">
        <f>SUMIF(Authorships!$E$2:$E$472, Institutions!A32,Authorships!$N$2:$N$472)</f>
        <v>2.6</v>
      </c>
      <c r="H32" cm="1">
        <f t="array" ref="H32">MIN(INDEX(Authorships!$C$2:$C$472, _xlfn._xlws.FILTER(IF($A32=Authorships!$E$2:$E$472,ROW(Authorships!$E$2:$E$472)-1,""), IF($A32=Authorships!$E$2:$E$472,ROW(Authorships!$E$2:$E$472)-1,"")&lt;&gt;"")))</f>
        <v>2014</v>
      </c>
      <c r="I32" cm="1">
        <f t="array" ref="I32">MAX(INDEX(Authorships!$C$2:$C$472, _xlfn._xlws.FILTER(IF($A32=Authorships!$E$2:$E$472,ROW(Authorships!$E$2:$E$472)-1,""), IF($A32=Authorships!$E$2:$E$472,ROW(Authorships!$E$2:$E$472)-1,"")&lt;&gt;"")))</f>
        <v>2014</v>
      </c>
    </row>
    <row r="33" spans="1:9" x14ac:dyDescent="0.25">
      <c r="A33" t="s">
        <v>666</v>
      </c>
      <c r="B33" t="s">
        <v>36</v>
      </c>
      <c r="C33" t="s">
        <v>1217</v>
      </c>
      <c r="D33" cm="1">
        <f t="array" ref="D33">COUNTA(_xlfn.UNIQUE(_xlfn._xlws.FILTER(Authors!$B$2:$B$290,Institutions!A33=Authors!$C$2:$C$290)))</f>
        <v>1</v>
      </c>
      <c r="E33" cm="1">
        <f t="array" ref="E33">COUNTA(_xlfn.UNIQUE(_xlfn._xlws.FILTER(Authorships!$A$2:$A$472,Institutions!A33=Authorships!$E$2:$E$472)))</f>
        <v>1</v>
      </c>
      <c r="F33" s="8">
        <f>E33/COUNTA(Articles!$B$2:$B$99)</f>
        <v>1.020408163265306E-2</v>
      </c>
      <c r="G33" s="9">
        <f>SUMIF(Authorships!$E$2:$E$472, Institutions!A33,Authorships!$N$2:$N$472)</f>
        <v>1</v>
      </c>
      <c r="H33" cm="1">
        <f t="array" ref="H33">MIN(INDEX(Authorships!$C$2:$C$472, _xlfn._xlws.FILTER(IF($A33=Authorships!$E$2:$E$472,ROW(Authorships!$E$2:$E$472)-1,""), IF($A33=Authorships!$E$2:$E$472,ROW(Authorships!$E$2:$E$472)-1,"")&lt;&gt;"")))</f>
        <v>2004</v>
      </c>
      <c r="I33" cm="1">
        <f t="array" ref="I33">MAX(INDEX(Authorships!$C$2:$C$472, _xlfn._xlws.FILTER(IF($A33=Authorships!$E$2:$E$472,ROW(Authorships!$E$2:$E$472)-1,""), IF($A33=Authorships!$E$2:$E$472,ROW(Authorships!$E$2:$E$472)-1,"")&lt;&gt;"")))</f>
        <v>2004</v>
      </c>
    </row>
    <row r="34" spans="1:9" x14ac:dyDescent="0.25">
      <c r="A34" t="s">
        <v>804</v>
      </c>
      <c r="B34" t="s">
        <v>36</v>
      </c>
      <c r="C34" t="s">
        <v>1216</v>
      </c>
      <c r="D34" cm="1">
        <f t="array" ref="D34">COUNTA(_xlfn.UNIQUE(_xlfn._xlws.FILTER(Authors!$B$2:$B$290,Institutions!A34=Authors!$C$2:$C$290)))</f>
        <v>4</v>
      </c>
      <c r="E34" cm="1">
        <f t="array" ref="E34">COUNTA(_xlfn.UNIQUE(_xlfn._xlws.FILTER(Authorships!$A$2:$A$472,Institutions!A34=Authorships!$E$2:$E$472)))</f>
        <v>1</v>
      </c>
      <c r="F34" s="8">
        <f>E34/COUNTA(Articles!$B$2:$B$99)</f>
        <v>1.020408163265306E-2</v>
      </c>
      <c r="G34" s="9">
        <f>SUMIF(Authorships!$E$2:$E$472, Institutions!A34,Authorships!$N$2:$N$472)</f>
        <v>2</v>
      </c>
      <c r="H34" cm="1">
        <f t="array" ref="H34">MIN(INDEX(Authorships!$C$2:$C$472, _xlfn._xlws.FILTER(IF($A34=Authorships!$E$2:$E$472,ROW(Authorships!$E$2:$E$472)-1,""), IF($A34=Authorships!$E$2:$E$472,ROW(Authorships!$E$2:$E$472)-1,"")&lt;&gt;"")))</f>
        <v>2004</v>
      </c>
      <c r="I34" cm="1">
        <f t="array" ref="I34">MAX(INDEX(Authorships!$C$2:$C$472, _xlfn._xlws.FILTER(IF($A34=Authorships!$E$2:$E$472,ROW(Authorships!$E$2:$E$472)-1,""), IF($A34=Authorships!$E$2:$E$472,ROW(Authorships!$E$2:$E$472)-1,"")&lt;&gt;"")))</f>
        <v>2004</v>
      </c>
    </row>
    <row r="35" spans="1:9" x14ac:dyDescent="0.25">
      <c r="A35" t="s">
        <v>986</v>
      </c>
      <c r="B35" t="s">
        <v>275</v>
      </c>
      <c r="C35" t="s">
        <v>1218</v>
      </c>
      <c r="D35" cm="1">
        <f t="array" ref="D35">COUNTA(_xlfn.UNIQUE(_xlfn._xlws.FILTER(Authors!$B$2:$B$290,Institutions!A35=Authors!$C$2:$C$290)))</f>
        <v>1</v>
      </c>
      <c r="E35" cm="1">
        <f t="array" ref="E35">COUNTA(_xlfn.UNIQUE(_xlfn._xlws.FILTER(Authorships!$A$2:$A$472,Institutions!A35=Authorships!$E$2:$E$472)))</f>
        <v>1</v>
      </c>
      <c r="F35" s="8">
        <f>E35/COUNTA(Articles!$B$2:$B$99)</f>
        <v>1.020408163265306E-2</v>
      </c>
      <c r="G35" s="9">
        <f>SUMIF(Authorships!$E$2:$E$472, Institutions!A35,Authorships!$N$2:$N$472)</f>
        <v>3.896103896103896E-2</v>
      </c>
      <c r="H35" cm="1">
        <f t="array" ref="H35">MIN(INDEX(Authorships!$C$2:$C$472, _xlfn._xlws.FILTER(IF($A35=Authorships!$E$2:$E$472,ROW(Authorships!$E$2:$E$472)-1,""), IF($A35=Authorships!$E$2:$E$472,ROW(Authorships!$E$2:$E$472)-1,"")&lt;&gt;"")))</f>
        <v>2015</v>
      </c>
      <c r="I35" cm="1">
        <f t="array" ref="I35">MAX(INDEX(Authorships!$C$2:$C$472, _xlfn._xlws.FILTER(IF($A35=Authorships!$E$2:$E$472,ROW(Authorships!$E$2:$E$472)-1,""), IF($A35=Authorships!$E$2:$E$472,ROW(Authorships!$E$2:$E$472)-1,"")&lt;&gt;"")))</f>
        <v>2015</v>
      </c>
    </row>
    <row r="36" spans="1:9" x14ac:dyDescent="0.25">
      <c r="A36" t="s">
        <v>977</v>
      </c>
      <c r="B36" t="s">
        <v>275</v>
      </c>
      <c r="C36" t="s">
        <v>1216</v>
      </c>
      <c r="D36" cm="1">
        <f t="array" ref="D36">COUNTA(_xlfn.UNIQUE(_xlfn._xlws.FILTER(Authors!$B$2:$B$290,Institutions!A36=Authors!$C$2:$C$290)))</f>
        <v>4</v>
      </c>
      <c r="E36" cm="1">
        <f t="array" ref="E36">COUNTA(_xlfn.UNIQUE(_xlfn._xlws.FILTER(Authorships!$A$2:$A$472,Institutions!A36=Authorships!$E$2:$E$472)))</f>
        <v>1</v>
      </c>
      <c r="F36" s="8">
        <f>E36/COUNTA(Articles!$B$2:$B$99)</f>
        <v>1.020408163265306E-2</v>
      </c>
      <c r="G36" s="9">
        <f>SUMIF(Authorships!$E$2:$E$472, Institutions!A36,Authorships!$N$2:$N$472)</f>
        <v>1.4025974025974026</v>
      </c>
      <c r="H36" cm="1">
        <f t="array" ref="H36">MIN(INDEX(Authorships!$C$2:$C$472, _xlfn._xlws.FILTER(IF($A36=Authorships!$E$2:$E$472,ROW(Authorships!$E$2:$E$472)-1,""), IF($A36=Authorships!$E$2:$E$472,ROW(Authorships!$E$2:$E$472)-1,"")&lt;&gt;"")))</f>
        <v>2015</v>
      </c>
      <c r="I36" cm="1">
        <f t="array" ref="I36">MAX(INDEX(Authorships!$C$2:$C$472, _xlfn._xlws.FILTER(IF($A36=Authorships!$E$2:$E$472,ROW(Authorships!$E$2:$E$472)-1,""), IF($A36=Authorships!$E$2:$E$472,ROW(Authorships!$E$2:$E$472)-1,"")&lt;&gt;"")))</f>
        <v>2015</v>
      </c>
    </row>
    <row r="37" spans="1:9" x14ac:dyDescent="0.25">
      <c r="A37" t="s">
        <v>647</v>
      </c>
      <c r="B37" t="s">
        <v>36</v>
      </c>
      <c r="C37" t="s">
        <v>1217</v>
      </c>
      <c r="D37" cm="1">
        <f t="array" ref="D37">COUNTA(_xlfn.UNIQUE(_xlfn._xlws.FILTER(Authors!$B$2:$B$290,Institutions!A37=Authors!$C$2:$C$290)))</f>
        <v>1</v>
      </c>
      <c r="E37" cm="1">
        <f t="array" ref="E37">COUNTA(_xlfn.UNIQUE(_xlfn._xlws.FILTER(Authorships!$A$2:$A$472,Institutions!A37=Authorships!$E$2:$E$472)))</f>
        <v>2</v>
      </c>
      <c r="F37" s="8">
        <f>E37/COUNTA(Articles!$B$2:$B$99)</f>
        <v>2.0408163265306121E-2</v>
      </c>
      <c r="G37" s="9">
        <f>SUMIF(Authorships!$E$2:$E$472, Institutions!A37,Authorships!$N$2:$N$472)</f>
        <v>1</v>
      </c>
      <c r="H37" cm="1">
        <f t="array" ref="H37">MIN(INDEX(Authorships!$C$2:$C$472, _xlfn._xlws.FILTER(IF($A37=Authorships!$E$2:$E$472,ROW(Authorships!$E$2:$E$472)-1,""), IF($A37=Authorships!$E$2:$E$472,ROW(Authorships!$E$2:$E$472)-1,"")&lt;&gt;"")))</f>
        <v>2003</v>
      </c>
      <c r="I37" cm="1">
        <f t="array" ref="I37">MAX(INDEX(Authorships!$C$2:$C$472, _xlfn._xlws.FILTER(IF($A37=Authorships!$E$2:$E$472,ROW(Authorships!$E$2:$E$472)-1,""), IF($A37=Authorships!$E$2:$E$472,ROW(Authorships!$E$2:$E$472)-1,"")&lt;&gt;"")))</f>
        <v>2004</v>
      </c>
    </row>
    <row r="38" spans="1:9" x14ac:dyDescent="0.25">
      <c r="A38" t="s">
        <v>772</v>
      </c>
      <c r="B38" t="s">
        <v>246</v>
      </c>
      <c r="C38" t="s">
        <v>1214</v>
      </c>
      <c r="D38" cm="1">
        <f t="array" ref="D38">COUNTA(_xlfn.UNIQUE(_xlfn._xlws.FILTER(Authors!$B$2:$B$290,Institutions!A38=Authors!$C$2:$C$290)))</f>
        <v>1</v>
      </c>
      <c r="E38" cm="1">
        <f t="array" ref="E38">COUNTA(_xlfn.UNIQUE(_xlfn._xlws.FILTER(Authorships!$A$2:$A$472,Institutions!A38=Authorships!$E$2:$E$472)))</f>
        <v>1</v>
      </c>
      <c r="F38" s="8">
        <f>E38/COUNTA(Articles!$B$2:$B$99)</f>
        <v>1.020408163265306E-2</v>
      </c>
      <c r="G38" s="9">
        <f>SUMIF(Authorships!$E$2:$E$472, Institutions!A38,Authorships!$N$2:$N$472)</f>
        <v>3.0769230769230771E-2</v>
      </c>
      <c r="H38" cm="1">
        <f t="array" ref="H38">MIN(INDEX(Authorships!$C$2:$C$472, _xlfn._xlws.FILTER(IF($A38=Authorships!$E$2:$E$472,ROW(Authorships!$E$2:$E$472)-1,""), IF($A38=Authorships!$E$2:$E$472,ROW(Authorships!$E$2:$E$472)-1,"")&lt;&gt;"")))</f>
        <v>2008</v>
      </c>
      <c r="I38" cm="1">
        <f t="array" ref="I38">MAX(INDEX(Authorships!$C$2:$C$472, _xlfn._xlws.FILTER(IF($A38=Authorships!$E$2:$E$472,ROW(Authorships!$E$2:$E$472)-1,""), IF($A38=Authorships!$E$2:$E$472,ROW(Authorships!$E$2:$E$472)-1,"")&lt;&gt;"")))</f>
        <v>2008</v>
      </c>
    </row>
    <row r="39" spans="1:9" x14ac:dyDescent="0.25">
      <c r="A39" t="s">
        <v>817</v>
      </c>
      <c r="B39" t="s">
        <v>36</v>
      </c>
      <c r="C39" t="s">
        <v>1214</v>
      </c>
      <c r="D39" cm="1">
        <f t="array" ref="D39">COUNTA(_xlfn.UNIQUE(_xlfn._xlws.FILTER(Authors!$B$2:$B$290,Institutions!A39=Authors!$C$2:$C$290)))</f>
        <v>1</v>
      </c>
      <c r="E39" cm="1">
        <f t="array" ref="E39">COUNTA(_xlfn.UNIQUE(_xlfn._xlws.FILTER(Authorships!$A$2:$A$472,Institutions!A39=Authorships!$E$2:$E$472)))</f>
        <v>1</v>
      </c>
      <c r="F39" s="8">
        <f>E39/COUNTA(Articles!$B$2:$B$99)</f>
        <v>1.020408163265306E-2</v>
      </c>
      <c r="G39" s="9">
        <f>SUMIF(Authorships!$E$2:$E$472, Institutions!A39,Authorships!$N$2:$N$472)</f>
        <v>1</v>
      </c>
      <c r="H39" cm="1">
        <f t="array" ref="H39">MIN(INDEX(Authorships!$C$2:$C$472, _xlfn._xlws.FILTER(IF($A39=Authorships!$E$2:$E$472,ROW(Authorships!$E$2:$E$472)-1,""), IF($A39=Authorships!$E$2:$E$472,ROW(Authorships!$E$2:$E$472)-1,"")&lt;&gt;"")))</f>
        <v>2004</v>
      </c>
      <c r="I39" cm="1">
        <f t="array" ref="I39">MAX(INDEX(Authorships!$C$2:$C$472, _xlfn._xlws.FILTER(IF($A39=Authorships!$E$2:$E$472,ROW(Authorships!$E$2:$E$472)-1,""), IF($A39=Authorships!$E$2:$E$472,ROW(Authorships!$E$2:$E$472)-1,"")&lt;&gt;"")))</f>
        <v>2004</v>
      </c>
    </row>
    <row r="40" spans="1:9" x14ac:dyDescent="0.25">
      <c r="A40" t="s">
        <v>983</v>
      </c>
      <c r="B40" t="s">
        <v>275</v>
      </c>
      <c r="C40" t="s">
        <v>1214</v>
      </c>
      <c r="D40" cm="1">
        <f t="array" ref="D40">COUNTA(_xlfn.UNIQUE(_xlfn._xlws.FILTER(Authors!$B$2:$B$290,Institutions!A40=Authors!$C$2:$C$290)))</f>
        <v>2</v>
      </c>
      <c r="E40" cm="1">
        <f t="array" ref="E40">COUNTA(_xlfn.UNIQUE(_xlfn._xlws.FILTER(Authorships!$A$2:$A$472,Institutions!A40=Authorships!$E$2:$E$472)))</f>
        <v>1</v>
      </c>
      <c r="F40" s="8">
        <f>E40/COUNTA(Articles!$B$2:$B$99)</f>
        <v>1.020408163265306E-2</v>
      </c>
      <c r="G40" s="9">
        <f>SUMIF(Authorships!$E$2:$E$472, Institutions!A40,Authorships!$N$2:$N$472)</f>
        <v>0.14285714285714285</v>
      </c>
      <c r="H40" cm="1">
        <f t="array" ref="H40">MIN(INDEX(Authorships!$C$2:$C$472, _xlfn._xlws.FILTER(IF($A40=Authorships!$E$2:$E$472,ROW(Authorships!$E$2:$E$472)-1,""), IF($A40=Authorships!$E$2:$E$472,ROW(Authorships!$E$2:$E$472)-1,"")&lt;&gt;"")))</f>
        <v>2015</v>
      </c>
      <c r="I40" cm="1">
        <f t="array" ref="I40">MAX(INDEX(Authorships!$C$2:$C$472, _xlfn._xlws.FILTER(IF($A40=Authorships!$E$2:$E$472,ROW(Authorships!$E$2:$E$472)-1,""), IF($A40=Authorships!$E$2:$E$472,ROW(Authorships!$E$2:$E$472)-1,"")&lt;&gt;"")))</f>
        <v>2015</v>
      </c>
    </row>
    <row r="41" spans="1:9" x14ac:dyDescent="0.25">
      <c r="A41" t="s">
        <v>614</v>
      </c>
      <c r="B41" t="s">
        <v>36</v>
      </c>
      <c r="C41" t="s">
        <v>1216</v>
      </c>
      <c r="D41" cm="1">
        <f t="array" ref="D41">COUNTA(_xlfn.UNIQUE(_xlfn._xlws.FILTER(Authors!$B$2:$B$290,Institutions!A41=Authors!$C$2:$C$290)))</f>
        <v>1</v>
      </c>
      <c r="E41" cm="1">
        <f t="array" ref="E41">COUNTA(_xlfn.UNIQUE(_xlfn._xlws.FILTER(Authorships!$A$2:$A$472,Institutions!A41=Authorships!$E$2:$E$472)))</f>
        <v>2</v>
      </c>
      <c r="F41" s="8">
        <f>E41/COUNTA(Articles!$B$2:$B$99)</f>
        <v>2.0408163265306121E-2</v>
      </c>
      <c r="G41" s="9">
        <f>SUMIF(Authorships!$E$2:$E$472, Institutions!A41,Authorships!$N$2:$N$472)</f>
        <v>1.7</v>
      </c>
      <c r="H41" cm="1">
        <f t="array" ref="H41">MIN(INDEX(Authorships!$C$2:$C$472, _xlfn._xlws.FILTER(IF($A41=Authorships!$E$2:$E$472,ROW(Authorships!$E$2:$E$472)-1,""), IF($A41=Authorships!$E$2:$E$472,ROW(Authorships!$E$2:$E$472)-1,"")&lt;&gt;"")))</f>
        <v>2004</v>
      </c>
      <c r="I41" cm="1">
        <f t="array" ref="I41">MAX(INDEX(Authorships!$C$2:$C$472, _xlfn._xlws.FILTER(IF($A41=Authorships!$E$2:$E$472,ROW(Authorships!$E$2:$E$472)-1,""), IF($A41=Authorships!$E$2:$E$472,ROW(Authorships!$E$2:$E$472)-1,"")&lt;&gt;"")))</f>
        <v>2008</v>
      </c>
    </row>
    <row r="42" spans="1:9" x14ac:dyDescent="0.25">
      <c r="A42" t="s">
        <v>1014</v>
      </c>
      <c r="B42" t="s">
        <v>298</v>
      </c>
      <c r="C42" t="s">
        <v>1218</v>
      </c>
      <c r="D42" cm="1">
        <f t="array" ref="D42">COUNTA(_xlfn.UNIQUE(_xlfn._xlws.FILTER(Authors!$B$2:$B$290,Institutions!A42=Authors!$C$2:$C$290)))</f>
        <v>2</v>
      </c>
      <c r="E42" cm="1">
        <f t="array" ref="E42">COUNTA(_xlfn.UNIQUE(_xlfn._xlws.FILTER(Authorships!$A$2:$A$472,Institutions!A42=Authorships!$E$2:$E$472)))</f>
        <v>1</v>
      </c>
      <c r="F42" s="8">
        <f>E42/COUNTA(Articles!$B$2:$B$99)</f>
        <v>1.020408163265306E-2</v>
      </c>
      <c r="G42" s="9">
        <f>SUMIF(Authorships!$E$2:$E$472, Institutions!A42,Authorships!$N$2:$N$472)</f>
        <v>2</v>
      </c>
      <c r="H42" cm="1">
        <f t="array" ref="H42">MIN(INDEX(Authorships!$C$2:$C$472, _xlfn._xlws.FILTER(IF($A42=Authorships!$E$2:$E$472,ROW(Authorships!$E$2:$E$472)-1,""), IF($A42=Authorships!$E$2:$E$472,ROW(Authorships!$E$2:$E$472)-1,"")&lt;&gt;"")))</f>
        <v>2020</v>
      </c>
      <c r="I42" cm="1">
        <f t="array" ref="I42">MAX(INDEX(Authorships!$C$2:$C$472, _xlfn._xlws.FILTER(IF($A42=Authorships!$E$2:$E$472,ROW(Authorships!$E$2:$E$472)-1,""), IF($A42=Authorships!$E$2:$E$472,ROW(Authorships!$E$2:$E$472)-1,"")&lt;&gt;"")))</f>
        <v>2020</v>
      </c>
    </row>
    <row r="43" spans="1:9" x14ac:dyDescent="0.25">
      <c r="A43" t="s">
        <v>815</v>
      </c>
      <c r="B43" t="s">
        <v>36</v>
      </c>
      <c r="C43" t="s">
        <v>1216</v>
      </c>
      <c r="D43" cm="1">
        <f t="array" ref="D43">COUNTA(_xlfn.UNIQUE(_xlfn._xlws.FILTER(Authors!$B$2:$B$290,Institutions!A43=Authors!$C$2:$C$290)))</f>
        <v>1</v>
      </c>
      <c r="E43" cm="1">
        <f t="array" ref="E43">COUNTA(_xlfn.UNIQUE(_xlfn._xlws.FILTER(Authorships!$A$2:$A$472,Institutions!A43=Authorships!$E$2:$E$472)))</f>
        <v>1</v>
      </c>
      <c r="F43" s="8">
        <f>E43/COUNTA(Articles!$B$2:$B$99)</f>
        <v>1.020408163265306E-2</v>
      </c>
      <c r="G43" s="9">
        <f>SUMIF(Authorships!$E$2:$E$472, Institutions!A43,Authorships!$N$2:$N$472)</f>
        <v>2.7</v>
      </c>
      <c r="H43" cm="1">
        <f t="array" ref="H43">MIN(INDEX(Authorships!$C$2:$C$472, _xlfn._xlws.FILTER(IF($A43=Authorships!$E$2:$E$472,ROW(Authorships!$E$2:$E$472)-1,""), IF($A43=Authorships!$E$2:$E$472,ROW(Authorships!$E$2:$E$472)-1,"")&lt;&gt;"")))</f>
        <v>2000</v>
      </c>
      <c r="I43" cm="1">
        <f t="array" ref="I43">MAX(INDEX(Authorships!$C$2:$C$472, _xlfn._xlws.FILTER(IF($A43=Authorships!$E$2:$E$472,ROW(Authorships!$E$2:$E$472)-1,""), IF($A43=Authorships!$E$2:$E$472,ROW(Authorships!$E$2:$E$472)-1,"")&lt;&gt;"")))</f>
        <v>2000</v>
      </c>
    </row>
    <row r="44" spans="1:9" x14ac:dyDescent="0.25">
      <c r="A44" t="s">
        <v>726</v>
      </c>
      <c r="B44" t="s">
        <v>1288</v>
      </c>
      <c r="C44" t="s">
        <v>1214</v>
      </c>
      <c r="D44" cm="1">
        <f t="array" ref="D44">COUNTA(_xlfn.UNIQUE(_xlfn._xlws.FILTER(Authors!$B$2:$B$290,Institutions!A44=Authors!$C$2:$C$290)))</f>
        <v>1</v>
      </c>
      <c r="E44" cm="1">
        <f t="array" ref="E44">COUNTA(_xlfn.UNIQUE(_xlfn._xlws.FILTER(Authorships!$A$2:$A$472,Institutions!A44=Authorships!$E$2:$E$472)))</f>
        <v>1</v>
      </c>
      <c r="F44" s="8">
        <f>E44/COUNTA(Articles!$B$2:$B$99)</f>
        <v>1.020408163265306E-2</v>
      </c>
      <c r="G44" s="9">
        <f>SUMIF(Authorships!$E$2:$E$472, Institutions!A44,Authorships!$N$2:$N$472)</f>
        <v>0.2857142857142857</v>
      </c>
      <c r="H44" cm="1">
        <f t="array" ref="H44">MIN(INDEX(Authorships!$C$2:$C$472, _xlfn._xlws.FILTER(IF($A44=Authorships!$E$2:$E$472,ROW(Authorships!$E$2:$E$472)-1,""), IF($A44=Authorships!$E$2:$E$472,ROW(Authorships!$E$2:$E$472)-1,"")&lt;&gt;"")))</f>
        <v>2020</v>
      </c>
      <c r="I44" cm="1">
        <f t="array" ref="I44">MAX(INDEX(Authorships!$C$2:$C$472, _xlfn._xlws.FILTER(IF($A44=Authorships!$E$2:$E$472,ROW(Authorships!$E$2:$E$472)-1,""), IF($A44=Authorships!$E$2:$E$472,ROW(Authorships!$E$2:$E$472)-1,"")&lt;&gt;"")))</f>
        <v>2020</v>
      </c>
    </row>
    <row r="45" spans="1:9" x14ac:dyDescent="0.25">
      <c r="A45" t="s">
        <v>709</v>
      </c>
      <c r="B45" t="s">
        <v>1288</v>
      </c>
      <c r="C45" t="s">
        <v>1216</v>
      </c>
      <c r="D45" cm="1">
        <f t="array" ref="D45">COUNTA(_xlfn.UNIQUE(_xlfn._xlws.FILTER(Authors!$B$2:$B$290,Institutions!A45=Authors!$C$2:$C$290)))</f>
        <v>2</v>
      </c>
      <c r="E45" cm="1">
        <f t="array" ref="E45">COUNTA(_xlfn.UNIQUE(_xlfn._xlws.FILTER(Authorships!$A$2:$A$472,Institutions!A45=Authorships!$E$2:$E$472)))</f>
        <v>2</v>
      </c>
      <c r="F45" s="8">
        <f>E45/COUNTA(Articles!$B$2:$B$99)</f>
        <v>2.0408163265306121E-2</v>
      </c>
      <c r="G45" s="9">
        <f>SUMIF(Authorships!$E$2:$E$472, Institutions!A45,Authorships!$N$2:$N$472)</f>
        <v>0.6071428571428571</v>
      </c>
      <c r="H45" cm="1">
        <f t="array" ref="H45">MIN(INDEX(Authorships!$C$2:$C$472, _xlfn._xlws.FILTER(IF($A45=Authorships!$E$2:$E$472,ROW(Authorships!$E$2:$E$472)-1,""), IF($A45=Authorships!$E$2:$E$472,ROW(Authorships!$E$2:$E$472)-1,"")&lt;&gt;"")))</f>
        <v>2011</v>
      </c>
      <c r="I45" cm="1">
        <f t="array" ref="I45">MAX(INDEX(Authorships!$C$2:$C$472, _xlfn._xlws.FILTER(IF($A45=Authorships!$E$2:$E$472,ROW(Authorships!$E$2:$E$472)-1,""), IF($A45=Authorships!$E$2:$E$472,ROW(Authorships!$E$2:$E$472)-1,"")&lt;&gt;"")))</f>
        <v>2011</v>
      </c>
    </row>
    <row r="46" spans="1:9" x14ac:dyDescent="0.25">
      <c r="A46" t="s">
        <v>394</v>
      </c>
      <c r="B46" t="s">
        <v>1288</v>
      </c>
      <c r="C46" t="s">
        <v>1216</v>
      </c>
      <c r="D46" cm="1">
        <f t="array" ref="D46">COUNTA(_xlfn.UNIQUE(_xlfn._xlws.FILTER(Authors!$B$2:$B$290,Institutions!A46=Authors!$C$2:$C$290)))</f>
        <v>2</v>
      </c>
      <c r="E46" cm="1">
        <f t="array" ref="E46">COUNTA(_xlfn.UNIQUE(_xlfn._xlws.FILTER(Authorships!$A$2:$A$472,Institutions!A46=Authorships!$E$2:$E$472)))</f>
        <v>4</v>
      </c>
      <c r="F46" s="8">
        <f>E46/COUNTA(Articles!$B$2:$B$99)</f>
        <v>4.0816326530612242E-2</v>
      </c>
      <c r="G46" s="9">
        <f>SUMIF(Authorships!$E$2:$E$472, Institutions!A46,Authorships!$N$2:$N$472)</f>
        <v>2.1312169312169313</v>
      </c>
      <c r="H46" cm="1">
        <f t="array" ref="H46">MIN(INDEX(Authorships!$C$2:$C$472, _xlfn._xlws.FILTER(IF($A46=Authorships!$E$2:$E$472,ROW(Authorships!$E$2:$E$472)-1,""), IF($A46=Authorships!$E$2:$E$472,ROW(Authorships!$E$2:$E$472)-1,"")&lt;&gt;"")))</f>
        <v>2004</v>
      </c>
      <c r="I46" cm="1">
        <f t="array" ref="I46">MAX(INDEX(Authorships!$C$2:$C$472, _xlfn._xlws.FILTER(IF($A46=Authorships!$E$2:$E$472,ROW(Authorships!$E$2:$E$472)-1,""), IF($A46=Authorships!$E$2:$E$472,ROW(Authorships!$E$2:$E$472)-1,"")&lt;&gt;"")))</f>
        <v>2011</v>
      </c>
    </row>
    <row r="47" spans="1:9" x14ac:dyDescent="0.25">
      <c r="A47" t="s">
        <v>450</v>
      </c>
      <c r="B47" t="s">
        <v>1288</v>
      </c>
      <c r="C47" t="s">
        <v>1214</v>
      </c>
      <c r="D47" cm="1">
        <f t="array" ref="D47">COUNTA(_xlfn.UNIQUE(_xlfn._xlws.FILTER(Authors!$B$2:$B$290,Institutions!A47=Authors!$C$2:$C$290)))</f>
        <v>1</v>
      </c>
      <c r="E47" cm="1">
        <f t="array" ref="E47">COUNTA(_xlfn.UNIQUE(_xlfn._xlws.FILTER(Authorships!$A$2:$A$472,Institutions!A47=Authorships!$E$2:$E$472)))</f>
        <v>1</v>
      </c>
      <c r="F47" s="8">
        <f>E47/COUNTA(Articles!$B$2:$B$99)</f>
        <v>1.020408163265306E-2</v>
      </c>
      <c r="G47" s="9">
        <f>SUMIF(Authorships!$E$2:$E$472, Institutions!A47,Authorships!$N$2:$N$472)</f>
        <v>0.2857142857142857</v>
      </c>
      <c r="H47" cm="1">
        <f t="array" ref="H47">MIN(INDEX(Authorships!$C$2:$C$472, _xlfn._xlws.FILTER(IF($A47=Authorships!$E$2:$E$472,ROW(Authorships!$E$2:$E$472)-1,""), IF($A47=Authorships!$E$2:$E$472,ROW(Authorships!$E$2:$E$472)-1,"")&lt;&gt;"")))</f>
        <v>2011</v>
      </c>
      <c r="I47" cm="1">
        <f t="array" ref="I47">MAX(INDEX(Authorships!$C$2:$C$472, _xlfn._xlws.FILTER(IF($A47=Authorships!$E$2:$E$472,ROW(Authorships!$E$2:$E$472)-1,""), IF($A47=Authorships!$E$2:$E$472,ROW(Authorships!$E$2:$E$472)-1,"")&lt;&gt;"")))</f>
        <v>2011</v>
      </c>
    </row>
    <row r="48" spans="1:9" x14ac:dyDescent="0.25">
      <c r="A48" t="s">
        <v>715</v>
      </c>
      <c r="B48" t="s">
        <v>1288</v>
      </c>
      <c r="C48" t="s">
        <v>1216</v>
      </c>
      <c r="D48" cm="1">
        <f t="array" ref="D48">COUNTA(_xlfn.UNIQUE(_xlfn._xlws.FILTER(Authors!$B$2:$B$290,Institutions!A48=Authors!$C$2:$C$290)))</f>
        <v>1</v>
      </c>
      <c r="E48" cm="1">
        <f t="array" ref="E48">COUNTA(_xlfn.UNIQUE(_xlfn._xlws.FILTER(Authorships!$A$2:$A$472,Institutions!A48=Authorships!$E$2:$E$472)))</f>
        <v>3</v>
      </c>
      <c r="F48" s="8">
        <f>E48/COUNTA(Articles!$B$2:$B$99)</f>
        <v>3.0612244897959183E-2</v>
      </c>
      <c r="G48" s="9">
        <f>SUMIF(Authorships!$E$2:$E$472, Institutions!A48,Authorships!$N$2:$N$472)</f>
        <v>0.79682539682539677</v>
      </c>
      <c r="H48" cm="1">
        <f t="array" ref="H48">MIN(INDEX(Authorships!$C$2:$C$472, _xlfn._xlws.FILTER(IF($A48=Authorships!$E$2:$E$472,ROW(Authorships!$E$2:$E$472)-1,""), IF($A48=Authorships!$E$2:$E$472,ROW(Authorships!$E$2:$E$472)-1,"")&lt;&gt;"")))</f>
        <v>2004</v>
      </c>
      <c r="I48" cm="1">
        <f t="array" ref="I48">MAX(INDEX(Authorships!$C$2:$C$472, _xlfn._xlws.FILTER(IF($A48=Authorships!$E$2:$E$472,ROW(Authorships!$E$2:$E$472)-1,""), IF($A48=Authorships!$E$2:$E$472,ROW(Authorships!$E$2:$E$472)-1,"")&lt;&gt;"")))</f>
        <v>2007</v>
      </c>
    </row>
    <row r="49" spans="1:9" x14ac:dyDescent="0.25">
      <c r="A49" t="s">
        <v>481</v>
      </c>
      <c r="B49" t="s">
        <v>1288</v>
      </c>
      <c r="C49" t="s">
        <v>1216</v>
      </c>
      <c r="D49" cm="1">
        <f t="array" ref="D49">COUNTA(_xlfn.UNIQUE(_xlfn._xlws.FILTER(Authors!$B$2:$B$290,Institutions!A49=Authors!$C$2:$C$290)))</f>
        <v>1</v>
      </c>
      <c r="E49" cm="1">
        <f t="array" ref="E49">COUNTA(_xlfn.UNIQUE(_xlfn._xlws.FILTER(Authorships!$A$2:$A$472,Institutions!A49=Authorships!$E$2:$E$472)))</f>
        <v>1</v>
      </c>
      <c r="F49" s="8">
        <f>E49/COUNTA(Articles!$B$2:$B$99)</f>
        <v>1.020408163265306E-2</v>
      </c>
      <c r="G49" s="9">
        <f>SUMIF(Authorships!$E$2:$E$472, Institutions!A49,Authorships!$N$2:$N$472)</f>
        <v>1</v>
      </c>
      <c r="H49" cm="1">
        <f t="array" ref="H49">MIN(INDEX(Authorships!$C$2:$C$472, _xlfn._xlws.FILTER(IF($A49=Authorships!$E$2:$E$472,ROW(Authorships!$E$2:$E$472)-1,""), IF($A49=Authorships!$E$2:$E$472,ROW(Authorships!$E$2:$E$472)-1,"")&lt;&gt;"")))</f>
        <v>2015</v>
      </c>
      <c r="I49" cm="1">
        <f t="array" ref="I49">MAX(INDEX(Authorships!$C$2:$C$472, _xlfn._xlws.FILTER(IF($A49=Authorships!$E$2:$E$472,ROW(Authorships!$E$2:$E$472)-1,""), IF($A49=Authorships!$E$2:$E$472,ROW(Authorships!$E$2:$E$472)-1,"")&lt;&gt;"")))</f>
        <v>2015</v>
      </c>
    </row>
    <row r="50" spans="1:9" x14ac:dyDescent="0.25">
      <c r="A50" t="s">
        <v>1008</v>
      </c>
      <c r="B50" t="s">
        <v>36</v>
      </c>
      <c r="C50" t="s">
        <v>1216</v>
      </c>
      <c r="D50" cm="1">
        <f t="array" ref="D50">COUNTA(_xlfn.UNIQUE(_xlfn._xlws.FILTER(Authors!$B$2:$B$290,Institutions!A50=Authors!$C$2:$C$290)))</f>
        <v>6</v>
      </c>
      <c r="E50" cm="1">
        <f t="array" ref="E50">COUNTA(_xlfn.UNIQUE(_xlfn._xlws.FILTER(Authorships!$A$2:$A$472,Institutions!A50=Authorships!$E$2:$E$472)))</f>
        <v>1</v>
      </c>
      <c r="F50" s="8">
        <f>E50/COUNTA(Articles!$B$2:$B$99)</f>
        <v>1.020408163265306E-2</v>
      </c>
      <c r="G50" s="9">
        <f>SUMIF(Authorships!$E$2:$E$472, Institutions!A50,Authorships!$N$2:$N$472)</f>
        <v>3</v>
      </c>
      <c r="H50" cm="1">
        <f t="array" ref="H50">MIN(INDEX(Authorships!$C$2:$C$472, _xlfn._xlws.FILTER(IF($A50=Authorships!$E$2:$E$472,ROW(Authorships!$E$2:$E$472)-1,""), IF($A50=Authorships!$E$2:$E$472,ROW(Authorships!$E$2:$E$472)-1,"")&lt;&gt;"")))</f>
        <v>2001</v>
      </c>
      <c r="I50" cm="1">
        <f t="array" ref="I50">MAX(INDEX(Authorships!$C$2:$C$472, _xlfn._xlws.FILTER(IF($A50=Authorships!$E$2:$E$472,ROW(Authorships!$E$2:$E$472)-1,""), IF($A50=Authorships!$E$2:$E$472,ROW(Authorships!$E$2:$E$472)-1,"")&lt;&gt;"")))</f>
        <v>2001</v>
      </c>
    </row>
    <row r="51" spans="1:9" x14ac:dyDescent="0.25">
      <c r="A51" t="s">
        <v>778</v>
      </c>
      <c r="B51" t="s">
        <v>7</v>
      </c>
      <c r="C51" t="s">
        <v>1218</v>
      </c>
      <c r="D51" cm="1">
        <f t="array" ref="D51">COUNTA(_xlfn.UNIQUE(_xlfn._xlws.FILTER(Authors!$B$2:$B$290,Institutions!A51=Authors!$C$2:$C$290)))</f>
        <v>1</v>
      </c>
      <c r="E51" cm="1">
        <f t="array" ref="E51">COUNTA(_xlfn.UNIQUE(_xlfn._xlws.FILTER(Authorships!$A$2:$A$472,Institutions!A51=Authorships!$E$2:$E$472)))</f>
        <v>1</v>
      </c>
      <c r="F51" s="8">
        <f>E51/COUNTA(Articles!$B$2:$B$99)</f>
        <v>1.020408163265306E-2</v>
      </c>
      <c r="G51" s="9">
        <f>SUMIF(Authorships!$E$2:$E$472, Institutions!A51,Authorships!$N$2:$N$472)</f>
        <v>0.6</v>
      </c>
      <c r="H51" cm="1">
        <f t="array" ref="H51">MIN(INDEX(Authorships!$C$2:$C$472, _xlfn._xlws.FILTER(IF($A51=Authorships!$E$2:$E$472,ROW(Authorships!$E$2:$E$472)-1,""), IF($A51=Authorships!$E$2:$E$472,ROW(Authorships!$E$2:$E$472)-1,"")&lt;&gt;"")))</f>
        <v>2006</v>
      </c>
      <c r="I51" cm="1">
        <f t="array" ref="I51">MAX(INDEX(Authorships!$C$2:$C$472, _xlfn._xlws.FILTER(IF($A51=Authorships!$E$2:$E$472,ROW(Authorships!$E$2:$E$472)-1,""), IF($A51=Authorships!$E$2:$E$472,ROW(Authorships!$E$2:$E$472)-1,"")&lt;&gt;"")))</f>
        <v>2006</v>
      </c>
    </row>
    <row r="52" spans="1:9" x14ac:dyDescent="0.25">
      <c r="A52" t="s">
        <v>508</v>
      </c>
      <c r="B52" t="s">
        <v>108</v>
      </c>
      <c r="C52" t="s">
        <v>1216</v>
      </c>
      <c r="D52" cm="1">
        <f t="array" ref="D52">COUNTA(_xlfn.UNIQUE(_xlfn._xlws.FILTER(Authors!$B$2:$B$290,Institutions!A52=Authors!$C$2:$C$290)))</f>
        <v>2</v>
      </c>
      <c r="E52" cm="1">
        <f t="array" ref="E52">COUNTA(_xlfn.UNIQUE(_xlfn._xlws.FILTER(Authorships!$A$2:$A$472,Institutions!A52=Authorships!$E$2:$E$472)))</f>
        <v>2</v>
      </c>
      <c r="F52" s="8">
        <f>E52/COUNTA(Articles!$B$2:$B$99)</f>
        <v>2.0408163265306121E-2</v>
      </c>
      <c r="G52" s="9">
        <f>SUMIF(Authorships!$E$2:$E$472, Institutions!A52,Authorships!$N$2:$N$472)</f>
        <v>4</v>
      </c>
      <c r="H52" cm="1">
        <f t="array" ref="H52">MIN(INDEX(Authorships!$C$2:$C$472, _xlfn._xlws.FILTER(IF($A52=Authorships!$E$2:$E$472,ROW(Authorships!$E$2:$E$472)-1,""), IF($A52=Authorships!$E$2:$E$472,ROW(Authorships!$E$2:$E$472)-1,"")&lt;&gt;"")))</f>
        <v>2002</v>
      </c>
      <c r="I52" cm="1">
        <f t="array" ref="I52">MAX(INDEX(Authorships!$C$2:$C$472, _xlfn._xlws.FILTER(IF($A52=Authorships!$E$2:$E$472,ROW(Authorships!$E$2:$E$472)-1,""), IF($A52=Authorships!$E$2:$E$472,ROW(Authorships!$E$2:$E$472)-1,"")&lt;&gt;"")))</f>
        <v>2003</v>
      </c>
    </row>
    <row r="53" spans="1:9" x14ac:dyDescent="0.25">
      <c r="A53" t="s">
        <v>643</v>
      </c>
      <c r="B53" t="s">
        <v>36</v>
      </c>
      <c r="C53" t="s">
        <v>1216</v>
      </c>
      <c r="D53" cm="1">
        <f t="array" ref="D53">COUNTA(_xlfn.UNIQUE(_xlfn._xlws.FILTER(Authors!$B$2:$B$290,Institutions!A53=Authors!$C$2:$C$290)))</f>
        <v>17</v>
      </c>
      <c r="E53" cm="1">
        <f t="array" ref="E53">COUNTA(_xlfn.UNIQUE(_xlfn._xlws.FILTER(Authorships!$A$2:$A$472,Institutions!A53=Authorships!$E$2:$E$472)))</f>
        <v>2</v>
      </c>
      <c r="F53" s="8">
        <f>E53/COUNTA(Articles!$B$2:$B$99)</f>
        <v>2.0408163265306121E-2</v>
      </c>
      <c r="G53" s="9">
        <f>SUMIF(Authorships!$E$2:$E$472, Institutions!A53,Authorships!$N$2:$N$472)</f>
        <v>4.5831932773109241</v>
      </c>
      <c r="H53" cm="1">
        <f t="array" ref="H53">MIN(INDEX(Authorships!$C$2:$C$472, _xlfn._xlws.FILTER(IF($A53=Authorships!$E$2:$E$472,ROW(Authorships!$E$2:$E$472)-1,""), IF($A53=Authorships!$E$2:$E$472,ROW(Authorships!$E$2:$E$472)-1,"")&lt;&gt;"")))</f>
        <v>2010</v>
      </c>
      <c r="I53" cm="1">
        <f t="array" ref="I53">MAX(INDEX(Authorships!$C$2:$C$472, _xlfn._xlws.FILTER(IF($A53=Authorships!$E$2:$E$472,ROW(Authorships!$E$2:$E$472)-1,""), IF($A53=Authorships!$E$2:$E$472,ROW(Authorships!$E$2:$E$472)-1,"")&lt;&gt;"")))</f>
        <v>2014</v>
      </c>
    </row>
    <row r="54" spans="1:9" x14ac:dyDescent="0.25">
      <c r="A54" t="s">
        <v>659</v>
      </c>
      <c r="B54" t="s">
        <v>36</v>
      </c>
      <c r="C54" t="s">
        <v>1216</v>
      </c>
      <c r="D54" cm="1">
        <f t="array" ref="D54">COUNTA(_xlfn.UNIQUE(_xlfn._xlws.FILTER(Authors!$B$2:$B$290,Institutions!A54=Authors!$C$2:$C$290)))</f>
        <v>10</v>
      </c>
      <c r="E54" cm="1">
        <f t="array" ref="E54">COUNTA(_xlfn.UNIQUE(_xlfn._xlws.FILTER(Authorships!$A$2:$A$472,Institutions!A54=Authorships!$E$2:$E$472)))</f>
        <v>1</v>
      </c>
      <c r="F54" s="8">
        <f>E54/COUNTA(Articles!$B$2:$B$99)</f>
        <v>1.020408163265306E-2</v>
      </c>
      <c r="G54" s="9">
        <f>SUMIF(Authorships!$E$2:$E$472, Institutions!A54,Authorships!$N$2:$N$472)</f>
        <v>3</v>
      </c>
      <c r="H54" cm="1">
        <f t="array" ref="H54">MIN(INDEX(Authorships!$C$2:$C$472, _xlfn._xlws.FILTER(IF($A54=Authorships!$E$2:$E$472,ROW(Authorships!$E$2:$E$472)-1,""), IF($A54=Authorships!$E$2:$E$472,ROW(Authorships!$E$2:$E$472)-1,"")&lt;&gt;"")))</f>
        <v>2015</v>
      </c>
      <c r="I54" cm="1">
        <f t="array" ref="I54">MAX(INDEX(Authorships!$C$2:$C$472, _xlfn._xlws.FILTER(IF($A54=Authorships!$E$2:$E$472,ROW(Authorships!$E$2:$E$472)-1,""), IF($A54=Authorships!$E$2:$E$472,ROW(Authorships!$E$2:$E$472)-1,"")&lt;&gt;"")))</f>
        <v>2015</v>
      </c>
    </row>
    <row r="55" spans="1:9" x14ac:dyDescent="0.25">
      <c r="A55" t="s">
        <v>808</v>
      </c>
      <c r="B55" t="s">
        <v>14</v>
      </c>
      <c r="C55" t="s">
        <v>1214</v>
      </c>
      <c r="D55" cm="1">
        <f t="array" ref="D55">COUNTA(_xlfn.UNIQUE(_xlfn._xlws.FILTER(Authors!$B$2:$B$290,Institutions!A55=Authors!$C$2:$C$290)))</f>
        <v>2</v>
      </c>
      <c r="E55" cm="1">
        <f t="array" ref="E55">COUNTA(_xlfn.UNIQUE(_xlfn._xlws.FILTER(Authorships!$A$2:$A$472,Institutions!A55=Authorships!$E$2:$E$472)))</f>
        <v>4</v>
      </c>
      <c r="F55" s="8">
        <f>E55/COUNTA(Articles!$B$2:$B$99)</f>
        <v>4.0816326530612242E-2</v>
      </c>
      <c r="G55" s="9">
        <f>SUMIF(Authorships!$E$2:$E$472, Institutions!A55,Authorships!$N$2:$N$472)</f>
        <v>2.5444444444444443</v>
      </c>
      <c r="H55" cm="1">
        <f t="array" ref="H55">MIN(INDEX(Authorships!$C$2:$C$472, _xlfn._xlws.FILTER(IF($A55=Authorships!$E$2:$E$472,ROW(Authorships!$E$2:$E$472)-1,""), IF($A55=Authorships!$E$2:$E$472,ROW(Authorships!$E$2:$E$472)-1,"")&lt;&gt;"")))</f>
        <v>2008</v>
      </c>
      <c r="I55" cm="1">
        <f t="array" ref="I55">MAX(INDEX(Authorships!$C$2:$C$472, _xlfn._xlws.FILTER(IF($A55=Authorships!$E$2:$E$472,ROW(Authorships!$E$2:$E$472)-1,""), IF($A55=Authorships!$E$2:$E$472,ROW(Authorships!$E$2:$E$472)-1,"")&lt;&gt;"")))</f>
        <v>2016</v>
      </c>
    </row>
    <row r="56" spans="1:9" x14ac:dyDescent="0.25">
      <c r="A56" t="s">
        <v>809</v>
      </c>
      <c r="B56" t="s">
        <v>14</v>
      </c>
      <c r="C56" t="s">
        <v>1214</v>
      </c>
      <c r="D56" cm="1">
        <f t="array" ref="D56">COUNTA(_xlfn.UNIQUE(_xlfn._xlws.FILTER(Authors!$B$2:$B$290,Institutions!A56=Authors!$C$2:$C$290)))</f>
        <v>2</v>
      </c>
      <c r="E56" cm="1">
        <f t="array" ref="E56">COUNTA(_xlfn.UNIQUE(_xlfn._xlws.FILTER(Authorships!$A$2:$A$472,Institutions!A56=Authorships!$E$2:$E$472)))</f>
        <v>1</v>
      </c>
      <c r="F56" s="8">
        <f>E56/COUNTA(Articles!$B$2:$B$99)</f>
        <v>1.020408163265306E-2</v>
      </c>
      <c r="G56" s="9">
        <f>SUMIF(Authorships!$E$2:$E$472, Institutions!A56,Authorships!$N$2:$N$472)</f>
        <v>0.55555555555555558</v>
      </c>
      <c r="H56" cm="1">
        <f t="array" ref="H56">MIN(INDEX(Authorships!$C$2:$C$472, _xlfn._xlws.FILTER(IF($A56=Authorships!$E$2:$E$472,ROW(Authorships!$E$2:$E$472)-1,""), IF($A56=Authorships!$E$2:$E$472,ROW(Authorships!$E$2:$E$472)-1,"")&lt;&gt;"")))</f>
        <v>2008</v>
      </c>
      <c r="I56" cm="1">
        <f t="array" ref="I56">MAX(INDEX(Authorships!$C$2:$C$472, _xlfn._xlws.FILTER(IF($A56=Authorships!$E$2:$E$472,ROW(Authorships!$E$2:$E$472)-1,""), IF($A56=Authorships!$E$2:$E$472,ROW(Authorships!$E$2:$E$472)-1,"")&lt;&gt;"")))</f>
        <v>2008</v>
      </c>
    </row>
    <row r="57" spans="1:9" x14ac:dyDescent="0.25">
      <c r="A57" t="s">
        <v>769</v>
      </c>
      <c r="B57" t="s">
        <v>246</v>
      </c>
      <c r="C57" t="s">
        <v>1217</v>
      </c>
      <c r="D57" cm="1">
        <f t="array" ref="D57">COUNTA(_xlfn.UNIQUE(_xlfn._xlws.FILTER(Authors!$B$2:$B$290,Institutions!A57=Authors!$C$2:$C$290)))</f>
        <v>3</v>
      </c>
      <c r="E57" cm="1">
        <f t="array" ref="E57">COUNTA(_xlfn.UNIQUE(_xlfn._xlws.FILTER(Authorships!$A$2:$A$472,Institutions!A57=Authorships!$E$2:$E$472)))</f>
        <v>1</v>
      </c>
      <c r="F57" s="8">
        <f>E57/COUNTA(Articles!$B$2:$B$99)</f>
        <v>1.020408163265306E-2</v>
      </c>
      <c r="G57" s="9">
        <f>SUMIF(Authorships!$E$2:$E$472, Institutions!A57,Authorships!$N$2:$N$472)</f>
        <v>0.27692307692307694</v>
      </c>
      <c r="H57" cm="1">
        <f t="array" ref="H57">MIN(INDEX(Authorships!$C$2:$C$472, _xlfn._xlws.FILTER(IF($A57=Authorships!$E$2:$E$472,ROW(Authorships!$E$2:$E$472)-1,""), IF($A57=Authorships!$E$2:$E$472,ROW(Authorships!$E$2:$E$472)-1,"")&lt;&gt;"")))</f>
        <v>2008</v>
      </c>
      <c r="I57" cm="1">
        <f t="array" ref="I57">MAX(INDEX(Authorships!$C$2:$C$472, _xlfn._xlws.FILTER(IF($A57=Authorships!$E$2:$E$472,ROW(Authorships!$E$2:$E$472)-1,""), IF($A57=Authorships!$E$2:$E$472,ROW(Authorships!$E$2:$E$472)-1,"")&lt;&gt;"")))</f>
        <v>2008</v>
      </c>
    </row>
    <row r="58" spans="1:9" x14ac:dyDescent="0.25">
      <c r="A58" t="s">
        <v>798</v>
      </c>
      <c r="B58" t="s">
        <v>36</v>
      </c>
      <c r="C58" t="s">
        <v>1217</v>
      </c>
      <c r="D58" cm="1">
        <f t="array" ref="D58">COUNTA(_xlfn.UNIQUE(_xlfn._xlws.FILTER(Authors!$B$2:$B$290,Institutions!A58=Authors!$C$2:$C$290)))</f>
        <v>1</v>
      </c>
      <c r="E58" cm="1">
        <f t="array" ref="E58">COUNTA(_xlfn.UNIQUE(_xlfn._xlws.FILTER(Authorships!$A$2:$A$472,Institutions!A58=Authorships!$E$2:$E$472)))</f>
        <v>1</v>
      </c>
      <c r="F58" s="8">
        <f>E58/COUNTA(Articles!$B$2:$B$99)</f>
        <v>1.020408163265306E-2</v>
      </c>
      <c r="G58" s="9">
        <f>SUMIF(Authorships!$E$2:$E$472, Institutions!A58,Authorships!$N$2:$N$472)</f>
        <v>1</v>
      </c>
      <c r="H58" cm="1">
        <f t="array" ref="H58">MIN(INDEX(Authorships!$C$2:$C$472, _xlfn._xlws.FILTER(IF($A58=Authorships!$E$2:$E$472,ROW(Authorships!$E$2:$E$472)-1,""), IF($A58=Authorships!$E$2:$E$472,ROW(Authorships!$E$2:$E$472)-1,"")&lt;&gt;"")))</f>
        <v>2013</v>
      </c>
      <c r="I58" cm="1">
        <f t="array" ref="I58">MAX(INDEX(Authorships!$C$2:$C$472, _xlfn._xlws.FILTER(IF($A58=Authorships!$E$2:$E$472,ROW(Authorships!$E$2:$E$472)-1,""), IF($A58=Authorships!$E$2:$E$472,ROW(Authorships!$E$2:$E$472)-1,"")&lt;&gt;"")))</f>
        <v>2013</v>
      </c>
    </row>
    <row r="59" spans="1:9" x14ac:dyDescent="0.25">
      <c r="A59" t="s">
        <v>782</v>
      </c>
      <c r="B59" t="s">
        <v>253</v>
      </c>
      <c r="C59" t="s">
        <v>1218</v>
      </c>
      <c r="D59" cm="1">
        <f t="array" ref="D59">COUNTA(_xlfn.UNIQUE(_xlfn._xlws.FILTER(Authors!$B$2:$B$290,Institutions!A59=Authors!$C$2:$C$290)))</f>
        <v>3</v>
      </c>
      <c r="E59" cm="1">
        <f t="array" ref="E59">COUNTA(_xlfn.UNIQUE(_xlfn._xlws.FILTER(Authorships!$A$2:$A$472,Institutions!A59=Authorships!$E$2:$E$472)))</f>
        <v>1</v>
      </c>
      <c r="F59" s="8">
        <f>E59/COUNTA(Articles!$B$2:$B$99)</f>
        <v>1.020408163265306E-2</v>
      </c>
      <c r="G59" s="9">
        <f>SUMIF(Authorships!$E$2:$E$472, Institutions!A59,Authorships!$N$2:$N$472)</f>
        <v>2.7</v>
      </c>
      <c r="H59" cm="1">
        <f t="array" ref="H59">MIN(INDEX(Authorships!$C$2:$C$472, _xlfn._xlws.FILTER(IF($A59=Authorships!$E$2:$E$472,ROW(Authorships!$E$2:$E$472)-1,""), IF($A59=Authorships!$E$2:$E$472,ROW(Authorships!$E$2:$E$472)-1,"")&lt;&gt;"")))</f>
        <v>2013</v>
      </c>
      <c r="I59" cm="1">
        <f t="array" ref="I59">MAX(INDEX(Authorships!$C$2:$C$472, _xlfn._xlws.FILTER(IF($A59=Authorships!$E$2:$E$472,ROW(Authorships!$E$2:$E$472)-1,""), IF($A59=Authorships!$E$2:$E$472,ROW(Authorships!$E$2:$E$472)-1,"")&lt;&gt;"")))</f>
        <v>2013</v>
      </c>
    </row>
    <row r="60" spans="1:9" x14ac:dyDescent="0.25">
      <c r="A60" t="s">
        <v>683</v>
      </c>
      <c r="B60" t="s">
        <v>36</v>
      </c>
      <c r="C60" t="s">
        <v>1217</v>
      </c>
      <c r="D60" cm="1">
        <f t="array" ref="D60">COUNTA(_xlfn.UNIQUE(_xlfn._xlws.FILTER(Authors!$B$2:$B$290,Institutions!A60=Authors!$C$2:$C$290)))</f>
        <v>1</v>
      </c>
      <c r="E60" cm="1">
        <f t="array" ref="E60">COUNTA(_xlfn.UNIQUE(_xlfn._xlws.FILTER(Authorships!$A$2:$A$472,Institutions!A60=Authorships!$E$2:$E$472)))</f>
        <v>1</v>
      </c>
      <c r="F60" s="8">
        <f>E60/COUNTA(Articles!$B$2:$B$99)</f>
        <v>1.020408163265306E-2</v>
      </c>
      <c r="G60" s="9">
        <f>SUMIF(Authorships!$E$2:$E$472, Institutions!A60,Authorships!$N$2:$N$472)</f>
        <v>1.680672268907563E-2</v>
      </c>
      <c r="H60" cm="1">
        <f t="array" ref="H60">MIN(INDEX(Authorships!$C$2:$C$472, _xlfn._xlws.FILTER(IF($A60=Authorships!$E$2:$E$472,ROW(Authorships!$E$2:$E$472)-1,""), IF($A60=Authorships!$E$2:$E$472,ROW(Authorships!$E$2:$E$472)-1,"")&lt;&gt;"")))</f>
        <v>2014</v>
      </c>
      <c r="I60" cm="1">
        <f t="array" ref="I60">MAX(INDEX(Authorships!$C$2:$C$472, _xlfn._xlws.FILTER(IF($A60=Authorships!$E$2:$E$472,ROW(Authorships!$E$2:$E$472)-1,""), IF($A60=Authorships!$E$2:$E$472,ROW(Authorships!$E$2:$E$472)-1,"")&lt;&gt;"")))</f>
        <v>2014</v>
      </c>
    </row>
    <row r="61" spans="1:9" x14ac:dyDescent="0.25">
      <c r="A61" t="s">
        <v>827</v>
      </c>
      <c r="B61" t="s">
        <v>44</v>
      </c>
      <c r="C61" t="s">
        <v>1218</v>
      </c>
      <c r="D61" cm="1">
        <f t="array" ref="D61">COUNTA(_xlfn.UNIQUE(_xlfn._xlws.FILTER(Authors!$B$2:$B$290,Institutions!A61=Authors!$C$2:$C$290)))</f>
        <v>1</v>
      </c>
      <c r="E61" cm="1">
        <f t="array" ref="E61">COUNTA(_xlfn.UNIQUE(_xlfn._xlws.FILTER(Authorships!$A$2:$A$472,Institutions!A61=Authorships!$E$2:$E$472)))</f>
        <v>1</v>
      </c>
      <c r="F61" s="8">
        <f>E61/COUNTA(Articles!$B$2:$B$99)</f>
        <v>1.020408163265306E-2</v>
      </c>
      <c r="G61" s="9">
        <f>SUMIF(Authorships!$E$2:$E$472, Institutions!A61,Authorships!$N$2:$N$472)</f>
        <v>0.14285714285714285</v>
      </c>
      <c r="H61" cm="1">
        <f t="array" ref="H61">MIN(INDEX(Authorships!$C$2:$C$472, _xlfn._xlws.FILTER(IF($A61=Authorships!$E$2:$E$472,ROW(Authorships!$E$2:$E$472)-1,""), IF($A61=Authorships!$E$2:$E$472,ROW(Authorships!$E$2:$E$472)-1,"")&lt;&gt;"")))</f>
        <v>2020</v>
      </c>
      <c r="I61" cm="1">
        <f t="array" ref="I61">MAX(INDEX(Authorships!$C$2:$C$472, _xlfn._xlws.FILTER(IF($A61=Authorships!$E$2:$E$472,ROW(Authorships!$E$2:$E$472)-1,""), IF($A61=Authorships!$E$2:$E$472,ROW(Authorships!$E$2:$E$472)-1,"")&lt;&gt;"")))</f>
        <v>2020</v>
      </c>
    </row>
    <row r="62" spans="1:9" x14ac:dyDescent="0.25">
      <c r="A62" t="s">
        <v>390</v>
      </c>
      <c r="B62" t="s">
        <v>7</v>
      </c>
      <c r="C62" t="s">
        <v>1215</v>
      </c>
      <c r="D62" cm="1">
        <f t="array" ref="D62">COUNTA(_xlfn.UNIQUE(_xlfn._xlws.FILTER(Authors!$B$2:$B$290,Institutions!A62=Authors!$C$2:$C$290)))</f>
        <v>1</v>
      </c>
      <c r="E62" cm="1">
        <f t="array" ref="E62">COUNTA(_xlfn.UNIQUE(_xlfn._xlws.FILTER(Authorships!$A$2:$A$472,Institutions!A62=Authorships!$E$2:$E$472)))</f>
        <v>1</v>
      </c>
      <c r="F62" s="8">
        <f>E62/COUNTA(Articles!$B$2:$B$99)</f>
        <v>1.020408163265306E-2</v>
      </c>
      <c r="G62" s="9">
        <f>SUMIF(Authorships!$E$2:$E$472, Institutions!A62,Authorships!$N$2:$N$472)</f>
        <v>1</v>
      </c>
      <c r="H62" cm="1">
        <f t="array" ref="H62">MIN(INDEX(Authorships!$C$2:$C$472, _xlfn._xlws.FILTER(IF($A62=Authorships!$E$2:$E$472,ROW(Authorships!$E$2:$E$472)-1,""), IF($A62=Authorships!$E$2:$E$472,ROW(Authorships!$E$2:$E$472)-1,"")&lt;&gt;"")))</f>
        <v>2012</v>
      </c>
      <c r="I62" cm="1">
        <f t="array" ref="I62">MAX(INDEX(Authorships!$C$2:$C$472, _xlfn._xlws.FILTER(IF($A62=Authorships!$E$2:$E$472,ROW(Authorships!$E$2:$E$472)-1,""), IF($A62=Authorships!$E$2:$E$472,ROW(Authorships!$E$2:$E$472)-1,"")&lt;&gt;"")))</f>
        <v>2012</v>
      </c>
    </row>
    <row r="63" spans="1:9" x14ac:dyDescent="0.25">
      <c r="A63" t="s">
        <v>793</v>
      </c>
      <c r="B63" t="s">
        <v>257</v>
      </c>
      <c r="C63" t="s">
        <v>1218</v>
      </c>
      <c r="D63" cm="1">
        <f t="array" ref="D63">COUNTA(_xlfn.UNIQUE(_xlfn._xlws.FILTER(Authors!$B$2:$B$290,Institutions!A63=Authors!$C$2:$C$290)))</f>
        <v>1</v>
      </c>
      <c r="E63" cm="1">
        <f t="array" ref="E63">COUNTA(_xlfn.UNIQUE(_xlfn._xlws.FILTER(Authorships!$A$2:$A$472,Institutions!A63=Authorships!$E$2:$E$472)))</f>
        <v>1</v>
      </c>
      <c r="F63" s="8">
        <f>E63/COUNTA(Articles!$B$2:$B$99)</f>
        <v>1.020408163265306E-2</v>
      </c>
      <c r="G63" s="9">
        <f>SUMIF(Authorships!$E$2:$E$472, Institutions!A63,Authorships!$N$2:$N$472)</f>
        <v>0</v>
      </c>
      <c r="H63" cm="1">
        <f t="array" ref="H63">MIN(INDEX(Authorships!$C$2:$C$472, _xlfn._xlws.FILTER(IF($A63=Authorships!$E$2:$E$472,ROW(Authorships!$E$2:$E$472)-1,""), IF($A63=Authorships!$E$2:$E$472,ROW(Authorships!$E$2:$E$472)-1,"")&lt;&gt;"")))</f>
        <v>2006</v>
      </c>
      <c r="I63" cm="1">
        <f t="array" ref="I63">MAX(INDEX(Authorships!$C$2:$C$472, _xlfn._xlws.FILTER(IF($A63=Authorships!$E$2:$E$472,ROW(Authorships!$E$2:$E$472)-1,""), IF($A63=Authorships!$E$2:$E$472,ROW(Authorships!$E$2:$E$472)-1,"")&lt;&gt;"")))</f>
        <v>2006</v>
      </c>
    </row>
    <row r="64" spans="1:9" x14ac:dyDescent="0.25">
      <c r="A64" t="s">
        <v>635</v>
      </c>
      <c r="B64" t="s">
        <v>632</v>
      </c>
      <c r="C64" t="s">
        <v>1217</v>
      </c>
      <c r="D64" cm="1">
        <f t="array" ref="D64">COUNTA(_xlfn.UNIQUE(_xlfn._xlws.FILTER(Authors!$B$2:$B$290,Institutions!A64=Authors!$C$2:$C$290)))</f>
        <v>1</v>
      </c>
      <c r="E64" cm="1">
        <f t="array" ref="E64">COUNTA(_xlfn.UNIQUE(_xlfn._xlws.FILTER(Authorships!$A$2:$A$472,Institutions!A64=Authorships!$E$2:$E$472)))</f>
        <v>2</v>
      </c>
      <c r="F64" s="8">
        <f>E64/COUNTA(Articles!$B$2:$B$99)</f>
        <v>2.0408163265306121E-2</v>
      </c>
      <c r="G64" s="9">
        <f>SUMIF(Authorships!$E$2:$E$472, Institutions!A64,Authorships!$N$2:$N$472)</f>
        <v>1.3333333333333333</v>
      </c>
      <c r="H64" cm="1">
        <f t="array" ref="H64">MIN(INDEX(Authorships!$C$2:$C$472, _xlfn._xlws.FILTER(IF($A64=Authorships!$E$2:$E$472,ROW(Authorships!$E$2:$E$472)-1,""), IF($A64=Authorships!$E$2:$E$472,ROW(Authorships!$E$2:$E$472)-1,"")&lt;&gt;"")))</f>
        <v>2013</v>
      </c>
      <c r="I64" cm="1">
        <f t="array" ref="I64">MAX(INDEX(Authorships!$C$2:$C$472, _xlfn._xlws.FILTER(IF($A64=Authorships!$E$2:$E$472,ROW(Authorships!$E$2:$E$472)-1,""), IF($A64=Authorships!$E$2:$E$472,ROW(Authorships!$E$2:$E$472)-1,"")&lt;&gt;"")))</f>
        <v>2015</v>
      </c>
    </row>
    <row r="65" spans="1:9" x14ac:dyDescent="0.25">
      <c r="A65" t="s">
        <v>663</v>
      </c>
      <c r="B65" t="s">
        <v>7</v>
      </c>
      <c r="C65" t="s">
        <v>1215</v>
      </c>
      <c r="D65" cm="1">
        <f t="array" ref="D65">COUNTA(_xlfn.UNIQUE(_xlfn._xlws.FILTER(Authors!$B$2:$B$290,Institutions!A65=Authors!$C$2:$C$290)))</f>
        <v>2</v>
      </c>
      <c r="E65" cm="1">
        <f t="array" ref="E65">COUNTA(_xlfn.UNIQUE(_xlfn._xlws.FILTER(Authorships!$A$2:$A$472,Institutions!A65=Authorships!$E$2:$E$472)))</f>
        <v>1</v>
      </c>
      <c r="F65" s="8">
        <f>E65/COUNTA(Articles!$B$2:$B$99)</f>
        <v>1.020408163265306E-2</v>
      </c>
      <c r="G65" s="9">
        <f>SUMIF(Authorships!$E$2:$E$472, Institutions!A65,Authorships!$N$2:$N$472)</f>
        <v>1.6</v>
      </c>
      <c r="H65" cm="1">
        <f t="array" ref="H65">MIN(INDEX(Authorships!$C$2:$C$472, _xlfn._xlws.FILTER(IF($A65=Authorships!$E$2:$E$472,ROW(Authorships!$E$2:$E$472)-1,""), IF($A65=Authorships!$E$2:$E$472,ROW(Authorships!$E$2:$E$472)-1,"")&lt;&gt;"")))</f>
        <v>2001</v>
      </c>
      <c r="I65" cm="1">
        <f t="array" ref="I65">MAX(INDEX(Authorships!$C$2:$C$472, _xlfn._xlws.FILTER(IF($A65=Authorships!$E$2:$E$472,ROW(Authorships!$E$2:$E$472)-1,""), IF($A65=Authorships!$E$2:$E$472,ROW(Authorships!$E$2:$E$472)-1,"")&lt;&gt;"")))</f>
        <v>2001</v>
      </c>
    </row>
    <row r="66" spans="1:9" x14ac:dyDescent="0.25">
      <c r="A66" t="s">
        <v>754</v>
      </c>
      <c r="B66" t="s">
        <v>7</v>
      </c>
      <c r="C66" t="s">
        <v>1217</v>
      </c>
      <c r="D66" cm="1">
        <f t="array" ref="D66">COUNTA(_xlfn.UNIQUE(_xlfn._xlws.FILTER(Authors!$B$2:$B$290,Institutions!A66=Authors!$C$2:$C$290)))</f>
        <v>1</v>
      </c>
      <c r="E66" cm="1">
        <f t="array" ref="E66">COUNTA(_xlfn.UNIQUE(_xlfn._xlws.FILTER(Authorships!$A$2:$A$472,Institutions!A66=Authorships!$E$2:$E$472)))</f>
        <v>1</v>
      </c>
      <c r="F66" s="8">
        <f>E66/COUNTA(Articles!$B$2:$B$99)</f>
        <v>1.020408163265306E-2</v>
      </c>
      <c r="G66" s="9">
        <f>SUMIF(Authorships!$E$2:$E$472, Institutions!A66,Authorships!$N$2:$N$472)</f>
        <v>8.8888888888888892E-2</v>
      </c>
      <c r="H66" cm="1">
        <f t="array" ref="H66">MIN(INDEX(Authorships!$C$2:$C$472, _xlfn._xlws.FILTER(IF($A66=Authorships!$E$2:$E$472,ROW(Authorships!$E$2:$E$472)-1,""), IF($A66=Authorships!$E$2:$E$472,ROW(Authorships!$E$2:$E$472)-1,"")&lt;&gt;"")))</f>
        <v>2020</v>
      </c>
      <c r="I66" cm="1">
        <f t="array" ref="I66">MAX(INDEX(Authorships!$C$2:$C$472, _xlfn._xlws.FILTER(IF($A66=Authorships!$E$2:$E$472,ROW(Authorships!$E$2:$E$472)-1,""), IF($A66=Authorships!$E$2:$E$472,ROW(Authorships!$E$2:$E$472)-1,"")&lt;&gt;"")))</f>
        <v>2020</v>
      </c>
    </row>
    <row r="67" spans="1:9" x14ac:dyDescent="0.25">
      <c r="A67" t="s">
        <v>767</v>
      </c>
      <c r="B67" t="s">
        <v>246</v>
      </c>
      <c r="C67" t="s">
        <v>1218</v>
      </c>
      <c r="D67" cm="1">
        <f t="array" ref="D67">COUNTA(_xlfn.UNIQUE(_xlfn._xlws.FILTER(Authors!$B$2:$B$290,Institutions!A67=Authors!$C$2:$C$290)))</f>
        <v>6</v>
      </c>
      <c r="E67" cm="1">
        <f t="array" ref="E67">COUNTA(_xlfn.UNIQUE(_xlfn._xlws.FILTER(Authorships!$A$2:$A$472,Institutions!A67=Authorships!$E$2:$E$472)))</f>
        <v>1</v>
      </c>
      <c r="F67" s="8">
        <f>E67/COUNTA(Articles!$B$2:$B$99)</f>
        <v>1.020408163265306E-2</v>
      </c>
      <c r="G67" s="9">
        <f>SUMIF(Authorships!$E$2:$E$472, Institutions!A67,Authorships!$N$2:$N$472)</f>
        <v>1.6461538461538463</v>
      </c>
      <c r="H67" cm="1">
        <f t="array" ref="H67">MIN(INDEX(Authorships!$C$2:$C$472, _xlfn._xlws.FILTER(IF($A67=Authorships!$E$2:$E$472,ROW(Authorships!$E$2:$E$472)-1,""), IF($A67=Authorships!$E$2:$E$472,ROW(Authorships!$E$2:$E$472)-1,"")&lt;&gt;"")))</f>
        <v>2008</v>
      </c>
      <c r="I67" cm="1">
        <f t="array" ref="I67">MAX(INDEX(Authorships!$C$2:$C$472, _xlfn._xlws.FILTER(IF($A67=Authorships!$E$2:$E$472,ROW(Authorships!$E$2:$E$472)-1,""), IF($A67=Authorships!$E$2:$E$472,ROW(Authorships!$E$2:$E$472)-1,"")&lt;&gt;"")))</f>
        <v>2008</v>
      </c>
    </row>
    <row r="68" spans="1:9" x14ac:dyDescent="0.25">
      <c r="A68" t="s">
        <v>1011</v>
      </c>
      <c r="B68" t="s">
        <v>36</v>
      </c>
      <c r="C68" t="s">
        <v>1217</v>
      </c>
      <c r="D68" cm="1">
        <f t="array" ref="D68">COUNTA(_xlfn.UNIQUE(_xlfn._xlws.FILTER(Authors!$B$2:$B$290,Institutions!A68=Authors!$C$2:$C$290)))</f>
        <v>2</v>
      </c>
      <c r="E68" cm="1">
        <f t="array" ref="E68">COUNTA(_xlfn.UNIQUE(_xlfn._xlws.FILTER(Authorships!$A$2:$A$472,Institutions!A68=Authorships!$E$2:$E$472)))</f>
        <v>1</v>
      </c>
      <c r="F68" s="8">
        <f>E68/COUNTA(Articles!$B$2:$B$99)</f>
        <v>1.020408163265306E-2</v>
      </c>
      <c r="G68" s="9">
        <f>SUMIF(Authorships!$E$2:$E$472, Institutions!A68,Authorships!$N$2:$N$472)</f>
        <v>2</v>
      </c>
      <c r="H68" cm="1">
        <f t="array" ref="H68">MIN(INDEX(Authorships!$C$2:$C$472, _xlfn._xlws.FILTER(IF($A68=Authorships!$E$2:$E$472,ROW(Authorships!$E$2:$E$472)-1,""), IF($A68=Authorships!$E$2:$E$472,ROW(Authorships!$E$2:$E$472)-1,"")&lt;&gt;"")))</f>
        <v>2004</v>
      </c>
      <c r="I68" cm="1">
        <f t="array" ref="I68">MAX(INDEX(Authorships!$C$2:$C$472, _xlfn._xlws.FILTER(IF($A68=Authorships!$E$2:$E$472,ROW(Authorships!$E$2:$E$472)-1,""), IF($A68=Authorships!$E$2:$E$472,ROW(Authorships!$E$2:$E$472)-1,"")&lt;&gt;"")))</f>
        <v>2004</v>
      </c>
    </row>
    <row r="69" spans="1:9" x14ac:dyDescent="0.25">
      <c r="A69" t="s">
        <v>692</v>
      </c>
      <c r="B69" t="s">
        <v>36</v>
      </c>
      <c r="C69" t="s">
        <v>1217</v>
      </c>
      <c r="D69" cm="1">
        <f t="array" ref="D69">COUNTA(_xlfn.UNIQUE(_xlfn._xlws.FILTER(Authors!$B$2:$B$290,Institutions!A69=Authors!$C$2:$C$290)))</f>
        <v>1</v>
      </c>
      <c r="E69" cm="1">
        <f t="array" ref="E69">COUNTA(_xlfn.UNIQUE(_xlfn._xlws.FILTER(Authorships!$A$2:$A$472,Institutions!A69=Authorships!$E$2:$E$472)))</f>
        <v>1</v>
      </c>
      <c r="F69" s="8">
        <f>E69/COUNTA(Articles!$B$2:$B$99)</f>
        <v>1.020408163265306E-2</v>
      </c>
      <c r="G69" s="9">
        <f>SUMIF(Authorships!$E$2:$E$472, Institutions!A69,Authorships!$N$2:$N$472)</f>
        <v>1</v>
      </c>
      <c r="H69" cm="1">
        <f t="array" ref="H69">MIN(INDEX(Authorships!$C$2:$C$472, _xlfn._xlws.FILTER(IF($A69=Authorships!$E$2:$E$472,ROW(Authorships!$E$2:$E$472)-1,""), IF($A69=Authorships!$E$2:$E$472,ROW(Authorships!$E$2:$E$472)-1,"")&lt;&gt;"")))</f>
        <v>2004</v>
      </c>
      <c r="I69" cm="1">
        <f t="array" ref="I69">MAX(INDEX(Authorships!$C$2:$C$472, _xlfn._xlws.FILTER(IF($A69=Authorships!$E$2:$E$472,ROW(Authorships!$E$2:$E$472)-1,""), IF($A69=Authorships!$E$2:$E$472,ROW(Authorships!$E$2:$E$472)-1,"")&lt;&gt;"")))</f>
        <v>2004</v>
      </c>
    </row>
    <row r="70" spans="1:9" x14ac:dyDescent="0.25">
      <c r="A70" t="s">
        <v>1037</v>
      </c>
      <c r="B70" t="s">
        <v>1288</v>
      </c>
      <c r="C70" t="s">
        <v>1216</v>
      </c>
      <c r="D70" cm="1">
        <f t="array" ref="D70">COUNTA(_xlfn.UNIQUE(_xlfn._xlws.FILTER(Authors!$B$2:$B$290,Institutions!A70=Authors!$C$2:$C$290)))</f>
        <v>1</v>
      </c>
      <c r="E70" cm="1">
        <f t="array" ref="E70">COUNTA(_xlfn.UNIQUE(_xlfn._xlws.FILTER(Authorships!$A$2:$A$472,Institutions!A70=Authorships!$E$2:$E$472)))</f>
        <v>1</v>
      </c>
      <c r="F70" s="8">
        <f>E70/COUNTA(Articles!$B$2:$B$99)</f>
        <v>1.020408163265306E-2</v>
      </c>
      <c r="G70" s="9">
        <f>SUMIF(Authorships!$E$2:$E$472, Institutions!A70,Authorships!$N$2:$N$472)</f>
        <v>0.4</v>
      </c>
      <c r="H70" cm="1">
        <f t="array" ref="H70">MIN(INDEX(Authorships!$C$2:$C$472, _xlfn._xlws.FILTER(IF($A70=Authorships!$E$2:$E$472,ROW(Authorships!$E$2:$E$472)-1,""), IF($A70=Authorships!$E$2:$E$472,ROW(Authorships!$E$2:$E$472)-1,"")&lt;&gt;"")))</f>
        <v>2004</v>
      </c>
      <c r="I70" cm="1">
        <f t="array" ref="I70">MAX(INDEX(Authorships!$C$2:$C$472, _xlfn._xlws.FILTER(IF($A70=Authorships!$E$2:$E$472,ROW(Authorships!$E$2:$E$472)-1,""), IF($A70=Authorships!$E$2:$E$472,ROW(Authorships!$E$2:$E$472)-1,"")&lt;&gt;"")))</f>
        <v>2004</v>
      </c>
    </row>
    <row r="71" spans="1:9" x14ac:dyDescent="0.25">
      <c r="A71" t="s">
        <v>472</v>
      </c>
      <c r="B71" t="s">
        <v>470</v>
      </c>
      <c r="C71" t="s">
        <v>1216</v>
      </c>
      <c r="D71" cm="1">
        <f t="array" ref="D71">COUNTA(_xlfn.UNIQUE(_xlfn._xlws.FILTER(Authors!$B$2:$B$290,Institutions!A71=Authors!$C$2:$C$290)))</f>
        <v>5</v>
      </c>
      <c r="E71" cm="1">
        <f t="array" ref="E71">COUNTA(_xlfn.UNIQUE(_xlfn._xlws.FILTER(Authorships!$A$2:$A$472,Institutions!A71=Authorships!$E$2:$E$472)))</f>
        <v>2</v>
      </c>
      <c r="F71" s="8">
        <f>E71/COUNTA(Articles!$B$2:$B$99)</f>
        <v>2.0408163265306121E-2</v>
      </c>
      <c r="G71" s="9">
        <f>SUMIF(Authorships!$E$2:$E$472, Institutions!A71,Authorships!$N$2:$N$472)</f>
        <v>5.2185185185185183</v>
      </c>
      <c r="H71" cm="1">
        <f t="array" ref="H71">MIN(INDEX(Authorships!$C$2:$C$472, _xlfn._xlws.FILTER(IF($A71=Authorships!$E$2:$E$472,ROW(Authorships!$E$2:$E$472)-1,""), IF($A71=Authorships!$E$2:$E$472,ROW(Authorships!$E$2:$E$472)-1,"")&lt;&gt;"")))</f>
        <v>2009</v>
      </c>
      <c r="I71" cm="1">
        <f t="array" ref="I71">MAX(INDEX(Authorships!$C$2:$C$472, _xlfn._xlws.FILTER(IF($A71=Authorships!$E$2:$E$472,ROW(Authorships!$E$2:$E$472)-1,""), IF($A71=Authorships!$E$2:$E$472,ROW(Authorships!$E$2:$E$472)-1,"")&lt;&gt;"")))</f>
        <v>2013</v>
      </c>
    </row>
    <row r="72" spans="1:9" x14ac:dyDescent="0.25">
      <c r="A72" t="s">
        <v>723</v>
      </c>
      <c r="B72" t="s">
        <v>1288</v>
      </c>
      <c r="C72" t="s">
        <v>1216</v>
      </c>
      <c r="D72" cm="1">
        <f t="array" ref="D72">COUNTA(_xlfn.UNIQUE(_xlfn._xlws.FILTER(Authors!$B$2:$B$290,Institutions!A72=Authors!$C$2:$C$290)))</f>
        <v>2</v>
      </c>
      <c r="E72" cm="1">
        <f t="array" ref="E72">COUNTA(_xlfn.UNIQUE(_xlfn._xlws.FILTER(Authorships!$A$2:$A$472,Institutions!A72=Authorships!$E$2:$E$472)))</f>
        <v>1</v>
      </c>
      <c r="F72" s="8">
        <f>E72/COUNTA(Articles!$B$2:$B$99)</f>
        <v>1.020408163265306E-2</v>
      </c>
      <c r="G72" s="9">
        <f>SUMIF(Authorships!$E$2:$E$472, Institutions!A72,Authorships!$N$2:$N$472)</f>
        <v>2</v>
      </c>
      <c r="H72" cm="1">
        <f t="array" ref="H72">MIN(INDEX(Authorships!$C$2:$C$472, _xlfn._xlws.FILTER(IF($A72=Authorships!$E$2:$E$472,ROW(Authorships!$E$2:$E$472)-1,""), IF($A72=Authorships!$E$2:$E$472,ROW(Authorships!$E$2:$E$472)-1,"")&lt;&gt;"")))</f>
        <v>2020</v>
      </c>
      <c r="I72" cm="1">
        <f t="array" ref="I72">MAX(INDEX(Authorships!$C$2:$C$472, _xlfn._xlws.FILTER(IF($A72=Authorships!$E$2:$E$472,ROW(Authorships!$E$2:$E$472)-1,""), IF($A72=Authorships!$E$2:$E$472,ROW(Authorships!$E$2:$E$472)-1,"")&lt;&gt;"")))</f>
        <v>2020</v>
      </c>
    </row>
    <row r="73" spans="1:9" x14ac:dyDescent="0.25">
      <c r="A73" t="s">
        <v>626</v>
      </c>
      <c r="B73" t="s">
        <v>44</v>
      </c>
      <c r="C73" t="s">
        <v>1218</v>
      </c>
      <c r="D73" cm="1">
        <f t="array" ref="D73">COUNTA(_xlfn.UNIQUE(_xlfn._xlws.FILTER(Authors!$B$2:$B$290,Institutions!A73=Authors!$C$2:$C$290)))</f>
        <v>2</v>
      </c>
      <c r="E73" cm="1">
        <f t="array" ref="E73">COUNTA(_xlfn.UNIQUE(_xlfn._xlws.FILTER(Authorships!$A$2:$A$472,Institutions!A73=Authorships!$E$2:$E$472)))</f>
        <v>2</v>
      </c>
      <c r="F73" s="8">
        <f>E73/COUNTA(Articles!$B$2:$B$99)</f>
        <v>2.0408163265306121E-2</v>
      </c>
      <c r="G73" s="9">
        <f>SUMIF(Authorships!$E$2:$E$472, Institutions!A73,Authorships!$N$2:$N$472)</f>
        <v>1.6571428571428573</v>
      </c>
      <c r="H73" cm="1">
        <f t="array" ref="H73">MIN(INDEX(Authorships!$C$2:$C$472, _xlfn._xlws.FILTER(IF($A73=Authorships!$E$2:$E$472,ROW(Authorships!$E$2:$E$472)-1,""), IF($A73=Authorships!$E$2:$E$472,ROW(Authorships!$E$2:$E$472)-1,"")&lt;&gt;"")))</f>
        <v>2016</v>
      </c>
      <c r="I73" cm="1">
        <f t="array" ref="I73">MAX(INDEX(Authorships!$C$2:$C$472, _xlfn._xlws.FILTER(IF($A73=Authorships!$E$2:$E$472,ROW(Authorships!$E$2:$E$472)-1,""), IF($A73=Authorships!$E$2:$E$472,ROW(Authorships!$E$2:$E$472)-1,"")&lt;&gt;"")))</f>
        <v>2020</v>
      </c>
    </row>
    <row r="74" spans="1:9" x14ac:dyDescent="0.25">
      <c r="A74" t="s">
        <v>486</v>
      </c>
      <c r="B74" t="s">
        <v>1288</v>
      </c>
      <c r="C74" t="s">
        <v>1215</v>
      </c>
      <c r="D74" cm="1">
        <f t="array" ref="D74">COUNTA(_xlfn.UNIQUE(_xlfn._xlws.FILTER(Authors!$B$2:$B$290,Institutions!A74=Authors!$C$2:$C$290)))</f>
        <v>2</v>
      </c>
      <c r="E74" cm="1">
        <f t="array" ref="E74">COUNTA(_xlfn.UNIQUE(_xlfn._xlws.FILTER(Authorships!$A$2:$A$472,Institutions!A74=Authorships!$E$2:$E$472)))</f>
        <v>5</v>
      </c>
      <c r="F74" s="8">
        <f>E74/COUNTA(Articles!$B$2:$B$99)</f>
        <v>5.1020408163265307E-2</v>
      </c>
      <c r="G74" s="9">
        <f>SUMIF(Authorships!$E$2:$E$472, Institutions!A74,Authorships!$N$2:$N$472)</f>
        <v>3.7005291005291006</v>
      </c>
      <c r="H74" cm="1">
        <f t="array" ref="H74">MIN(INDEX(Authorships!$C$2:$C$472, _xlfn._xlws.FILTER(IF($A74=Authorships!$E$2:$E$472,ROW(Authorships!$E$2:$E$472)-1,""), IF($A74=Authorships!$E$2:$E$472,ROW(Authorships!$E$2:$E$472)-1,"")&lt;&gt;"")))</f>
        <v>2013</v>
      </c>
      <c r="I74" cm="1">
        <f t="array" ref="I74">MAX(INDEX(Authorships!$C$2:$C$472, _xlfn._xlws.FILTER(IF($A74=Authorships!$E$2:$E$472,ROW(Authorships!$E$2:$E$472)-1,""), IF($A74=Authorships!$E$2:$E$472,ROW(Authorships!$E$2:$E$472)-1,"")&lt;&gt;"")))</f>
        <v>2022</v>
      </c>
    </row>
    <row r="75" spans="1:9" x14ac:dyDescent="0.25">
      <c r="A75" t="s">
        <v>415</v>
      </c>
      <c r="B75" t="s">
        <v>1288</v>
      </c>
      <c r="C75" t="s">
        <v>1216</v>
      </c>
      <c r="D75" cm="1">
        <f t="array" ref="D75">COUNTA(_xlfn.UNIQUE(_xlfn._xlws.FILTER(Authors!$B$2:$B$290,Institutions!A75=Authors!$C$2:$C$290)))</f>
        <v>4</v>
      </c>
      <c r="E75" cm="1">
        <f t="array" ref="E75">COUNTA(_xlfn.UNIQUE(_xlfn._xlws.FILTER(Authorships!$A$2:$A$472,Institutions!A75=Authorships!$E$2:$E$472)))</f>
        <v>2</v>
      </c>
      <c r="F75" s="8">
        <f>E75/COUNTA(Articles!$B$2:$B$99)</f>
        <v>2.0408163265306121E-2</v>
      </c>
      <c r="G75" s="9">
        <f>SUMIF(Authorships!$E$2:$E$472, Institutions!A75,Authorships!$N$2:$N$472)</f>
        <v>2.9666666666666668</v>
      </c>
      <c r="H75" cm="1">
        <f t="array" ref="H75">MIN(INDEX(Authorships!$C$2:$C$472, _xlfn._xlws.FILTER(IF($A75=Authorships!$E$2:$E$472,ROW(Authorships!$E$2:$E$472)-1,""), IF($A75=Authorships!$E$2:$E$472,ROW(Authorships!$E$2:$E$472)-1,"")&lt;&gt;"")))</f>
        <v>2004</v>
      </c>
      <c r="I75" cm="1">
        <f t="array" ref="I75">MAX(INDEX(Authorships!$C$2:$C$472, _xlfn._xlws.FILTER(IF($A75=Authorships!$E$2:$E$472,ROW(Authorships!$E$2:$E$472)-1,""), IF($A75=Authorships!$E$2:$E$472,ROW(Authorships!$E$2:$E$472)-1,"")&lt;&gt;"")))</f>
        <v>2004</v>
      </c>
    </row>
    <row r="76" spans="1:9" x14ac:dyDescent="0.25">
      <c r="A76" t="s">
        <v>426</v>
      </c>
      <c r="B76" t="s">
        <v>33</v>
      </c>
      <c r="C76" t="s">
        <v>1218</v>
      </c>
      <c r="D76" cm="1">
        <f t="array" ref="D76">COUNTA(_xlfn.UNIQUE(_xlfn._xlws.FILTER(Authors!$B$2:$B$290,Institutions!A76=Authors!$C$2:$C$290)))</f>
        <v>8</v>
      </c>
      <c r="E76" cm="1">
        <f t="array" ref="E76">COUNTA(_xlfn.UNIQUE(_xlfn._xlws.FILTER(Authorships!$A$2:$A$472,Institutions!A76=Authorships!$E$2:$E$472)))</f>
        <v>1</v>
      </c>
      <c r="F76" s="8">
        <f>E76/COUNTA(Articles!$B$2:$B$99)</f>
        <v>1.020408163265306E-2</v>
      </c>
      <c r="G76" s="9">
        <f>SUMIF(Authorships!$E$2:$E$472, Institutions!A76,Authorships!$N$2:$N$472)</f>
        <v>1.9074074074074074</v>
      </c>
      <c r="H76" cm="1">
        <f t="array" ref="H76">MIN(INDEX(Authorships!$C$2:$C$472, _xlfn._xlws.FILTER(IF($A76=Authorships!$E$2:$E$472,ROW(Authorships!$E$2:$E$472)-1,""), IF($A76=Authorships!$E$2:$E$472,ROW(Authorships!$E$2:$E$472)-1,"")&lt;&gt;"")))</f>
        <v>2010</v>
      </c>
      <c r="I76" cm="1">
        <f t="array" ref="I76">MAX(INDEX(Authorships!$C$2:$C$472, _xlfn._xlws.FILTER(IF($A76=Authorships!$E$2:$E$472,ROW(Authorships!$E$2:$E$472)-1,""), IF($A76=Authorships!$E$2:$E$472,ROW(Authorships!$E$2:$E$472)-1,"")&lt;&gt;"")))</f>
        <v>2010</v>
      </c>
    </row>
    <row r="77" spans="1:9" x14ac:dyDescent="0.25">
      <c r="A77" t="s">
        <v>1052</v>
      </c>
      <c r="B77" t="s">
        <v>317</v>
      </c>
      <c r="C77" t="s">
        <v>1218</v>
      </c>
      <c r="D77" cm="1">
        <f t="array" ref="D77">COUNTA(_xlfn.UNIQUE(_xlfn._xlws.FILTER(Authors!$B$2:$B$290,Institutions!A77=Authors!$C$2:$C$290)))</f>
        <v>1</v>
      </c>
      <c r="E77" cm="1">
        <f t="array" ref="E77">COUNTA(_xlfn.UNIQUE(_xlfn._xlws.FILTER(Authorships!$A$2:$A$472,Institutions!A77=Authorships!$E$2:$E$472)))</f>
        <v>1</v>
      </c>
      <c r="F77" s="8">
        <f>E77/COUNTA(Articles!$B$2:$B$99)</f>
        <v>1.020408163265306E-2</v>
      </c>
      <c r="G77" s="9">
        <f>SUMIF(Authorships!$E$2:$E$472, Institutions!A77,Authorships!$N$2:$N$472)</f>
        <v>1</v>
      </c>
      <c r="H77" cm="1">
        <f t="array" ref="H77">MIN(INDEX(Authorships!$C$2:$C$472, _xlfn._xlws.FILTER(IF($A77=Authorships!$E$2:$E$472,ROW(Authorships!$E$2:$E$472)-1,""), IF($A77=Authorships!$E$2:$E$472,ROW(Authorships!$E$2:$E$472)-1,"")&lt;&gt;"")))</f>
        <v>2020</v>
      </c>
      <c r="I77" cm="1">
        <f t="array" ref="I77">MAX(INDEX(Authorships!$C$2:$C$472, _xlfn._xlws.FILTER(IF($A77=Authorships!$E$2:$E$472,ROW(Authorships!$E$2:$E$472)-1,""), IF($A77=Authorships!$E$2:$E$472,ROW(Authorships!$E$2:$E$472)-1,"")&lt;&gt;"")))</f>
        <v>2020</v>
      </c>
    </row>
    <row r="78" spans="1:9" x14ac:dyDescent="0.25">
      <c r="A78" t="s">
        <v>1048</v>
      </c>
      <c r="B78" t="s">
        <v>317</v>
      </c>
      <c r="C78" t="s">
        <v>1218</v>
      </c>
      <c r="D78" cm="1">
        <f t="array" ref="D78">COUNTA(_xlfn.UNIQUE(_xlfn._xlws.FILTER(Authors!$B$2:$B$290,Institutions!A78=Authors!$C$2:$C$290)))</f>
        <v>2</v>
      </c>
      <c r="E78" cm="1">
        <f t="array" ref="E78">COUNTA(_xlfn.UNIQUE(_xlfn._xlws.FILTER(Authorships!$A$2:$A$472,Institutions!A78=Authorships!$E$2:$E$472)))</f>
        <v>1</v>
      </c>
      <c r="F78" s="8">
        <f>E78/COUNTA(Articles!$B$2:$B$99)</f>
        <v>1.020408163265306E-2</v>
      </c>
      <c r="G78" s="9">
        <f>SUMIF(Authorships!$E$2:$E$472, Institutions!A78,Authorships!$N$2:$N$472)</f>
        <v>1.4</v>
      </c>
      <c r="H78" cm="1">
        <f t="array" ref="H78">MIN(INDEX(Authorships!$C$2:$C$472, _xlfn._xlws.FILTER(IF($A78=Authorships!$E$2:$E$472,ROW(Authorships!$E$2:$E$472)-1,""), IF($A78=Authorships!$E$2:$E$472,ROW(Authorships!$E$2:$E$472)-1,"")&lt;&gt;"")))</f>
        <v>2020</v>
      </c>
      <c r="I78" cm="1">
        <f t="array" ref="I78">MAX(INDEX(Authorships!$C$2:$C$472, _xlfn._xlws.FILTER(IF($A78=Authorships!$E$2:$E$472,ROW(Authorships!$E$2:$E$472)-1,""), IF($A78=Authorships!$E$2:$E$472,ROW(Authorships!$E$2:$E$472)-1,"")&lt;&gt;"")))</f>
        <v>2020</v>
      </c>
    </row>
    <row r="79" spans="1:9" x14ac:dyDescent="0.25">
      <c r="A79" t="s">
        <v>695</v>
      </c>
      <c r="B79" t="s">
        <v>257</v>
      </c>
      <c r="C79" t="s">
        <v>1217</v>
      </c>
      <c r="D79" cm="1">
        <f t="array" ref="D79">COUNTA(_xlfn.UNIQUE(_xlfn._xlws.FILTER(Authors!$B$2:$B$290,Institutions!A79=Authors!$C$2:$C$290)))</f>
        <v>1</v>
      </c>
      <c r="E79" cm="1">
        <f t="array" ref="E79">COUNTA(_xlfn.UNIQUE(_xlfn._xlws.FILTER(Authorships!$A$2:$A$472,Institutions!A79=Authorships!$E$2:$E$472)))</f>
        <v>1</v>
      </c>
      <c r="F79" s="8">
        <f>E79/COUNTA(Articles!$B$2:$B$99)</f>
        <v>1.020408163265306E-2</v>
      </c>
      <c r="G79" s="9">
        <f>SUMIF(Authorships!$E$2:$E$472, Institutions!A79,Authorships!$N$2:$N$472)</f>
        <v>1</v>
      </c>
      <c r="H79" cm="1">
        <f t="array" ref="H79">MIN(INDEX(Authorships!$C$2:$C$472, _xlfn._xlws.FILTER(IF($A79=Authorships!$E$2:$E$472,ROW(Authorships!$E$2:$E$472)-1,""), IF($A79=Authorships!$E$2:$E$472,ROW(Authorships!$E$2:$E$472)-1,"")&lt;&gt;"")))</f>
        <v>2001</v>
      </c>
      <c r="I79" cm="1">
        <f t="array" ref="I79">MAX(INDEX(Authorships!$C$2:$C$472, _xlfn._xlws.FILTER(IF($A79=Authorships!$E$2:$E$472,ROW(Authorships!$E$2:$E$472)-1,""), IF($A79=Authorships!$E$2:$E$472,ROW(Authorships!$E$2:$E$472)-1,"")&lt;&gt;"")))</f>
        <v>2001</v>
      </c>
    </row>
    <row r="80" spans="1:9" x14ac:dyDescent="0.25">
      <c r="A80" t="s">
        <v>990</v>
      </c>
      <c r="B80" t="s">
        <v>7</v>
      </c>
      <c r="C80" t="s">
        <v>1217</v>
      </c>
      <c r="D80" cm="1">
        <f t="array" ref="D80">COUNTA(_xlfn.UNIQUE(_xlfn._xlws.FILTER(Authors!$B$2:$B$290,Institutions!A80=Authors!$C$2:$C$290)))</f>
        <v>1</v>
      </c>
      <c r="E80" cm="1">
        <f t="array" ref="E80">COUNTA(_xlfn.UNIQUE(_xlfn._xlws.FILTER(Authorships!$A$2:$A$472,Institutions!A80=Authorships!$E$2:$E$472)))</f>
        <v>1</v>
      </c>
      <c r="F80" s="8">
        <f>E80/COUNTA(Articles!$B$2:$B$99)</f>
        <v>1.020408163265306E-2</v>
      </c>
      <c r="G80" s="9">
        <f>SUMIF(Authorships!$E$2:$E$472, Institutions!A80,Authorships!$N$2:$N$472)</f>
        <v>1</v>
      </c>
      <c r="H80" cm="1">
        <f t="array" ref="H80">MIN(INDEX(Authorships!$C$2:$C$472, _xlfn._xlws.FILTER(IF($A80=Authorships!$E$2:$E$472,ROW(Authorships!$E$2:$E$472)-1,""), IF($A80=Authorships!$E$2:$E$472,ROW(Authorships!$E$2:$E$472)-1,"")&lt;&gt;"")))</f>
        <v>2022</v>
      </c>
      <c r="I80" cm="1">
        <f t="array" ref="I80">MAX(INDEX(Authorships!$C$2:$C$472, _xlfn._xlws.FILTER(IF($A80=Authorships!$E$2:$E$472,ROW(Authorships!$E$2:$E$472)-1,""), IF($A80=Authorships!$E$2:$E$472,ROW(Authorships!$E$2:$E$472)-1,"")&lt;&gt;"")))</f>
        <v>2022</v>
      </c>
    </row>
    <row r="81" spans="1:9" x14ac:dyDescent="0.25">
      <c r="A81" t="s">
        <v>1023</v>
      </c>
      <c r="B81" t="s">
        <v>36</v>
      </c>
      <c r="C81" t="s">
        <v>1216</v>
      </c>
      <c r="D81" cm="1">
        <f t="array" ref="D81">COUNTA(_xlfn.UNIQUE(_xlfn._xlws.FILTER(Authors!$B$2:$B$290,Institutions!A81=Authors!$C$2:$C$290)))</f>
        <v>6</v>
      </c>
      <c r="E81" cm="1">
        <f t="array" ref="E81">COUNTA(_xlfn.UNIQUE(_xlfn._xlws.FILTER(Authorships!$A$2:$A$472,Institutions!A81=Authorships!$E$2:$E$472)))</f>
        <v>2</v>
      </c>
      <c r="F81" s="8">
        <f>E81/COUNTA(Articles!$B$2:$B$99)</f>
        <v>2.0408163265306121E-2</v>
      </c>
      <c r="G81" s="9">
        <f>SUMIF(Authorships!$E$2:$E$472, Institutions!A81,Authorships!$N$2:$N$472)</f>
        <v>2.9259259259259256</v>
      </c>
      <c r="H81" cm="1">
        <f t="array" ref="H81">MIN(INDEX(Authorships!$C$2:$C$472, _xlfn._xlws.FILTER(IF($A81=Authorships!$E$2:$E$472,ROW(Authorships!$E$2:$E$472)-1,""), IF($A81=Authorships!$E$2:$E$472,ROW(Authorships!$E$2:$E$472)-1,"")&lt;&gt;"")))</f>
        <v>2000</v>
      </c>
      <c r="I81" cm="1">
        <f t="array" ref="I81">MAX(INDEX(Authorships!$C$2:$C$472, _xlfn._xlws.FILTER(IF($A81=Authorships!$E$2:$E$472,ROW(Authorships!$E$2:$E$472)-1,""), IF($A81=Authorships!$E$2:$E$472,ROW(Authorships!$E$2:$E$472)-1,"")&lt;&gt;"")))</f>
        <v>2003</v>
      </c>
    </row>
    <row r="82" spans="1:9" x14ac:dyDescent="0.25">
      <c r="A82" t="s">
        <v>1032</v>
      </c>
      <c r="B82" t="s">
        <v>36</v>
      </c>
      <c r="C82" t="s">
        <v>1217</v>
      </c>
      <c r="D82" cm="1">
        <f t="array" ref="D82">COUNTA(_xlfn.UNIQUE(_xlfn._xlws.FILTER(Authors!$B$2:$B$290,Institutions!A82=Authors!$C$2:$C$290)))</f>
        <v>1</v>
      </c>
      <c r="E82" cm="1">
        <f t="array" ref="E82">COUNTA(_xlfn.UNIQUE(_xlfn._xlws.FILTER(Authorships!$A$2:$A$472,Institutions!A82=Authorships!$E$2:$E$472)))</f>
        <v>1</v>
      </c>
      <c r="F82" s="8">
        <f>E82/COUNTA(Articles!$B$2:$B$99)</f>
        <v>1.020408163265306E-2</v>
      </c>
      <c r="G82" s="9">
        <f>SUMIF(Authorships!$E$2:$E$472, Institutions!A82,Authorships!$N$2:$N$472)</f>
        <v>1</v>
      </c>
      <c r="H82" cm="1">
        <f t="array" ref="H82">MIN(INDEX(Authorships!$C$2:$C$472, _xlfn._xlws.FILTER(IF($A82=Authorships!$E$2:$E$472,ROW(Authorships!$E$2:$E$472)-1,""), IF($A82=Authorships!$E$2:$E$472,ROW(Authorships!$E$2:$E$472)-1,"")&lt;&gt;"")))</f>
        <v>2004</v>
      </c>
      <c r="I82" cm="1">
        <f t="array" ref="I82">MAX(INDEX(Authorships!$C$2:$C$472, _xlfn._xlws.FILTER(IF($A82=Authorships!$E$2:$E$472,ROW(Authorships!$E$2:$E$472)-1,""), IF($A82=Authorships!$E$2:$E$472,ROW(Authorships!$E$2:$E$472)-1,"")&lt;&gt;"")))</f>
        <v>2004</v>
      </c>
    </row>
    <row r="83" spans="1:9" x14ac:dyDescent="0.25">
      <c r="A83" t="s">
        <v>732</v>
      </c>
      <c r="B83" t="s">
        <v>7</v>
      </c>
      <c r="C83" t="s">
        <v>1214</v>
      </c>
      <c r="D83" cm="1">
        <f t="array" ref="D83">COUNTA(_xlfn.UNIQUE(_xlfn._xlws.FILTER(Authors!$B$2:$B$290,Institutions!A83=Authors!$C$2:$C$290)))</f>
        <v>1</v>
      </c>
      <c r="E83" cm="1">
        <f t="array" ref="E83">COUNTA(_xlfn.UNIQUE(_xlfn._xlws.FILTER(Authorships!$A$2:$A$472,Institutions!A83=Authorships!$E$2:$E$472)))</f>
        <v>3</v>
      </c>
      <c r="F83" s="8">
        <f>E83/COUNTA(Articles!$B$2:$B$99)</f>
        <v>3.0612244897959183E-2</v>
      </c>
      <c r="G83" s="9">
        <f>SUMIF(Authorships!$E$2:$E$472, Institutions!A83,Authorships!$N$2:$N$472)</f>
        <v>3</v>
      </c>
      <c r="H83" cm="1">
        <f t="array" ref="H83">MIN(INDEX(Authorships!$C$2:$C$472, _xlfn._xlws.FILTER(IF($A83=Authorships!$E$2:$E$472,ROW(Authorships!$E$2:$E$472)-1,""), IF($A83=Authorships!$E$2:$E$472,ROW(Authorships!$E$2:$E$472)-1,"")&lt;&gt;"")))</f>
        <v>2013</v>
      </c>
      <c r="I83" cm="1">
        <f t="array" ref="I83">MAX(INDEX(Authorships!$C$2:$C$472, _xlfn._xlws.FILTER(IF($A83=Authorships!$E$2:$E$472,ROW(Authorships!$E$2:$E$472)-1,""), IF($A83=Authorships!$E$2:$E$472,ROW(Authorships!$E$2:$E$472)-1,"")&lt;&gt;"")))</f>
        <v>2018</v>
      </c>
    </row>
    <row r="84" spans="1:9" x14ac:dyDescent="0.25">
      <c r="A84" t="s">
        <v>620</v>
      </c>
      <c r="B84" t="s">
        <v>7</v>
      </c>
      <c r="C84" t="s">
        <v>1216</v>
      </c>
      <c r="D84" cm="1">
        <f t="array" ref="D84">COUNTA(_xlfn.UNIQUE(_xlfn._xlws.FILTER(Authors!$B$2:$B$290,Institutions!A84=Authors!$C$2:$C$290)))</f>
        <v>3</v>
      </c>
      <c r="E84" cm="1">
        <f t="array" ref="E84">COUNTA(_xlfn.UNIQUE(_xlfn._xlws.FILTER(Authorships!$A$2:$A$472,Institutions!A84=Authorships!$E$2:$E$472)))</f>
        <v>9</v>
      </c>
      <c r="F84" s="8">
        <f>E84/COUNTA(Articles!$B$2:$B$99)</f>
        <v>9.1836734693877556E-2</v>
      </c>
      <c r="G84" s="9">
        <f>SUMIF(Authorships!$E$2:$E$472, Institutions!A84,Authorships!$N$2:$N$472)</f>
        <v>9</v>
      </c>
      <c r="H84" cm="1">
        <f t="array" ref="H84">MIN(INDEX(Authorships!$C$2:$C$472, _xlfn._xlws.FILTER(IF($A84=Authorships!$E$2:$E$472,ROW(Authorships!$E$2:$E$472)-1,""), IF($A84=Authorships!$E$2:$E$472,ROW(Authorships!$E$2:$E$472)-1,"")&lt;&gt;"")))</f>
        <v>2003</v>
      </c>
      <c r="I84" cm="1">
        <f t="array" ref="I84">MAX(INDEX(Authorships!$C$2:$C$472, _xlfn._xlws.FILTER(IF($A84=Authorships!$E$2:$E$472,ROW(Authorships!$E$2:$E$472)-1,""), IF($A84=Authorships!$E$2:$E$472,ROW(Authorships!$E$2:$E$472)-1,"")&lt;&gt;"")))</f>
        <v>2021</v>
      </c>
    </row>
    <row r="85" spans="1:9" x14ac:dyDescent="0.25">
      <c r="A85" t="s">
        <v>621</v>
      </c>
      <c r="B85" t="s">
        <v>7</v>
      </c>
      <c r="C85" t="s">
        <v>1216</v>
      </c>
      <c r="D85" cm="1">
        <f t="array" ref="D85">COUNTA(_xlfn.UNIQUE(_xlfn._xlws.FILTER(Authors!$B$2:$B$290,Institutions!A85=Authors!$C$2:$C$290)))</f>
        <v>7</v>
      </c>
      <c r="E85" cm="1">
        <f t="array" ref="E85">COUNTA(_xlfn.UNIQUE(_xlfn._xlws.FILTER(Authorships!$A$2:$A$472,Institutions!A85=Authorships!$E$2:$E$472)))</f>
        <v>3</v>
      </c>
      <c r="F85" s="8">
        <f>E85/COUNTA(Articles!$B$2:$B$99)</f>
        <v>3.0612244897959183E-2</v>
      </c>
      <c r="G85" s="9">
        <f>SUMIF(Authorships!$E$2:$E$472, Institutions!A85,Authorships!$N$2:$N$472)</f>
        <v>3.2222222222222223</v>
      </c>
      <c r="H85" cm="1">
        <f t="array" ref="H85">MIN(INDEX(Authorships!$C$2:$C$472, _xlfn._xlws.FILTER(IF($A85=Authorships!$E$2:$E$472,ROW(Authorships!$E$2:$E$472)-1,""), IF($A85=Authorships!$E$2:$E$472,ROW(Authorships!$E$2:$E$472)-1,"")&lt;&gt;"")))</f>
        <v>2000</v>
      </c>
      <c r="I85" cm="1">
        <f t="array" ref="I85">MAX(INDEX(Authorships!$C$2:$C$472, _xlfn._xlws.FILTER(IF($A85=Authorships!$E$2:$E$472,ROW(Authorships!$E$2:$E$472)-1,""), IF($A85=Authorships!$E$2:$E$472,ROW(Authorships!$E$2:$E$472)-1,"")&lt;&gt;"")))</f>
        <v>2020</v>
      </c>
    </row>
    <row r="86" spans="1:9" x14ac:dyDescent="0.25">
      <c r="A86" t="s">
        <v>619</v>
      </c>
      <c r="B86" t="s">
        <v>7</v>
      </c>
      <c r="C86" t="s">
        <v>1216</v>
      </c>
      <c r="D86" cm="1">
        <f t="array" ref="D86">COUNTA(_xlfn.UNIQUE(_xlfn._xlws.FILTER(Authors!$B$2:$B$290,Institutions!A86=Authors!$C$2:$C$290)))</f>
        <v>3</v>
      </c>
      <c r="E86" cm="1">
        <f t="array" ref="E86">COUNTA(_xlfn.UNIQUE(_xlfn._xlws.FILTER(Authorships!$A$2:$A$472,Institutions!A86=Authorships!$E$2:$E$472)))</f>
        <v>1</v>
      </c>
      <c r="F86" s="8">
        <f>E86/COUNTA(Articles!$B$2:$B$99)</f>
        <v>1.020408163265306E-2</v>
      </c>
      <c r="G86" s="9">
        <f>SUMIF(Authorships!$E$2:$E$472, Institutions!A86,Authorships!$N$2:$N$472)</f>
        <v>2.7</v>
      </c>
      <c r="H86" cm="1">
        <f t="array" ref="H86">MIN(INDEX(Authorships!$C$2:$C$472, _xlfn._xlws.FILTER(IF($A86=Authorships!$E$2:$E$472,ROW(Authorships!$E$2:$E$472)-1,""), IF($A86=Authorships!$E$2:$E$472,ROW(Authorships!$E$2:$E$472)-1,"")&lt;&gt;"")))</f>
        <v>2008</v>
      </c>
      <c r="I86" cm="1">
        <f t="array" ref="I86">MAX(INDEX(Authorships!$C$2:$C$472, _xlfn._xlws.FILTER(IF($A86=Authorships!$E$2:$E$472,ROW(Authorships!$E$2:$E$472)-1,""), IF($A86=Authorships!$E$2:$E$472,ROW(Authorships!$E$2:$E$472)-1,"")&lt;&gt;"")))</f>
        <v>2008</v>
      </c>
    </row>
    <row r="87" spans="1:9" x14ac:dyDescent="0.25">
      <c r="A87" t="s">
        <v>400</v>
      </c>
      <c r="B87" t="s">
        <v>14</v>
      </c>
      <c r="C87" t="s">
        <v>1216</v>
      </c>
      <c r="D87" cm="1">
        <f t="array" ref="D87">COUNTA(_xlfn.UNIQUE(_xlfn._xlws.FILTER(Authors!$B$2:$B$290,Institutions!A87=Authors!$C$2:$C$290)))</f>
        <v>5</v>
      </c>
      <c r="E87" cm="1">
        <f t="array" ref="E87">COUNTA(_xlfn.UNIQUE(_xlfn._xlws.FILTER(Authorships!$A$2:$A$472,Institutions!A87=Authorships!$E$2:$E$472)))</f>
        <v>9</v>
      </c>
      <c r="F87" s="8">
        <f>E87/COUNTA(Articles!$B$2:$B$99)</f>
        <v>9.1836734693877556E-2</v>
      </c>
      <c r="G87" s="9">
        <f>SUMIF(Authorships!$E$2:$E$472, Institutions!A87,Authorships!$N$2:$N$472)</f>
        <v>13.122222222222224</v>
      </c>
      <c r="H87" cm="1">
        <f t="array" ref="H87">MIN(INDEX(Authorships!$C$2:$C$472, _xlfn._xlws.FILTER(IF($A87=Authorships!$E$2:$E$472,ROW(Authorships!$E$2:$E$472)-1,""), IF($A87=Authorships!$E$2:$E$472,ROW(Authorships!$E$2:$E$472)-1,"")&lt;&gt;"")))</f>
        <v>2008</v>
      </c>
      <c r="I87" cm="1">
        <f t="array" ref="I87">MAX(INDEX(Authorships!$C$2:$C$472, _xlfn._xlws.FILTER(IF($A87=Authorships!$E$2:$E$472,ROW(Authorships!$E$2:$E$472)-1,""), IF($A87=Authorships!$E$2:$E$472,ROW(Authorships!$E$2:$E$472)-1,"")&lt;&gt;"")))</f>
        <v>2020</v>
      </c>
    </row>
    <row r="88" spans="1:9" x14ac:dyDescent="0.25">
      <c r="A88" t="s">
        <v>391</v>
      </c>
      <c r="B88" t="s">
        <v>7</v>
      </c>
      <c r="C88" t="s">
        <v>1216</v>
      </c>
      <c r="D88" cm="1">
        <f t="array" ref="D88">COUNTA(_xlfn.UNIQUE(_xlfn._xlws.FILTER(Authors!$B$2:$B$290,Institutions!A88=Authors!$C$2:$C$290)))</f>
        <v>21</v>
      </c>
      <c r="E88" cm="1">
        <f t="array" ref="E88">COUNTA(_xlfn.UNIQUE(_xlfn._xlws.FILTER(Authorships!$A$2:$A$472,Institutions!A88=Authorships!$E$2:$E$472)))</f>
        <v>4</v>
      </c>
      <c r="F88" s="8">
        <f>E88/COUNTA(Articles!$B$2:$B$99)</f>
        <v>4.0816326530612242E-2</v>
      </c>
      <c r="G88" s="9">
        <f>SUMIF(Authorships!$E$2:$E$472, Institutions!A88,Authorships!$N$2:$N$472)</f>
        <v>10.589106753812629</v>
      </c>
      <c r="H88" cm="1">
        <f t="array" ref="H88">MIN(INDEX(Authorships!$C$2:$C$472, _xlfn._xlws.FILTER(IF($A88=Authorships!$E$2:$E$472,ROW(Authorships!$E$2:$E$472)-1,""), IF($A88=Authorships!$E$2:$E$472,ROW(Authorships!$E$2:$E$472)-1,"")&lt;&gt;"")))</f>
        <v>2012</v>
      </c>
      <c r="I88" cm="1">
        <f t="array" ref="I88">MAX(INDEX(Authorships!$C$2:$C$472, _xlfn._xlws.FILTER(IF($A88=Authorships!$E$2:$E$472,ROW(Authorships!$E$2:$E$472)-1,""), IF($A88=Authorships!$E$2:$E$472,ROW(Authorships!$E$2:$E$472)-1,"")&lt;&gt;"")))</f>
        <v>2020</v>
      </c>
    </row>
    <row r="89" spans="1:9" x14ac:dyDescent="0.25">
      <c r="A89" t="s">
        <v>433</v>
      </c>
      <c r="B89" t="s">
        <v>7</v>
      </c>
      <c r="C89" t="s">
        <v>1216</v>
      </c>
      <c r="D89" cm="1">
        <f t="array" ref="D89">COUNTA(_xlfn.UNIQUE(_xlfn._xlws.FILTER(Authors!$B$2:$B$290,Institutions!A89=Authors!$C$2:$C$290)))</f>
        <v>5</v>
      </c>
      <c r="E89" cm="1">
        <f t="array" ref="E89">COUNTA(_xlfn.UNIQUE(_xlfn._xlws.FILTER(Authorships!$A$2:$A$472,Institutions!A89=Authorships!$E$2:$E$472)))</f>
        <v>1</v>
      </c>
      <c r="F89" s="8">
        <f>E89/COUNTA(Articles!$B$2:$B$99)</f>
        <v>1.020408163265306E-2</v>
      </c>
      <c r="G89" s="9">
        <f>SUMIF(Authorships!$E$2:$E$472, Institutions!A89,Authorships!$N$2:$N$472)</f>
        <v>2.7857142857142856</v>
      </c>
      <c r="H89" cm="1">
        <f t="array" ref="H89">MIN(INDEX(Authorships!$C$2:$C$472, _xlfn._xlws.FILTER(IF($A89=Authorships!$E$2:$E$472,ROW(Authorships!$E$2:$E$472)-1,""), IF($A89=Authorships!$E$2:$E$472,ROW(Authorships!$E$2:$E$472)-1,"")&lt;&gt;"")))</f>
        <v>2010</v>
      </c>
      <c r="I89" cm="1">
        <f t="array" ref="I89">MAX(INDEX(Authorships!$C$2:$C$472, _xlfn._xlws.FILTER(IF($A89=Authorships!$E$2:$E$472,ROW(Authorships!$E$2:$E$472)-1,""), IF($A89=Authorships!$E$2:$E$472,ROW(Authorships!$E$2:$E$472)-1,"")&lt;&gt;"")))</f>
        <v>2010</v>
      </c>
    </row>
    <row r="90" spans="1:9" x14ac:dyDescent="0.25">
      <c r="A90" t="s">
        <v>750</v>
      </c>
      <c r="B90" t="s">
        <v>7</v>
      </c>
      <c r="C90" t="s">
        <v>1216</v>
      </c>
      <c r="D90" cm="1">
        <f t="array" ref="D90">COUNTA(_xlfn.UNIQUE(_xlfn._xlws.FILTER(Authors!$B$2:$B$290,Institutions!A90=Authors!$C$2:$C$290)))</f>
        <v>1</v>
      </c>
      <c r="E90" cm="1">
        <f t="array" ref="E90">COUNTA(_xlfn.UNIQUE(_xlfn._xlws.FILTER(Authorships!$A$2:$A$472,Institutions!A90=Authorships!$E$2:$E$472)))</f>
        <v>1</v>
      </c>
      <c r="F90" s="8">
        <f>E90/COUNTA(Articles!$B$2:$B$99)</f>
        <v>1.020408163265306E-2</v>
      </c>
      <c r="G90" s="9">
        <f>SUMIF(Authorships!$E$2:$E$472, Institutions!A90,Authorships!$N$2:$N$472)</f>
        <v>7.0588235294117646E-2</v>
      </c>
      <c r="H90" cm="1">
        <f t="array" ref="H90">MIN(INDEX(Authorships!$C$2:$C$472, _xlfn._xlws.FILTER(IF($A90=Authorships!$E$2:$E$472,ROW(Authorships!$E$2:$E$472)-1,""), IF($A90=Authorships!$E$2:$E$472,ROW(Authorships!$E$2:$E$472)-1,"")&lt;&gt;"")))</f>
        <v>2020</v>
      </c>
      <c r="I90" cm="1">
        <f t="array" ref="I90">MAX(INDEX(Authorships!$C$2:$C$472, _xlfn._xlws.FILTER(IF($A90=Authorships!$E$2:$E$472,ROW(Authorships!$E$2:$E$472)-1,""), IF($A90=Authorships!$E$2:$E$472,ROW(Authorships!$E$2:$E$472)-1,"")&lt;&gt;"")))</f>
        <v>2020</v>
      </c>
    </row>
    <row r="91" spans="1:9" x14ac:dyDescent="0.25">
      <c r="A91" t="s">
        <v>819</v>
      </c>
      <c r="B91" t="s">
        <v>36</v>
      </c>
      <c r="C91" t="s">
        <v>1216</v>
      </c>
      <c r="D91" cm="1">
        <f t="array" ref="D91">COUNTA(_xlfn.UNIQUE(_xlfn._xlws.FILTER(Authors!$B$2:$B$290,Institutions!A91=Authors!$C$2:$C$290)))</f>
        <v>1</v>
      </c>
      <c r="E91" cm="1">
        <f t="array" ref="E91">COUNTA(_xlfn.UNIQUE(_xlfn._xlws.FILTER(Authorships!$A$2:$A$472,Institutions!A91=Authorships!$E$2:$E$472)))</f>
        <v>1</v>
      </c>
      <c r="F91" s="8">
        <f>E91/COUNTA(Articles!$B$2:$B$99)</f>
        <v>1.020408163265306E-2</v>
      </c>
      <c r="G91" s="9">
        <f>SUMIF(Authorships!$E$2:$E$472, Institutions!A91,Authorships!$N$2:$N$472)</f>
        <v>0</v>
      </c>
      <c r="H91" cm="1">
        <f t="array" ref="H91">MIN(INDEX(Authorships!$C$2:$C$472, _xlfn._xlws.FILTER(IF($A91=Authorships!$E$2:$E$472,ROW(Authorships!$E$2:$E$472)-1,""), IF($A91=Authorships!$E$2:$E$472,ROW(Authorships!$E$2:$E$472)-1,"")&lt;&gt;"")))</f>
        <v>2004</v>
      </c>
      <c r="I91" cm="1">
        <f t="array" ref="I91">MAX(INDEX(Authorships!$C$2:$C$472, _xlfn._xlws.FILTER(IF($A91=Authorships!$E$2:$E$472,ROW(Authorships!$E$2:$E$472)-1,""), IF($A91=Authorships!$E$2:$E$472,ROW(Authorships!$E$2:$E$472)-1,"")&lt;&gt;"")))</f>
        <v>2004</v>
      </c>
    </row>
    <row r="92" spans="1:9" x14ac:dyDescent="0.25">
      <c r="A92" t="s">
        <v>997</v>
      </c>
      <c r="B92" t="s">
        <v>168</v>
      </c>
      <c r="C92" t="s">
        <v>1216</v>
      </c>
      <c r="D92" cm="1">
        <f t="array" ref="D92">COUNTA(_xlfn.UNIQUE(_xlfn._xlws.FILTER(Authors!$B$2:$B$290,Institutions!A92=Authors!$C$2:$C$290)))</f>
        <v>12</v>
      </c>
      <c r="E92" cm="1">
        <f t="array" ref="E92">COUNTA(_xlfn.UNIQUE(_xlfn._xlws.FILTER(Authorships!$A$2:$A$472,Institutions!A92=Authorships!$E$2:$E$472)))</f>
        <v>7</v>
      </c>
      <c r="F92" s="8">
        <f>E92/COUNTA(Articles!$B$2:$B$99)</f>
        <v>7.1428571428571425E-2</v>
      </c>
      <c r="G92" s="9">
        <f>SUMIF(Authorships!$E$2:$E$472, Institutions!A92,Authorships!$N$2:$N$472)</f>
        <v>14.366666666666667</v>
      </c>
      <c r="H92" cm="1">
        <f t="array" ref="H92">MIN(INDEX(Authorships!$C$2:$C$472, _xlfn._xlws.FILTER(IF($A92=Authorships!$E$2:$E$472,ROW(Authorships!$E$2:$E$472)-1,""), IF($A92=Authorships!$E$2:$E$472,ROW(Authorships!$E$2:$E$472)-1,"")&lt;&gt;"")))</f>
        <v>2013</v>
      </c>
      <c r="I92" cm="1">
        <f t="array" ref="I92">MAX(INDEX(Authorships!$C$2:$C$472, _xlfn._xlws.FILTER(IF($A92=Authorships!$E$2:$E$472,ROW(Authorships!$E$2:$E$472)-1,""), IF($A92=Authorships!$E$2:$E$472,ROW(Authorships!$E$2:$E$472)-1,"")&lt;&gt;"")))</f>
        <v>2018</v>
      </c>
    </row>
    <row r="93" spans="1:9" x14ac:dyDescent="0.25">
      <c r="A93" t="s">
        <v>789</v>
      </c>
      <c r="B93" t="s">
        <v>257</v>
      </c>
      <c r="C93" t="s">
        <v>1216</v>
      </c>
      <c r="D93" cm="1">
        <f t="array" ref="D93">COUNTA(_xlfn.UNIQUE(_xlfn._xlws.FILTER(Authors!$B$2:$B$290,Institutions!A93=Authors!$C$2:$C$290)))</f>
        <v>1</v>
      </c>
      <c r="E93" cm="1">
        <f t="array" ref="E93">COUNTA(_xlfn.UNIQUE(_xlfn._xlws.FILTER(Authorships!$A$2:$A$472,Institutions!A93=Authorships!$E$2:$E$472)))</f>
        <v>1</v>
      </c>
      <c r="F93" s="8">
        <f>E93/COUNTA(Articles!$B$2:$B$99)</f>
        <v>1.020408163265306E-2</v>
      </c>
      <c r="G93" s="9">
        <f>SUMIF(Authorships!$E$2:$E$472, Institutions!A93,Authorships!$N$2:$N$472)</f>
        <v>2</v>
      </c>
      <c r="H93" cm="1">
        <f t="array" ref="H93">MIN(INDEX(Authorships!$C$2:$C$472, _xlfn._xlws.FILTER(IF($A93=Authorships!$E$2:$E$472,ROW(Authorships!$E$2:$E$472)-1,""), IF($A93=Authorships!$E$2:$E$472,ROW(Authorships!$E$2:$E$472)-1,"")&lt;&gt;"")))</f>
        <v>2006</v>
      </c>
      <c r="I93" cm="1">
        <f t="array" ref="I93">MAX(INDEX(Authorships!$C$2:$C$472, _xlfn._xlws.FILTER(IF($A93=Authorships!$E$2:$E$472,ROW(Authorships!$E$2:$E$472)-1,""), IF($A93=Authorships!$E$2:$E$472,ROW(Authorships!$E$2:$E$472)-1,"")&lt;&gt;"")))</f>
        <v>2006</v>
      </c>
    </row>
    <row r="94" spans="1:9" x14ac:dyDescent="0.25">
      <c r="A94" t="s">
        <v>439</v>
      </c>
      <c r="B94" t="s">
        <v>7</v>
      </c>
      <c r="C94" t="s">
        <v>1216</v>
      </c>
      <c r="D94" cm="1">
        <f t="array" ref="D94">COUNTA(_xlfn.UNIQUE(_xlfn._xlws.FILTER(Authors!$B$2:$B$290,Institutions!A94=Authors!$C$2:$C$290)))</f>
        <v>5</v>
      </c>
      <c r="E94" cm="1">
        <f t="array" ref="E94">COUNTA(_xlfn.UNIQUE(_xlfn._xlws.FILTER(Authorships!$A$2:$A$472,Institutions!A94=Authorships!$E$2:$E$472)))</f>
        <v>1</v>
      </c>
      <c r="F94" s="8">
        <f>E94/COUNTA(Articles!$B$2:$B$99)</f>
        <v>1.020408163265306E-2</v>
      </c>
      <c r="G94" s="9">
        <f>SUMIF(Authorships!$E$2:$E$472, Institutions!A94,Authorships!$N$2:$N$472)</f>
        <v>3</v>
      </c>
      <c r="H94" cm="1">
        <f t="array" ref="H94">MIN(INDEX(Authorships!$C$2:$C$472, _xlfn._xlws.FILTER(IF($A94=Authorships!$E$2:$E$472,ROW(Authorships!$E$2:$E$472)-1,""), IF($A94=Authorships!$E$2:$E$472,ROW(Authorships!$E$2:$E$472)-1,"")&lt;&gt;"")))</f>
        <v>2020</v>
      </c>
      <c r="I94" cm="1">
        <f t="array" ref="I94">MAX(INDEX(Authorships!$C$2:$C$472, _xlfn._xlws.FILTER(IF($A94=Authorships!$E$2:$E$472,ROW(Authorships!$E$2:$E$472)-1,""), IF($A94=Authorships!$E$2:$E$472,ROW(Authorships!$E$2:$E$472)-1,"")&lt;&gt;"")))</f>
        <v>2020</v>
      </c>
    </row>
    <row r="95" spans="1:9" x14ac:dyDescent="0.25">
      <c r="A95" t="s">
        <v>980</v>
      </c>
      <c r="B95" t="s">
        <v>982</v>
      </c>
      <c r="C95" t="s">
        <v>1216</v>
      </c>
      <c r="D95" cm="1">
        <f t="array" ref="D95">COUNTA(_xlfn.UNIQUE(_xlfn._xlws.FILTER(Authors!$B$2:$B$290,Institutions!A95=Authors!$C$2:$C$290)))</f>
        <v>4</v>
      </c>
      <c r="E95" cm="1">
        <f t="array" ref="E95">COUNTA(_xlfn.UNIQUE(_xlfn._xlws.FILTER(Authorships!$A$2:$A$472,Institutions!A95=Authorships!$E$2:$E$472)))</f>
        <v>1</v>
      </c>
      <c r="F95" s="8">
        <f>E95/COUNTA(Articles!$B$2:$B$99)</f>
        <v>1.020408163265306E-2</v>
      </c>
      <c r="G95" s="9">
        <f>SUMIF(Authorships!$E$2:$E$472, Institutions!A95,Authorships!$N$2:$N$472)</f>
        <v>1.2207792207792207</v>
      </c>
      <c r="H95" cm="1">
        <f t="array" ref="H95">MIN(INDEX(Authorships!$C$2:$C$472, _xlfn._xlws.FILTER(IF($A95=Authorships!$E$2:$E$472,ROW(Authorships!$E$2:$E$472)-1,""), IF($A95=Authorships!$E$2:$E$472,ROW(Authorships!$E$2:$E$472)-1,"")&lt;&gt;"")))</f>
        <v>2015</v>
      </c>
      <c r="I95" cm="1">
        <f t="array" ref="I95">MAX(INDEX(Authorships!$C$2:$C$472, _xlfn._xlws.FILTER(IF($A95=Authorships!$E$2:$E$472,ROW(Authorships!$E$2:$E$472)-1,""), IF($A95=Authorships!$E$2:$E$472,ROW(Authorships!$E$2:$E$472)-1,"")&lt;&gt;"")))</f>
        <v>2015</v>
      </c>
    </row>
    <row r="96" spans="1:9" x14ac:dyDescent="0.25">
      <c r="A96" t="s">
        <v>627</v>
      </c>
      <c r="B96" t="s">
        <v>44</v>
      </c>
      <c r="C96" t="s">
        <v>1216</v>
      </c>
      <c r="D96" cm="1">
        <f t="array" ref="D96">COUNTA(_xlfn.UNIQUE(_xlfn._xlws.FILTER(Authors!$B$2:$B$290,Institutions!A96=Authors!$C$2:$C$290)))</f>
        <v>2</v>
      </c>
      <c r="E96" cm="1">
        <f t="array" ref="E96">COUNTA(_xlfn.UNIQUE(_xlfn._xlws.FILTER(Authorships!$A$2:$A$472,Institutions!A96=Authorships!$E$2:$E$472)))</f>
        <v>1</v>
      </c>
      <c r="F96" s="8">
        <f>E96/COUNTA(Articles!$B$2:$B$99)</f>
        <v>1.020408163265306E-2</v>
      </c>
      <c r="G96" s="9">
        <f>SUMIF(Authorships!$E$2:$E$472, Institutions!A96,Authorships!$N$2:$N$472)</f>
        <v>1.4</v>
      </c>
      <c r="H96" cm="1">
        <f t="array" ref="H96">MIN(INDEX(Authorships!$C$2:$C$472, _xlfn._xlws.FILTER(IF($A96=Authorships!$E$2:$E$472,ROW(Authorships!$E$2:$E$472)-1,""), IF($A96=Authorships!$E$2:$E$472,ROW(Authorships!$E$2:$E$472)-1,"")&lt;&gt;"")))</f>
        <v>2016</v>
      </c>
      <c r="I96" cm="1">
        <f t="array" ref="I96">MAX(INDEX(Authorships!$C$2:$C$472, _xlfn._xlws.FILTER(IF($A96=Authorships!$E$2:$E$472,ROW(Authorships!$E$2:$E$472)-1,""), IF($A96=Authorships!$E$2:$E$472,ROW(Authorships!$E$2:$E$472)-1,"")&lt;&gt;"")))</f>
        <v>2016</v>
      </c>
    </row>
    <row r="97" spans="1:9" x14ac:dyDescent="0.25">
      <c r="A97" t="s">
        <v>471</v>
      </c>
      <c r="B97" t="s">
        <v>470</v>
      </c>
      <c r="C97" t="s">
        <v>1218</v>
      </c>
      <c r="D97" cm="1">
        <f t="array" ref="D97">COUNTA(_xlfn.UNIQUE(_xlfn._xlws.FILTER(Authors!$B$2:$B$290,Institutions!A97=Authors!$C$2:$C$290)))</f>
        <v>3</v>
      </c>
      <c r="E97" cm="1">
        <f t="array" ref="E97">COUNTA(_xlfn.UNIQUE(_xlfn._xlws.FILTER(Authorships!$A$2:$A$472,Institutions!A97=Authorships!$E$2:$E$472)))</f>
        <v>1</v>
      </c>
      <c r="F97" s="8">
        <f>E97/COUNTA(Articles!$B$2:$B$99)</f>
        <v>1.020408163265306E-2</v>
      </c>
      <c r="G97" s="9">
        <f>SUMIF(Authorships!$E$2:$E$472, Institutions!A97,Authorships!$N$2:$N$472)</f>
        <v>0.48148148148148145</v>
      </c>
      <c r="H97" cm="1">
        <f t="array" ref="H97">MIN(INDEX(Authorships!$C$2:$C$472, _xlfn._xlws.FILTER(IF($A97=Authorships!$E$2:$E$472,ROW(Authorships!$E$2:$E$472)-1,""), IF($A97=Authorships!$E$2:$E$472,ROW(Authorships!$E$2:$E$472)-1,"")&lt;&gt;"")))</f>
        <v>2013</v>
      </c>
      <c r="I97" cm="1">
        <f t="array" ref="I97">MAX(INDEX(Authorships!$C$2:$C$472, _xlfn._xlws.FILTER(IF($A97=Authorships!$E$2:$E$472,ROW(Authorships!$E$2:$E$472)-1,""), IF($A97=Authorships!$E$2:$E$472,ROW(Authorships!$E$2:$E$472)-1,"")&lt;&gt;"")))</f>
        <v>2013</v>
      </c>
    </row>
    <row r="98" spans="1:9" x14ac:dyDescent="0.25">
      <c r="A98" t="s">
        <v>1211</v>
      </c>
      <c r="B98" t="s">
        <v>7</v>
      </c>
      <c r="C98" t="s">
        <v>1217</v>
      </c>
      <c r="D98" cm="1">
        <f t="array" ref="D98">COUNTA(_xlfn.UNIQUE(_xlfn._xlws.FILTER(Authors!$B$2:$B$290,Institutions!A98=Authors!$C$2:$C$290)))</f>
        <v>2</v>
      </c>
      <c r="E98" cm="1">
        <f t="array" ref="E98">COUNTA(_xlfn.UNIQUE(_xlfn._xlws.FILTER(Authorships!$A$2:$A$472,Institutions!A98=Authorships!$E$2:$E$472)))</f>
        <v>1</v>
      </c>
      <c r="F98" s="8">
        <f>E98/COUNTA(Articles!$B$2:$B$99)</f>
        <v>1.020408163265306E-2</v>
      </c>
      <c r="G98" s="9">
        <f>SUMIF(Authorships!$E$2:$E$472, Institutions!A98,Authorships!$N$2:$N$472)</f>
        <v>1.7</v>
      </c>
      <c r="H98" cm="1">
        <f t="array" ref="H98">MIN(INDEX(Authorships!$C$2:$C$472, _xlfn._xlws.FILTER(IF($A98=Authorships!$E$2:$E$472,ROW(Authorships!$E$2:$E$472)-1,""), IF($A98=Authorships!$E$2:$E$472,ROW(Authorships!$E$2:$E$472)-1,"")&lt;&gt;"")))</f>
        <v>2022</v>
      </c>
      <c r="I98" cm="1">
        <f t="array" ref="I98">MAX(INDEX(Authorships!$C$2:$C$472, _xlfn._xlws.FILTER(IF($A98=Authorships!$E$2:$E$472,ROW(Authorships!$E$2:$E$472)-1,""), IF($A98=Authorships!$E$2:$E$472,ROW(Authorships!$E$2:$E$472)-1,"")&lt;&gt;"")))</f>
        <v>2022</v>
      </c>
    </row>
    <row r="99" spans="1:9" x14ac:dyDescent="0.25">
      <c r="A99" t="s">
        <v>791</v>
      </c>
      <c r="B99" t="s">
        <v>257</v>
      </c>
      <c r="C99" t="s">
        <v>1218</v>
      </c>
      <c r="D99" cm="1">
        <f t="array" ref="D99">COUNTA(_xlfn.UNIQUE(_xlfn._xlws.FILTER(Authors!$B$2:$B$290,Institutions!A99=Authors!$C$2:$C$290)))</f>
        <v>3</v>
      </c>
      <c r="E99" cm="1">
        <f t="array" ref="E99">COUNTA(_xlfn.UNIQUE(_xlfn._xlws.FILTER(Authorships!$A$2:$A$472,Institutions!A99=Authorships!$E$2:$E$472)))</f>
        <v>1</v>
      </c>
      <c r="F99" s="8">
        <f>E99/COUNTA(Articles!$B$2:$B$99)</f>
        <v>1.020408163265306E-2</v>
      </c>
      <c r="G99" s="9">
        <f>SUMIF(Authorships!$E$2:$E$472, Institutions!A99,Authorships!$N$2:$N$472)</f>
        <v>0.66666666666666663</v>
      </c>
      <c r="H99" cm="1">
        <f t="array" ref="H99">MIN(INDEX(Authorships!$C$2:$C$472, _xlfn._xlws.FILTER(IF($A99=Authorships!$E$2:$E$472,ROW(Authorships!$E$2:$E$472)-1,""), IF($A99=Authorships!$E$2:$E$472,ROW(Authorships!$E$2:$E$472)-1,"")&lt;&gt;"")))</f>
        <v>2006</v>
      </c>
      <c r="I99" cm="1">
        <f t="array" ref="I99">MAX(INDEX(Authorships!$C$2:$C$472, _xlfn._xlws.FILTER(IF($A99=Authorships!$E$2:$E$472,ROW(Authorships!$E$2:$E$472)-1,""), IF($A99=Authorships!$E$2:$E$472,ROW(Authorships!$E$2:$E$472)-1,"")&lt;&gt;"")))</f>
        <v>2006</v>
      </c>
    </row>
    <row r="100" spans="1:9" x14ac:dyDescent="0.25">
      <c r="A100" t="s">
        <v>828</v>
      </c>
      <c r="B100" t="s">
        <v>44</v>
      </c>
      <c r="C100" t="s">
        <v>1216</v>
      </c>
      <c r="D100" cm="1">
        <f t="array" ref="D100">COUNTA(_xlfn.UNIQUE(_xlfn._xlws.FILTER(Authors!$B$2:$B$290,Institutions!A100=Authors!$C$2:$C$290)))</f>
        <v>2</v>
      </c>
      <c r="E100" cm="1">
        <f t="array" ref="E100">COUNTA(_xlfn.UNIQUE(_xlfn._xlws.FILTER(Authorships!$A$2:$A$472,Institutions!A100=Authorships!$E$2:$E$472)))</f>
        <v>1</v>
      </c>
      <c r="F100" s="8">
        <f>E100/COUNTA(Articles!$B$2:$B$99)</f>
        <v>1.020408163265306E-2</v>
      </c>
      <c r="G100" s="9">
        <f>SUMIF(Authorships!$E$2:$E$472, Institutions!A100,Authorships!$N$2:$N$472)</f>
        <v>0.11428571428571428</v>
      </c>
      <c r="H100" cm="1">
        <f t="array" ref="H100">MIN(INDEX(Authorships!$C$2:$C$472, _xlfn._xlws.FILTER(IF($A100=Authorships!$E$2:$E$472,ROW(Authorships!$E$2:$E$472)-1,""), IF($A100=Authorships!$E$2:$E$472,ROW(Authorships!$E$2:$E$472)-1,"")&lt;&gt;"")))</f>
        <v>2020</v>
      </c>
      <c r="I100" cm="1">
        <f t="array" ref="I100">MAX(INDEX(Authorships!$C$2:$C$472, _xlfn._xlws.FILTER(IF($A100=Authorships!$E$2:$E$472,ROW(Authorships!$E$2:$E$472)-1,""), IF($A100=Authorships!$E$2:$E$472,ROW(Authorships!$E$2:$E$472)-1,"")&lt;&gt;"")))</f>
        <v>2020</v>
      </c>
    </row>
    <row r="101" spans="1:9" x14ac:dyDescent="0.25">
      <c r="A101" t="s">
        <v>501</v>
      </c>
      <c r="B101" t="s">
        <v>14</v>
      </c>
      <c r="C101" t="s">
        <v>1216</v>
      </c>
      <c r="D101" cm="1">
        <f t="array" ref="D101">COUNTA(_xlfn.UNIQUE(_xlfn._xlws.FILTER(Authors!$B$2:$B$290,Institutions!A101=Authors!$C$2:$C$290)))</f>
        <v>2</v>
      </c>
      <c r="E101" cm="1">
        <f t="array" ref="E101">COUNTA(_xlfn.UNIQUE(_xlfn._xlws.FILTER(Authorships!$A$2:$A$472,Institutions!A101=Authorships!$E$2:$E$472)))</f>
        <v>3</v>
      </c>
      <c r="F101" s="8">
        <f>E101/COUNTA(Articles!$B$2:$B$99)</f>
        <v>3.0612244897959183E-2</v>
      </c>
      <c r="G101" s="9">
        <f>SUMIF(Authorships!$E$2:$E$472, Institutions!A101,Authorships!$N$2:$N$472)</f>
        <v>3.6</v>
      </c>
      <c r="H101" cm="1">
        <f t="array" ref="H101">MIN(INDEX(Authorships!$C$2:$C$472, _xlfn._xlws.FILTER(IF($A101=Authorships!$E$2:$E$472,ROW(Authorships!$E$2:$E$472)-1,""), IF($A101=Authorships!$E$2:$E$472,ROW(Authorships!$E$2:$E$472)-1,"")&lt;&gt;"")))</f>
        <v>2018</v>
      </c>
      <c r="I101" cm="1">
        <f t="array" ref="I101">MAX(INDEX(Authorships!$C$2:$C$472, _xlfn._xlws.FILTER(IF($A101=Authorships!$E$2:$E$472,ROW(Authorships!$E$2:$E$472)-1,""), IF($A101=Authorships!$E$2:$E$472,ROW(Authorships!$E$2:$E$472)-1,"")&lt;&gt;"")))</f>
        <v>2021</v>
      </c>
    </row>
  </sheetData>
  <autoFilter ref="A1:G101" xr:uid="{FAA224F2-B560-46DD-A7C3-91351CBFA7A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00962-469A-45E6-8C36-1BB4122D23A8}">
  <dimension ref="A1:F613"/>
  <sheetViews>
    <sheetView zoomScale="68" zoomScaleNormal="68" workbookViewId="0">
      <selection activeCell="I58" sqref="I58"/>
    </sheetView>
  </sheetViews>
  <sheetFormatPr defaultColWidth="29.5703125" defaultRowHeight="15" x14ac:dyDescent="0.25"/>
  <cols>
    <col min="1" max="1" width="12.140625" style="6" customWidth="1"/>
    <col min="2" max="2" width="33.7109375" style="6" customWidth="1"/>
    <col min="3" max="3" width="26.42578125" style="6" customWidth="1"/>
    <col min="4" max="4" width="16.7109375" style="6" customWidth="1"/>
    <col min="5" max="5" width="32.28515625" style="6" customWidth="1"/>
    <col min="6" max="16384" width="29.5703125" style="6"/>
  </cols>
  <sheetData>
    <row r="1" spans="1:6" x14ac:dyDescent="0.25">
      <c r="A1" s="6" t="s">
        <v>1244</v>
      </c>
      <c r="B1" s="6" t="s">
        <v>1246</v>
      </c>
      <c r="C1" s="6" t="s">
        <v>1248</v>
      </c>
      <c r="D1" s="6" t="s">
        <v>1245</v>
      </c>
      <c r="E1" s="6" t="s">
        <v>1247</v>
      </c>
      <c r="F1" s="6" t="s">
        <v>1249</v>
      </c>
    </row>
    <row r="2" spans="1:6" x14ac:dyDescent="0.25">
      <c r="A2" s="6">
        <v>1</v>
      </c>
      <c r="B2" s="1" t="s">
        <v>8</v>
      </c>
      <c r="C2" s="1">
        <v>2012</v>
      </c>
      <c r="D2" s="6">
        <v>26</v>
      </c>
      <c r="E2" s="6" t="s">
        <v>110</v>
      </c>
      <c r="F2" s="1">
        <v>2004</v>
      </c>
    </row>
    <row r="3" spans="1:6" x14ac:dyDescent="0.25">
      <c r="A3" s="6">
        <v>1</v>
      </c>
      <c r="B3" s="1" t="s">
        <v>8</v>
      </c>
      <c r="C3" s="1">
        <v>2012</v>
      </c>
      <c r="D3" s="6">
        <v>35</v>
      </c>
      <c r="E3" s="6" t="s">
        <v>134</v>
      </c>
      <c r="F3" s="1">
        <v>2000</v>
      </c>
    </row>
    <row r="4" spans="1:6" x14ac:dyDescent="0.25">
      <c r="A4" s="6">
        <v>1</v>
      </c>
      <c r="B4" s="1" t="s">
        <v>8</v>
      </c>
      <c r="C4" s="1">
        <v>2012</v>
      </c>
      <c r="D4" s="6">
        <v>36</v>
      </c>
      <c r="E4" s="6" t="s">
        <v>137</v>
      </c>
      <c r="F4" s="1">
        <v>2004</v>
      </c>
    </row>
    <row r="5" spans="1:6" x14ac:dyDescent="0.25">
      <c r="A5" s="6">
        <v>1</v>
      </c>
      <c r="B5" s="1" t="s">
        <v>8</v>
      </c>
      <c r="C5" s="1">
        <v>2012</v>
      </c>
      <c r="D5" s="6">
        <v>38</v>
      </c>
      <c r="E5" s="6" t="s">
        <v>139</v>
      </c>
      <c r="F5" s="1">
        <v>1998</v>
      </c>
    </row>
    <row r="6" spans="1:6" x14ac:dyDescent="0.25">
      <c r="A6" s="6">
        <v>1</v>
      </c>
      <c r="B6" s="1" t="s">
        <v>8</v>
      </c>
      <c r="C6" s="1">
        <v>2012</v>
      </c>
      <c r="D6" s="6">
        <v>75</v>
      </c>
      <c r="E6" s="6" t="s">
        <v>247</v>
      </c>
      <c r="F6" s="1">
        <v>2006</v>
      </c>
    </row>
    <row r="7" spans="1:6" x14ac:dyDescent="0.25">
      <c r="A7" s="6">
        <v>2</v>
      </c>
      <c r="B7" s="1" t="s">
        <v>9</v>
      </c>
      <c r="C7" s="1">
        <v>2011</v>
      </c>
      <c r="D7" s="6">
        <v>26</v>
      </c>
      <c r="E7" s="6" t="s">
        <v>110</v>
      </c>
      <c r="F7" s="1">
        <v>2004</v>
      </c>
    </row>
    <row r="8" spans="1:6" x14ac:dyDescent="0.25">
      <c r="A8" s="6">
        <v>2</v>
      </c>
      <c r="B8" s="1" t="s">
        <v>9</v>
      </c>
      <c r="C8" s="1">
        <v>2011</v>
      </c>
      <c r="D8" s="6">
        <v>65</v>
      </c>
      <c r="E8" s="6" t="s">
        <v>697</v>
      </c>
      <c r="F8" s="1">
        <v>2005</v>
      </c>
    </row>
    <row r="9" spans="1:6" x14ac:dyDescent="0.25">
      <c r="A9" s="6">
        <v>2</v>
      </c>
      <c r="B9" s="1" t="s">
        <v>9</v>
      </c>
      <c r="C9" s="1">
        <v>2011</v>
      </c>
      <c r="D9" s="6">
        <v>66</v>
      </c>
      <c r="E9" s="6" t="s">
        <v>698</v>
      </c>
      <c r="F9" s="1">
        <v>2007</v>
      </c>
    </row>
    <row r="10" spans="1:6" x14ac:dyDescent="0.25">
      <c r="A10" s="6">
        <v>2</v>
      </c>
      <c r="B10" s="1" t="s">
        <v>9</v>
      </c>
      <c r="C10" s="1">
        <v>2011</v>
      </c>
      <c r="D10" s="6">
        <v>77</v>
      </c>
      <c r="E10" s="6" t="s">
        <v>254</v>
      </c>
      <c r="F10" s="1">
        <v>2006</v>
      </c>
    </row>
    <row r="11" spans="1:6" x14ac:dyDescent="0.25">
      <c r="A11" s="6">
        <v>2</v>
      </c>
      <c r="B11" s="1" t="s">
        <v>9</v>
      </c>
      <c r="C11" s="1">
        <v>2011</v>
      </c>
      <c r="D11" s="6">
        <v>96</v>
      </c>
      <c r="E11" s="6" t="s">
        <v>308</v>
      </c>
      <c r="F11" s="1">
        <v>2004</v>
      </c>
    </row>
    <row r="12" spans="1:6" x14ac:dyDescent="0.25">
      <c r="A12" s="6">
        <v>3</v>
      </c>
      <c r="B12" s="1" t="s">
        <v>19</v>
      </c>
      <c r="C12" s="1">
        <v>2008</v>
      </c>
      <c r="D12" s="6">
        <v>26</v>
      </c>
      <c r="E12" s="6" t="s">
        <v>110</v>
      </c>
      <c r="F12" s="1">
        <v>2004</v>
      </c>
    </row>
    <row r="13" spans="1:6" x14ac:dyDescent="0.25">
      <c r="A13" s="6">
        <v>3</v>
      </c>
      <c r="B13" s="1" t="s">
        <v>19</v>
      </c>
      <c r="C13" s="1">
        <v>2008</v>
      </c>
      <c r="D13" s="6">
        <v>29</v>
      </c>
      <c r="E13" s="6" t="s">
        <v>119</v>
      </c>
      <c r="F13" s="1">
        <v>1999</v>
      </c>
    </row>
    <row r="14" spans="1:6" x14ac:dyDescent="0.25">
      <c r="A14" s="6">
        <v>3</v>
      </c>
      <c r="B14" s="1" t="s">
        <v>19</v>
      </c>
      <c r="C14" s="1">
        <v>2008</v>
      </c>
      <c r="D14" s="6">
        <v>31</v>
      </c>
      <c r="E14" s="6" t="s">
        <v>125</v>
      </c>
      <c r="F14" s="1">
        <v>2003</v>
      </c>
    </row>
    <row r="15" spans="1:6" x14ac:dyDescent="0.25">
      <c r="A15" s="6">
        <v>3</v>
      </c>
      <c r="B15" s="1" t="s">
        <v>19</v>
      </c>
      <c r="C15" s="1">
        <v>2008</v>
      </c>
      <c r="D15" s="6">
        <v>32</v>
      </c>
      <c r="E15" s="6" t="s">
        <v>128</v>
      </c>
      <c r="F15" s="1">
        <v>2005</v>
      </c>
    </row>
    <row r="16" spans="1:6" x14ac:dyDescent="0.25">
      <c r="A16" s="6">
        <v>3</v>
      </c>
      <c r="B16" s="1" t="s">
        <v>19</v>
      </c>
      <c r="C16" s="1">
        <v>2008</v>
      </c>
      <c r="D16" s="6">
        <v>35</v>
      </c>
      <c r="E16" s="6" t="s">
        <v>134</v>
      </c>
      <c r="F16" s="1">
        <v>2000</v>
      </c>
    </row>
    <row r="17" spans="1:6" x14ac:dyDescent="0.25">
      <c r="A17" s="6">
        <v>3</v>
      </c>
      <c r="B17" s="1" t="s">
        <v>19</v>
      </c>
      <c r="C17" s="1">
        <v>2008</v>
      </c>
      <c r="D17" s="6">
        <v>36</v>
      </c>
      <c r="E17" s="6" t="s">
        <v>137</v>
      </c>
      <c r="F17" s="1">
        <v>2004</v>
      </c>
    </row>
    <row r="18" spans="1:6" x14ac:dyDescent="0.25">
      <c r="A18" s="6">
        <v>3</v>
      </c>
      <c r="B18" s="1" t="s">
        <v>19</v>
      </c>
      <c r="C18" s="1">
        <v>2008</v>
      </c>
      <c r="D18" s="6">
        <v>37</v>
      </c>
      <c r="E18" s="6" t="s">
        <v>142</v>
      </c>
      <c r="F18" s="1">
        <v>1998</v>
      </c>
    </row>
    <row r="19" spans="1:6" x14ac:dyDescent="0.25">
      <c r="A19" s="6">
        <v>3</v>
      </c>
      <c r="B19" s="1" t="s">
        <v>19</v>
      </c>
      <c r="C19" s="1">
        <v>2008</v>
      </c>
      <c r="D19" s="6">
        <v>38</v>
      </c>
      <c r="E19" s="6" t="s">
        <v>139</v>
      </c>
      <c r="F19" s="1">
        <v>1998</v>
      </c>
    </row>
    <row r="20" spans="1:6" x14ac:dyDescent="0.25">
      <c r="A20" s="6">
        <v>4</v>
      </c>
      <c r="B20" s="1" t="s">
        <v>15</v>
      </c>
      <c r="C20" s="1">
        <v>2016</v>
      </c>
      <c r="D20" s="6">
        <v>3</v>
      </c>
      <c r="E20" s="6" t="s">
        <v>19</v>
      </c>
      <c r="F20" s="1">
        <v>2008</v>
      </c>
    </row>
    <row r="21" spans="1:6" x14ac:dyDescent="0.25">
      <c r="A21" s="6">
        <v>4</v>
      </c>
      <c r="B21" s="1" t="s">
        <v>15</v>
      </c>
      <c r="C21" s="1">
        <v>2016</v>
      </c>
      <c r="D21" s="6">
        <v>10</v>
      </c>
      <c r="E21" s="6" t="s">
        <v>30</v>
      </c>
      <c r="F21" s="1">
        <v>2010</v>
      </c>
    </row>
    <row r="22" spans="1:6" x14ac:dyDescent="0.25">
      <c r="A22" s="6">
        <v>4</v>
      </c>
      <c r="B22" s="1" t="s">
        <v>15</v>
      </c>
      <c r="C22" s="1">
        <v>2016</v>
      </c>
      <c r="D22" s="6">
        <v>17</v>
      </c>
      <c r="E22" s="6" t="s">
        <v>53</v>
      </c>
      <c r="F22" s="1">
        <v>2009</v>
      </c>
    </row>
    <row r="23" spans="1:6" x14ac:dyDescent="0.25">
      <c r="A23" s="6">
        <v>4</v>
      </c>
      <c r="B23" s="1" t="s">
        <v>15</v>
      </c>
      <c r="C23" s="1">
        <v>2016</v>
      </c>
      <c r="D23" s="6">
        <v>18</v>
      </c>
      <c r="E23" s="6" t="s">
        <v>50</v>
      </c>
      <c r="F23" s="1">
        <v>2013</v>
      </c>
    </row>
    <row r="24" spans="1:6" x14ac:dyDescent="0.25">
      <c r="A24" s="6">
        <v>4</v>
      </c>
      <c r="B24" s="1" t="s">
        <v>15</v>
      </c>
      <c r="C24" s="1">
        <v>2016</v>
      </c>
      <c r="D24" s="6">
        <v>26</v>
      </c>
      <c r="E24" s="6" t="s">
        <v>110</v>
      </c>
      <c r="F24" s="1">
        <v>2004</v>
      </c>
    </row>
    <row r="25" spans="1:6" x14ac:dyDescent="0.25">
      <c r="A25" s="6">
        <v>4</v>
      </c>
      <c r="B25" s="1" t="s">
        <v>15</v>
      </c>
      <c r="C25" s="1">
        <v>2016</v>
      </c>
      <c r="D25" s="6">
        <v>27</v>
      </c>
      <c r="E25" s="6" t="s">
        <v>114</v>
      </c>
      <c r="F25" s="1">
        <v>2011</v>
      </c>
    </row>
    <row r="26" spans="1:6" x14ac:dyDescent="0.25">
      <c r="A26" s="6">
        <v>4</v>
      </c>
      <c r="B26" s="1" t="s">
        <v>15</v>
      </c>
      <c r="C26" s="1">
        <v>2016</v>
      </c>
      <c r="D26" s="6">
        <v>28</v>
      </c>
      <c r="E26" s="6" t="s">
        <v>117</v>
      </c>
      <c r="F26" s="1">
        <v>2014</v>
      </c>
    </row>
    <row r="27" spans="1:6" x14ac:dyDescent="0.25">
      <c r="A27" s="6">
        <v>4</v>
      </c>
      <c r="B27" s="1" t="s">
        <v>15</v>
      </c>
      <c r="C27" s="1">
        <v>2016</v>
      </c>
      <c r="D27" s="6">
        <v>29</v>
      </c>
      <c r="E27" s="6" t="s">
        <v>119</v>
      </c>
      <c r="F27" s="1">
        <v>1999</v>
      </c>
    </row>
    <row r="28" spans="1:6" x14ac:dyDescent="0.25">
      <c r="A28" s="6">
        <v>4</v>
      </c>
      <c r="B28" s="1" t="s">
        <v>15</v>
      </c>
      <c r="C28" s="1">
        <v>2016</v>
      </c>
      <c r="D28" s="6">
        <v>31</v>
      </c>
      <c r="E28" s="6" t="s">
        <v>125</v>
      </c>
      <c r="F28" s="1">
        <v>2003</v>
      </c>
    </row>
    <row r="29" spans="1:6" x14ac:dyDescent="0.25">
      <c r="A29" s="6">
        <v>4</v>
      </c>
      <c r="B29" s="1" t="s">
        <v>15</v>
      </c>
      <c r="C29" s="1">
        <v>2016</v>
      </c>
      <c r="D29" s="6">
        <v>32</v>
      </c>
      <c r="E29" s="6" t="s">
        <v>128</v>
      </c>
      <c r="F29" s="1">
        <v>2005</v>
      </c>
    </row>
    <row r="30" spans="1:6" x14ac:dyDescent="0.25">
      <c r="A30" s="6">
        <v>4</v>
      </c>
      <c r="B30" s="1" t="s">
        <v>15</v>
      </c>
      <c r="C30" s="1">
        <v>2016</v>
      </c>
      <c r="D30" s="6">
        <v>35</v>
      </c>
      <c r="E30" s="6" t="s">
        <v>134</v>
      </c>
      <c r="F30" s="1">
        <v>2000</v>
      </c>
    </row>
    <row r="31" spans="1:6" x14ac:dyDescent="0.25">
      <c r="A31" s="6">
        <v>4</v>
      </c>
      <c r="B31" s="1" t="s">
        <v>15</v>
      </c>
      <c r="C31" s="1">
        <v>2016</v>
      </c>
      <c r="D31" s="6">
        <v>36</v>
      </c>
      <c r="E31" s="6" t="s">
        <v>137</v>
      </c>
      <c r="F31" s="1">
        <v>2004</v>
      </c>
    </row>
    <row r="32" spans="1:6" x14ac:dyDescent="0.25">
      <c r="A32" s="6">
        <v>4</v>
      </c>
      <c r="B32" s="1" t="s">
        <v>15</v>
      </c>
      <c r="C32" s="1">
        <v>2016</v>
      </c>
      <c r="D32" s="6">
        <v>37</v>
      </c>
      <c r="E32" s="6" t="s">
        <v>142</v>
      </c>
      <c r="F32" s="1">
        <v>1998</v>
      </c>
    </row>
    <row r="33" spans="1:6" x14ac:dyDescent="0.25">
      <c r="A33" s="6">
        <v>4</v>
      </c>
      <c r="B33" s="1" t="s">
        <v>15</v>
      </c>
      <c r="C33" s="1">
        <v>2016</v>
      </c>
      <c r="D33" s="6">
        <v>38</v>
      </c>
      <c r="E33" s="6" t="s">
        <v>139</v>
      </c>
      <c r="F33" s="1">
        <v>1998</v>
      </c>
    </row>
    <row r="34" spans="1:6" x14ac:dyDescent="0.25">
      <c r="A34" s="6">
        <v>4</v>
      </c>
      <c r="B34" s="1" t="s">
        <v>15</v>
      </c>
      <c r="C34" s="1">
        <v>2016</v>
      </c>
      <c r="D34" s="6">
        <v>41</v>
      </c>
      <c r="E34" s="6" t="s">
        <v>155</v>
      </c>
      <c r="F34" s="1">
        <v>2013</v>
      </c>
    </row>
    <row r="35" spans="1:6" x14ac:dyDescent="0.25">
      <c r="A35" s="6">
        <v>4</v>
      </c>
      <c r="B35" s="1" t="s">
        <v>15</v>
      </c>
      <c r="C35" s="1">
        <v>2016</v>
      </c>
      <c r="D35" s="6">
        <v>42</v>
      </c>
      <c r="E35" s="6" t="s">
        <v>154</v>
      </c>
      <c r="F35" s="1">
        <v>2014</v>
      </c>
    </row>
    <row r="36" spans="1:6" x14ac:dyDescent="0.25">
      <c r="A36" s="6">
        <v>4</v>
      </c>
      <c r="B36" s="1" t="s">
        <v>15</v>
      </c>
      <c r="C36" s="1">
        <v>2016</v>
      </c>
      <c r="D36" s="6">
        <v>45</v>
      </c>
      <c r="E36" s="6" t="s">
        <v>160</v>
      </c>
      <c r="F36" s="1">
        <v>2008</v>
      </c>
    </row>
    <row r="37" spans="1:6" x14ac:dyDescent="0.25">
      <c r="A37" s="6">
        <v>4</v>
      </c>
      <c r="B37" s="1" t="s">
        <v>15</v>
      </c>
      <c r="C37" s="1">
        <v>2016</v>
      </c>
      <c r="D37" s="6">
        <v>56</v>
      </c>
      <c r="E37" s="6" t="s">
        <v>196</v>
      </c>
      <c r="F37" s="1">
        <v>2001</v>
      </c>
    </row>
    <row r="38" spans="1:6" x14ac:dyDescent="0.25">
      <c r="A38" s="6">
        <v>4</v>
      </c>
      <c r="B38" s="1" t="s">
        <v>15</v>
      </c>
      <c r="C38" s="1">
        <v>2016</v>
      </c>
      <c r="D38" s="6">
        <v>75</v>
      </c>
      <c r="E38" s="6" t="s">
        <v>247</v>
      </c>
      <c r="F38" s="1">
        <v>2006</v>
      </c>
    </row>
    <row r="39" spans="1:6" x14ac:dyDescent="0.25">
      <c r="A39" s="6">
        <v>4</v>
      </c>
      <c r="B39" s="1" t="s">
        <v>15</v>
      </c>
      <c r="C39" s="1">
        <v>2016</v>
      </c>
      <c r="D39" s="6">
        <v>80</v>
      </c>
      <c r="E39" s="6" t="s">
        <v>262</v>
      </c>
      <c r="F39" s="1">
        <v>2008</v>
      </c>
    </row>
    <row r="40" spans="1:6" x14ac:dyDescent="0.25">
      <c r="A40" s="6">
        <v>4</v>
      </c>
      <c r="B40" s="1" t="s">
        <v>15</v>
      </c>
      <c r="C40" s="1">
        <v>2016</v>
      </c>
      <c r="D40" s="6">
        <v>85</v>
      </c>
      <c r="E40" s="6" t="s">
        <v>272</v>
      </c>
      <c r="F40" s="1">
        <v>2015</v>
      </c>
    </row>
    <row r="41" spans="1:6" x14ac:dyDescent="0.25">
      <c r="A41" s="6">
        <v>4</v>
      </c>
      <c r="B41" s="1" t="s">
        <v>15</v>
      </c>
      <c r="C41" s="1">
        <v>2016</v>
      </c>
      <c r="D41" s="6">
        <v>88</v>
      </c>
      <c r="E41" s="6" t="s">
        <v>287</v>
      </c>
      <c r="F41" s="1">
        <v>2016</v>
      </c>
    </row>
    <row r="42" spans="1:6" x14ac:dyDescent="0.25">
      <c r="A42" s="6">
        <v>5</v>
      </c>
      <c r="B42" s="1" t="s">
        <v>16</v>
      </c>
      <c r="C42" s="1">
        <v>2016</v>
      </c>
      <c r="D42" s="6">
        <v>3</v>
      </c>
      <c r="E42" s="6" t="s">
        <v>19</v>
      </c>
      <c r="F42" s="1">
        <v>2008</v>
      </c>
    </row>
    <row r="43" spans="1:6" x14ac:dyDescent="0.25">
      <c r="A43" s="6">
        <v>5</v>
      </c>
      <c r="B43" s="1" t="s">
        <v>16</v>
      </c>
      <c r="C43" s="1">
        <v>2016</v>
      </c>
      <c r="D43" s="6">
        <v>10</v>
      </c>
      <c r="E43" s="6" t="s">
        <v>30</v>
      </c>
      <c r="F43" s="1">
        <v>2010</v>
      </c>
    </row>
    <row r="44" spans="1:6" x14ac:dyDescent="0.25">
      <c r="A44" s="6">
        <v>5</v>
      </c>
      <c r="B44" s="1" t="s">
        <v>16</v>
      </c>
      <c r="C44" s="1">
        <v>2016</v>
      </c>
      <c r="D44" s="6">
        <v>17</v>
      </c>
      <c r="E44" s="6" t="s">
        <v>53</v>
      </c>
      <c r="F44" s="1">
        <v>2009</v>
      </c>
    </row>
    <row r="45" spans="1:6" x14ac:dyDescent="0.25">
      <c r="A45" s="6">
        <v>5</v>
      </c>
      <c r="B45" s="1" t="s">
        <v>16</v>
      </c>
      <c r="C45" s="1">
        <v>2016</v>
      </c>
      <c r="D45" s="6">
        <v>18</v>
      </c>
      <c r="E45" s="6" t="s">
        <v>50</v>
      </c>
      <c r="F45" s="1">
        <v>2013</v>
      </c>
    </row>
    <row r="46" spans="1:6" x14ac:dyDescent="0.25">
      <c r="A46" s="6">
        <v>5</v>
      </c>
      <c r="B46" s="1" t="s">
        <v>16</v>
      </c>
      <c r="C46" s="1">
        <v>2016</v>
      </c>
      <c r="D46" s="6">
        <v>25</v>
      </c>
      <c r="E46" s="6" t="s">
        <v>111</v>
      </c>
      <c r="F46" s="1">
        <v>2003</v>
      </c>
    </row>
    <row r="47" spans="1:6" x14ac:dyDescent="0.25">
      <c r="A47" s="6">
        <v>5</v>
      </c>
      <c r="B47" s="1" t="s">
        <v>16</v>
      </c>
      <c r="C47" s="1">
        <v>2016</v>
      </c>
      <c r="D47" s="6">
        <v>27</v>
      </c>
      <c r="E47" s="6" t="s">
        <v>114</v>
      </c>
      <c r="F47" s="1">
        <v>2011</v>
      </c>
    </row>
    <row r="48" spans="1:6" x14ac:dyDescent="0.25">
      <c r="A48" s="6">
        <v>5</v>
      </c>
      <c r="B48" s="1" t="s">
        <v>16</v>
      </c>
      <c r="C48" s="1">
        <v>2016</v>
      </c>
      <c r="D48" s="6">
        <v>28</v>
      </c>
      <c r="E48" s="6" t="s">
        <v>117</v>
      </c>
      <c r="F48" s="1">
        <v>2014</v>
      </c>
    </row>
    <row r="49" spans="1:6" x14ac:dyDescent="0.25">
      <c r="A49" s="6">
        <v>5</v>
      </c>
      <c r="B49" s="1" t="s">
        <v>16</v>
      </c>
      <c r="C49" s="1">
        <v>2016</v>
      </c>
      <c r="D49" s="6">
        <v>29</v>
      </c>
      <c r="E49" s="6" t="s">
        <v>119</v>
      </c>
      <c r="F49" s="1">
        <v>1999</v>
      </c>
    </row>
    <row r="50" spans="1:6" x14ac:dyDescent="0.25">
      <c r="A50" s="6">
        <v>5</v>
      </c>
      <c r="B50" s="1" t="s">
        <v>16</v>
      </c>
      <c r="C50" s="1">
        <v>2016</v>
      </c>
      <c r="D50" s="6">
        <v>31</v>
      </c>
      <c r="E50" s="6" t="s">
        <v>125</v>
      </c>
      <c r="F50" s="1">
        <v>2003</v>
      </c>
    </row>
    <row r="51" spans="1:6" x14ac:dyDescent="0.25">
      <c r="A51" s="6">
        <v>5</v>
      </c>
      <c r="B51" s="1" t="s">
        <v>16</v>
      </c>
      <c r="C51" s="1">
        <v>2016</v>
      </c>
      <c r="D51" s="6">
        <v>32</v>
      </c>
      <c r="E51" s="6" t="s">
        <v>128</v>
      </c>
      <c r="F51" s="1">
        <v>2005</v>
      </c>
    </row>
    <row r="52" spans="1:6" x14ac:dyDescent="0.25">
      <c r="A52" s="6">
        <v>5</v>
      </c>
      <c r="B52" s="1" t="s">
        <v>16</v>
      </c>
      <c r="C52" s="1">
        <v>2016</v>
      </c>
      <c r="D52" s="6">
        <v>35</v>
      </c>
      <c r="E52" s="6" t="s">
        <v>134</v>
      </c>
      <c r="F52" s="1">
        <v>2000</v>
      </c>
    </row>
    <row r="53" spans="1:6" x14ac:dyDescent="0.25">
      <c r="A53" s="6">
        <v>5</v>
      </c>
      <c r="B53" s="1" t="s">
        <v>16</v>
      </c>
      <c r="C53" s="1">
        <v>2016</v>
      </c>
      <c r="D53" s="6">
        <v>37</v>
      </c>
      <c r="E53" s="6" t="s">
        <v>142</v>
      </c>
      <c r="F53" s="1">
        <v>1998</v>
      </c>
    </row>
    <row r="54" spans="1:6" x14ac:dyDescent="0.25">
      <c r="A54" s="6">
        <v>5</v>
      </c>
      <c r="B54" s="1" t="s">
        <v>16</v>
      </c>
      <c r="C54" s="1">
        <v>2016</v>
      </c>
      <c r="D54" s="6">
        <v>38</v>
      </c>
      <c r="E54" s="6" t="s">
        <v>139</v>
      </c>
      <c r="F54" s="1">
        <v>1998</v>
      </c>
    </row>
    <row r="55" spans="1:6" x14ac:dyDescent="0.25">
      <c r="A55" s="6">
        <v>5</v>
      </c>
      <c r="B55" s="1" t="s">
        <v>16</v>
      </c>
      <c r="C55" s="1">
        <v>2016</v>
      </c>
      <c r="D55" s="6">
        <v>42</v>
      </c>
      <c r="E55" s="6" t="s">
        <v>154</v>
      </c>
      <c r="F55" s="1">
        <v>2014</v>
      </c>
    </row>
    <row r="56" spans="1:6" x14ac:dyDescent="0.25">
      <c r="A56" s="6">
        <v>5</v>
      </c>
      <c r="B56" s="1" t="s">
        <v>16</v>
      </c>
      <c r="C56" s="1">
        <v>2016</v>
      </c>
      <c r="D56" s="6">
        <v>45</v>
      </c>
      <c r="E56" s="6" t="s">
        <v>160</v>
      </c>
      <c r="F56" s="1">
        <v>2008</v>
      </c>
    </row>
    <row r="57" spans="1:6" x14ac:dyDescent="0.25">
      <c r="A57" s="6">
        <v>5</v>
      </c>
      <c r="B57" s="1" t="s">
        <v>16</v>
      </c>
      <c r="C57" s="1">
        <v>2016</v>
      </c>
      <c r="D57" s="6">
        <v>56</v>
      </c>
      <c r="E57" s="6" t="s">
        <v>196</v>
      </c>
      <c r="F57" s="1">
        <v>2001</v>
      </c>
    </row>
    <row r="58" spans="1:6" x14ac:dyDescent="0.25">
      <c r="A58" s="6">
        <v>5</v>
      </c>
      <c r="B58" s="1" t="s">
        <v>16</v>
      </c>
      <c r="C58" s="1">
        <v>2016</v>
      </c>
      <c r="D58" s="6">
        <v>80</v>
      </c>
      <c r="E58" s="6" t="s">
        <v>262</v>
      </c>
      <c r="F58" s="1">
        <v>2008</v>
      </c>
    </row>
    <row r="59" spans="1:6" x14ac:dyDescent="0.25">
      <c r="A59" s="6">
        <v>5</v>
      </c>
      <c r="B59" s="1" t="s">
        <v>16</v>
      </c>
      <c r="C59" s="1">
        <v>2016</v>
      </c>
      <c r="D59" s="6">
        <v>85</v>
      </c>
      <c r="E59" s="6" t="s">
        <v>272</v>
      </c>
      <c r="F59" s="1">
        <v>2015</v>
      </c>
    </row>
    <row r="60" spans="1:6" x14ac:dyDescent="0.25">
      <c r="A60" s="6">
        <v>5</v>
      </c>
      <c r="B60" s="1" t="s">
        <v>16</v>
      </c>
      <c r="C60" s="1">
        <v>2016</v>
      </c>
      <c r="D60" s="6">
        <v>90</v>
      </c>
      <c r="E60" s="6" t="s">
        <v>293</v>
      </c>
      <c r="F60" s="1">
        <v>2004</v>
      </c>
    </row>
    <row r="61" spans="1:6" x14ac:dyDescent="0.25">
      <c r="A61" s="6">
        <v>6</v>
      </c>
      <c r="B61" s="1" t="s">
        <v>1231</v>
      </c>
      <c r="C61" s="1">
        <v>2016</v>
      </c>
      <c r="D61" s="6">
        <v>29</v>
      </c>
      <c r="E61" s="6" t="s">
        <v>119</v>
      </c>
      <c r="F61" s="1">
        <v>1999</v>
      </c>
    </row>
    <row r="62" spans="1:6" x14ac:dyDescent="0.25">
      <c r="A62" s="6">
        <v>6</v>
      </c>
      <c r="B62" s="1" t="s">
        <v>1231</v>
      </c>
      <c r="C62" s="1">
        <v>2016</v>
      </c>
      <c r="D62" s="6">
        <v>31</v>
      </c>
      <c r="E62" s="6" t="s">
        <v>125</v>
      </c>
      <c r="F62" s="1">
        <v>2003</v>
      </c>
    </row>
    <row r="63" spans="1:6" x14ac:dyDescent="0.25">
      <c r="A63" s="6">
        <v>6</v>
      </c>
      <c r="B63" s="1" t="s">
        <v>1231</v>
      </c>
      <c r="C63" s="1">
        <v>2016</v>
      </c>
      <c r="D63" s="6">
        <v>80</v>
      </c>
      <c r="E63" s="6" t="s">
        <v>262</v>
      </c>
      <c r="F63" s="1">
        <v>2008</v>
      </c>
    </row>
    <row r="64" spans="1:6" x14ac:dyDescent="0.25">
      <c r="A64" s="6">
        <v>7</v>
      </c>
      <c r="B64" s="1" t="s">
        <v>21</v>
      </c>
      <c r="C64" s="1">
        <v>2019</v>
      </c>
      <c r="D64" s="6">
        <v>3</v>
      </c>
      <c r="E64" s="6" t="s">
        <v>19</v>
      </c>
      <c r="F64" s="1">
        <v>2008</v>
      </c>
    </row>
    <row r="65" spans="1:6" x14ac:dyDescent="0.25">
      <c r="A65" s="6">
        <v>7</v>
      </c>
      <c r="B65" s="1" t="s">
        <v>21</v>
      </c>
      <c r="C65" s="1">
        <v>2019</v>
      </c>
      <c r="D65" s="6">
        <v>5</v>
      </c>
      <c r="E65" s="6" t="s">
        <v>16</v>
      </c>
      <c r="F65" s="1">
        <v>2016</v>
      </c>
    </row>
    <row r="66" spans="1:6" x14ac:dyDescent="0.25">
      <c r="A66" s="6">
        <v>7</v>
      </c>
      <c r="B66" s="1" t="s">
        <v>21</v>
      </c>
      <c r="C66" s="1">
        <v>2019</v>
      </c>
      <c r="D66" s="6">
        <v>10</v>
      </c>
      <c r="E66" s="6" t="s">
        <v>30</v>
      </c>
      <c r="F66" s="1">
        <v>2010</v>
      </c>
    </row>
    <row r="67" spans="1:6" x14ac:dyDescent="0.25">
      <c r="A67" s="6">
        <v>7</v>
      </c>
      <c r="B67" s="1" t="s">
        <v>21</v>
      </c>
      <c r="C67" s="1">
        <v>2019</v>
      </c>
      <c r="D67" s="6">
        <v>17</v>
      </c>
      <c r="E67" s="6" t="s">
        <v>53</v>
      </c>
      <c r="F67" s="1">
        <v>2009</v>
      </c>
    </row>
    <row r="68" spans="1:6" x14ac:dyDescent="0.25">
      <c r="A68" s="6">
        <v>7</v>
      </c>
      <c r="B68" s="1" t="s">
        <v>21</v>
      </c>
      <c r="C68" s="1">
        <v>2019</v>
      </c>
      <c r="D68" s="6">
        <v>25</v>
      </c>
      <c r="E68" s="6" t="s">
        <v>111</v>
      </c>
      <c r="F68" s="1">
        <v>2003</v>
      </c>
    </row>
    <row r="69" spans="1:6" x14ac:dyDescent="0.25">
      <c r="A69" s="6">
        <v>7</v>
      </c>
      <c r="B69" s="1" t="s">
        <v>21</v>
      </c>
      <c r="C69" s="1">
        <v>2019</v>
      </c>
      <c r="D69" s="6">
        <v>26</v>
      </c>
      <c r="E69" s="6" t="s">
        <v>110</v>
      </c>
      <c r="F69" s="1">
        <v>2004</v>
      </c>
    </row>
    <row r="70" spans="1:6" x14ac:dyDescent="0.25">
      <c r="A70" s="6">
        <v>7</v>
      </c>
      <c r="B70" s="1" t="s">
        <v>21</v>
      </c>
      <c r="C70" s="1">
        <v>2019</v>
      </c>
      <c r="D70" s="6">
        <v>27</v>
      </c>
      <c r="E70" s="6" t="s">
        <v>114</v>
      </c>
      <c r="F70" s="1">
        <v>2011</v>
      </c>
    </row>
    <row r="71" spans="1:6" x14ac:dyDescent="0.25">
      <c r="A71" s="6">
        <v>7</v>
      </c>
      <c r="B71" s="1" t="s">
        <v>21</v>
      </c>
      <c r="C71" s="1">
        <v>2019</v>
      </c>
      <c r="D71" s="6">
        <v>29</v>
      </c>
      <c r="E71" s="6" t="s">
        <v>119</v>
      </c>
      <c r="F71" s="1">
        <v>1999</v>
      </c>
    </row>
    <row r="72" spans="1:6" x14ac:dyDescent="0.25">
      <c r="A72" s="6">
        <v>7</v>
      </c>
      <c r="B72" s="1" t="s">
        <v>21</v>
      </c>
      <c r="C72" s="1">
        <v>2019</v>
      </c>
      <c r="D72" s="6">
        <v>31</v>
      </c>
      <c r="E72" s="6" t="s">
        <v>125</v>
      </c>
      <c r="F72" s="1">
        <v>2003</v>
      </c>
    </row>
    <row r="73" spans="1:6" x14ac:dyDescent="0.25">
      <c r="A73" s="6">
        <v>7</v>
      </c>
      <c r="B73" s="1" t="s">
        <v>21</v>
      </c>
      <c r="C73" s="1">
        <v>2019</v>
      </c>
      <c r="D73" s="6">
        <v>35</v>
      </c>
      <c r="E73" s="6" t="s">
        <v>134</v>
      </c>
      <c r="F73" s="1">
        <v>2000</v>
      </c>
    </row>
    <row r="74" spans="1:6" x14ac:dyDescent="0.25">
      <c r="A74" s="6">
        <v>7</v>
      </c>
      <c r="B74" s="1" t="s">
        <v>21</v>
      </c>
      <c r="C74" s="1">
        <v>2019</v>
      </c>
      <c r="D74" s="6">
        <v>37</v>
      </c>
      <c r="E74" s="6" t="s">
        <v>142</v>
      </c>
      <c r="F74" s="1">
        <v>1998</v>
      </c>
    </row>
    <row r="75" spans="1:6" x14ac:dyDescent="0.25">
      <c r="A75" s="6">
        <v>7</v>
      </c>
      <c r="B75" s="1" t="s">
        <v>21</v>
      </c>
      <c r="C75" s="1">
        <v>2019</v>
      </c>
      <c r="D75" s="6">
        <v>38</v>
      </c>
      <c r="E75" s="6" t="s">
        <v>139</v>
      </c>
      <c r="F75" s="1">
        <v>1998</v>
      </c>
    </row>
    <row r="76" spans="1:6" x14ac:dyDescent="0.25">
      <c r="A76" s="6">
        <v>7</v>
      </c>
      <c r="B76" s="1" t="s">
        <v>21</v>
      </c>
      <c r="C76" s="1">
        <v>2019</v>
      </c>
      <c r="D76" s="6">
        <v>41</v>
      </c>
      <c r="E76" s="6" t="s">
        <v>155</v>
      </c>
      <c r="F76" s="1">
        <v>2013</v>
      </c>
    </row>
    <row r="77" spans="1:6" x14ac:dyDescent="0.25">
      <c r="A77" s="6">
        <v>7</v>
      </c>
      <c r="B77" s="1" t="s">
        <v>21</v>
      </c>
      <c r="C77" s="1">
        <v>2019</v>
      </c>
      <c r="D77" s="6">
        <v>42</v>
      </c>
      <c r="E77" s="6" t="s">
        <v>154</v>
      </c>
      <c r="F77" s="1">
        <v>2014</v>
      </c>
    </row>
    <row r="78" spans="1:6" x14ac:dyDescent="0.25">
      <c r="A78" s="6">
        <v>7</v>
      </c>
      <c r="B78" s="1" t="s">
        <v>21</v>
      </c>
      <c r="C78" s="1">
        <v>2019</v>
      </c>
      <c r="D78" s="6">
        <v>56</v>
      </c>
      <c r="E78" s="6" t="s">
        <v>196</v>
      </c>
      <c r="F78" s="1">
        <v>2001</v>
      </c>
    </row>
    <row r="79" spans="1:6" x14ac:dyDescent="0.25">
      <c r="A79" s="6">
        <v>7</v>
      </c>
      <c r="B79" s="1" t="s">
        <v>21</v>
      </c>
      <c r="C79" s="1">
        <v>2019</v>
      </c>
      <c r="D79" s="6">
        <v>80</v>
      </c>
      <c r="E79" s="6" t="s">
        <v>262</v>
      </c>
      <c r="F79" s="1">
        <v>2008</v>
      </c>
    </row>
    <row r="80" spans="1:6" x14ac:dyDescent="0.25">
      <c r="A80" s="6">
        <v>8</v>
      </c>
      <c r="B80" s="1" t="s">
        <v>24</v>
      </c>
      <c r="C80" s="1">
        <v>2020</v>
      </c>
      <c r="D80" s="6">
        <v>3</v>
      </c>
      <c r="E80" s="6" t="s">
        <v>19</v>
      </c>
      <c r="F80" s="1">
        <v>2008</v>
      </c>
    </row>
    <row r="81" spans="1:6" x14ac:dyDescent="0.25">
      <c r="A81" s="6">
        <v>8</v>
      </c>
      <c r="B81" s="1" t="s">
        <v>24</v>
      </c>
      <c r="C81" s="1">
        <v>2020</v>
      </c>
      <c r="D81" s="6">
        <v>4</v>
      </c>
      <c r="E81" s="6" t="s">
        <v>15</v>
      </c>
      <c r="F81" s="1">
        <v>2016</v>
      </c>
    </row>
    <row r="82" spans="1:6" x14ac:dyDescent="0.25">
      <c r="A82" s="6">
        <v>8</v>
      </c>
      <c r="B82" s="1" t="s">
        <v>24</v>
      </c>
      <c r="C82" s="1">
        <v>2020</v>
      </c>
      <c r="D82" s="6">
        <v>5</v>
      </c>
      <c r="E82" s="6" t="s">
        <v>16</v>
      </c>
      <c r="F82" s="1">
        <v>2016</v>
      </c>
    </row>
    <row r="83" spans="1:6" x14ac:dyDescent="0.25">
      <c r="A83" s="6">
        <v>8</v>
      </c>
      <c r="B83" s="1" t="s">
        <v>24</v>
      </c>
      <c r="C83" s="1">
        <v>2020</v>
      </c>
      <c r="D83" s="6">
        <v>6</v>
      </c>
      <c r="E83" s="6" t="s">
        <v>1231</v>
      </c>
      <c r="F83" s="1">
        <v>2016</v>
      </c>
    </row>
    <row r="84" spans="1:6" x14ac:dyDescent="0.25">
      <c r="A84" s="6">
        <v>8</v>
      </c>
      <c r="B84" s="1" t="s">
        <v>24</v>
      </c>
      <c r="C84" s="1">
        <v>2020</v>
      </c>
      <c r="D84" s="6">
        <v>7</v>
      </c>
      <c r="E84" s="6" t="s">
        <v>21</v>
      </c>
      <c r="F84" s="1">
        <v>2019</v>
      </c>
    </row>
    <row r="85" spans="1:6" x14ac:dyDescent="0.25">
      <c r="A85" s="6">
        <v>8</v>
      </c>
      <c r="B85" s="1" t="s">
        <v>24</v>
      </c>
      <c r="C85" s="1">
        <v>2020</v>
      </c>
      <c r="D85" s="6">
        <v>10</v>
      </c>
      <c r="E85" s="6" t="s">
        <v>30</v>
      </c>
      <c r="F85" s="1">
        <v>2010</v>
      </c>
    </row>
    <row r="86" spans="1:6" x14ac:dyDescent="0.25">
      <c r="A86" s="6">
        <v>8</v>
      </c>
      <c r="B86" s="1" t="s">
        <v>24</v>
      </c>
      <c r="C86" s="1">
        <v>2020</v>
      </c>
      <c r="D86" s="6">
        <v>17</v>
      </c>
      <c r="E86" s="6" t="s">
        <v>53</v>
      </c>
      <c r="F86" s="1">
        <v>2009</v>
      </c>
    </row>
    <row r="87" spans="1:6" x14ac:dyDescent="0.25">
      <c r="A87" s="6">
        <v>8</v>
      </c>
      <c r="B87" s="1" t="s">
        <v>24</v>
      </c>
      <c r="C87" s="1">
        <v>2020</v>
      </c>
      <c r="D87" s="6">
        <v>18</v>
      </c>
      <c r="E87" s="6" t="s">
        <v>50</v>
      </c>
      <c r="F87" s="1">
        <v>2013</v>
      </c>
    </row>
    <row r="88" spans="1:6" x14ac:dyDescent="0.25">
      <c r="A88" s="6">
        <v>8</v>
      </c>
      <c r="B88" s="1" t="s">
        <v>24</v>
      </c>
      <c r="C88" s="1">
        <v>2020</v>
      </c>
      <c r="D88" s="6">
        <v>26</v>
      </c>
      <c r="E88" s="6" t="s">
        <v>110</v>
      </c>
      <c r="F88" s="1">
        <v>2004</v>
      </c>
    </row>
    <row r="89" spans="1:6" x14ac:dyDescent="0.25">
      <c r="A89" s="6">
        <v>8</v>
      </c>
      <c r="B89" s="1" t="s">
        <v>24</v>
      </c>
      <c r="C89" s="1">
        <v>2020</v>
      </c>
      <c r="D89" s="6">
        <v>27</v>
      </c>
      <c r="E89" s="6" t="s">
        <v>114</v>
      </c>
      <c r="F89" s="1">
        <v>2011</v>
      </c>
    </row>
    <row r="90" spans="1:6" x14ac:dyDescent="0.25">
      <c r="A90" s="6">
        <v>8</v>
      </c>
      <c r="B90" s="1" t="s">
        <v>24</v>
      </c>
      <c r="C90" s="1">
        <v>2020</v>
      </c>
      <c r="D90" s="6">
        <v>28</v>
      </c>
      <c r="E90" s="6" t="s">
        <v>117</v>
      </c>
      <c r="F90" s="1">
        <v>2014</v>
      </c>
    </row>
    <row r="91" spans="1:6" x14ac:dyDescent="0.25">
      <c r="A91" s="6">
        <v>8</v>
      </c>
      <c r="B91" s="1" t="s">
        <v>24</v>
      </c>
      <c r="C91" s="1">
        <v>2020</v>
      </c>
      <c r="D91" s="6">
        <v>29</v>
      </c>
      <c r="E91" s="6" t="s">
        <v>119</v>
      </c>
      <c r="F91" s="1">
        <v>1999</v>
      </c>
    </row>
    <row r="92" spans="1:6" x14ac:dyDescent="0.25">
      <c r="A92" s="6">
        <v>8</v>
      </c>
      <c r="B92" s="1" t="s">
        <v>24</v>
      </c>
      <c r="C92" s="1">
        <v>2020</v>
      </c>
      <c r="D92" s="6">
        <v>31</v>
      </c>
      <c r="E92" s="6" t="s">
        <v>125</v>
      </c>
      <c r="F92" s="1">
        <v>2003</v>
      </c>
    </row>
    <row r="93" spans="1:6" x14ac:dyDescent="0.25">
      <c r="A93" s="6">
        <v>8</v>
      </c>
      <c r="B93" s="1" t="s">
        <v>24</v>
      </c>
      <c r="C93" s="1">
        <v>2020</v>
      </c>
      <c r="D93" s="6">
        <v>35</v>
      </c>
      <c r="E93" s="6" t="s">
        <v>134</v>
      </c>
      <c r="F93" s="1">
        <v>2000</v>
      </c>
    </row>
    <row r="94" spans="1:6" x14ac:dyDescent="0.25">
      <c r="A94" s="6">
        <v>8</v>
      </c>
      <c r="B94" s="1" t="s">
        <v>24</v>
      </c>
      <c r="C94" s="1">
        <v>2020</v>
      </c>
      <c r="D94" s="6">
        <v>36</v>
      </c>
      <c r="E94" s="6" t="s">
        <v>137</v>
      </c>
      <c r="F94" s="1">
        <v>2004</v>
      </c>
    </row>
    <row r="95" spans="1:6" x14ac:dyDescent="0.25">
      <c r="A95" s="6">
        <v>8</v>
      </c>
      <c r="B95" s="1" t="s">
        <v>24</v>
      </c>
      <c r="C95" s="1">
        <v>2020</v>
      </c>
      <c r="D95" s="6">
        <v>37</v>
      </c>
      <c r="E95" s="6" t="s">
        <v>142</v>
      </c>
      <c r="F95" s="1">
        <v>1998</v>
      </c>
    </row>
    <row r="96" spans="1:6" x14ac:dyDescent="0.25">
      <c r="A96" s="6">
        <v>8</v>
      </c>
      <c r="B96" s="1" t="s">
        <v>24</v>
      </c>
      <c r="C96" s="1">
        <v>2020</v>
      </c>
      <c r="D96" s="6">
        <v>38</v>
      </c>
      <c r="E96" s="6" t="s">
        <v>139</v>
      </c>
      <c r="F96" s="1">
        <v>1998</v>
      </c>
    </row>
    <row r="97" spans="1:6" x14ac:dyDescent="0.25">
      <c r="A97" s="6">
        <v>8</v>
      </c>
      <c r="B97" s="1" t="s">
        <v>24</v>
      </c>
      <c r="C97" s="1">
        <v>2020</v>
      </c>
      <c r="D97" s="6">
        <v>75</v>
      </c>
      <c r="E97" s="6" t="s">
        <v>247</v>
      </c>
      <c r="F97" s="1">
        <v>2006</v>
      </c>
    </row>
    <row r="98" spans="1:6" x14ac:dyDescent="0.25">
      <c r="A98" s="6">
        <v>8</v>
      </c>
      <c r="B98" s="1" t="s">
        <v>24</v>
      </c>
      <c r="C98" s="1">
        <v>2020</v>
      </c>
      <c r="D98" s="6">
        <v>80</v>
      </c>
      <c r="E98" s="6" t="s">
        <v>262</v>
      </c>
      <c r="F98" s="1">
        <v>2008</v>
      </c>
    </row>
    <row r="99" spans="1:6" x14ac:dyDescent="0.25">
      <c r="A99" s="6">
        <v>8</v>
      </c>
      <c r="B99" s="1" t="s">
        <v>24</v>
      </c>
      <c r="C99" s="1">
        <v>2020</v>
      </c>
      <c r="D99" s="6">
        <v>85</v>
      </c>
      <c r="E99" s="6" t="s">
        <v>272</v>
      </c>
      <c r="F99" s="1">
        <v>2015</v>
      </c>
    </row>
    <row r="100" spans="1:6" x14ac:dyDescent="0.25">
      <c r="A100" s="6">
        <v>9</v>
      </c>
      <c r="B100" s="1" t="s">
        <v>27</v>
      </c>
      <c r="C100" s="1">
        <v>2004</v>
      </c>
      <c r="D100" s="6">
        <v>29</v>
      </c>
      <c r="E100" s="6" t="s">
        <v>119</v>
      </c>
      <c r="F100" s="1">
        <v>1999</v>
      </c>
    </row>
    <row r="101" spans="1:6" x14ac:dyDescent="0.25">
      <c r="A101" s="6">
        <v>9</v>
      </c>
      <c r="B101" s="1" t="s">
        <v>27</v>
      </c>
      <c r="C101" s="1">
        <v>2004</v>
      </c>
      <c r="D101" s="6">
        <v>37</v>
      </c>
      <c r="E101" s="6" t="s">
        <v>142</v>
      </c>
      <c r="F101" s="1">
        <v>1998</v>
      </c>
    </row>
    <row r="102" spans="1:6" x14ac:dyDescent="0.25">
      <c r="A102" s="6">
        <v>10</v>
      </c>
      <c r="B102" s="1" t="s">
        <v>30</v>
      </c>
      <c r="C102" s="1">
        <v>2010</v>
      </c>
      <c r="D102" s="6">
        <v>3</v>
      </c>
      <c r="E102" s="6" t="s">
        <v>19</v>
      </c>
      <c r="F102" s="1">
        <v>2008</v>
      </c>
    </row>
    <row r="103" spans="1:6" x14ac:dyDescent="0.25">
      <c r="A103" s="6">
        <v>10</v>
      </c>
      <c r="B103" s="1" t="s">
        <v>30</v>
      </c>
      <c r="C103" s="1">
        <v>2010</v>
      </c>
      <c r="D103" s="6">
        <v>17</v>
      </c>
      <c r="E103" s="6" t="s">
        <v>53</v>
      </c>
      <c r="F103" s="1">
        <v>2009</v>
      </c>
    </row>
    <row r="104" spans="1:6" x14ac:dyDescent="0.25">
      <c r="A104" s="6">
        <v>10</v>
      </c>
      <c r="B104" s="1" t="s">
        <v>30</v>
      </c>
      <c r="C104" s="1">
        <v>2010</v>
      </c>
      <c r="D104" s="6">
        <v>25</v>
      </c>
      <c r="E104" s="6" t="s">
        <v>111</v>
      </c>
      <c r="F104" s="1">
        <v>2003</v>
      </c>
    </row>
    <row r="105" spans="1:6" x14ac:dyDescent="0.25">
      <c r="A105" s="6">
        <v>10</v>
      </c>
      <c r="B105" s="1" t="s">
        <v>30</v>
      </c>
      <c r="C105" s="1">
        <v>2010</v>
      </c>
      <c r="D105" s="6">
        <v>26</v>
      </c>
      <c r="E105" s="6" t="s">
        <v>110</v>
      </c>
      <c r="F105" s="1">
        <v>2004</v>
      </c>
    </row>
    <row r="106" spans="1:6" x14ac:dyDescent="0.25">
      <c r="A106" s="6">
        <v>10</v>
      </c>
      <c r="B106" s="1" t="s">
        <v>30</v>
      </c>
      <c r="C106" s="1">
        <v>2010</v>
      </c>
      <c r="D106" s="6">
        <v>29</v>
      </c>
      <c r="E106" s="6" t="s">
        <v>119</v>
      </c>
      <c r="F106" s="1">
        <v>1999</v>
      </c>
    </row>
    <row r="107" spans="1:6" x14ac:dyDescent="0.25">
      <c r="A107" s="6">
        <v>10</v>
      </c>
      <c r="B107" s="1" t="s">
        <v>30</v>
      </c>
      <c r="C107" s="1">
        <v>2010</v>
      </c>
      <c r="D107" s="6">
        <v>31</v>
      </c>
      <c r="E107" s="6" t="s">
        <v>125</v>
      </c>
      <c r="F107" s="1">
        <v>2003</v>
      </c>
    </row>
    <row r="108" spans="1:6" x14ac:dyDescent="0.25">
      <c r="A108" s="6">
        <v>10</v>
      </c>
      <c r="B108" s="1" t="s">
        <v>30</v>
      </c>
      <c r="C108" s="1">
        <v>2010</v>
      </c>
      <c r="D108" s="6">
        <v>35</v>
      </c>
      <c r="E108" s="6" t="s">
        <v>134</v>
      </c>
      <c r="F108" s="1">
        <v>2000</v>
      </c>
    </row>
    <row r="109" spans="1:6" x14ac:dyDescent="0.25">
      <c r="A109" s="6">
        <v>10</v>
      </c>
      <c r="B109" s="1" t="s">
        <v>30</v>
      </c>
      <c r="C109" s="1">
        <v>2010</v>
      </c>
      <c r="D109" s="6">
        <v>37</v>
      </c>
      <c r="E109" s="6" t="s">
        <v>142</v>
      </c>
      <c r="F109" s="1">
        <v>1998</v>
      </c>
    </row>
    <row r="110" spans="1:6" x14ac:dyDescent="0.25">
      <c r="A110" s="6">
        <v>10</v>
      </c>
      <c r="B110" s="1" t="s">
        <v>30</v>
      </c>
      <c r="C110" s="1">
        <v>2010</v>
      </c>
      <c r="D110" s="6">
        <v>38</v>
      </c>
      <c r="E110" s="6" t="s">
        <v>139</v>
      </c>
      <c r="F110" s="1">
        <v>1998</v>
      </c>
    </row>
    <row r="111" spans="1:6" x14ac:dyDescent="0.25">
      <c r="A111" s="6">
        <v>10</v>
      </c>
      <c r="B111" s="1" t="s">
        <v>30</v>
      </c>
      <c r="C111" s="1">
        <v>2010</v>
      </c>
      <c r="D111" s="6">
        <v>45</v>
      </c>
      <c r="E111" s="6" t="s">
        <v>160</v>
      </c>
      <c r="F111" s="1">
        <v>2008</v>
      </c>
    </row>
    <row r="112" spans="1:6" x14ac:dyDescent="0.25">
      <c r="A112" s="6">
        <v>10</v>
      </c>
      <c r="B112" s="1" t="s">
        <v>30</v>
      </c>
      <c r="C112" s="1">
        <v>2010</v>
      </c>
      <c r="D112" s="6">
        <v>56</v>
      </c>
      <c r="E112" s="6" t="s">
        <v>196</v>
      </c>
      <c r="F112" s="1">
        <v>2001</v>
      </c>
    </row>
    <row r="113" spans="1:6" x14ac:dyDescent="0.25">
      <c r="A113" s="6">
        <v>10</v>
      </c>
      <c r="B113" s="1" t="s">
        <v>30</v>
      </c>
      <c r="C113" s="1">
        <v>2010</v>
      </c>
      <c r="D113" s="6">
        <v>74</v>
      </c>
      <c r="E113" s="6" t="s">
        <v>243</v>
      </c>
      <c r="F113" s="1">
        <v>2008</v>
      </c>
    </row>
    <row r="114" spans="1:6" x14ac:dyDescent="0.25">
      <c r="A114" s="6">
        <v>10</v>
      </c>
      <c r="B114" s="1" t="s">
        <v>30</v>
      </c>
      <c r="C114" s="1">
        <v>2010</v>
      </c>
      <c r="D114" s="6">
        <v>80</v>
      </c>
      <c r="E114" s="6" t="s">
        <v>262</v>
      </c>
      <c r="F114" s="1">
        <v>2008</v>
      </c>
    </row>
    <row r="115" spans="1:6" x14ac:dyDescent="0.25">
      <c r="A115" s="6">
        <v>10</v>
      </c>
      <c r="B115" s="1" t="s">
        <v>30</v>
      </c>
      <c r="C115" s="1">
        <v>2010</v>
      </c>
      <c r="D115" s="6">
        <v>90</v>
      </c>
      <c r="E115" s="6" t="s">
        <v>293</v>
      </c>
      <c r="F115" s="1">
        <v>2004</v>
      </c>
    </row>
    <row r="116" spans="1:6" x14ac:dyDescent="0.25">
      <c r="A116" s="6">
        <v>12</v>
      </c>
      <c r="B116" s="1" t="s">
        <v>37</v>
      </c>
      <c r="C116" s="1">
        <v>2010</v>
      </c>
      <c r="D116" s="1"/>
      <c r="F116" s="1" t="s">
        <v>1250</v>
      </c>
    </row>
    <row r="117" spans="1:6" x14ac:dyDescent="0.25">
      <c r="A117" s="6">
        <v>13</v>
      </c>
      <c r="B117" s="1" t="s">
        <v>41</v>
      </c>
      <c r="C117" s="1">
        <v>2020</v>
      </c>
      <c r="D117" s="1"/>
      <c r="F117" s="1" t="s">
        <v>1250</v>
      </c>
    </row>
    <row r="118" spans="1:6" x14ac:dyDescent="0.25">
      <c r="A118" s="6">
        <v>15</v>
      </c>
      <c r="B118" s="1" t="s">
        <v>45</v>
      </c>
      <c r="C118" s="1">
        <v>2004</v>
      </c>
      <c r="D118" s="6">
        <v>29</v>
      </c>
      <c r="E118" s="6" t="s">
        <v>119</v>
      </c>
      <c r="F118" s="1">
        <v>1999</v>
      </c>
    </row>
    <row r="119" spans="1:6" x14ac:dyDescent="0.25">
      <c r="A119" s="6">
        <v>15</v>
      </c>
      <c r="B119" s="1" t="s">
        <v>45</v>
      </c>
      <c r="C119" s="1">
        <v>2004</v>
      </c>
      <c r="D119" s="6">
        <v>37</v>
      </c>
      <c r="E119" s="6" t="s">
        <v>142</v>
      </c>
      <c r="F119" s="1">
        <v>1998</v>
      </c>
    </row>
    <row r="120" spans="1:6" x14ac:dyDescent="0.25">
      <c r="A120" s="6">
        <v>16</v>
      </c>
      <c r="B120" s="1" t="s">
        <v>47</v>
      </c>
      <c r="C120" s="1">
        <v>2014</v>
      </c>
      <c r="D120" s="6">
        <v>3</v>
      </c>
      <c r="E120" s="6" t="s">
        <v>19</v>
      </c>
      <c r="F120" s="1">
        <v>2008</v>
      </c>
    </row>
    <row r="121" spans="1:6" x14ac:dyDescent="0.25">
      <c r="A121" s="6">
        <v>16</v>
      </c>
      <c r="B121" s="1" t="s">
        <v>47</v>
      </c>
      <c r="C121" s="1">
        <v>2014</v>
      </c>
      <c r="D121" s="6">
        <v>18</v>
      </c>
      <c r="E121" s="6" t="s">
        <v>50</v>
      </c>
      <c r="F121" s="1">
        <v>2013</v>
      </c>
    </row>
    <row r="122" spans="1:6" x14ac:dyDescent="0.25">
      <c r="A122" s="6">
        <v>16</v>
      </c>
      <c r="B122" s="1" t="s">
        <v>47</v>
      </c>
      <c r="C122" s="1">
        <v>2014</v>
      </c>
      <c r="D122" s="6">
        <v>26</v>
      </c>
      <c r="E122" s="6" t="s">
        <v>110</v>
      </c>
      <c r="F122" s="1">
        <v>2004</v>
      </c>
    </row>
    <row r="123" spans="1:6" x14ac:dyDescent="0.25">
      <c r="A123" s="6">
        <v>16</v>
      </c>
      <c r="B123" s="1" t="s">
        <v>47</v>
      </c>
      <c r="C123" s="1">
        <v>2014</v>
      </c>
      <c r="D123" s="6">
        <v>27</v>
      </c>
      <c r="E123" s="6" t="s">
        <v>114</v>
      </c>
      <c r="F123" s="1">
        <v>2011</v>
      </c>
    </row>
    <row r="124" spans="1:6" x14ac:dyDescent="0.25">
      <c r="A124" s="6">
        <v>16</v>
      </c>
      <c r="B124" s="1" t="s">
        <v>47</v>
      </c>
      <c r="C124" s="1">
        <v>2014</v>
      </c>
      <c r="D124" s="6">
        <v>29</v>
      </c>
      <c r="E124" s="6" t="s">
        <v>119</v>
      </c>
      <c r="F124" s="1">
        <v>1999</v>
      </c>
    </row>
    <row r="125" spans="1:6" x14ac:dyDescent="0.25">
      <c r="A125" s="6">
        <v>16</v>
      </c>
      <c r="B125" s="1" t="s">
        <v>47</v>
      </c>
      <c r="C125" s="1">
        <v>2014</v>
      </c>
      <c r="D125" s="6">
        <v>35</v>
      </c>
      <c r="E125" s="6" t="s">
        <v>134</v>
      </c>
      <c r="F125" s="1">
        <v>2000</v>
      </c>
    </row>
    <row r="126" spans="1:6" x14ac:dyDescent="0.25">
      <c r="A126" s="6">
        <v>16</v>
      </c>
      <c r="B126" s="1" t="s">
        <v>47</v>
      </c>
      <c r="C126" s="1">
        <v>2014</v>
      </c>
      <c r="D126" s="6">
        <v>36</v>
      </c>
      <c r="E126" s="6" t="s">
        <v>137</v>
      </c>
      <c r="F126" s="1">
        <v>2004</v>
      </c>
    </row>
    <row r="127" spans="1:6" x14ac:dyDescent="0.25">
      <c r="A127" s="6">
        <v>16</v>
      </c>
      <c r="B127" s="1" t="s">
        <v>47</v>
      </c>
      <c r="C127" s="1">
        <v>2014</v>
      </c>
      <c r="D127" s="6">
        <v>37</v>
      </c>
      <c r="E127" s="6" t="s">
        <v>142</v>
      </c>
      <c r="F127" s="1">
        <v>1998</v>
      </c>
    </row>
    <row r="128" spans="1:6" x14ac:dyDescent="0.25">
      <c r="A128" s="6">
        <v>16</v>
      </c>
      <c r="B128" s="1" t="s">
        <v>47</v>
      </c>
      <c r="C128" s="1">
        <v>2014</v>
      </c>
      <c r="D128" s="6">
        <v>38</v>
      </c>
      <c r="E128" s="6" t="s">
        <v>139</v>
      </c>
      <c r="F128" s="1">
        <v>1998</v>
      </c>
    </row>
    <row r="129" spans="1:6" x14ac:dyDescent="0.25">
      <c r="A129" s="6">
        <v>16</v>
      </c>
      <c r="B129" s="1" t="s">
        <v>47</v>
      </c>
      <c r="C129" s="1">
        <v>2014</v>
      </c>
      <c r="D129" s="6">
        <v>65</v>
      </c>
      <c r="E129" s="6" t="s">
        <v>697</v>
      </c>
      <c r="F129" s="1">
        <v>2005</v>
      </c>
    </row>
    <row r="130" spans="1:6" x14ac:dyDescent="0.25">
      <c r="A130" s="6">
        <v>16</v>
      </c>
      <c r="B130" s="1" t="s">
        <v>47</v>
      </c>
      <c r="C130" s="1">
        <v>2014</v>
      </c>
      <c r="D130" s="6">
        <v>66</v>
      </c>
      <c r="E130" s="6" t="s">
        <v>698</v>
      </c>
      <c r="F130" s="1">
        <v>2007</v>
      </c>
    </row>
    <row r="131" spans="1:6" x14ac:dyDescent="0.25">
      <c r="A131" s="6">
        <v>16</v>
      </c>
      <c r="B131" s="1" t="s">
        <v>47</v>
      </c>
      <c r="C131" s="1">
        <v>2014</v>
      </c>
      <c r="D131" s="6">
        <v>77</v>
      </c>
      <c r="E131" s="6" t="s">
        <v>254</v>
      </c>
      <c r="F131" s="1">
        <v>2006</v>
      </c>
    </row>
    <row r="132" spans="1:6" x14ac:dyDescent="0.25">
      <c r="A132" s="6">
        <v>17</v>
      </c>
      <c r="B132" s="1" t="s">
        <v>53</v>
      </c>
      <c r="C132" s="1">
        <v>2009</v>
      </c>
      <c r="D132" s="6">
        <v>26</v>
      </c>
      <c r="E132" s="6" t="s">
        <v>110</v>
      </c>
      <c r="F132" s="1">
        <v>2004</v>
      </c>
    </row>
    <row r="133" spans="1:6" x14ac:dyDescent="0.25">
      <c r="A133" s="6">
        <v>17</v>
      </c>
      <c r="B133" s="1" t="s">
        <v>53</v>
      </c>
      <c r="C133" s="1">
        <v>2009</v>
      </c>
      <c r="D133" s="6">
        <v>31</v>
      </c>
      <c r="E133" s="6" t="s">
        <v>125</v>
      </c>
      <c r="F133" s="1">
        <v>2003</v>
      </c>
    </row>
    <row r="134" spans="1:6" x14ac:dyDescent="0.25">
      <c r="A134" s="6">
        <v>17</v>
      </c>
      <c r="B134" s="1" t="s">
        <v>53</v>
      </c>
      <c r="C134" s="1">
        <v>2009</v>
      </c>
      <c r="D134" s="6">
        <v>32</v>
      </c>
      <c r="E134" s="6" t="s">
        <v>128</v>
      </c>
      <c r="F134" s="1">
        <v>2005</v>
      </c>
    </row>
    <row r="135" spans="1:6" x14ac:dyDescent="0.25">
      <c r="A135" s="6">
        <v>17</v>
      </c>
      <c r="B135" s="1" t="s">
        <v>53</v>
      </c>
      <c r="C135" s="1">
        <v>2009</v>
      </c>
      <c r="D135" s="6">
        <v>35</v>
      </c>
      <c r="E135" s="6" t="s">
        <v>134</v>
      </c>
      <c r="F135" s="1">
        <v>2000</v>
      </c>
    </row>
    <row r="136" spans="1:6" x14ac:dyDescent="0.25">
      <c r="A136" s="6">
        <v>17</v>
      </c>
      <c r="B136" s="1" t="s">
        <v>53</v>
      </c>
      <c r="C136" s="1">
        <v>2009</v>
      </c>
      <c r="D136" s="6">
        <v>36</v>
      </c>
      <c r="E136" s="6" t="s">
        <v>137</v>
      </c>
      <c r="F136" s="1">
        <v>2004</v>
      </c>
    </row>
    <row r="137" spans="1:6" x14ac:dyDescent="0.25">
      <c r="A137" s="6">
        <v>17</v>
      </c>
      <c r="B137" s="1" t="s">
        <v>53</v>
      </c>
      <c r="C137" s="1">
        <v>2009</v>
      </c>
      <c r="D137" s="6">
        <v>38</v>
      </c>
      <c r="E137" s="6" t="s">
        <v>139</v>
      </c>
      <c r="F137" s="1">
        <v>1998</v>
      </c>
    </row>
    <row r="138" spans="1:6" x14ac:dyDescent="0.25">
      <c r="A138" s="6">
        <v>17</v>
      </c>
      <c r="B138" s="1" t="s">
        <v>53</v>
      </c>
      <c r="C138" s="1">
        <v>2009</v>
      </c>
      <c r="D138" s="6">
        <v>43</v>
      </c>
      <c r="E138" s="6" t="s">
        <v>151</v>
      </c>
      <c r="F138" s="1">
        <v>2008</v>
      </c>
    </row>
    <row r="139" spans="1:6" x14ac:dyDescent="0.25">
      <c r="A139" s="6">
        <v>17</v>
      </c>
      <c r="B139" s="1" t="s">
        <v>53</v>
      </c>
      <c r="C139" s="1">
        <v>2009</v>
      </c>
      <c r="D139" s="6">
        <v>66</v>
      </c>
      <c r="E139" s="6" t="s">
        <v>698</v>
      </c>
      <c r="F139" s="1">
        <v>2007</v>
      </c>
    </row>
    <row r="140" spans="1:6" x14ac:dyDescent="0.25">
      <c r="A140" s="6">
        <v>18</v>
      </c>
      <c r="B140" s="1" t="s">
        <v>50</v>
      </c>
      <c r="C140" s="1">
        <v>2013</v>
      </c>
      <c r="D140" s="6">
        <v>17</v>
      </c>
      <c r="E140" s="6" t="s">
        <v>53</v>
      </c>
      <c r="F140" s="1">
        <v>2009</v>
      </c>
    </row>
    <row r="141" spans="1:6" x14ac:dyDescent="0.25">
      <c r="A141" s="6">
        <v>18</v>
      </c>
      <c r="B141" s="1" t="s">
        <v>50</v>
      </c>
      <c r="C141" s="1">
        <v>2013</v>
      </c>
      <c r="D141" s="6">
        <v>27</v>
      </c>
      <c r="E141" s="6" t="s">
        <v>114</v>
      </c>
      <c r="F141" s="1">
        <v>2011</v>
      </c>
    </row>
    <row r="142" spans="1:6" x14ac:dyDescent="0.25">
      <c r="A142" s="6">
        <v>18</v>
      </c>
      <c r="B142" s="1" t="s">
        <v>50</v>
      </c>
      <c r="C142" s="1">
        <v>2013</v>
      </c>
      <c r="D142" s="6">
        <v>34</v>
      </c>
      <c r="E142" s="6" t="s">
        <v>132</v>
      </c>
      <c r="F142" s="1">
        <v>2011</v>
      </c>
    </row>
    <row r="143" spans="1:6" x14ac:dyDescent="0.25">
      <c r="A143" s="6">
        <v>18</v>
      </c>
      <c r="B143" s="1" t="s">
        <v>50</v>
      </c>
      <c r="C143" s="1">
        <v>2013</v>
      </c>
      <c r="D143" s="6">
        <v>35</v>
      </c>
      <c r="E143" s="6" t="s">
        <v>134</v>
      </c>
      <c r="F143" s="1">
        <v>2000</v>
      </c>
    </row>
    <row r="144" spans="1:6" x14ac:dyDescent="0.25">
      <c r="A144" s="6">
        <v>18</v>
      </c>
      <c r="B144" s="1" t="s">
        <v>50</v>
      </c>
      <c r="C144" s="1">
        <v>2013</v>
      </c>
      <c r="D144" s="6">
        <v>37</v>
      </c>
      <c r="E144" s="6" t="s">
        <v>142</v>
      </c>
      <c r="F144" s="1">
        <v>1998</v>
      </c>
    </row>
    <row r="145" spans="1:6" x14ac:dyDescent="0.25">
      <c r="A145" s="6">
        <v>19</v>
      </c>
      <c r="B145" s="1" t="s">
        <v>75</v>
      </c>
      <c r="C145" s="1">
        <v>2015</v>
      </c>
      <c r="D145" s="6">
        <v>68</v>
      </c>
      <c r="E145" s="6" t="s">
        <v>700</v>
      </c>
      <c r="F145" s="1">
        <v>2013</v>
      </c>
    </row>
    <row r="146" spans="1:6" x14ac:dyDescent="0.25">
      <c r="A146" s="6">
        <v>19</v>
      </c>
      <c r="B146" s="1" t="s">
        <v>75</v>
      </c>
      <c r="C146" s="1">
        <v>2015</v>
      </c>
      <c r="D146" s="6">
        <v>69</v>
      </c>
      <c r="E146" s="6" t="s">
        <v>701</v>
      </c>
      <c r="F146" s="1">
        <v>2014</v>
      </c>
    </row>
    <row r="147" spans="1:6" x14ac:dyDescent="0.25">
      <c r="A147" s="6">
        <v>20</v>
      </c>
      <c r="B147" s="1" t="s">
        <v>85</v>
      </c>
      <c r="C147" s="1">
        <v>2001</v>
      </c>
      <c r="D147" s="1"/>
      <c r="E147" s="1"/>
      <c r="F147" s="1" t="s">
        <v>1250</v>
      </c>
    </row>
    <row r="148" spans="1:6" x14ac:dyDescent="0.25">
      <c r="A148" s="6">
        <v>21</v>
      </c>
      <c r="B148" s="1" t="s">
        <v>92</v>
      </c>
      <c r="C148" s="1">
        <v>2013</v>
      </c>
      <c r="D148" s="1"/>
      <c r="F148" s="1" t="s">
        <v>1250</v>
      </c>
    </row>
    <row r="149" spans="1:6" x14ac:dyDescent="0.25">
      <c r="A149" s="6">
        <v>22</v>
      </c>
      <c r="B149" s="1" t="s">
        <v>95</v>
      </c>
      <c r="C149" s="1">
        <v>2018</v>
      </c>
      <c r="D149" s="6">
        <v>3</v>
      </c>
      <c r="E149" s="6" t="s">
        <v>19</v>
      </c>
      <c r="F149" s="1">
        <v>2008</v>
      </c>
    </row>
    <row r="150" spans="1:6" x14ac:dyDescent="0.25">
      <c r="A150" s="6">
        <v>22</v>
      </c>
      <c r="B150" s="1" t="s">
        <v>95</v>
      </c>
      <c r="C150" s="1">
        <v>2018</v>
      </c>
      <c r="D150" s="6">
        <v>18</v>
      </c>
      <c r="E150" s="6" t="s">
        <v>50</v>
      </c>
      <c r="F150" s="1">
        <v>2013</v>
      </c>
    </row>
    <row r="151" spans="1:6" x14ac:dyDescent="0.25">
      <c r="A151" s="6">
        <v>22</v>
      </c>
      <c r="B151" s="1" t="s">
        <v>95</v>
      </c>
      <c r="C151" s="1">
        <v>2018</v>
      </c>
      <c r="D151" s="6">
        <v>26</v>
      </c>
      <c r="E151" s="6" t="s">
        <v>110</v>
      </c>
      <c r="F151" s="1">
        <v>2004</v>
      </c>
    </row>
    <row r="152" spans="1:6" x14ac:dyDescent="0.25">
      <c r="A152" s="6">
        <v>22</v>
      </c>
      <c r="B152" s="1" t="s">
        <v>95</v>
      </c>
      <c r="C152" s="1">
        <v>2018</v>
      </c>
      <c r="D152" s="6">
        <v>27</v>
      </c>
      <c r="E152" s="6" t="s">
        <v>114</v>
      </c>
      <c r="F152" s="1">
        <v>2011</v>
      </c>
    </row>
    <row r="153" spans="1:6" x14ac:dyDescent="0.25">
      <c r="A153" s="6">
        <v>22</v>
      </c>
      <c r="B153" s="1" t="s">
        <v>95</v>
      </c>
      <c r="C153" s="1">
        <v>2018</v>
      </c>
      <c r="D153" s="6">
        <v>29</v>
      </c>
      <c r="E153" s="6" t="s">
        <v>119</v>
      </c>
      <c r="F153" s="1">
        <v>1999</v>
      </c>
    </row>
    <row r="154" spans="1:6" x14ac:dyDescent="0.25">
      <c r="A154" s="6">
        <v>22</v>
      </c>
      <c r="B154" s="1" t="s">
        <v>95</v>
      </c>
      <c r="C154" s="1">
        <v>2018</v>
      </c>
      <c r="D154" s="6">
        <v>31</v>
      </c>
      <c r="E154" s="6" t="s">
        <v>125</v>
      </c>
      <c r="F154" s="1">
        <v>2003</v>
      </c>
    </row>
    <row r="155" spans="1:6" x14ac:dyDescent="0.25">
      <c r="A155" s="6">
        <v>22</v>
      </c>
      <c r="B155" s="1" t="s">
        <v>95</v>
      </c>
      <c r="C155" s="1">
        <v>2018</v>
      </c>
      <c r="D155" s="6">
        <v>35</v>
      </c>
      <c r="E155" s="6" t="s">
        <v>134</v>
      </c>
      <c r="F155" s="1">
        <v>2000</v>
      </c>
    </row>
    <row r="156" spans="1:6" x14ac:dyDescent="0.25">
      <c r="A156" s="6">
        <v>22</v>
      </c>
      <c r="B156" s="1" t="s">
        <v>95</v>
      </c>
      <c r="C156" s="1">
        <v>2018</v>
      </c>
      <c r="D156" s="6">
        <v>37</v>
      </c>
      <c r="E156" s="6" t="s">
        <v>142</v>
      </c>
      <c r="F156" s="1">
        <v>1998</v>
      </c>
    </row>
    <row r="157" spans="1:6" x14ac:dyDescent="0.25">
      <c r="A157" s="6">
        <v>22</v>
      </c>
      <c r="B157" s="1" t="s">
        <v>95</v>
      </c>
      <c r="C157" s="1">
        <v>2018</v>
      </c>
      <c r="D157" s="6">
        <v>38</v>
      </c>
      <c r="E157" s="6" t="s">
        <v>139</v>
      </c>
      <c r="F157" s="1">
        <v>1998</v>
      </c>
    </row>
    <row r="158" spans="1:6" x14ac:dyDescent="0.25">
      <c r="A158" s="6">
        <v>22</v>
      </c>
      <c r="B158" s="1" t="s">
        <v>95</v>
      </c>
      <c r="C158" s="1">
        <v>2018</v>
      </c>
      <c r="D158" s="6">
        <v>42</v>
      </c>
      <c r="E158" s="6" t="s">
        <v>154</v>
      </c>
      <c r="F158" s="1">
        <v>2014</v>
      </c>
    </row>
    <row r="159" spans="1:6" x14ac:dyDescent="0.25">
      <c r="A159" s="6">
        <v>22</v>
      </c>
      <c r="B159" s="1" t="s">
        <v>95</v>
      </c>
      <c r="C159" s="1">
        <v>2018</v>
      </c>
      <c r="D159" s="6">
        <v>52</v>
      </c>
      <c r="E159" s="6" t="s">
        <v>175</v>
      </c>
      <c r="F159" s="1">
        <v>2016</v>
      </c>
    </row>
    <row r="160" spans="1:6" x14ac:dyDescent="0.25">
      <c r="A160" s="6">
        <v>22</v>
      </c>
      <c r="B160" s="1" t="s">
        <v>95</v>
      </c>
      <c r="C160" s="1">
        <v>2018</v>
      </c>
      <c r="D160" s="6">
        <v>85</v>
      </c>
      <c r="E160" s="6" t="s">
        <v>272</v>
      </c>
      <c r="F160" s="1">
        <v>2015</v>
      </c>
    </row>
    <row r="161" spans="1:6" x14ac:dyDescent="0.25">
      <c r="A161" s="6">
        <v>22</v>
      </c>
      <c r="B161" s="1" t="s">
        <v>95</v>
      </c>
      <c r="C161" s="1">
        <v>2018</v>
      </c>
      <c r="D161" s="6">
        <v>88</v>
      </c>
      <c r="E161" s="6" t="s">
        <v>287</v>
      </c>
      <c r="F161" s="1">
        <v>2016</v>
      </c>
    </row>
    <row r="162" spans="1:6" x14ac:dyDescent="0.25">
      <c r="A162" s="6">
        <v>22</v>
      </c>
      <c r="B162" s="1" t="s">
        <v>95</v>
      </c>
      <c r="C162" s="1">
        <v>2018</v>
      </c>
      <c r="D162" s="6">
        <v>90</v>
      </c>
      <c r="E162" s="6" t="s">
        <v>293</v>
      </c>
      <c r="F162" s="1">
        <v>2004</v>
      </c>
    </row>
    <row r="163" spans="1:6" x14ac:dyDescent="0.25">
      <c r="A163" s="6">
        <v>23</v>
      </c>
      <c r="B163" s="1" t="s">
        <v>98</v>
      </c>
      <c r="C163" s="1">
        <v>2020</v>
      </c>
      <c r="D163" s="6">
        <v>3</v>
      </c>
      <c r="E163" s="6" t="s">
        <v>19</v>
      </c>
      <c r="F163" s="1">
        <v>2008</v>
      </c>
    </row>
    <row r="164" spans="1:6" x14ac:dyDescent="0.25">
      <c r="A164" s="6">
        <v>23</v>
      </c>
      <c r="B164" s="1" t="s">
        <v>98</v>
      </c>
      <c r="C164" s="1">
        <v>2020</v>
      </c>
      <c r="D164" s="6">
        <v>10</v>
      </c>
      <c r="E164" s="6" t="s">
        <v>30</v>
      </c>
      <c r="F164" s="1">
        <v>2010</v>
      </c>
    </row>
    <row r="165" spans="1:6" x14ac:dyDescent="0.25">
      <c r="A165" s="6">
        <v>23</v>
      </c>
      <c r="B165" s="1" t="s">
        <v>98</v>
      </c>
      <c r="C165" s="1">
        <v>2020</v>
      </c>
      <c r="D165" s="6">
        <v>22</v>
      </c>
      <c r="E165" s="6" t="s">
        <v>95</v>
      </c>
      <c r="F165" s="1">
        <v>2018</v>
      </c>
    </row>
    <row r="166" spans="1:6" x14ac:dyDescent="0.25">
      <c r="A166" s="6">
        <v>23</v>
      </c>
      <c r="B166" s="1" t="s">
        <v>98</v>
      </c>
      <c r="C166" s="1">
        <v>2020</v>
      </c>
      <c r="D166" s="6">
        <v>27</v>
      </c>
      <c r="E166" s="6" t="s">
        <v>114</v>
      </c>
      <c r="F166" s="1">
        <v>2011</v>
      </c>
    </row>
    <row r="167" spans="1:6" x14ac:dyDescent="0.25">
      <c r="A167" s="6">
        <v>23</v>
      </c>
      <c r="B167" s="1" t="s">
        <v>98</v>
      </c>
      <c r="C167" s="1">
        <v>2020</v>
      </c>
      <c r="D167" s="6">
        <v>28</v>
      </c>
      <c r="E167" s="6" t="s">
        <v>117</v>
      </c>
      <c r="F167" s="1">
        <v>2014</v>
      </c>
    </row>
    <row r="168" spans="1:6" x14ac:dyDescent="0.25">
      <c r="A168" s="6">
        <v>23</v>
      </c>
      <c r="B168" s="1" t="s">
        <v>98</v>
      </c>
      <c r="C168" s="1">
        <v>2020</v>
      </c>
      <c r="D168" s="6">
        <v>37</v>
      </c>
      <c r="E168" s="6" t="s">
        <v>142</v>
      </c>
      <c r="F168" s="1">
        <v>1998</v>
      </c>
    </row>
    <row r="169" spans="1:6" x14ac:dyDescent="0.25">
      <c r="A169" s="6">
        <v>23</v>
      </c>
      <c r="B169" s="1" t="s">
        <v>98</v>
      </c>
      <c r="C169" s="1">
        <v>2020</v>
      </c>
      <c r="D169" s="6">
        <v>38</v>
      </c>
      <c r="E169" s="6" t="s">
        <v>139</v>
      </c>
      <c r="F169" s="1">
        <v>1998</v>
      </c>
    </row>
    <row r="170" spans="1:6" x14ac:dyDescent="0.25">
      <c r="A170" s="6">
        <v>23</v>
      </c>
      <c r="B170" s="1" t="s">
        <v>98</v>
      </c>
      <c r="C170" s="1">
        <v>2020</v>
      </c>
      <c r="D170" s="6">
        <v>52</v>
      </c>
      <c r="E170" s="6" t="s">
        <v>175</v>
      </c>
      <c r="F170" s="1">
        <v>2016</v>
      </c>
    </row>
    <row r="171" spans="1:6" x14ac:dyDescent="0.25">
      <c r="A171" s="6">
        <v>23</v>
      </c>
      <c r="B171" s="1" t="s">
        <v>98</v>
      </c>
      <c r="C171" s="1">
        <v>2020</v>
      </c>
      <c r="D171" s="6">
        <v>61</v>
      </c>
      <c r="E171" s="6" t="s">
        <v>208</v>
      </c>
      <c r="F171" s="1">
        <v>2004</v>
      </c>
    </row>
    <row r="172" spans="1:6" x14ac:dyDescent="0.25">
      <c r="A172" s="6">
        <v>23</v>
      </c>
      <c r="B172" s="1" t="s">
        <v>98</v>
      </c>
      <c r="C172" s="1">
        <v>2020</v>
      </c>
      <c r="D172" s="6">
        <v>80</v>
      </c>
      <c r="E172" s="6" t="s">
        <v>262</v>
      </c>
      <c r="F172" s="1">
        <v>2008</v>
      </c>
    </row>
    <row r="173" spans="1:6" x14ac:dyDescent="0.25">
      <c r="A173" s="6">
        <v>23</v>
      </c>
      <c r="B173" s="1" t="s">
        <v>98</v>
      </c>
      <c r="C173" s="1">
        <v>2020</v>
      </c>
      <c r="D173" s="6">
        <v>90</v>
      </c>
      <c r="E173" s="6" t="s">
        <v>293</v>
      </c>
      <c r="F173" s="1">
        <v>2004</v>
      </c>
    </row>
    <row r="174" spans="1:6" x14ac:dyDescent="0.25">
      <c r="A174" s="6">
        <v>24</v>
      </c>
      <c r="B174" s="1" t="s">
        <v>101</v>
      </c>
      <c r="C174" s="1">
        <v>2021</v>
      </c>
      <c r="D174" s="6">
        <v>18</v>
      </c>
      <c r="E174" s="6" t="s">
        <v>50</v>
      </c>
      <c r="F174" s="1">
        <v>2013</v>
      </c>
    </row>
    <row r="175" spans="1:6" x14ac:dyDescent="0.25">
      <c r="A175" s="6">
        <v>24</v>
      </c>
      <c r="B175" s="1" t="s">
        <v>101</v>
      </c>
      <c r="C175" s="1">
        <v>2021</v>
      </c>
      <c r="D175" s="6">
        <v>22</v>
      </c>
      <c r="E175" s="6" t="s">
        <v>95</v>
      </c>
      <c r="F175" s="1">
        <v>2018</v>
      </c>
    </row>
    <row r="176" spans="1:6" x14ac:dyDescent="0.25">
      <c r="A176" s="6">
        <v>24</v>
      </c>
      <c r="B176" s="1" t="s">
        <v>101</v>
      </c>
      <c r="C176" s="1">
        <v>2021</v>
      </c>
      <c r="D176" s="6">
        <v>23</v>
      </c>
      <c r="E176" s="6" t="s">
        <v>98</v>
      </c>
      <c r="F176" s="1">
        <v>2020</v>
      </c>
    </row>
    <row r="177" spans="1:6" x14ac:dyDescent="0.25">
      <c r="A177" s="6">
        <v>24</v>
      </c>
      <c r="B177" s="1" t="s">
        <v>101</v>
      </c>
      <c r="C177" s="1">
        <v>2021</v>
      </c>
      <c r="D177" s="6">
        <v>26</v>
      </c>
      <c r="E177" s="6" t="s">
        <v>110</v>
      </c>
      <c r="F177" s="1">
        <v>2004</v>
      </c>
    </row>
    <row r="178" spans="1:6" x14ac:dyDescent="0.25">
      <c r="A178" s="6">
        <v>24</v>
      </c>
      <c r="B178" s="1" t="s">
        <v>101</v>
      </c>
      <c r="C178" s="1">
        <v>2021</v>
      </c>
      <c r="D178" s="6">
        <v>27</v>
      </c>
      <c r="E178" s="6" t="s">
        <v>114</v>
      </c>
      <c r="F178" s="1">
        <v>2011</v>
      </c>
    </row>
    <row r="179" spans="1:6" x14ac:dyDescent="0.25">
      <c r="A179" s="6">
        <v>24</v>
      </c>
      <c r="B179" s="1" t="s">
        <v>101</v>
      </c>
      <c r="C179" s="1">
        <v>2021</v>
      </c>
      <c r="D179" s="6">
        <v>28</v>
      </c>
      <c r="E179" s="6" t="s">
        <v>117</v>
      </c>
      <c r="F179" s="1">
        <v>2014</v>
      </c>
    </row>
    <row r="180" spans="1:6" x14ac:dyDescent="0.25">
      <c r="A180" s="6">
        <v>24</v>
      </c>
      <c r="B180" s="1" t="s">
        <v>101</v>
      </c>
      <c r="C180" s="1">
        <v>2021</v>
      </c>
      <c r="D180" s="6">
        <v>29</v>
      </c>
      <c r="E180" s="6" t="s">
        <v>119</v>
      </c>
      <c r="F180" s="1">
        <v>1999</v>
      </c>
    </row>
    <row r="181" spans="1:6" x14ac:dyDescent="0.25">
      <c r="A181" s="6">
        <v>24</v>
      </c>
      <c r="B181" s="1" t="s">
        <v>101</v>
      </c>
      <c r="C181" s="1">
        <v>2021</v>
      </c>
      <c r="D181" s="6">
        <v>35</v>
      </c>
      <c r="E181" s="6" t="s">
        <v>134</v>
      </c>
      <c r="F181" s="1">
        <v>2000</v>
      </c>
    </row>
    <row r="182" spans="1:6" x14ac:dyDescent="0.25">
      <c r="A182" s="6">
        <v>24</v>
      </c>
      <c r="B182" s="1" t="s">
        <v>101</v>
      </c>
      <c r="C182" s="1">
        <v>2021</v>
      </c>
      <c r="D182" s="6">
        <v>37</v>
      </c>
      <c r="E182" s="6" t="s">
        <v>142</v>
      </c>
      <c r="F182" s="1">
        <v>1998</v>
      </c>
    </row>
    <row r="183" spans="1:6" x14ac:dyDescent="0.25">
      <c r="A183" s="6">
        <v>24</v>
      </c>
      <c r="B183" s="1" t="s">
        <v>101</v>
      </c>
      <c r="C183" s="1">
        <v>2021</v>
      </c>
      <c r="D183" s="6">
        <v>38</v>
      </c>
      <c r="E183" s="6" t="s">
        <v>139</v>
      </c>
      <c r="F183" s="1">
        <v>1998</v>
      </c>
    </row>
    <row r="184" spans="1:6" x14ac:dyDescent="0.25">
      <c r="A184" s="6">
        <v>24</v>
      </c>
      <c r="B184" s="1" t="s">
        <v>101</v>
      </c>
      <c r="C184" s="1">
        <v>2021</v>
      </c>
      <c r="D184" s="6">
        <v>43</v>
      </c>
      <c r="E184" s="6" t="s">
        <v>151</v>
      </c>
      <c r="F184" s="1">
        <v>2008</v>
      </c>
    </row>
    <row r="185" spans="1:6" x14ac:dyDescent="0.25">
      <c r="A185" s="6">
        <v>24</v>
      </c>
      <c r="B185" s="1" t="s">
        <v>101</v>
      </c>
      <c r="C185" s="1">
        <v>2021</v>
      </c>
      <c r="D185" s="6">
        <v>85</v>
      </c>
      <c r="E185" s="6" t="s">
        <v>272</v>
      </c>
      <c r="F185" s="1">
        <v>2015</v>
      </c>
    </row>
    <row r="186" spans="1:6" x14ac:dyDescent="0.25">
      <c r="A186" s="6">
        <v>24</v>
      </c>
      <c r="B186" s="1" t="s">
        <v>101</v>
      </c>
      <c r="C186" s="1">
        <v>2021</v>
      </c>
      <c r="D186" s="6">
        <v>88</v>
      </c>
      <c r="E186" s="6" t="s">
        <v>287</v>
      </c>
      <c r="F186" s="1">
        <v>2016</v>
      </c>
    </row>
    <row r="187" spans="1:6" x14ac:dyDescent="0.25">
      <c r="A187" s="6">
        <v>24</v>
      </c>
      <c r="B187" s="1" t="s">
        <v>101</v>
      </c>
      <c r="C187" s="1">
        <v>2021</v>
      </c>
      <c r="D187" s="6">
        <v>90</v>
      </c>
      <c r="E187" s="6" t="s">
        <v>293</v>
      </c>
      <c r="F187" s="1">
        <v>2004</v>
      </c>
    </row>
    <row r="188" spans="1:6" x14ac:dyDescent="0.25">
      <c r="A188" s="6">
        <v>24</v>
      </c>
      <c r="B188" s="1" t="s">
        <v>101</v>
      </c>
      <c r="C188" s="1">
        <v>2021</v>
      </c>
      <c r="D188" s="6">
        <v>93</v>
      </c>
      <c r="E188" s="6" t="s">
        <v>302</v>
      </c>
      <c r="F188" s="1">
        <v>2003</v>
      </c>
    </row>
    <row r="189" spans="1:6" x14ac:dyDescent="0.25">
      <c r="A189" s="6">
        <v>25</v>
      </c>
      <c r="B189" s="1" t="s">
        <v>111</v>
      </c>
      <c r="C189" s="1">
        <v>2003</v>
      </c>
      <c r="D189" s="6">
        <v>37</v>
      </c>
      <c r="E189" s="6" t="s">
        <v>142</v>
      </c>
      <c r="F189" s="1">
        <v>1998</v>
      </c>
    </row>
    <row r="190" spans="1:6" x14ac:dyDescent="0.25">
      <c r="A190" s="6">
        <v>25</v>
      </c>
      <c r="B190" s="1" t="s">
        <v>111</v>
      </c>
      <c r="C190" s="1">
        <v>2003</v>
      </c>
      <c r="D190" s="6">
        <v>56</v>
      </c>
      <c r="E190" s="6" t="s">
        <v>196</v>
      </c>
      <c r="F190" s="1">
        <v>2001</v>
      </c>
    </row>
    <row r="191" spans="1:6" x14ac:dyDescent="0.25">
      <c r="A191" s="6">
        <v>25</v>
      </c>
      <c r="B191" s="1" t="s">
        <v>111</v>
      </c>
      <c r="C191" s="1">
        <v>2003</v>
      </c>
      <c r="D191" s="6">
        <v>81</v>
      </c>
      <c r="E191" s="6" t="s">
        <v>264</v>
      </c>
      <c r="F191" s="1">
        <v>2000</v>
      </c>
    </row>
    <row r="192" spans="1:6" x14ac:dyDescent="0.25">
      <c r="A192" s="6">
        <v>26</v>
      </c>
      <c r="B192" s="1" t="s">
        <v>110</v>
      </c>
      <c r="C192" s="1">
        <v>2004</v>
      </c>
      <c r="D192" s="6">
        <v>31</v>
      </c>
      <c r="E192" s="6" t="s">
        <v>125</v>
      </c>
      <c r="F192" s="1">
        <v>2003</v>
      </c>
    </row>
    <row r="193" spans="1:6" x14ac:dyDescent="0.25">
      <c r="A193" s="6">
        <v>26</v>
      </c>
      <c r="B193" s="1" t="s">
        <v>110</v>
      </c>
      <c r="C193" s="1">
        <v>2004</v>
      </c>
      <c r="D193" s="6">
        <v>35</v>
      </c>
      <c r="E193" s="6" t="s">
        <v>134</v>
      </c>
      <c r="F193" s="1">
        <v>2000</v>
      </c>
    </row>
    <row r="194" spans="1:6" x14ac:dyDescent="0.25">
      <c r="A194" s="6">
        <v>26</v>
      </c>
      <c r="B194" s="1" t="s">
        <v>110</v>
      </c>
      <c r="C194" s="1">
        <v>2004</v>
      </c>
      <c r="D194" s="6">
        <v>37</v>
      </c>
      <c r="E194" s="6" t="s">
        <v>142</v>
      </c>
      <c r="F194" s="1">
        <v>1998</v>
      </c>
    </row>
    <row r="195" spans="1:6" x14ac:dyDescent="0.25">
      <c r="A195" s="6">
        <v>26</v>
      </c>
      <c r="B195" s="1" t="s">
        <v>110</v>
      </c>
      <c r="C195" s="1">
        <v>2004</v>
      </c>
      <c r="D195" s="6">
        <v>38</v>
      </c>
      <c r="E195" s="6" t="s">
        <v>139</v>
      </c>
      <c r="F195" s="1">
        <v>1998</v>
      </c>
    </row>
    <row r="196" spans="1:6" x14ac:dyDescent="0.25">
      <c r="A196" s="6">
        <v>26</v>
      </c>
      <c r="B196" s="1" t="s">
        <v>110</v>
      </c>
      <c r="C196" s="1">
        <v>2004</v>
      </c>
      <c r="D196" s="6">
        <v>56</v>
      </c>
      <c r="E196" s="6" t="s">
        <v>196</v>
      </c>
      <c r="F196" s="1">
        <v>2001</v>
      </c>
    </row>
    <row r="197" spans="1:6" x14ac:dyDescent="0.25">
      <c r="A197" s="6">
        <v>26</v>
      </c>
      <c r="B197" s="1" t="s">
        <v>110</v>
      </c>
      <c r="C197" s="1">
        <v>2004</v>
      </c>
      <c r="D197" s="6">
        <v>93</v>
      </c>
      <c r="E197" s="6" t="s">
        <v>302</v>
      </c>
      <c r="F197" s="1">
        <v>2003</v>
      </c>
    </row>
    <row r="198" spans="1:6" x14ac:dyDescent="0.25">
      <c r="A198" s="6">
        <v>27</v>
      </c>
      <c r="B198" s="1" t="s">
        <v>114</v>
      </c>
      <c r="C198" s="1">
        <v>2011</v>
      </c>
      <c r="D198" s="6">
        <v>3</v>
      </c>
      <c r="E198" s="6" t="s">
        <v>19</v>
      </c>
      <c r="F198" s="1">
        <v>2008</v>
      </c>
    </row>
    <row r="199" spans="1:6" x14ac:dyDescent="0.25">
      <c r="A199" s="6">
        <v>27</v>
      </c>
      <c r="B199" s="1" t="s">
        <v>114</v>
      </c>
      <c r="C199" s="1">
        <v>2011</v>
      </c>
      <c r="D199" s="6">
        <v>17</v>
      </c>
      <c r="E199" s="6" t="s">
        <v>53</v>
      </c>
      <c r="F199" s="1">
        <v>2009</v>
      </c>
    </row>
    <row r="200" spans="1:6" x14ac:dyDescent="0.25">
      <c r="A200" s="6">
        <v>27</v>
      </c>
      <c r="B200" s="1" t="s">
        <v>114</v>
      </c>
      <c r="C200" s="1">
        <v>2011</v>
      </c>
      <c r="D200" s="6">
        <v>26</v>
      </c>
      <c r="E200" s="6" t="s">
        <v>110</v>
      </c>
      <c r="F200" s="1">
        <v>2004</v>
      </c>
    </row>
    <row r="201" spans="1:6" x14ac:dyDescent="0.25">
      <c r="A201" s="6">
        <v>27</v>
      </c>
      <c r="B201" s="1" t="s">
        <v>114</v>
      </c>
      <c r="C201" s="1">
        <v>2011</v>
      </c>
      <c r="D201" s="6">
        <v>35</v>
      </c>
      <c r="E201" s="6" t="s">
        <v>134</v>
      </c>
      <c r="F201" s="1">
        <v>2000</v>
      </c>
    </row>
    <row r="202" spans="1:6" x14ac:dyDescent="0.25">
      <c r="A202" s="6">
        <v>27</v>
      </c>
      <c r="B202" s="1" t="s">
        <v>114</v>
      </c>
      <c r="C202" s="1">
        <v>2011</v>
      </c>
      <c r="D202" s="6">
        <v>37</v>
      </c>
      <c r="E202" s="6" t="s">
        <v>142</v>
      </c>
      <c r="F202" s="1">
        <v>1998</v>
      </c>
    </row>
    <row r="203" spans="1:6" x14ac:dyDescent="0.25">
      <c r="A203" s="6">
        <v>27</v>
      </c>
      <c r="B203" s="1" t="s">
        <v>114</v>
      </c>
      <c r="C203" s="1">
        <v>2011</v>
      </c>
      <c r="D203" s="6">
        <v>38</v>
      </c>
      <c r="E203" s="6" t="s">
        <v>139</v>
      </c>
      <c r="F203" s="1">
        <v>1998</v>
      </c>
    </row>
    <row r="204" spans="1:6" x14ac:dyDescent="0.25">
      <c r="A204" s="6">
        <v>27</v>
      </c>
      <c r="B204" s="1" t="s">
        <v>114</v>
      </c>
      <c r="C204" s="1">
        <v>2011</v>
      </c>
      <c r="D204" s="6">
        <v>40</v>
      </c>
      <c r="E204" s="6" t="s">
        <v>148</v>
      </c>
      <c r="F204" s="1">
        <v>2000</v>
      </c>
    </row>
    <row r="205" spans="1:6" x14ac:dyDescent="0.25">
      <c r="A205" s="6">
        <v>27</v>
      </c>
      <c r="B205" s="1" t="s">
        <v>114</v>
      </c>
      <c r="C205" s="1">
        <v>2011</v>
      </c>
      <c r="D205" s="6">
        <v>74</v>
      </c>
      <c r="E205" s="6" t="s">
        <v>243</v>
      </c>
      <c r="F205" s="1">
        <v>2008</v>
      </c>
    </row>
    <row r="206" spans="1:6" x14ac:dyDescent="0.25">
      <c r="A206" s="6">
        <v>27</v>
      </c>
      <c r="B206" s="1" t="s">
        <v>114</v>
      </c>
      <c r="C206" s="1">
        <v>2011</v>
      </c>
      <c r="D206" s="6">
        <v>80</v>
      </c>
      <c r="E206" s="6" t="s">
        <v>262</v>
      </c>
      <c r="F206" s="1">
        <v>2008</v>
      </c>
    </row>
    <row r="207" spans="1:6" x14ac:dyDescent="0.25">
      <c r="A207" s="6">
        <v>28</v>
      </c>
      <c r="B207" s="1" t="s">
        <v>117</v>
      </c>
      <c r="C207" s="1">
        <v>2014</v>
      </c>
      <c r="D207" s="6">
        <v>3</v>
      </c>
      <c r="E207" s="6" t="s">
        <v>19</v>
      </c>
      <c r="F207" s="1">
        <v>2008</v>
      </c>
    </row>
    <row r="208" spans="1:6" x14ac:dyDescent="0.25">
      <c r="A208" s="6">
        <v>28</v>
      </c>
      <c r="B208" s="1" t="s">
        <v>117</v>
      </c>
      <c r="C208" s="1">
        <v>2014</v>
      </c>
      <c r="D208" s="6">
        <v>10</v>
      </c>
      <c r="E208" s="6" t="s">
        <v>30</v>
      </c>
      <c r="F208" s="1">
        <v>2010</v>
      </c>
    </row>
    <row r="209" spans="1:6" x14ac:dyDescent="0.25">
      <c r="A209" s="6">
        <v>28</v>
      </c>
      <c r="B209" s="1" t="s">
        <v>117</v>
      </c>
      <c r="C209" s="1">
        <v>2014</v>
      </c>
      <c r="D209" s="6">
        <v>17</v>
      </c>
      <c r="E209" s="6" t="s">
        <v>53</v>
      </c>
      <c r="F209" s="1">
        <v>2009</v>
      </c>
    </row>
    <row r="210" spans="1:6" x14ac:dyDescent="0.25">
      <c r="A210" s="6">
        <v>28</v>
      </c>
      <c r="B210" s="1" t="s">
        <v>117</v>
      </c>
      <c r="C210" s="1">
        <v>2014</v>
      </c>
      <c r="D210" s="6">
        <v>26</v>
      </c>
      <c r="E210" s="6" t="s">
        <v>110</v>
      </c>
      <c r="F210" s="1">
        <v>2004</v>
      </c>
    </row>
    <row r="211" spans="1:6" x14ac:dyDescent="0.25">
      <c r="A211" s="6">
        <v>28</v>
      </c>
      <c r="B211" s="1" t="s">
        <v>117</v>
      </c>
      <c r="C211" s="1">
        <v>2014</v>
      </c>
      <c r="D211" s="6">
        <v>27</v>
      </c>
      <c r="E211" s="6" t="s">
        <v>114</v>
      </c>
      <c r="F211" s="1">
        <v>2011</v>
      </c>
    </row>
    <row r="212" spans="1:6" x14ac:dyDescent="0.25">
      <c r="A212" s="6">
        <v>28</v>
      </c>
      <c r="B212" s="1" t="s">
        <v>117</v>
      </c>
      <c r="C212" s="1">
        <v>2014</v>
      </c>
      <c r="D212" s="6">
        <v>35</v>
      </c>
      <c r="E212" s="6" t="s">
        <v>134</v>
      </c>
      <c r="F212" s="1">
        <v>2000</v>
      </c>
    </row>
    <row r="213" spans="1:6" x14ac:dyDescent="0.25">
      <c r="A213" s="6">
        <v>28</v>
      </c>
      <c r="B213" s="1" t="s">
        <v>117</v>
      </c>
      <c r="C213" s="1">
        <v>2014</v>
      </c>
      <c r="D213" s="6">
        <v>37</v>
      </c>
      <c r="E213" s="6" t="s">
        <v>142</v>
      </c>
      <c r="F213" s="1">
        <v>1998</v>
      </c>
    </row>
    <row r="214" spans="1:6" x14ac:dyDescent="0.25">
      <c r="A214" s="6">
        <v>28</v>
      </c>
      <c r="B214" s="1" t="s">
        <v>117</v>
      </c>
      <c r="C214" s="1">
        <v>2014</v>
      </c>
      <c r="D214" s="6">
        <v>38</v>
      </c>
      <c r="E214" s="6" t="s">
        <v>139</v>
      </c>
      <c r="F214" s="1">
        <v>1998</v>
      </c>
    </row>
    <row r="215" spans="1:6" x14ac:dyDescent="0.25">
      <c r="A215" s="6">
        <v>28</v>
      </c>
      <c r="B215" s="1" t="s">
        <v>117</v>
      </c>
      <c r="C215" s="1">
        <v>2014</v>
      </c>
      <c r="D215" s="6">
        <v>74</v>
      </c>
      <c r="E215" s="6" t="s">
        <v>243</v>
      </c>
      <c r="F215" s="1">
        <v>2008</v>
      </c>
    </row>
    <row r="216" spans="1:6" x14ac:dyDescent="0.25">
      <c r="A216" s="6">
        <v>28</v>
      </c>
      <c r="B216" s="1" t="s">
        <v>117</v>
      </c>
      <c r="C216" s="1">
        <v>2014</v>
      </c>
      <c r="D216" s="6">
        <v>80</v>
      </c>
      <c r="E216" s="6" t="s">
        <v>262</v>
      </c>
      <c r="F216" s="1">
        <v>2008</v>
      </c>
    </row>
    <row r="217" spans="1:6" x14ac:dyDescent="0.25">
      <c r="A217" s="6">
        <v>29</v>
      </c>
      <c r="B217" s="1" t="s">
        <v>119</v>
      </c>
      <c r="C217" s="1">
        <v>1999</v>
      </c>
      <c r="D217" s="1"/>
      <c r="F217" s="1" t="s">
        <v>1250</v>
      </c>
    </row>
    <row r="218" spans="1:6" x14ac:dyDescent="0.25">
      <c r="A218" s="6">
        <v>30</v>
      </c>
      <c r="B218" s="1" t="s">
        <v>122</v>
      </c>
      <c r="C218" s="1">
        <v>2021</v>
      </c>
      <c r="D218" s="6">
        <v>4</v>
      </c>
      <c r="E218" s="6" t="s">
        <v>15</v>
      </c>
      <c r="F218" s="1">
        <v>2016</v>
      </c>
    </row>
    <row r="219" spans="1:6" x14ac:dyDescent="0.25">
      <c r="A219" s="6">
        <v>30</v>
      </c>
      <c r="B219" s="1" t="s">
        <v>122</v>
      </c>
      <c r="C219" s="1">
        <v>2021</v>
      </c>
      <c r="D219" s="6">
        <v>8</v>
      </c>
      <c r="E219" s="6" t="s">
        <v>24</v>
      </c>
      <c r="F219" s="1">
        <v>2020</v>
      </c>
    </row>
    <row r="220" spans="1:6" x14ac:dyDescent="0.25">
      <c r="A220" s="6">
        <v>30</v>
      </c>
      <c r="B220" s="1" t="s">
        <v>122</v>
      </c>
      <c r="C220" s="1">
        <v>2021</v>
      </c>
      <c r="D220" s="6">
        <v>22</v>
      </c>
      <c r="E220" s="6" t="s">
        <v>95</v>
      </c>
      <c r="F220" s="1">
        <v>2018</v>
      </c>
    </row>
    <row r="221" spans="1:6" x14ac:dyDescent="0.25">
      <c r="A221" s="6">
        <v>30</v>
      </c>
      <c r="B221" s="1" t="s">
        <v>122</v>
      </c>
      <c r="C221" s="1">
        <v>2021</v>
      </c>
      <c r="D221" s="6">
        <v>23</v>
      </c>
      <c r="E221" s="6" t="s">
        <v>98</v>
      </c>
      <c r="F221" s="1">
        <v>2020</v>
      </c>
    </row>
    <row r="222" spans="1:6" x14ac:dyDescent="0.25">
      <c r="A222" s="6">
        <v>30</v>
      </c>
      <c r="B222" s="1" t="s">
        <v>122</v>
      </c>
      <c r="C222" s="1">
        <v>2021</v>
      </c>
      <c r="D222" s="6">
        <v>26</v>
      </c>
      <c r="E222" s="6" t="s">
        <v>110</v>
      </c>
      <c r="F222" s="1">
        <v>2004</v>
      </c>
    </row>
    <row r="223" spans="1:6" x14ac:dyDescent="0.25">
      <c r="A223" s="6">
        <v>30</v>
      </c>
      <c r="B223" s="1" t="s">
        <v>122</v>
      </c>
      <c r="C223" s="1">
        <v>2021</v>
      </c>
      <c r="D223" s="6">
        <v>27</v>
      </c>
      <c r="E223" s="6" t="s">
        <v>114</v>
      </c>
      <c r="F223" s="1">
        <v>2011</v>
      </c>
    </row>
    <row r="224" spans="1:6" x14ac:dyDescent="0.25">
      <c r="A224" s="6">
        <v>30</v>
      </c>
      <c r="B224" s="1" t="s">
        <v>122</v>
      </c>
      <c r="C224" s="1">
        <v>2021</v>
      </c>
      <c r="D224" s="6">
        <v>29</v>
      </c>
      <c r="E224" s="6" t="s">
        <v>119</v>
      </c>
      <c r="F224" s="1">
        <v>1999</v>
      </c>
    </row>
    <row r="225" spans="1:6" x14ac:dyDescent="0.25">
      <c r="A225" s="6">
        <v>30</v>
      </c>
      <c r="B225" s="1" t="s">
        <v>122</v>
      </c>
      <c r="C225" s="1">
        <v>2021</v>
      </c>
      <c r="D225" s="6">
        <v>37</v>
      </c>
      <c r="E225" s="6" t="s">
        <v>142</v>
      </c>
      <c r="F225" s="1">
        <v>1998</v>
      </c>
    </row>
    <row r="226" spans="1:6" x14ac:dyDescent="0.25">
      <c r="A226" s="6">
        <v>30</v>
      </c>
      <c r="B226" s="1" t="s">
        <v>122</v>
      </c>
      <c r="C226" s="1">
        <v>2021</v>
      </c>
      <c r="D226" s="6">
        <v>38</v>
      </c>
      <c r="E226" s="6" t="s">
        <v>139</v>
      </c>
      <c r="F226" s="1">
        <v>1998</v>
      </c>
    </row>
    <row r="227" spans="1:6" x14ac:dyDescent="0.25">
      <c r="A227" s="6">
        <v>30</v>
      </c>
      <c r="B227" s="1" t="s">
        <v>122</v>
      </c>
      <c r="C227" s="1">
        <v>2021</v>
      </c>
      <c r="D227" s="6">
        <v>41</v>
      </c>
      <c r="E227" s="6" t="s">
        <v>155</v>
      </c>
      <c r="F227" s="1">
        <v>2013</v>
      </c>
    </row>
    <row r="228" spans="1:6" x14ac:dyDescent="0.25">
      <c r="A228" s="6">
        <v>30</v>
      </c>
      <c r="B228" s="1" t="s">
        <v>122</v>
      </c>
      <c r="C228" s="1">
        <v>2021</v>
      </c>
      <c r="D228" s="6">
        <v>43</v>
      </c>
      <c r="E228" s="6" t="s">
        <v>151</v>
      </c>
      <c r="F228" s="1">
        <v>2008</v>
      </c>
    </row>
    <row r="229" spans="1:6" x14ac:dyDescent="0.25">
      <c r="A229" s="6">
        <v>30</v>
      </c>
      <c r="B229" s="1" t="s">
        <v>122</v>
      </c>
      <c r="C229" s="1">
        <v>2021</v>
      </c>
      <c r="D229" s="6">
        <v>80</v>
      </c>
      <c r="E229" s="6" t="s">
        <v>262</v>
      </c>
      <c r="F229" s="1">
        <v>2008</v>
      </c>
    </row>
    <row r="230" spans="1:6" x14ac:dyDescent="0.25">
      <c r="A230" s="6">
        <v>30</v>
      </c>
      <c r="B230" s="1" t="s">
        <v>122</v>
      </c>
      <c r="C230" s="1">
        <v>2021</v>
      </c>
      <c r="D230" s="6">
        <v>85</v>
      </c>
      <c r="E230" s="6" t="s">
        <v>272</v>
      </c>
      <c r="F230" s="1">
        <v>2015</v>
      </c>
    </row>
    <row r="231" spans="1:6" x14ac:dyDescent="0.25">
      <c r="A231" s="6">
        <v>30</v>
      </c>
      <c r="B231" s="1" t="s">
        <v>122</v>
      </c>
      <c r="C231" s="1">
        <v>2021</v>
      </c>
      <c r="D231" s="6">
        <v>88</v>
      </c>
      <c r="E231" s="6" t="s">
        <v>287</v>
      </c>
      <c r="F231" s="1">
        <v>2016</v>
      </c>
    </row>
    <row r="232" spans="1:6" x14ac:dyDescent="0.25">
      <c r="A232" s="6">
        <v>31</v>
      </c>
      <c r="B232" s="1" t="s">
        <v>125</v>
      </c>
      <c r="C232" s="1">
        <v>2003</v>
      </c>
      <c r="D232" s="6">
        <v>29</v>
      </c>
      <c r="E232" s="6" t="s">
        <v>119</v>
      </c>
      <c r="F232" s="1">
        <v>1999</v>
      </c>
    </row>
    <row r="233" spans="1:6" x14ac:dyDescent="0.25">
      <c r="A233" s="6">
        <v>31</v>
      </c>
      <c r="B233" s="1" t="s">
        <v>125</v>
      </c>
      <c r="C233" s="1">
        <v>2003</v>
      </c>
      <c r="D233" s="6">
        <v>35</v>
      </c>
      <c r="E233" s="6" t="s">
        <v>134</v>
      </c>
      <c r="F233" s="1">
        <v>2000</v>
      </c>
    </row>
    <row r="234" spans="1:6" x14ac:dyDescent="0.25">
      <c r="A234" s="6">
        <v>31</v>
      </c>
      <c r="B234" s="1" t="s">
        <v>125</v>
      </c>
      <c r="C234" s="1">
        <v>2003</v>
      </c>
      <c r="D234" s="6">
        <v>37</v>
      </c>
      <c r="E234" s="6" t="s">
        <v>142</v>
      </c>
      <c r="F234" s="1">
        <v>1998</v>
      </c>
    </row>
    <row r="235" spans="1:6" x14ac:dyDescent="0.25">
      <c r="A235" s="6">
        <v>31</v>
      </c>
      <c r="B235" s="1" t="s">
        <v>125</v>
      </c>
      <c r="C235" s="1">
        <v>2003</v>
      </c>
      <c r="D235" s="6">
        <v>38</v>
      </c>
      <c r="E235" s="6" t="s">
        <v>139</v>
      </c>
      <c r="F235" s="1">
        <v>1998</v>
      </c>
    </row>
    <row r="236" spans="1:6" x14ac:dyDescent="0.25">
      <c r="A236" s="6">
        <v>31</v>
      </c>
      <c r="B236" s="1" t="s">
        <v>125</v>
      </c>
      <c r="C236" s="1">
        <v>2003</v>
      </c>
      <c r="D236" s="6">
        <v>40</v>
      </c>
      <c r="E236" s="6" t="s">
        <v>148</v>
      </c>
      <c r="F236" s="1">
        <v>2000</v>
      </c>
    </row>
    <row r="237" spans="1:6" x14ac:dyDescent="0.25">
      <c r="A237" s="6">
        <v>31</v>
      </c>
      <c r="B237" s="1" t="s">
        <v>125</v>
      </c>
      <c r="C237" s="1">
        <v>2003</v>
      </c>
      <c r="D237" s="6">
        <v>56</v>
      </c>
      <c r="E237" s="6" t="s">
        <v>196</v>
      </c>
      <c r="F237" s="1">
        <v>2001</v>
      </c>
    </row>
    <row r="238" spans="1:6" x14ac:dyDescent="0.25">
      <c r="A238" s="6">
        <v>32</v>
      </c>
      <c r="B238" s="1" t="s">
        <v>128</v>
      </c>
      <c r="C238" s="1">
        <v>2005</v>
      </c>
      <c r="D238" s="6">
        <v>31</v>
      </c>
      <c r="E238" s="6" t="s">
        <v>125</v>
      </c>
      <c r="F238" s="1">
        <v>2003</v>
      </c>
    </row>
    <row r="239" spans="1:6" x14ac:dyDescent="0.25">
      <c r="A239" s="6">
        <v>32</v>
      </c>
      <c r="B239" s="1" t="s">
        <v>128</v>
      </c>
      <c r="C239" s="1">
        <v>2005</v>
      </c>
      <c r="D239" s="6">
        <v>35</v>
      </c>
      <c r="E239" s="6" t="s">
        <v>134</v>
      </c>
      <c r="F239" s="1">
        <v>2000</v>
      </c>
    </row>
    <row r="240" spans="1:6" x14ac:dyDescent="0.25">
      <c r="A240" s="6">
        <v>32</v>
      </c>
      <c r="B240" s="1" t="s">
        <v>128</v>
      </c>
      <c r="C240" s="1">
        <v>2005</v>
      </c>
      <c r="D240" s="6">
        <v>37</v>
      </c>
      <c r="E240" s="6" t="s">
        <v>142</v>
      </c>
      <c r="F240" s="1">
        <v>1998</v>
      </c>
    </row>
    <row r="241" spans="1:6" x14ac:dyDescent="0.25">
      <c r="A241" s="6">
        <v>32</v>
      </c>
      <c r="B241" s="1" t="s">
        <v>128</v>
      </c>
      <c r="C241" s="1">
        <v>2005</v>
      </c>
      <c r="D241" s="6">
        <v>38</v>
      </c>
      <c r="E241" s="6" t="s">
        <v>139</v>
      </c>
      <c r="F241" s="1">
        <v>1998</v>
      </c>
    </row>
    <row r="242" spans="1:6" x14ac:dyDescent="0.25">
      <c r="A242" s="6">
        <v>33</v>
      </c>
      <c r="B242" s="1" t="s">
        <v>130</v>
      </c>
      <c r="C242" s="1">
        <v>2005</v>
      </c>
      <c r="D242" s="6">
        <v>26</v>
      </c>
      <c r="E242" s="6" t="s">
        <v>110</v>
      </c>
      <c r="F242" s="1">
        <v>2004</v>
      </c>
    </row>
    <row r="243" spans="1:6" x14ac:dyDescent="0.25">
      <c r="A243" s="6">
        <v>33</v>
      </c>
      <c r="B243" s="1" t="s">
        <v>130</v>
      </c>
      <c r="C243" s="1">
        <v>2005</v>
      </c>
      <c r="D243" s="6">
        <v>31</v>
      </c>
      <c r="E243" s="6" t="s">
        <v>125</v>
      </c>
      <c r="F243" s="1">
        <v>2003</v>
      </c>
    </row>
    <row r="244" spans="1:6" x14ac:dyDescent="0.25">
      <c r="A244" s="6">
        <v>33</v>
      </c>
      <c r="B244" s="1" t="s">
        <v>130</v>
      </c>
      <c r="C244" s="1">
        <v>2005</v>
      </c>
      <c r="D244" s="6">
        <v>32</v>
      </c>
      <c r="E244" s="6" t="s">
        <v>128</v>
      </c>
      <c r="F244" s="1">
        <v>2005</v>
      </c>
    </row>
    <row r="245" spans="1:6" x14ac:dyDescent="0.25">
      <c r="A245" s="6">
        <v>33</v>
      </c>
      <c r="B245" s="1" t="s">
        <v>130</v>
      </c>
      <c r="C245" s="1">
        <v>2005</v>
      </c>
      <c r="D245" s="6">
        <v>36</v>
      </c>
      <c r="E245" s="6" t="s">
        <v>137</v>
      </c>
      <c r="F245" s="1">
        <v>2004</v>
      </c>
    </row>
    <row r="246" spans="1:6" x14ac:dyDescent="0.25">
      <c r="A246" s="6">
        <v>33</v>
      </c>
      <c r="B246" s="1" t="s">
        <v>130</v>
      </c>
      <c r="C246" s="1">
        <v>2005</v>
      </c>
      <c r="D246" s="6">
        <v>37</v>
      </c>
      <c r="E246" s="6" t="s">
        <v>142</v>
      </c>
      <c r="F246" s="1">
        <v>1998</v>
      </c>
    </row>
    <row r="247" spans="1:6" x14ac:dyDescent="0.25">
      <c r="A247" s="6">
        <v>33</v>
      </c>
      <c r="B247" s="1" t="s">
        <v>130</v>
      </c>
      <c r="C247" s="1">
        <v>2005</v>
      </c>
      <c r="D247" s="6">
        <v>38</v>
      </c>
      <c r="E247" s="6" t="s">
        <v>139</v>
      </c>
      <c r="F247" s="1">
        <v>1998</v>
      </c>
    </row>
    <row r="248" spans="1:6" x14ac:dyDescent="0.25">
      <c r="A248" s="6">
        <v>34</v>
      </c>
      <c r="B248" s="1" t="s">
        <v>132</v>
      </c>
      <c r="C248" s="1">
        <v>2011</v>
      </c>
      <c r="D248" s="6">
        <v>3</v>
      </c>
      <c r="E248" s="6" t="s">
        <v>19</v>
      </c>
      <c r="F248" s="1">
        <v>2008</v>
      </c>
    </row>
    <row r="249" spans="1:6" x14ac:dyDescent="0.25">
      <c r="A249" s="6">
        <v>34</v>
      </c>
      <c r="B249" s="1" t="s">
        <v>132</v>
      </c>
      <c r="C249" s="1">
        <v>2011</v>
      </c>
      <c r="D249" s="6">
        <v>17</v>
      </c>
      <c r="E249" s="6" t="s">
        <v>53</v>
      </c>
      <c r="F249" s="1">
        <v>2009</v>
      </c>
    </row>
    <row r="250" spans="1:6" x14ac:dyDescent="0.25">
      <c r="A250" s="6">
        <v>34</v>
      </c>
      <c r="B250" s="1" t="s">
        <v>132</v>
      </c>
      <c r="C250" s="1">
        <v>2011</v>
      </c>
      <c r="D250" s="6">
        <v>26</v>
      </c>
      <c r="E250" s="6" t="s">
        <v>110</v>
      </c>
      <c r="F250" s="1">
        <v>2004</v>
      </c>
    </row>
    <row r="251" spans="1:6" x14ac:dyDescent="0.25">
      <c r="A251" s="6">
        <v>34</v>
      </c>
      <c r="B251" s="1" t="s">
        <v>132</v>
      </c>
      <c r="C251" s="1">
        <v>2011</v>
      </c>
      <c r="D251" s="6">
        <v>31</v>
      </c>
      <c r="E251" s="6" t="s">
        <v>125</v>
      </c>
      <c r="F251" s="1">
        <v>2003</v>
      </c>
    </row>
    <row r="252" spans="1:6" x14ac:dyDescent="0.25">
      <c r="A252" s="6">
        <v>34</v>
      </c>
      <c r="B252" s="1" t="s">
        <v>132</v>
      </c>
      <c r="C252" s="1">
        <v>2011</v>
      </c>
      <c r="D252" s="6">
        <v>36</v>
      </c>
      <c r="E252" s="6" t="s">
        <v>137</v>
      </c>
      <c r="F252" s="1">
        <v>2004</v>
      </c>
    </row>
    <row r="253" spans="1:6" x14ac:dyDescent="0.25">
      <c r="A253" s="6">
        <v>34</v>
      </c>
      <c r="B253" s="1" t="s">
        <v>132</v>
      </c>
      <c r="C253" s="1">
        <v>2011</v>
      </c>
      <c r="D253" s="6">
        <v>37</v>
      </c>
      <c r="E253" s="6" t="s">
        <v>142</v>
      </c>
      <c r="F253" s="1">
        <v>1998</v>
      </c>
    </row>
    <row r="254" spans="1:6" x14ac:dyDescent="0.25">
      <c r="A254" s="6">
        <v>34</v>
      </c>
      <c r="B254" s="1" t="s">
        <v>132</v>
      </c>
      <c r="C254" s="1">
        <v>2011</v>
      </c>
      <c r="D254" s="6">
        <v>38</v>
      </c>
      <c r="E254" s="6" t="s">
        <v>139</v>
      </c>
      <c r="F254" s="1">
        <v>1998</v>
      </c>
    </row>
    <row r="255" spans="1:6" x14ac:dyDescent="0.25">
      <c r="A255" s="6">
        <v>34</v>
      </c>
      <c r="B255" s="1" t="s">
        <v>132</v>
      </c>
      <c r="C255" s="1">
        <v>2011</v>
      </c>
      <c r="D255" s="6">
        <v>45</v>
      </c>
      <c r="E255" s="6" t="s">
        <v>160</v>
      </c>
      <c r="F255" s="1">
        <v>2008</v>
      </c>
    </row>
    <row r="256" spans="1:6" x14ac:dyDescent="0.25">
      <c r="A256" s="6">
        <v>34</v>
      </c>
      <c r="B256" s="1" t="s">
        <v>132</v>
      </c>
      <c r="C256" s="1">
        <v>2011</v>
      </c>
      <c r="D256" s="6">
        <v>74</v>
      </c>
      <c r="E256" s="6" t="s">
        <v>243</v>
      </c>
      <c r="F256" s="1">
        <v>2008</v>
      </c>
    </row>
    <row r="257" spans="1:6" x14ac:dyDescent="0.25">
      <c r="A257" s="6">
        <v>34</v>
      </c>
      <c r="B257" s="1" t="s">
        <v>132</v>
      </c>
      <c r="C257" s="1">
        <v>2011</v>
      </c>
      <c r="D257" s="6">
        <v>80</v>
      </c>
      <c r="E257" s="6" t="s">
        <v>262</v>
      </c>
      <c r="F257" s="1">
        <v>2008</v>
      </c>
    </row>
    <row r="258" spans="1:6" x14ac:dyDescent="0.25">
      <c r="A258" s="6">
        <v>34</v>
      </c>
      <c r="B258" s="1" t="s">
        <v>132</v>
      </c>
      <c r="C258" s="1">
        <v>2011</v>
      </c>
      <c r="D258" s="6">
        <v>80</v>
      </c>
      <c r="E258" s="6" t="s">
        <v>262</v>
      </c>
      <c r="F258" s="1">
        <v>2008</v>
      </c>
    </row>
    <row r="259" spans="1:6" x14ac:dyDescent="0.25">
      <c r="A259" s="6">
        <v>35</v>
      </c>
      <c r="B259" s="1" t="s">
        <v>134</v>
      </c>
      <c r="C259" s="1">
        <v>2000</v>
      </c>
      <c r="D259" s="6">
        <v>37</v>
      </c>
      <c r="E259" s="6" t="s">
        <v>142</v>
      </c>
      <c r="F259" s="1">
        <v>1998</v>
      </c>
    </row>
    <row r="260" spans="1:6" x14ac:dyDescent="0.25">
      <c r="A260" s="6">
        <v>35</v>
      </c>
      <c r="B260" s="1" t="s">
        <v>134</v>
      </c>
      <c r="C260" s="1">
        <v>2000</v>
      </c>
      <c r="D260" s="6">
        <v>38</v>
      </c>
      <c r="E260" s="1" t="s">
        <v>139</v>
      </c>
      <c r="F260" s="1">
        <v>1998</v>
      </c>
    </row>
    <row r="261" spans="1:6" x14ac:dyDescent="0.25">
      <c r="A261" s="6">
        <v>36</v>
      </c>
      <c r="B261" s="1" t="s">
        <v>137</v>
      </c>
      <c r="C261" s="1">
        <v>2004</v>
      </c>
      <c r="D261" s="6">
        <v>25</v>
      </c>
      <c r="E261" s="6" t="s">
        <v>111</v>
      </c>
      <c r="F261" s="1">
        <v>2003</v>
      </c>
    </row>
    <row r="262" spans="1:6" x14ac:dyDescent="0.25">
      <c r="A262" s="6">
        <v>36</v>
      </c>
      <c r="B262" s="1" t="s">
        <v>137</v>
      </c>
      <c r="C262" s="1">
        <v>2004</v>
      </c>
      <c r="D262" s="6">
        <v>29</v>
      </c>
      <c r="E262" s="6" t="s">
        <v>119</v>
      </c>
      <c r="F262" s="1">
        <v>1999</v>
      </c>
    </row>
    <row r="263" spans="1:6" x14ac:dyDescent="0.25">
      <c r="A263" s="6">
        <v>36</v>
      </c>
      <c r="B263" s="1" t="s">
        <v>137</v>
      </c>
      <c r="C263" s="1">
        <v>2004</v>
      </c>
      <c r="D263" s="6">
        <v>31</v>
      </c>
      <c r="E263" s="6" t="s">
        <v>125</v>
      </c>
      <c r="F263" s="1">
        <v>2003</v>
      </c>
    </row>
    <row r="264" spans="1:6" x14ac:dyDescent="0.25">
      <c r="A264" s="6">
        <v>36</v>
      </c>
      <c r="B264" s="1" t="s">
        <v>137</v>
      </c>
      <c r="C264" s="1">
        <v>2004</v>
      </c>
      <c r="D264" s="6">
        <v>35</v>
      </c>
      <c r="E264" s="6" t="s">
        <v>134</v>
      </c>
      <c r="F264" s="1">
        <v>2000</v>
      </c>
    </row>
    <row r="265" spans="1:6" x14ac:dyDescent="0.25">
      <c r="A265" s="6">
        <v>36</v>
      </c>
      <c r="B265" s="1" t="s">
        <v>137</v>
      </c>
      <c r="C265" s="1">
        <v>2004</v>
      </c>
      <c r="D265" s="6">
        <v>37</v>
      </c>
      <c r="E265" s="6" t="s">
        <v>142</v>
      </c>
      <c r="F265" s="1">
        <v>1998</v>
      </c>
    </row>
    <row r="266" spans="1:6" x14ac:dyDescent="0.25">
      <c r="A266" s="6">
        <v>36</v>
      </c>
      <c r="B266" s="1" t="s">
        <v>137</v>
      </c>
      <c r="C266" s="1">
        <v>2004</v>
      </c>
      <c r="D266" s="6">
        <v>38</v>
      </c>
      <c r="E266" s="6" t="s">
        <v>139</v>
      </c>
      <c r="F266" s="1">
        <v>1998</v>
      </c>
    </row>
    <row r="267" spans="1:6" x14ac:dyDescent="0.25">
      <c r="A267" s="6">
        <v>36</v>
      </c>
      <c r="B267" s="1" t="s">
        <v>137</v>
      </c>
      <c r="C267" s="1">
        <v>2004</v>
      </c>
      <c r="D267" s="6">
        <v>56</v>
      </c>
      <c r="E267" s="6" t="s">
        <v>196</v>
      </c>
      <c r="F267" s="1">
        <v>2001</v>
      </c>
    </row>
    <row r="268" spans="1:6" x14ac:dyDescent="0.25">
      <c r="A268" s="6">
        <v>36</v>
      </c>
      <c r="B268" s="1" t="s">
        <v>137</v>
      </c>
      <c r="C268" s="1">
        <v>2004</v>
      </c>
      <c r="D268" s="6">
        <v>93</v>
      </c>
      <c r="E268" s="6" t="s">
        <v>302</v>
      </c>
      <c r="F268" s="1">
        <v>2003</v>
      </c>
    </row>
    <row r="269" spans="1:6" x14ac:dyDescent="0.25">
      <c r="A269" s="6">
        <v>37</v>
      </c>
      <c r="B269" s="1" t="s">
        <v>142</v>
      </c>
      <c r="C269" s="1">
        <v>1998</v>
      </c>
      <c r="D269" s="6">
        <v>35</v>
      </c>
      <c r="E269" s="1" t="s">
        <v>134</v>
      </c>
      <c r="F269" s="1">
        <v>2000</v>
      </c>
    </row>
    <row r="270" spans="1:6" x14ac:dyDescent="0.25">
      <c r="A270" s="6">
        <v>38</v>
      </c>
      <c r="B270" s="1" t="s">
        <v>139</v>
      </c>
      <c r="C270" s="1">
        <v>1998</v>
      </c>
      <c r="D270" s="1"/>
      <c r="F270" s="1" t="s">
        <v>1250</v>
      </c>
    </row>
    <row r="271" spans="1:6" x14ac:dyDescent="0.25">
      <c r="A271" s="6">
        <v>39</v>
      </c>
      <c r="B271" s="1" t="s">
        <v>145</v>
      </c>
      <c r="C271" s="1">
        <v>1999</v>
      </c>
      <c r="D271" s="6">
        <v>37</v>
      </c>
      <c r="E271" s="6" t="s">
        <v>142</v>
      </c>
      <c r="F271" s="1">
        <v>1998</v>
      </c>
    </row>
    <row r="272" spans="1:6" x14ac:dyDescent="0.25">
      <c r="A272" s="6">
        <v>40</v>
      </c>
      <c r="B272" s="1" t="s">
        <v>148</v>
      </c>
      <c r="C272" s="1">
        <v>2000</v>
      </c>
      <c r="D272" s="1"/>
      <c r="F272" s="1" t="s">
        <v>1250</v>
      </c>
    </row>
    <row r="273" spans="1:6" x14ac:dyDescent="0.25">
      <c r="A273" s="6">
        <v>41</v>
      </c>
      <c r="B273" s="1" t="s">
        <v>155</v>
      </c>
      <c r="C273" s="1">
        <v>2013</v>
      </c>
      <c r="D273" s="6">
        <v>3</v>
      </c>
      <c r="E273" s="6" t="s">
        <v>19</v>
      </c>
      <c r="F273" s="1">
        <v>2008</v>
      </c>
    </row>
    <row r="274" spans="1:6" x14ac:dyDescent="0.25">
      <c r="A274" s="6">
        <v>41</v>
      </c>
      <c r="B274" s="1" t="s">
        <v>155</v>
      </c>
      <c r="C274" s="1">
        <v>2013</v>
      </c>
      <c r="D274" s="6">
        <v>10</v>
      </c>
      <c r="E274" s="6" t="s">
        <v>30</v>
      </c>
      <c r="F274" s="1">
        <v>2010</v>
      </c>
    </row>
    <row r="275" spans="1:6" x14ac:dyDescent="0.25">
      <c r="A275" s="6">
        <v>41</v>
      </c>
      <c r="B275" s="1" t="s">
        <v>155</v>
      </c>
      <c r="C275" s="1">
        <v>2013</v>
      </c>
      <c r="D275" s="6">
        <v>17</v>
      </c>
      <c r="E275" s="6" t="s">
        <v>53</v>
      </c>
      <c r="F275" s="1">
        <v>2009</v>
      </c>
    </row>
    <row r="276" spans="1:6" x14ac:dyDescent="0.25">
      <c r="A276" s="6">
        <v>41</v>
      </c>
      <c r="B276" s="1" t="s">
        <v>155</v>
      </c>
      <c r="C276" s="1">
        <v>2013</v>
      </c>
      <c r="D276" s="6">
        <v>26</v>
      </c>
      <c r="E276" s="6" t="s">
        <v>110</v>
      </c>
      <c r="F276" s="1">
        <v>2004</v>
      </c>
    </row>
    <row r="277" spans="1:6" x14ac:dyDescent="0.25">
      <c r="A277" s="6">
        <v>41</v>
      </c>
      <c r="B277" s="1" t="s">
        <v>155</v>
      </c>
      <c r="C277" s="1">
        <v>2013</v>
      </c>
      <c r="D277" s="6">
        <v>27</v>
      </c>
      <c r="E277" s="6" t="s">
        <v>114</v>
      </c>
      <c r="F277" s="1">
        <v>2011</v>
      </c>
    </row>
    <row r="278" spans="1:6" x14ac:dyDescent="0.25">
      <c r="A278" s="6">
        <v>41</v>
      </c>
      <c r="B278" s="1" t="s">
        <v>155</v>
      </c>
      <c r="C278" s="1">
        <v>2013</v>
      </c>
      <c r="D278" s="6">
        <v>35</v>
      </c>
      <c r="E278" s="6" t="s">
        <v>134</v>
      </c>
      <c r="F278" s="1">
        <v>2000</v>
      </c>
    </row>
    <row r="279" spans="1:6" x14ac:dyDescent="0.25">
      <c r="A279" s="6">
        <v>41</v>
      </c>
      <c r="B279" s="1" t="s">
        <v>155</v>
      </c>
      <c r="C279" s="1">
        <v>2013</v>
      </c>
      <c r="D279" s="6">
        <v>36</v>
      </c>
      <c r="E279" s="6" t="s">
        <v>137</v>
      </c>
      <c r="F279" s="1">
        <v>2004</v>
      </c>
    </row>
    <row r="280" spans="1:6" x14ac:dyDescent="0.25">
      <c r="A280" s="6">
        <v>41</v>
      </c>
      <c r="B280" s="1" t="s">
        <v>155</v>
      </c>
      <c r="C280" s="1">
        <v>2013</v>
      </c>
      <c r="D280" s="6">
        <v>37</v>
      </c>
      <c r="E280" s="6" t="s">
        <v>142</v>
      </c>
      <c r="F280" s="1">
        <v>1998</v>
      </c>
    </row>
    <row r="281" spans="1:6" x14ac:dyDescent="0.25">
      <c r="A281" s="6">
        <v>41</v>
      </c>
      <c r="B281" s="1" t="s">
        <v>155</v>
      </c>
      <c r="C281" s="1">
        <v>2013</v>
      </c>
      <c r="D281" s="6">
        <v>38</v>
      </c>
      <c r="E281" s="6" t="s">
        <v>139</v>
      </c>
      <c r="F281" s="1">
        <v>1998</v>
      </c>
    </row>
    <row r="282" spans="1:6" x14ac:dyDescent="0.25">
      <c r="A282" s="6">
        <v>41</v>
      </c>
      <c r="B282" s="1" t="s">
        <v>155</v>
      </c>
      <c r="C282" s="1">
        <v>2013</v>
      </c>
      <c r="D282" s="6">
        <v>56</v>
      </c>
      <c r="E282" s="6" t="s">
        <v>196</v>
      </c>
      <c r="F282" s="1">
        <v>2001</v>
      </c>
    </row>
    <row r="283" spans="1:6" x14ac:dyDescent="0.25">
      <c r="A283" s="6">
        <v>41</v>
      </c>
      <c r="B283" s="1" t="s">
        <v>155</v>
      </c>
      <c r="C283" s="1">
        <v>2013</v>
      </c>
      <c r="D283" s="6">
        <v>79</v>
      </c>
      <c r="E283" s="6" t="s">
        <v>1230</v>
      </c>
      <c r="F283" s="1">
        <v>2004</v>
      </c>
    </row>
    <row r="284" spans="1:6" x14ac:dyDescent="0.25">
      <c r="A284" s="6">
        <v>41</v>
      </c>
      <c r="B284" s="1" t="s">
        <v>155</v>
      </c>
      <c r="C284" s="1">
        <v>2013</v>
      </c>
      <c r="D284" s="6">
        <v>80</v>
      </c>
      <c r="E284" s="6" t="s">
        <v>262</v>
      </c>
      <c r="F284" s="1">
        <v>2008</v>
      </c>
    </row>
    <row r="285" spans="1:6" x14ac:dyDescent="0.25">
      <c r="A285" s="6">
        <v>41</v>
      </c>
      <c r="B285" s="1" t="s">
        <v>155</v>
      </c>
      <c r="C285" s="1">
        <v>2013</v>
      </c>
      <c r="D285" s="6">
        <v>90</v>
      </c>
      <c r="E285" s="6" t="s">
        <v>293</v>
      </c>
      <c r="F285" s="1">
        <v>2004</v>
      </c>
    </row>
    <row r="286" spans="1:6" x14ac:dyDescent="0.25">
      <c r="A286" s="6">
        <v>41</v>
      </c>
      <c r="B286" s="1" t="s">
        <v>155</v>
      </c>
      <c r="C286" s="1">
        <v>2013</v>
      </c>
      <c r="D286" s="6">
        <v>92</v>
      </c>
      <c r="E286" s="6" t="s">
        <v>299</v>
      </c>
      <c r="F286" s="1">
        <v>2000</v>
      </c>
    </row>
    <row r="287" spans="1:6" x14ac:dyDescent="0.25">
      <c r="A287" s="6">
        <v>42</v>
      </c>
      <c r="B287" s="1" t="s">
        <v>154</v>
      </c>
      <c r="C287" s="1">
        <v>2014</v>
      </c>
      <c r="D287" s="6">
        <v>3</v>
      </c>
      <c r="E287" s="6" t="s">
        <v>19</v>
      </c>
      <c r="F287" s="1">
        <v>2008</v>
      </c>
    </row>
    <row r="288" spans="1:6" x14ac:dyDescent="0.25">
      <c r="A288" s="6">
        <v>42</v>
      </c>
      <c r="B288" s="1" t="s">
        <v>154</v>
      </c>
      <c r="C288" s="1">
        <v>2014</v>
      </c>
      <c r="D288" s="6">
        <v>10</v>
      </c>
      <c r="E288" s="6" t="s">
        <v>30</v>
      </c>
      <c r="F288" s="1">
        <v>2010</v>
      </c>
    </row>
    <row r="289" spans="1:6" x14ac:dyDescent="0.25">
      <c r="A289" s="6">
        <v>42</v>
      </c>
      <c r="B289" s="1" t="s">
        <v>154</v>
      </c>
      <c r="C289" s="1">
        <v>2014</v>
      </c>
      <c r="D289" s="6">
        <v>17</v>
      </c>
      <c r="E289" s="6" t="s">
        <v>53</v>
      </c>
      <c r="F289" s="1">
        <v>2009</v>
      </c>
    </row>
    <row r="290" spans="1:6" x14ac:dyDescent="0.25">
      <c r="A290" s="6">
        <v>42</v>
      </c>
      <c r="B290" s="1" t="s">
        <v>154</v>
      </c>
      <c r="C290" s="1">
        <v>2014</v>
      </c>
      <c r="D290" s="6">
        <v>18</v>
      </c>
      <c r="E290" s="6" t="s">
        <v>50</v>
      </c>
      <c r="F290" s="1">
        <v>2013</v>
      </c>
    </row>
    <row r="291" spans="1:6" x14ac:dyDescent="0.25">
      <c r="A291" s="6">
        <v>42</v>
      </c>
      <c r="B291" s="1" t="s">
        <v>154</v>
      </c>
      <c r="C291" s="1">
        <v>2014</v>
      </c>
      <c r="D291" s="6">
        <v>25</v>
      </c>
      <c r="E291" s="6" t="s">
        <v>111</v>
      </c>
      <c r="F291" s="1">
        <v>2003</v>
      </c>
    </row>
    <row r="292" spans="1:6" x14ac:dyDescent="0.25">
      <c r="A292" s="6">
        <v>42</v>
      </c>
      <c r="B292" s="1" t="s">
        <v>154</v>
      </c>
      <c r="C292" s="1">
        <v>2014</v>
      </c>
      <c r="D292" s="6">
        <v>27</v>
      </c>
      <c r="E292" s="6" t="s">
        <v>114</v>
      </c>
      <c r="F292" s="1">
        <v>2011</v>
      </c>
    </row>
    <row r="293" spans="1:6" x14ac:dyDescent="0.25">
      <c r="A293" s="6">
        <v>42</v>
      </c>
      <c r="B293" s="1" t="s">
        <v>154</v>
      </c>
      <c r="C293" s="1">
        <v>2014</v>
      </c>
      <c r="D293" s="6">
        <v>29</v>
      </c>
      <c r="E293" s="6" t="s">
        <v>119</v>
      </c>
      <c r="F293" s="1">
        <v>1999</v>
      </c>
    </row>
    <row r="294" spans="1:6" x14ac:dyDescent="0.25">
      <c r="A294" s="6">
        <v>42</v>
      </c>
      <c r="B294" s="1" t="s">
        <v>154</v>
      </c>
      <c r="C294" s="1">
        <v>2014</v>
      </c>
      <c r="D294" s="6">
        <v>31</v>
      </c>
      <c r="E294" s="6" t="s">
        <v>125</v>
      </c>
      <c r="F294" s="1">
        <v>2003</v>
      </c>
    </row>
    <row r="295" spans="1:6" x14ac:dyDescent="0.25">
      <c r="A295" s="6">
        <v>42</v>
      </c>
      <c r="B295" s="1" t="s">
        <v>154</v>
      </c>
      <c r="C295" s="1">
        <v>2014</v>
      </c>
      <c r="D295" s="6">
        <v>32</v>
      </c>
      <c r="E295" s="6" t="s">
        <v>128</v>
      </c>
      <c r="F295" s="1">
        <v>2005</v>
      </c>
    </row>
    <row r="296" spans="1:6" x14ac:dyDescent="0.25">
      <c r="A296" s="6">
        <v>42</v>
      </c>
      <c r="B296" s="1" t="s">
        <v>154</v>
      </c>
      <c r="C296" s="1">
        <v>2014</v>
      </c>
      <c r="D296" s="6">
        <v>35</v>
      </c>
      <c r="E296" s="6" t="s">
        <v>134</v>
      </c>
      <c r="F296" s="1">
        <v>2000</v>
      </c>
    </row>
    <row r="297" spans="1:6" x14ac:dyDescent="0.25">
      <c r="A297" s="6">
        <v>42</v>
      </c>
      <c r="B297" s="1" t="s">
        <v>154</v>
      </c>
      <c r="C297" s="1">
        <v>2014</v>
      </c>
      <c r="D297" s="6">
        <v>36</v>
      </c>
      <c r="E297" s="6" t="s">
        <v>137</v>
      </c>
      <c r="F297" s="1">
        <v>2004</v>
      </c>
    </row>
    <row r="298" spans="1:6" x14ac:dyDescent="0.25">
      <c r="A298" s="6">
        <v>42</v>
      </c>
      <c r="B298" s="1" t="s">
        <v>154</v>
      </c>
      <c r="C298" s="1">
        <v>2014</v>
      </c>
      <c r="D298" s="6">
        <v>37</v>
      </c>
      <c r="E298" s="6" t="s">
        <v>142</v>
      </c>
      <c r="F298" s="1">
        <v>1998</v>
      </c>
    </row>
    <row r="299" spans="1:6" x14ac:dyDescent="0.25">
      <c r="A299" s="6">
        <v>42</v>
      </c>
      <c r="B299" s="1" t="s">
        <v>154</v>
      </c>
      <c r="C299" s="1">
        <v>2014</v>
      </c>
      <c r="D299" s="6">
        <v>38</v>
      </c>
      <c r="E299" s="6" t="s">
        <v>139</v>
      </c>
      <c r="F299" s="1">
        <v>1998</v>
      </c>
    </row>
    <row r="300" spans="1:6" x14ac:dyDescent="0.25">
      <c r="A300" s="6">
        <v>42</v>
      </c>
      <c r="B300" s="1" t="s">
        <v>154</v>
      </c>
      <c r="C300" s="1">
        <v>2014</v>
      </c>
      <c r="D300" s="6">
        <v>45</v>
      </c>
      <c r="E300" s="6" t="s">
        <v>160</v>
      </c>
      <c r="F300" s="1">
        <v>2008</v>
      </c>
    </row>
    <row r="301" spans="1:6" x14ac:dyDescent="0.25">
      <c r="A301" s="6">
        <v>42</v>
      </c>
      <c r="B301" s="1" t="s">
        <v>154</v>
      </c>
      <c r="C301" s="1">
        <v>2014</v>
      </c>
      <c r="D301" s="6">
        <v>56</v>
      </c>
      <c r="E301" s="6" t="s">
        <v>196</v>
      </c>
      <c r="F301" s="1">
        <v>2001</v>
      </c>
    </row>
    <row r="302" spans="1:6" x14ac:dyDescent="0.25">
      <c r="A302" s="6">
        <v>42</v>
      </c>
      <c r="B302" s="1" t="s">
        <v>154</v>
      </c>
      <c r="C302" s="1">
        <v>2014</v>
      </c>
      <c r="D302" s="6">
        <v>90</v>
      </c>
      <c r="E302" s="6" t="s">
        <v>293</v>
      </c>
      <c r="F302" s="1">
        <v>2004</v>
      </c>
    </row>
    <row r="303" spans="1:6" x14ac:dyDescent="0.25">
      <c r="A303" s="6">
        <v>43</v>
      </c>
      <c r="B303" s="1" t="s">
        <v>151</v>
      </c>
      <c r="C303" s="1">
        <v>2008</v>
      </c>
      <c r="D303" s="6">
        <v>29</v>
      </c>
      <c r="E303" s="6" t="s">
        <v>119</v>
      </c>
      <c r="F303" s="1">
        <v>1999</v>
      </c>
    </row>
    <row r="304" spans="1:6" x14ac:dyDescent="0.25">
      <c r="A304" s="6">
        <v>43</v>
      </c>
      <c r="B304" s="1" t="s">
        <v>151</v>
      </c>
      <c r="C304" s="1">
        <v>2008</v>
      </c>
      <c r="D304" s="6">
        <v>31</v>
      </c>
      <c r="E304" s="6" t="s">
        <v>125</v>
      </c>
      <c r="F304" s="1">
        <v>2003</v>
      </c>
    </row>
    <row r="305" spans="1:6" x14ac:dyDescent="0.25">
      <c r="A305" s="6">
        <v>43</v>
      </c>
      <c r="B305" s="1" t="s">
        <v>151</v>
      </c>
      <c r="C305" s="1">
        <v>2008</v>
      </c>
      <c r="D305" s="6">
        <v>32</v>
      </c>
      <c r="E305" s="6" t="s">
        <v>128</v>
      </c>
      <c r="F305" s="1">
        <v>2005</v>
      </c>
    </row>
    <row r="306" spans="1:6" x14ac:dyDescent="0.25">
      <c r="A306" s="6">
        <v>43</v>
      </c>
      <c r="B306" s="1" t="s">
        <v>151</v>
      </c>
      <c r="C306" s="1">
        <v>2008</v>
      </c>
      <c r="D306" s="6">
        <v>36</v>
      </c>
      <c r="E306" s="6" t="s">
        <v>137</v>
      </c>
      <c r="F306" s="1">
        <v>2004</v>
      </c>
    </row>
    <row r="307" spans="1:6" x14ac:dyDescent="0.25">
      <c r="A307" s="6">
        <v>43</v>
      </c>
      <c r="B307" s="1" t="s">
        <v>151</v>
      </c>
      <c r="C307" s="1">
        <v>2008</v>
      </c>
      <c r="D307" s="6">
        <v>37</v>
      </c>
      <c r="E307" s="6" t="s">
        <v>142</v>
      </c>
      <c r="F307" s="1">
        <v>1998</v>
      </c>
    </row>
    <row r="308" spans="1:6" x14ac:dyDescent="0.25">
      <c r="A308" s="6">
        <v>43</v>
      </c>
      <c r="B308" s="1" t="s">
        <v>151</v>
      </c>
      <c r="C308" s="1">
        <v>2008</v>
      </c>
      <c r="D308" s="6">
        <v>38</v>
      </c>
      <c r="E308" s="6" t="s">
        <v>139</v>
      </c>
      <c r="F308" s="1">
        <v>1998</v>
      </c>
    </row>
    <row r="309" spans="1:6" x14ac:dyDescent="0.25">
      <c r="A309" s="6">
        <v>44</v>
      </c>
      <c r="B309" s="1" t="s">
        <v>157</v>
      </c>
      <c r="C309" s="1">
        <v>2008</v>
      </c>
      <c r="D309" s="6">
        <v>26</v>
      </c>
      <c r="E309" s="6" t="s">
        <v>110</v>
      </c>
      <c r="F309" s="1">
        <v>2004</v>
      </c>
    </row>
    <row r="310" spans="1:6" x14ac:dyDescent="0.25">
      <c r="A310" s="6">
        <v>44</v>
      </c>
      <c r="B310" s="1" t="s">
        <v>157</v>
      </c>
      <c r="C310" s="1">
        <v>2008</v>
      </c>
      <c r="D310" s="6">
        <v>31</v>
      </c>
      <c r="E310" s="6" t="s">
        <v>125</v>
      </c>
      <c r="F310" s="1">
        <v>2003</v>
      </c>
    </row>
    <row r="311" spans="1:6" x14ac:dyDescent="0.25">
      <c r="A311" s="6">
        <v>44</v>
      </c>
      <c r="B311" s="1" t="s">
        <v>157</v>
      </c>
      <c r="C311" s="1">
        <v>2008</v>
      </c>
      <c r="D311" s="6">
        <v>35</v>
      </c>
      <c r="E311" s="6" t="s">
        <v>134</v>
      </c>
      <c r="F311" s="1">
        <v>2000</v>
      </c>
    </row>
    <row r="312" spans="1:6" x14ac:dyDescent="0.25">
      <c r="A312" s="6">
        <v>44</v>
      </c>
      <c r="B312" s="1" t="s">
        <v>157</v>
      </c>
      <c r="C312" s="1">
        <v>2008</v>
      </c>
      <c r="D312" s="6">
        <v>37</v>
      </c>
      <c r="E312" s="6" t="s">
        <v>142</v>
      </c>
      <c r="F312" s="1">
        <v>1998</v>
      </c>
    </row>
    <row r="313" spans="1:6" x14ac:dyDescent="0.25">
      <c r="A313" s="6">
        <v>44</v>
      </c>
      <c r="B313" s="1" t="s">
        <v>157</v>
      </c>
      <c r="C313" s="1">
        <v>2008</v>
      </c>
      <c r="D313" s="6">
        <v>38</v>
      </c>
      <c r="E313" s="6" t="s">
        <v>139</v>
      </c>
      <c r="F313" s="1">
        <v>1998</v>
      </c>
    </row>
    <row r="314" spans="1:6" x14ac:dyDescent="0.25">
      <c r="A314" s="6">
        <v>45</v>
      </c>
      <c r="B314" s="1" t="s">
        <v>160</v>
      </c>
      <c r="C314" s="1">
        <v>2008</v>
      </c>
      <c r="D314" s="6">
        <v>25</v>
      </c>
      <c r="E314" s="6" t="s">
        <v>111</v>
      </c>
      <c r="F314" s="1">
        <v>2003</v>
      </c>
    </row>
    <row r="315" spans="1:6" x14ac:dyDescent="0.25">
      <c r="A315" s="6">
        <v>45</v>
      </c>
      <c r="B315" s="1" t="s">
        <v>160</v>
      </c>
      <c r="C315" s="1">
        <v>2008</v>
      </c>
      <c r="D315" s="6">
        <v>29</v>
      </c>
      <c r="E315" s="6" t="s">
        <v>119</v>
      </c>
      <c r="F315" s="1">
        <v>1999</v>
      </c>
    </row>
    <row r="316" spans="1:6" x14ac:dyDescent="0.25">
      <c r="A316" s="6">
        <v>45</v>
      </c>
      <c r="B316" s="1" t="s">
        <v>160</v>
      </c>
      <c r="C316" s="1">
        <v>2008</v>
      </c>
      <c r="D316" s="6">
        <v>31</v>
      </c>
      <c r="E316" s="6" t="s">
        <v>125</v>
      </c>
      <c r="F316" s="1">
        <v>2003</v>
      </c>
    </row>
    <row r="317" spans="1:6" x14ac:dyDescent="0.25">
      <c r="A317" s="6">
        <v>45</v>
      </c>
      <c r="B317" s="1" t="s">
        <v>160</v>
      </c>
      <c r="C317" s="1">
        <v>2008</v>
      </c>
      <c r="D317" s="6">
        <v>32</v>
      </c>
      <c r="E317" s="6" t="s">
        <v>128</v>
      </c>
      <c r="F317" s="1">
        <v>2005</v>
      </c>
    </row>
    <row r="318" spans="1:6" x14ac:dyDescent="0.25">
      <c r="A318" s="6">
        <v>45</v>
      </c>
      <c r="B318" s="1" t="s">
        <v>160</v>
      </c>
      <c r="C318" s="1">
        <v>2008</v>
      </c>
      <c r="D318" s="6">
        <v>35</v>
      </c>
      <c r="E318" s="6" t="s">
        <v>134</v>
      </c>
      <c r="F318" s="1">
        <v>2000</v>
      </c>
    </row>
    <row r="319" spans="1:6" x14ac:dyDescent="0.25">
      <c r="A319" s="6">
        <v>45</v>
      </c>
      <c r="B319" s="1" t="s">
        <v>160</v>
      </c>
      <c r="C319" s="1">
        <v>2008</v>
      </c>
      <c r="D319" s="6">
        <v>36</v>
      </c>
      <c r="E319" s="6" t="s">
        <v>137</v>
      </c>
      <c r="F319" s="1">
        <v>2004</v>
      </c>
    </row>
    <row r="320" spans="1:6" x14ac:dyDescent="0.25">
      <c r="A320" s="6">
        <v>45</v>
      </c>
      <c r="B320" s="1" t="s">
        <v>160</v>
      </c>
      <c r="C320" s="1">
        <v>2008</v>
      </c>
      <c r="D320" s="6">
        <v>37</v>
      </c>
      <c r="E320" s="6" t="s">
        <v>142</v>
      </c>
      <c r="F320" s="1">
        <v>1998</v>
      </c>
    </row>
    <row r="321" spans="1:6" x14ac:dyDescent="0.25">
      <c r="A321" s="6">
        <v>45</v>
      </c>
      <c r="B321" s="1" t="s">
        <v>160</v>
      </c>
      <c r="C321" s="1">
        <v>2008</v>
      </c>
      <c r="D321" s="6">
        <v>38</v>
      </c>
      <c r="E321" s="6" t="s">
        <v>139</v>
      </c>
      <c r="F321" s="1">
        <v>1998</v>
      </c>
    </row>
    <row r="322" spans="1:6" x14ac:dyDescent="0.25">
      <c r="A322" s="6">
        <v>45</v>
      </c>
      <c r="B322" s="1" t="s">
        <v>160</v>
      </c>
      <c r="C322" s="1">
        <v>2008</v>
      </c>
      <c r="D322" s="6">
        <v>56</v>
      </c>
      <c r="E322" s="6" t="s">
        <v>196</v>
      </c>
      <c r="F322" s="1">
        <v>2001</v>
      </c>
    </row>
    <row r="323" spans="1:6" x14ac:dyDescent="0.25">
      <c r="A323" s="6">
        <v>45</v>
      </c>
      <c r="B323" s="1" t="s">
        <v>160</v>
      </c>
      <c r="C323" s="1">
        <v>2008</v>
      </c>
      <c r="D323" s="6">
        <v>90</v>
      </c>
      <c r="E323" s="6" t="s">
        <v>293</v>
      </c>
      <c r="F323" s="1">
        <v>2004</v>
      </c>
    </row>
    <row r="324" spans="1:6" x14ac:dyDescent="0.25">
      <c r="A324" s="6">
        <v>46</v>
      </c>
      <c r="B324" s="1" t="s">
        <v>162</v>
      </c>
      <c r="C324" s="1">
        <v>2016</v>
      </c>
      <c r="D324" s="6">
        <v>10</v>
      </c>
      <c r="E324" s="6" t="s">
        <v>30</v>
      </c>
      <c r="F324" s="1">
        <v>2010</v>
      </c>
    </row>
    <row r="325" spans="1:6" x14ac:dyDescent="0.25">
      <c r="A325" s="6">
        <v>46</v>
      </c>
      <c r="B325" s="1" t="s">
        <v>162</v>
      </c>
      <c r="C325" s="1">
        <v>2016</v>
      </c>
      <c r="D325" s="6">
        <v>18</v>
      </c>
      <c r="E325" s="6" t="s">
        <v>50</v>
      </c>
      <c r="F325" s="1">
        <v>2013</v>
      </c>
    </row>
    <row r="326" spans="1:6" x14ac:dyDescent="0.25">
      <c r="A326" s="6">
        <v>46</v>
      </c>
      <c r="B326" s="1" t="s">
        <v>162</v>
      </c>
      <c r="C326" s="1">
        <v>2016</v>
      </c>
      <c r="D326" s="6">
        <v>26</v>
      </c>
      <c r="E326" s="6" t="s">
        <v>110</v>
      </c>
      <c r="F326" s="1">
        <v>2004</v>
      </c>
    </row>
    <row r="327" spans="1:6" x14ac:dyDescent="0.25">
      <c r="A327" s="6">
        <v>46</v>
      </c>
      <c r="B327" s="1" t="s">
        <v>162</v>
      </c>
      <c r="C327" s="1">
        <v>2016</v>
      </c>
      <c r="D327" s="6">
        <v>28</v>
      </c>
      <c r="E327" s="6" t="s">
        <v>117</v>
      </c>
      <c r="F327" s="1">
        <v>2014</v>
      </c>
    </row>
    <row r="328" spans="1:6" x14ac:dyDescent="0.25">
      <c r="A328" s="6">
        <v>46</v>
      </c>
      <c r="B328" s="1" t="s">
        <v>162</v>
      </c>
      <c r="C328" s="1">
        <v>2016</v>
      </c>
      <c r="D328" s="6">
        <v>31</v>
      </c>
      <c r="E328" s="6" t="s">
        <v>125</v>
      </c>
      <c r="F328" s="1">
        <v>2003</v>
      </c>
    </row>
    <row r="329" spans="1:6" x14ac:dyDescent="0.25">
      <c r="A329" s="6">
        <v>46</v>
      </c>
      <c r="B329" s="1" t="s">
        <v>162</v>
      </c>
      <c r="C329" s="1">
        <v>2016</v>
      </c>
      <c r="D329" s="6">
        <v>33</v>
      </c>
      <c r="E329" s="6" t="s">
        <v>130</v>
      </c>
      <c r="F329" s="1">
        <v>2005</v>
      </c>
    </row>
    <row r="330" spans="1:6" x14ac:dyDescent="0.25">
      <c r="A330" s="6">
        <v>46</v>
      </c>
      <c r="B330" s="1" t="s">
        <v>162</v>
      </c>
      <c r="C330" s="1">
        <v>2016</v>
      </c>
      <c r="D330" s="6">
        <v>34</v>
      </c>
      <c r="E330" s="6" t="s">
        <v>132</v>
      </c>
      <c r="F330" s="1">
        <v>2011</v>
      </c>
    </row>
    <row r="331" spans="1:6" x14ac:dyDescent="0.25">
      <c r="A331" s="6">
        <v>46</v>
      </c>
      <c r="B331" s="1" t="s">
        <v>162</v>
      </c>
      <c r="C331" s="1">
        <v>2016</v>
      </c>
      <c r="D331" s="6">
        <v>35</v>
      </c>
      <c r="E331" s="6" t="s">
        <v>134</v>
      </c>
      <c r="F331" s="1">
        <v>2000</v>
      </c>
    </row>
    <row r="332" spans="1:6" x14ac:dyDescent="0.25">
      <c r="A332" s="6">
        <v>46</v>
      </c>
      <c r="B332" s="1" t="s">
        <v>162</v>
      </c>
      <c r="C332" s="1">
        <v>2016</v>
      </c>
      <c r="D332" s="6">
        <v>36</v>
      </c>
      <c r="E332" s="6" t="s">
        <v>137</v>
      </c>
      <c r="F332" s="1">
        <v>2004</v>
      </c>
    </row>
    <row r="333" spans="1:6" x14ac:dyDescent="0.25">
      <c r="A333" s="6">
        <v>46</v>
      </c>
      <c r="B333" s="1" t="s">
        <v>162</v>
      </c>
      <c r="C333" s="1">
        <v>2016</v>
      </c>
      <c r="D333" s="6">
        <v>37</v>
      </c>
      <c r="E333" s="6" t="s">
        <v>142</v>
      </c>
      <c r="F333" s="1">
        <v>1998</v>
      </c>
    </row>
    <row r="334" spans="1:6" x14ac:dyDescent="0.25">
      <c r="A334" s="6">
        <v>46</v>
      </c>
      <c r="B334" s="1" t="s">
        <v>162</v>
      </c>
      <c r="C334" s="1">
        <v>2016</v>
      </c>
      <c r="D334" s="6">
        <v>42</v>
      </c>
      <c r="E334" s="6" t="s">
        <v>154</v>
      </c>
      <c r="F334" s="1">
        <v>2014</v>
      </c>
    </row>
    <row r="335" spans="1:6" x14ac:dyDescent="0.25">
      <c r="A335" s="6">
        <v>46</v>
      </c>
      <c r="B335" s="1" t="s">
        <v>162</v>
      </c>
      <c r="C335" s="1">
        <v>2016</v>
      </c>
      <c r="D335" s="6">
        <v>43</v>
      </c>
      <c r="E335" s="6" t="s">
        <v>151</v>
      </c>
      <c r="F335" s="1">
        <v>2008</v>
      </c>
    </row>
    <row r="336" spans="1:6" x14ac:dyDescent="0.25">
      <c r="A336" s="6">
        <v>46</v>
      </c>
      <c r="B336" s="1" t="s">
        <v>162</v>
      </c>
      <c r="C336" s="1">
        <v>2016</v>
      </c>
      <c r="D336" s="6">
        <v>45</v>
      </c>
      <c r="E336" s="6" t="s">
        <v>160</v>
      </c>
      <c r="F336" s="1">
        <v>2008</v>
      </c>
    </row>
    <row r="337" spans="1:6" x14ac:dyDescent="0.25">
      <c r="A337" s="6">
        <v>47</v>
      </c>
      <c r="B337" s="1" t="s">
        <v>165</v>
      </c>
      <c r="C337" s="1">
        <v>2013</v>
      </c>
      <c r="D337" s="6">
        <v>32</v>
      </c>
      <c r="E337" s="6" t="s">
        <v>128</v>
      </c>
      <c r="F337" s="1">
        <v>2005</v>
      </c>
    </row>
    <row r="338" spans="1:6" x14ac:dyDescent="0.25">
      <c r="A338" s="6">
        <v>47</v>
      </c>
      <c r="B338" s="1" t="s">
        <v>165</v>
      </c>
      <c r="C338" s="1">
        <v>2013</v>
      </c>
      <c r="D338" s="6">
        <v>36</v>
      </c>
      <c r="E338" s="6" t="s">
        <v>137</v>
      </c>
      <c r="F338" s="1">
        <v>2004</v>
      </c>
    </row>
    <row r="339" spans="1:6" x14ac:dyDescent="0.25">
      <c r="A339" s="6">
        <v>47</v>
      </c>
      <c r="B339" s="1" t="s">
        <v>165</v>
      </c>
      <c r="C339" s="1">
        <v>2013</v>
      </c>
      <c r="D339" s="6">
        <v>37</v>
      </c>
      <c r="E339" s="6" t="s">
        <v>142</v>
      </c>
      <c r="F339" s="1">
        <v>1998</v>
      </c>
    </row>
    <row r="340" spans="1:6" x14ac:dyDescent="0.25">
      <c r="A340" s="6">
        <v>47</v>
      </c>
      <c r="B340" s="1" t="s">
        <v>165</v>
      </c>
      <c r="C340" s="1">
        <v>2013</v>
      </c>
      <c r="D340" s="6">
        <v>90</v>
      </c>
      <c r="E340" s="6" t="s">
        <v>293</v>
      </c>
      <c r="F340" s="1">
        <v>2004</v>
      </c>
    </row>
    <row r="341" spans="1:6" x14ac:dyDescent="0.25">
      <c r="A341" s="6">
        <v>48</v>
      </c>
      <c r="B341" s="1" t="s">
        <v>179</v>
      </c>
      <c r="C341" s="1">
        <v>2017</v>
      </c>
      <c r="D341" s="6">
        <v>1</v>
      </c>
      <c r="E341" s="6" t="s">
        <v>8</v>
      </c>
      <c r="F341" s="1">
        <v>2012</v>
      </c>
    </row>
    <row r="342" spans="1:6" x14ac:dyDescent="0.25">
      <c r="A342" s="6">
        <v>48</v>
      </c>
      <c r="B342" s="1" t="s">
        <v>179</v>
      </c>
      <c r="C342" s="1">
        <v>2017</v>
      </c>
      <c r="D342" s="6">
        <v>3</v>
      </c>
      <c r="E342" s="6" t="s">
        <v>19</v>
      </c>
      <c r="F342" s="1">
        <v>2008</v>
      </c>
    </row>
    <row r="343" spans="1:6" x14ac:dyDescent="0.25">
      <c r="A343" s="6">
        <v>48</v>
      </c>
      <c r="B343" s="1" t="s">
        <v>179</v>
      </c>
      <c r="C343" s="1">
        <v>2017</v>
      </c>
      <c r="D343" s="6">
        <v>4</v>
      </c>
      <c r="E343" s="6" t="s">
        <v>15</v>
      </c>
      <c r="F343" s="1">
        <v>2016</v>
      </c>
    </row>
    <row r="344" spans="1:6" x14ac:dyDescent="0.25">
      <c r="A344" s="6">
        <v>48</v>
      </c>
      <c r="B344" s="1" t="s">
        <v>179</v>
      </c>
      <c r="C344" s="1">
        <v>2017</v>
      </c>
      <c r="D344" s="6">
        <v>5</v>
      </c>
      <c r="E344" s="6" t="s">
        <v>16</v>
      </c>
      <c r="F344" s="1">
        <v>2016</v>
      </c>
    </row>
    <row r="345" spans="1:6" x14ac:dyDescent="0.25">
      <c r="A345" s="6">
        <v>48</v>
      </c>
      <c r="B345" s="1" t="s">
        <v>179</v>
      </c>
      <c r="C345" s="1">
        <v>2017</v>
      </c>
      <c r="D345" s="6">
        <v>10</v>
      </c>
      <c r="E345" s="6" t="s">
        <v>30</v>
      </c>
      <c r="F345" s="1">
        <v>2010</v>
      </c>
    </row>
    <row r="346" spans="1:6" x14ac:dyDescent="0.25">
      <c r="A346" s="6">
        <v>48</v>
      </c>
      <c r="B346" s="1" t="s">
        <v>179</v>
      </c>
      <c r="C346" s="1">
        <v>2017</v>
      </c>
      <c r="D346" s="6">
        <v>17</v>
      </c>
      <c r="E346" s="6" t="s">
        <v>53</v>
      </c>
      <c r="F346" s="1">
        <v>2009</v>
      </c>
    </row>
    <row r="347" spans="1:6" x14ac:dyDescent="0.25">
      <c r="A347" s="6">
        <v>48</v>
      </c>
      <c r="B347" s="1" t="s">
        <v>179</v>
      </c>
      <c r="C347" s="1">
        <v>2017</v>
      </c>
      <c r="D347" s="6">
        <v>18</v>
      </c>
      <c r="E347" s="6" t="s">
        <v>50</v>
      </c>
      <c r="F347" s="1">
        <v>2013</v>
      </c>
    </row>
    <row r="348" spans="1:6" x14ac:dyDescent="0.25">
      <c r="A348" s="6">
        <v>48</v>
      </c>
      <c r="B348" s="1" t="s">
        <v>179</v>
      </c>
      <c r="C348" s="1">
        <v>2017</v>
      </c>
      <c r="D348" s="6">
        <v>27</v>
      </c>
      <c r="E348" s="6" t="s">
        <v>114</v>
      </c>
      <c r="F348" s="1">
        <v>2011</v>
      </c>
    </row>
    <row r="349" spans="1:6" x14ac:dyDescent="0.25">
      <c r="A349" s="6">
        <v>48</v>
      </c>
      <c r="B349" s="1" t="s">
        <v>179</v>
      </c>
      <c r="C349" s="1">
        <v>2017</v>
      </c>
      <c r="D349" s="6">
        <v>28</v>
      </c>
      <c r="E349" s="6" t="s">
        <v>117</v>
      </c>
      <c r="F349" s="1">
        <v>2014</v>
      </c>
    </row>
    <row r="350" spans="1:6" x14ac:dyDescent="0.25">
      <c r="A350" s="6">
        <v>48</v>
      </c>
      <c r="B350" s="1" t="s">
        <v>179</v>
      </c>
      <c r="C350" s="1">
        <v>2017</v>
      </c>
      <c r="D350" s="6">
        <v>41</v>
      </c>
      <c r="E350" s="6" t="s">
        <v>155</v>
      </c>
      <c r="F350" s="1">
        <v>2013</v>
      </c>
    </row>
    <row r="351" spans="1:6" x14ac:dyDescent="0.25">
      <c r="A351" s="6">
        <v>48</v>
      </c>
      <c r="B351" s="1" t="s">
        <v>179</v>
      </c>
      <c r="C351" s="1">
        <v>2017</v>
      </c>
      <c r="D351" s="6">
        <v>42</v>
      </c>
      <c r="E351" s="6" t="s">
        <v>154</v>
      </c>
      <c r="F351" s="1">
        <v>2014</v>
      </c>
    </row>
    <row r="352" spans="1:6" x14ac:dyDescent="0.25">
      <c r="A352" s="6">
        <v>48</v>
      </c>
      <c r="B352" s="1" t="s">
        <v>179</v>
      </c>
      <c r="C352" s="1">
        <v>2017</v>
      </c>
      <c r="D352" s="6">
        <v>45</v>
      </c>
      <c r="E352" s="6" t="s">
        <v>160</v>
      </c>
      <c r="F352" s="1">
        <v>2008</v>
      </c>
    </row>
    <row r="353" spans="1:6" x14ac:dyDescent="0.25">
      <c r="A353" s="6">
        <v>48</v>
      </c>
      <c r="B353" s="1" t="s">
        <v>179</v>
      </c>
      <c r="C353" s="1">
        <v>2017</v>
      </c>
      <c r="D353" s="6">
        <v>55</v>
      </c>
      <c r="E353" s="6" t="s">
        <v>191</v>
      </c>
      <c r="F353" s="1">
        <v>2015</v>
      </c>
    </row>
    <row r="354" spans="1:6" x14ac:dyDescent="0.25">
      <c r="A354" s="6">
        <v>48</v>
      </c>
      <c r="B354" s="1" t="s">
        <v>179</v>
      </c>
      <c r="C354" s="1">
        <v>2017</v>
      </c>
      <c r="D354" s="6">
        <v>77</v>
      </c>
      <c r="E354" s="6" t="s">
        <v>254</v>
      </c>
      <c r="F354" s="1">
        <v>2006</v>
      </c>
    </row>
    <row r="355" spans="1:6" x14ac:dyDescent="0.25">
      <c r="A355" s="6">
        <v>48</v>
      </c>
      <c r="B355" s="1" t="s">
        <v>179</v>
      </c>
      <c r="C355" s="1">
        <v>2017</v>
      </c>
      <c r="D355" s="6">
        <v>85</v>
      </c>
      <c r="E355" s="6" t="s">
        <v>272</v>
      </c>
      <c r="F355" s="1">
        <v>2015</v>
      </c>
    </row>
    <row r="356" spans="1:6" x14ac:dyDescent="0.25">
      <c r="A356" s="6">
        <v>49</v>
      </c>
      <c r="B356" s="1" t="s">
        <v>182</v>
      </c>
      <c r="C356" s="1">
        <v>2018</v>
      </c>
      <c r="D356" s="6">
        <v>4</v>
      </c>
      <c r="E356" s="6" t="s">
        <v>15</v>
      </c>
      <c r="F356" s="1">
        <v>2016</v>
      </c>
    </row>
    <row r="357" spans="1:6" x14ac:dyDescent="0.25">
      <c r="A357" s="6">
        <v>49</v>
      </c>
      <c r="B357" s="1" t="s">
        <v>182</v>
      </c>
      <c r="C357" s="1">
        <v>2018</v>
      </c>
      <c r="D357" s="6">
        <v>5</v>
      </c>
      <c r="E357" s="6" t="s">
        <v>16</v>
      </c>
      <c r="F357" s="1">
        <v>2016</v>
      </c>
    </row>
    <row r="358" spans="1:6" x14ac:dyDescent="0.25">
      <c r="A358" s="6">
        <v>49</v>
      </c>
      <c r="B358" s="1" t="s">
        <v>182</v>
      </c>
      <c r="C358" s="1">
        <v>2018</v>
      </c>
      <c r="D358" s="6">
        <v>10</v>
      </c>
      <c r="E358" s="6" t="s">
        <v>30</v>
      </c>
      <c r="F358" s="1">
        <v>2010</v>
      </c>
    </row>
    <row r="359" spans="1:6" x14ac:dyDescent="0.25">
      <c r="A359" s="6">
        <v>49</v>
      </c>
      <c r="B359" s="1" t="s">
        <v>182</v>
      </c>
      <c r="C359" s="1">
        <v>2018</v>
      </c>
      <c r="D359" s="6">
        <v>17</v>
      </c>
      <c r="E359" s="6" t="s">
        <v>53</v>
      </c>
      <c r="F359" s="1">
        <v>2009</v>
      </c>
    </row>
    <row r="360" spans="1:6" x14ac:dyDescent="0.25">
      <c r="A360" s="6">
        <v>49</v>
      </c>
      <c r="B360" s="1" t="s">
        <v>182</v>
      </c>
      <c r="C360" s="1">
        <v>2018</v>
      </c>
      <c r="D360" s="6">
        <v>18</v>
      </c>
      <c r="E360" s="6" t="s">
        <v>50</v>
      </c>
      <c r="F360" s="1">
        <v>2013</v>
      </c>
    </row>
    <row r="361" spans="1:6" x14ac:dyDescent="0.25">
      <c r="A361" s="6">
        <v>49</v>
      </c>
      <c r="B361" s="1" t="s">
        <v>182</v>
      </c>
      <c r="C361" s="1">
        <v>2018</v>
      </c>
      <c r="D361" s="6">
        <v>27</v>
      </c>
      <c r="E361" s="6" t="s">
        <v>114</v>
      </c>
      <c r="F361" s="1">
        <v>2011</v>
      </c>
    </row>
    <row r="362" spans="1:6" x14ac:dyDescent="0.25">
      <c r="A362" s="6">
        <v>49</v>
      </c>
      <c r="B362" s="1" t="s">
        <v>182</v>
      </c>
      <c r="C362" s="1">
        <v>2018</v>
      </c>
      <c r="D362" s="6">
        <v>28</v>
      </c>
      <c r="E362" s="6" t="s">
        <v>117</v>
      </c>
      <c r="F362" s="1">
        <v>2014</v>
      </c>
    </row>
    <row r="363" spans="1:6" x14ac:dyDescent="0.25">
      <c r="A363" s="6">
        <v>49</v>
      </c>
      <c r="B363" s="1" t="s">
        <v>182</v>
      </c>
      <c r="C363" s="1">
        <v>2018</v>
      </c>
      <c r="D363" s="6">
        <v>41</v>
      </c>
      <c r="E363" s="6" t="s">
        <v>155</v>
      </c>
      <c r="F363" s="1">
        <v>2013</v>
      </c>
    </row>
    <row r="364" spans="1:6" x14ac:dyDescent="0.25">
      <c r="A364" s="6">
        <v>49</v>
      </c>
      <c r="B364" s="1" t="s">
        <v>182</v>
      </c>
      <c r="C364" s="1">
        <v>2018</v>
      </c>
      <c r="D364" s="6">
        <v>42</v>
      </c>
      <c r="E364" s="6" t="s">
        <v>154</v>
      </c>
      <c r="F364" s="1">
        <v>2014</v>
      </c>
    </row>
    <row r="365" spans="1:6" x14ac:dyDescent="0.25">
      <c r="A365" s="6">
        <v>49</v>
      </c>
      <c r="B365" s="1" t="s">
        <v>182</v>
      </c>
      <c r="C365" s="1">
        <v>2018</v>
      </c>
      <c r="D365" s="6">
        <v>45</v>
      </c>
      <c r="E365" s="6" t="s">
        <v>160</v>
      </c>
      <c r="F365" s="1">
        <v>2008</v>
      </c>
    </row>
    <row r="366" spans="1:6" x14ac:dyDescent="0.25">
      <c r="A366" s="6">
        <v>49</v>
      </c>
      <c r="B366" s="1" t="s">
        <v>182</v>
      </c>
      <c r="C366" s="1">
        <v>2018</v>
      </c>
      <c r="D366" s="6">
        <v>55</v>
      </c>
      <c r="E366" s="6" t="s">
        <v>191</v>
      </c>
      <c r="F366" s="1">
        <v>2015</v>
      </c>
    </row>
    <row r="367" spans="1:6" x14ac:dyDescent="0.25">
      <c r="A367" s="6">
        <v>49</v>
      </c>
      <c r="B367" s="1" t="s">
        <v>182</v>
      </c>
      <c r="C367" s="1">
        <v>2018</v>
      </c>
      <c r="D367" s="6">
        <v>77</v>
      </c>
      <c r="E367" s="6" t="s">
        <v>254</v>
      </c>
      <c r="F367" s="1">
        <v>2006</v>
      </c>
    </row>
    <row r="368" spans="1:6" x14ac:dyDescent="0.25">
      <c r="A368" s="6">
        <v>49</v>
      </c>
      <c r="B368" s="1" t="s">
        <v>182</v>
      </c>
      <c r="C368" s="1">
        <v>2018</v>
      </c>
      <c r="D368" s="6">
        <v>80</v>
      </c>
      <c r="E368" s="6" t="s">
        <v>262</v>
      </c>
      <c r="F368" s="1">
        <v>2008</v>
      </c>
    </row>
    <row r="369" spans="1:6" x14ac:dyDescent="0.25">
      <c r="A369" s="6">
        <v>49</v>
      </c>
      <c r="B369" s="1" t="s">
        <v>182</v>
      </c>
      <c r="C369" s="1">
        <v>2018</v>
      </c>
      <c r="D369" s="6">
        <v>85</v>
      </c>
      <c r="E369" s="6" t="s">
        <v>272</v>
      </c>
      <c r="F369" s="1">
        <v>2015</v>
      </c>
    </row>
    <row r="370" spans="1:6" x14ac:dyDescent="0.25">
      <c r="A370" s="6">
        <v>50</v>
      </c>
      <c r="B370" s="1" t="s">
        <v>169</v>
      </c>
      <c r="C370" s="1">
        <v>2015</v>
      </c>
      <c r="D370" s="6">
        <v>47</v>
      </c>
      <c r="E370" s="6" t="s">
        <v>165</v>
      </c>
      <c r="F370" s="1">
        <v>2013</v>
      </c>
    </row>
    <row r="371" spans="1:6" x14ac:dyDescent="0.25">
      <c r="A371" s="6">
        <v>51</v>
      </c>
      <c r="B371" s="1" t="s">
        <v>174</v>
      </c>
      <c r="C371" s="1">
        <v>2016</v>
      </c>
      <c r="D371" s="6">
        <v>36</v>
      </c>
      <c r="E371" s="6" t="s">
        <v>137</v>
      </c>
      <c r="F371" s="1">
        <v>2004</v>
      </c>
    </row>
    <row r="372" spans="1:6" x14ac:dyDescent="0.25">
      <c r="A372" s="6">
        <v>51</v>
      </c>
      <c r="B372" s="1" t="s">
        <v>174</v>
      </c>
      <c r="C372" s="1">
        <v>2016</v>
      </c>
      <c r="D372" s="6">
        <v>37</v>
      </c>
      <c r="E372" s="6" t="s">
        <v>142</v>
      </c>
      <c r="F372" s="1">
        <v>1998</v>
      </c>
    </row>
    <row r="373" spans="1:6" x14ac:dyDescent="0.25">
      <c r="A373" s="6">
        <v>51</v>
      </c>
      <c r="B373" s="1" t="s">
        <v>174</v>
      </c>
      <c r="C373" s="1">
        <v>2016</v>
      </c>
      <c r="D373" s="6">
        <v>47</v>
      </c>
      <c r="E373" s="6" t="s">
        <v>165</v>
      </c>
      <c r="F373" s="1">
        <v>2013</v>
      </c>
    </row>
    <row r="374" spans="1:6" x14ac:dyDescent="0.25">
      <c r="A374" s="6">
        <v>51</v>
      </c>
      <c r="B374" s="1" t="s">
        <v>174</v>
      </c>
      <c r="C374" s="1">
        <v>2016</v>
      </c>
      <c r="D374" s="6">
        <v>50</v>
      </c>
      <c r="E374" s="6" t="s">
        <v>169</v>
      </c>
      <c r="F374" s="1">
        <v>2015</v>
      </c>
    </row>
    <row r="375" spans="1:6" x14ac:dyDescent="0.25">
      <c r="A375" s="6">
        <v>51</v>
      </c>
      <c r="B375" s="1" t="s">
        <v>174</v>
      </c>
      <c r="C375" s="1">
        <v>2016</v>
      </c>
      <c r="D375" s="6">
        <v>85</v>
      </c>
      <c r="E375" s="6" t="s">
        <v>272</v>
      </c>
      <c r="F375" s="1">
        <v>2015</v>
      </c>
    </row>
    <row r="376" spans="1:6" x14ac:dyDescent="0.25">
      <c r="A376" s="6">
        <v>51</v>
      </c>
      <c r="B376" s="1" t="s">
        <v>174</v>
      </c>
      <c r="C376" s="1">
        <v>2016</v>
      </c>
      <c r="D376" s="6">
        <v>94</v>
      </c>
      <c r="E376" s="6" t="s">
        <v>1025</v>
      </c>
      <c r="F376" s="1">
        <v>2004</v>
      </c>
    </row>
    <row r="377" spans="1:6" x14ac:dyDescent="0.25">
      <c r="A377" s="6">
        <v>52</v>
      </c>
      <c r="B377" s="1" t="s">
        <v>175</v>
      </c>
      <c r="C377" s="1">
        <v>2016</v>
      </c>
      <c r="D377" s="6">
        <v>36</v>
      </c>
      <c r="E377" s="6" t="s">
        <v>137</v>
      </c>
      <c r="F377" s="1">
        <v>2004</v>
      </c>
    </row>
    <row r="378" spans="1:6" x14ac:dyDescent="0.25">
      <c r="A378" s="6">
        <v>52</v>
      </c>
      <c r="B378" s="1" t="s">
        <v>175</v>
      </c>
      <c r="C378" s="1">
        <v>2016</v>
      </c>
      <c r="D378" s="6">
        <v>37</v>
      </c>
      <c r="E378" s="6" t="s">
        <v>142</v>
      </c>
      <c r="F378" s="1">
        <v>1998</v>
      </c>
    </row>
    <row r="379" spans="1:6" x14ac:dyDescent="0.25">
      <c r="A379" s="6">
        <v>52</v>
      </c>
      <c r="B379" s="1" t="s">
        <v>175</v>
      </c>
      <c r="C379" s="1">
        <v>2016</v>
      </c>
      <c r="D379" s="6">
        <v>47</v>
      </c>
      <c r="E379" s="6" t="s">
        <v>165</v>
      </c>
      <c r="F379" s="1">
        <v>2013</v>
      </c>
    </row>
    <row r="380" spans="1:6" x14ac:dyDescent="0.25">
      <c r="A380" s="6">
        <v>52</v>
      </c>
      <c r="B380" s="1" t="s">
        <v>175</v>
      </c>
      <c r="C380" s="1">
        <v>2016</v>
      </c>
      <c r="D380" s="6">
        <v>50</v>
      </c>
      <c r="E380" s="6" t="s">
        <v>169</v>
      </c>
      <c r="F380" s="1">
        <v>2015</v>
      </c>
    </row>
    <row r="381" spans="1:6" x14ac:dyDescent="0.25">
      <c r="A381" s="6">
        <v>53</v>
      </c>
      <c r="B381" s="1" t="s">
        <v>185</v>
      </c>
      <c r="C381" s="1">
        <v>2010</v>
      </c>
      <c r="D381" s="6">
        <v>25</v>
      </c>
      <c r="E381" s="6" t="s">
        <v>111</v>
      </c>
      <c r="F381" s="1">
        <v>2003</v>
      </c>
    </row>
    <row r="382" spans="1:6" x14ac:dyDescent="0.25">
      <c r="A382" s="6">
        <v>53</v>
      </c>
      <c r="B382" s="1" t="s">
        <v>185</v>
      </c>
      <c r="C382" s="1">
        <v>2010</v>
      </c>
      <c r="D382" s="6">
        <v>26</v>
      </c>
      <c r="E382" s="6" t="s">
        <v>110</v>
      </c>
      <c r="F382" s="1">
        <v>2004</v>
      </c>
    </row>
    <row r="383" spans="1:6" x14ac:dyDescent="0.25">
      <c r="A383" s="6">
        <v>53</v>
      </c>
      <c r="B383" s="1" t="s">
        <v>185</v>
      </c>
      <c r="C383" s="1">
        <v>2010</v>
      </c>
      <c r="D383" s="6">
        <v>31</v>
      </c>
      <c r="E383" s="6" t="s">
        <v>125</v>
      </c>
      <c r="F383" s="1">
        <v>2003</v>
      </c>
    </row>
    <row r="384" spans="1:6" x14ac:dyDescent="0.25">
      <c r="A384" s="6">
        <v>53</v>
      </c>
      <c r="B384" s="1" t="s">
        <v>185</v>
      </c>
      <c r="C384" s="1">
        <v>2010</v>
      </c>
      <c r="D384" s="6">
        <v>32</v>
      </c>
      <c r="E384" s="6" t="s">
        <v>128</v>
      </c>
      <c r="F384" s="1">
        <v>2005</v>
      </c>
    </row>
    <row r="385" spans="1:6" x14ac:dyDescent="0.25">
      <c r="A385" s="6">
        <v>53</v>
      </c>
      <c r="B385" s="1" t="s">
        <v>185</v>
      </c>
      <c r="C385" s="1">
        <v>2010</v>
      </c>
      <c r="D385" s="6">
        <v>36</v>
      </c>
      <c r="E385" s="6" t="s">
        <v>137</v>
      </c>
      <c r="F385" s="1">
        <v>2004</v>
      </c>
    </row>
    <row r="386" spans="1:6" x14ac:dyDescent="0.25">
      <c r="A386" s="6">
        <v>53</v>
      </c>
      <c r="B386" s="1" t="s">
        <v>185</v>
      </c>
      <c r="C386" s="1">
        <v>2010</v>
      </c>
      <c r="D386" s="6">
        <v>38</v>
      </c>
      <c r="E386" s="6" t="s">
        <v>139</v>
      </c>
      <c r="F386" s="1">
        <v>1998</v>
      </c>
    </row>
    <row r="387" spans="1:6" x14ac:dyDescent="0.25">
      <c r="A387" s="6">
        <v>54</v>
      </c>
      <c r="B387" s="1" t="s">
        <v>188</v>
      </c>
      <c r="C387" s="1">
        <v>2004</v>
      </c>
      <c r="D387" s="6">
        <v>25</v>
      </c>
      <c r="E387" s="6" t="s">
        <v>111</v>
      </c>
      <c r="F387" s="1">
        <v>2003</v>
      </c>
    </row>
    <row r="388" spans="1:6" x14ac:dyDescent="0.25">
      <c r="A388" s="6">
        <v>54</v>
      </c>
      <c r="B388" s="1" t="s">
        <v>188</v>
      </c>
      <c r="C388" s="1">
        <v>2004</v>
      </c>
      <c r="D388" s="6">
        <v>37</v>
      </c>
      <c r="E388" s="6" t="s">
        <v>142</v>
      </c>
      <c r="F388" s="1">
        <v>1998</v>
      </c>
    </row>
    <row r="389" spans="1:6" x14ac:dyDescent="0.25">
      <c r="A389" s="6">
        <v>54</v>
      </c>
      <c r="B389" s="1" t="s">
        <v>188</v>
      </c>
      <c r="C389" s="1">
        <v>2004</v>
      </c>
      <c r="D389" s="6">
        <v>56</v>
      </c>
      <c r="E389" s="6" t="s">
        <v>196</v>
      </c>
      <c r="F389" s="1">
        <v>2001</v>
      </c>
    </row>
    <row r="390" spans="1:6" x14ac:dyDescent="0.25">
      <c r="A390" s="6">
        <v>54</v>
      </c>
      <c r="B390" s="1" t="s">
        <v>188</v>
      </c>
      <c r="C390" s="1">
        <v>2004</v>
      </c>
      <c r="D390" s="6">
        <v>58</v>
      </c>
      <c r="E390" s="6" t="s">
        <v>1251</v>
      </c>
      <c r="F390" s="1">
        <v>2002</v>
      </c>
    </row>
    <row r="391" spans="1:6" x14ac:dyDescent="0.25">
      <c r="A391" s="6">
        <v>54</v>
      </c>
      <c r="B391" s="1" t="s">
        <v>188</v>
      </c>
      <c r="C391" s="1">
        <v>2004</v>
      </c>
      <c r="D391" s="6">
        <v>89</v>
      </c>
      <c r="E391" s="6" t="s">
        <v>290</v>
      </c>
      <c r="F391" s="1">
        <v>2001</v>
      </c>
    </row>
    <row r="392" spans="1:6" x14ac:dyDescent="0.25">
      <c r="A392" s="6">
        <v>54</v>
      </c>
      <c r="B392" s="1" t="s">
        <v>188</v>
      </c>
      <c r="C392" s="1">
        <v>2004</v>
      </c>
      <c r="D392" s="6">
        <v>93</v>
      </c>
      <c r="E392" s="6" t="s">
        <v>302</v>
      </c>
      <c r="F392" s="1">
        <v>2003</v>
      </c>
    </row>
    <row r="393" spans="1:6" x14ac:dyDescent="0.25">
      <c r="A393" s="6">
        <v>54</v>
      </c>
      <c r="B393" s="1" t="s">
        <v>188</v>
      </c>
      <c r="C393" s="1">
        <v>2004</v>
      </c>
      <c r="D393" s="6">
        <v>95</v>
      </c>
      <c r="E393" s="6" t="s">
        <v>306</v>
      </c>
      <c r="F393" s="1">
        <v>2002</v>
      </c>
    </row>
    <row r="394" spans="1:6" x14ac:dyDescent="0.25">
      <c r="A394" s="6">
        <v>55</v>
      </c>
      <c r="B394" s="1" t="s">
        <v>191</v>
      </c>
      <c r="C394" s="1">
        <v>2015</v>
      </c>
      <c r="D394" s="6">
        <v>26</v>
      </c>
      <c r="E394" s="6" t="s">
        <v>110</v>
      </c>
      <c r="F394" s="1">
        <v>2004</v>
      </c>
    </row>
    <row r="395" spans="1:6" x14ac:dyDescent="0.25">
      <c r="A395" s="6">
        <v>55</v>
      </c>
      <c r="B395" s="1" t="s">
        <v>191</v>
      </c>
      <c r="C395" s="1">
        <v>2015</v>
      </c>
      <c r="D395" s="6">
        <v>93</v>
      </c>
      <c r="E395" s="6" t="s">
        <v>302</v>
      </c>
      <c r="F395" s="1">
        <v>2003</v>
      </c>
    </row>
    <row r="396" spans="1:6" x14ac:dyDescent="0.25">
      <c r="A396" s="6">
        <v>56</v>
      </c>
      <c r="B396" s="1" t="s">
        <v>196</v>
      </c>
      <c r="C396" s="1">
        <v>2001</v>
      </c>
      <c r="D396" s="6">
        <v>35</v>
      </c>
      <c r="E396" s="1" t="s">
        <v>134</v>
      </c>
      <c r="F396" s="1">
        <v>2000</v>
      </c>
    </row>
    <row r="397" spans="1:6" x14ac:dyDescent="0.25">
      <c r="A397" s="6">
        <v>56</v>
      </c>
      <c r="B397" s="1" t="s">
        <v>196</v>
      </c>
      <c r="C397" s="1">
        <v>2001</v>
      </c>
      <c r="D397" s="6">
        <v>38</v>
      </c>
      <c r="E397" s="1" t="s">
        <v>139</v>
      </c>
      <c r="F397" s="1">
        <v>1998</v>
      </c>
    </row>
    <row r="398" spans="1:6" x14ac:dyDescent="0.25">
      <c r="A398" s="6">
        <v>57</v>
      </c>
      <c r="B398" s="1" t="s">
        <v>199</v>
      </c>
      <c r="C398" s="1">
        <v>2004</v>
      </c>
      <c r="D398" s="1"/>
      <c r="F398" s="1" t="s">
        <v>1250</v>
      </c>
    </row>
    <row r="399" spans="1:6" x14ac:dyDescent="0.25">
      <c r="A399" s="6">
        <v>58</v>
      </c>
      <c r="B399" s="1" t="s">
        <v>201</v>
      </c>
      <c r="C399" s="1">
        <v>2002</v>
      </c>
      <c r="D399" s="1"/>
      <c r="F399" s="1" t="s">
        <v>1250</v>
      </c>
    </row>
    <row r="400" spans="1:6" x14ac:dyDescent="0.25">
      <c r="A400" s="6">
        <v>59</v>
      </c>
      <c r="B400" s="1" t="s">
        <v>204</v>
      </c>
      <c r="C400" s="1">
        <v>2014</v>
      </c>
      <c r="D400" s="6">
        <v>25</v>
      </c>
      <c r="E400" s="6" t="s">
        <v>111</v>
      </c>
      <c r="F400" s="1">
        <v>2003</v>
      </c>
    </row>
    <row r="401" spans="1:6" x14ac:dyDescent="0.25">
      <c r="A401" s="6">
        <v>59</v>
      </c>
      <c r="B401" s="1" t="s">
        <v>204</v>
      </c>
      <c r="C401" s="1">
        <v>2014</v>
      </c>
      <c r="D401" s="6">
        <v>26</v>
      </c>
      <c r="E401" s="6" t="s">
        <v>110</v>
      </c>
      <c r="F401" s="1">
        <v>2004</v>
      </c>
    </row>
    <row r="402" spans="1:6" x14ac:dyDescent="0.25">
      <c r="A402" s="6">
        <v>59</v>
      </c>
      <c r="B402" s="1" t="s">
        <v>204</v>
      </c>
      <c r="C402" s="1">
        <v>2014</v>
      </c>
      <c r="D402" s="6">
        <v>37</v>
      </c>
      <c r="E402" s="6" t="s">
        <v>142</v>
      </c>
      <c r="F402" s="1">
        <v>1998</v>
      </c>
    </row>
    <row r="403" spans="1:6" x14ac:dyDescent="0.25">
      <c r="A403" s="6">
        <v>59</v>
      </c>
      <c r="B403" s="1" t="s">
        <v>204</v>
      </c>
      <c r="C403" s="1">
        <v>2014</v>
      </c>
      <c r="D403" s="6">
        <v>38</v>
      </c>
      <c r="E403" s="6" t="s">
        <v>139</v>
      </c>
      <c r="F403" s="1">
        <v>1998</v>
      </c>
    </row>
    <row r="404" spans="1:6" x14ac:dyDescent="0.25">
      <c r="A404" s="6">
        <v>59</v>
      </c>
      <c r="B404" s="1" t="s">
        <v>204</v>
      </c>
      <c r="C404" s="1">
        <v>2014</v>
      </c>
      <c r="D404" s="6">
        <v>43</v>
      </c>
      <c r="E404" s="6" t="s">
        <v>151</v>
      </c>
      <c r="F404" s="1">
        <v>2008</v>
      </c>
    </row>
    <row r="405" spans="1:6" x14ac:dyDescent="0.25">
      <c r="A405" s="6">
        <v>59</v>
      </c>
      <c r="B405" s="1" t="s">
        <v>204</v>
      </c>
      <c r="C405" s="1">
        <v>2014</v>
      </c>
      <c r="D405" s="6">
        <v>56</v>
      </c>
      <c r="E405" s="6" t="s">
        <v>196</v>
      </c>
      <c r="F405" s="1">
        <v>2001</v>
      </c>
    </row>
    <row r="406" spans="1:6" x14ac:dyDescent="0.25">
      <c r="A406" s="6">
        <v>60</v>
      </c>
      <c r="B406" s="1" t="s">
        <v>206</v>
      </c>
      <c r="C406" s="1">
        <v>2022</v>
      </c>
      <c r="D406" s="6">
        <v>26</v>
      </c>
      <c r="E406" s="6" t="s">
        <v>110</v>
      </c>
      <c r="F406" s="1">
        <v>2004</v>
      </c>
    </row>
    <row r="407" spans="1:6" x14ac:dyDescent="0.25">
      <c r="A407" s="6">
        <v>60</v>
      </c>
      <c r="B407" s="1" t="s">
        <v>206</v>
      </c>
      <c r="C407" s="1">
        <v>2022</v>
      </c>
      <c r="D407" s="6">
        <v>36</v>
      </c>
      <c r="E407" s="6" t="s">
        <v>137</v>
      </c>
      <c r="F407" s="1">
        <v>2004</v>
      </c>
    </row>
    <row r="408" spans="1:6" x14ac:dyDescent="0.25">
      <c r="A408" s="6">
        <v>60</v>
      </c>
      <c r="B408" s="1" t="s">
        <v>206</v>
      </c>
      <c r="C408" s="1">
        <v>2022</v>
      </c>
      <c r="D408" s="6">
        <v>43</v>
      </c>
      <c r="E408" s="6" t="s">
        <v>151</v>
      </c>
      <c r="F408" s="1">
        <v>2008</v>
      </c>
    </row>
    <row r="409" spans="1:6" x14ac:dyDescent="0.25">
      <c r="A409" s="6">
        <v>60</v>
      </c>
      <c r="B409" s="1" t="s">
        <v>206</v>
      </c>
      <c r="C409" s="1">
        <v>2022</v>
      </c>
      <c r="D409" s="6">
        <v>65</v>
      </c>
      <c r="E409" s="6" t="s">
        <v>697</v>
      </c>
      <c r="F409" s="1">
        <v>2005</v>
      </c>
    </row>
    <row r="410" spans="1:6" x14ac:dyDescent="0.25">
      <c r="A410" s="6">
        <v>60</v>
      </c>
      <c r="B410" s="1" t="s">
        <v>206</v>
      </c>
      <c r="C410" s="1">
        <v>2022</v>
      </c>
      <c r="D410" s="6">
        <v>66</v>
      </c>
      <c r="E410" s="6" t="s">
        <v>698</v>
      </c>
      <c r="F410" s="1">
        <v>2007</v>
      </c>
    </row>
    <row r="411" spans="1:6" x14ac:dyDescent="0.25">
      <c r="A411" s="6">
        <v>60</v>
      </c>
      <c r="B411" s="1" t="s">
        <v>206</v>
      </c>
      <c r="C411" s="1">
        <v>2022</v>
      </c>
      <c r="D411" s="6">
        <v>96</v>
      </c>
      <c r="E411" s="6" t="s">
        <v>308</v>
      </c>
      <c r="F411" s="1">
        <v>2004</v>
      </c>
    </row>
    <row r="412" spans="1:6" x14ac:dyDescent="0.25">
      <c r="A412" s="6">
        <v>61</v>
      </c>
      <c r="B412" s="1" t="s">
        <v>208</v>
      </c>
      <c r="C412" s="1">
        <v>2004</v>
      </c>
      <c r="D412" s="6">
        <v>37</v>
      </c>
      <c r="E412" s="6" t="s">
        <v>142</v>
      </c>
      <c r="F412" s="1">
        <v>1998</v>
      </c>
    </row>
    <row r="413" spans="1:6" x14ac:dyDescent="0.25">
      <c r="A413" s="6">
        <v>61</v>
      </c>
      <c r="B413" s="1" t="s">
        <v>208</v>
      </c>
      <c r="C413" s="1">
        <v>2004</v>
      </c>
      <c r="D413" s="6">
        <v>56</v>
      </c>
      <c r="E413" s="6" t="s">
        <v>196</v>
      </c>
      <c r="F413" s="1">
        <v>2001</v>
      </c>
    </row>
    <row r="414" spans="1:6" x14ac:dyDescent="0.25">
      <c r="A414" s="6">
        <v>62</v>
      </c>
      <c r="B414" s="1" t="s">
        <v>210</v>
      </c>
      <c r="C414" s="1">
        <v>2001</v>
      </c>
      <c r="D414" s="6">
        <v>37</v>
      </c>
      <c r="E414" s="6" t="s">
        <v>142</v>
      </c>
      <c r="F414" s="1">
        <v>1998</v>
      </c>
    </row>
    <row r="415" spans="1:6" x14ac:dyDescent="0.25">
      <c r="A415" s="6">
        <v>63</v>
      </c>
      <c r="B415" s="1" t="s">
        <v>1226</v>
      </c>
      <c r="C415" s="1">
        <v>2011</v>
      </c>
      <c r="D415" s="6">
        <v>15</v>
      </c>
      <c r="E415" s="6" t="s">
        <v>45</v>
      </c>
      <c r="F415" s="1">
        <v>2004</v>
      </c>
    </row>
    <row r="416" spans="1:6" x14ac:dyDescent="0.25">
      <c r="A416" s="6">
        <v>63</v>
      </c>
      <c r="B416" s="1" t="s">
        <v>1226</v>
      </c>
      <c r="C416" s="1">
        <v>2011</v>
      </c>
      <c r="D416" s="6">
        <v>29</v>
      </c>
      <c r="E416" s="6" t="s">
        <v>119</v>
      </c>
      <c r="F416" s="1">
        <v>1999</v>
      </c>
    </row>
    <row r="417" spans="1:6" x14ac:dyDescent="0.25">
      <c r="A417" s="6">
        <v>63</v>
      </c>
      <c r="B417" s="1" t="s">
        <v>1226</v>
      </c>
      <c r="C417" s="1">
        <v>2011</v>
      </c>
      <c r="D417" s="6">
        <v>32</v>
      </c>
      <c r="E417" s="6" t="s">
        <v>128</v>
      </c>
      <c r="F417" s="1">
        <v>2005</v>
      </c>
    </row>
    <row r="418" spans="1:6" x14ac:dyDescent="0.25">
      <c r="A418" s="6">
        <v>63</v>
      </c>
      <c r="B418" s="1" t="s">
        <v>1226</v>
      </c>
      <c r="C418" s="1">
        <v>2011</v>
      </c>
      <c r="D418" s="6">
        <v>37</v>
      </c>
      <c r="E418" s="6" t="s">
        <v>142</v>
      </c>
      <c r="F418" s="1">
        <v>1998</v>
      </c>
    </row>
    <row r="419" spans="1:6" x14ac:dyDescent="0.25">
      <c r="A419" s="6">
        <v>63</v>
      </c>
      <c r="B419" s="1" t="s">
        <v>1226</v>
      </c>
      <c r="C419" s="1">
        <v>2011</v>
      </c>
      <c r="D419" s="6">
        <v>65</v>
      </c>
      <c r="E419" s="6" t="s">
        <v>697</v>
      </c>
      <c r="F419" s="1">
        <v>2005</v>
      </c>
    </row>
    <row r="420" spans="1:6" x14ac:dyDescent="0.25">
      <c r="A420" s="6">
        <v>64</v>
      </c>
      <c r="B420" s="1" t="s">
        <v>1225</v>
      </c>
      <c r="C420" s="1">
        <v>2011</v>
      </c>
      <c r="D420" s="6">
        <v>29</v>
      </c>
      <c r="E420" s="6" t="s">
        <v>119</v>
      </c>
      <c r="F420" s="1">
        <v>1999</v>
      </c>
    </row>
    <row r="421" spans="1:6" x14ac:dyDescent="0.25">
      <c r="A421" s="6">
        <v>64</v>
      </c>
      <c r="B421" s="1" t="s">
        <v>1225</v>
      </c>
      <c r="C421" s="1">
        <v>2011</v>
      </c>
      <c r="D421" s="6">
        <v>63</v>
      </c>
      <c r="E421" s="6" t="s">
        <v>1226</v>
      </c>
      <c r="F421" s="1">
        <v>2011</v>
      </c>
    </row>
    <row r="422" spans="1:6" x14ac:dyDescent="0.25">
      <c r="A422" s="6">
        <v>64</v>
      </c>
      <c r="B422" s="1" t="s">
        <v>1225</v>
      </c>
      <c r="C422" s="1">
        <v>2011</v>
      </c>
      <c r="D422" s="6">
        <v>65</v>
      </c>
      <c r="E422" s="6" t="s">
        <v>697</v>
      </c>
      <c r="F422" s="1">
        <v>2005</v>
      </c>
    </row>
    <row r="423" spans="1:6" x14ac:dyDescent="0.25">
      <c r="A423" s="6">
        <v>64</v>
      </c>
      <c r="B423" s="1" t="s">
        <v>1225</v>
      </c>
      <c r="C423" s="1">
        <v>2011</v>
      </c>
      <c r="D423" s="6">
        <v>66</v>
      </c>
      <c r="E423" s="6" t="s">
        <v>698</v>
      </c>
      <c r="F423" s="1">
        <v>2007</v>
      </c>
    </row>
    <row r="424" spans="1:6" x14ac:dyDescent="0.25">
      <c r="A424" s="6">
        <v>65</v>
      </c>
      <c r="B424" s="1" t="s">
        <v>697</v>
      </c>
      <c r="C424" s="1">
        <v>2005</v>
      </c>
      <c r="D424" s="6">
        <v>15</v>
      </c>
      <c r="E424" s="6" t="s">
        <v>45</v>
      </c>
      <c r="F424" s="1">
        <v>2004</v>
      </c>
    </row>
    <row r="425" spans="1:6" x14ac:dyDescent="0.25">
      <c r="A425" s="6">
        <v>65</v>
      </c>
      <c r="B425" s="1" t="s">
        <v>697</v>
      </c>
      <c r="C425" s="1">
        <v>2005</v>
      </c>
      <c r="D425" s="6">
        <v>29</v>
      </c>
      <c r="E425" s="6" t="s">
        <v>119</v>
      </c>
      <c r="F425" s="1">
        <v>1999</v>
      </c>
    </row>
    <row r="426" spans="1:6" x14ac:dyDescent="0.25">
      <c r="A426" s="6">
        <v>65</v>
      </c>
      <c r="B426" s="1" t="s">
        <v>697</v>
      </c>
      <c r="C426" s="1">
        <v>2005</v>
      </c>
      <c r="D426" s="6">
        <v>37</v>
      </c>
      <c r="E426" s="6" t="s">
        <v>142</v>
      </c>
      <c r="F426" s="1">
        <v>1998</v>
      </c>
    </row>
    <row r="427" spans="1:6" x14ac:dyDescent="0.25">
      <c r="A427" s="6">
        <v>66</v>
      </c>
      <c r="B427" s="1" t="s">
        <v>698</v>
      </c>
      <c r="C427" s="1">
        <v>2007</v>
      </c>
      <c r="D427" s="6">
        <v>29</v>
      </c>
      <c r="E427" s="6" t="s">
        <v>119</v>
      </c>
      <c r="F427" s="1">
        <v>1999</v>
      </c>
    </row>
    <row r="428" spans="1:6" x14ac:dyDescent="0.25">
      <c r="A428" s="6">
        <v>66</v>
      </c>
      <c r="B428" s="1" t="s">
        <v>698</v>
      </c>
      <c r="C428" s="1">
        <v>2007</v>
      </c>
      <c r="D428" s="6">
        <v>35</v>
      </c>
      <c r="E428" s="6" t="s">
        <v>134</v>
      </c>
      <c r="F428" s="1">
        <v>2000</v>
      </c>
    </row>
    <row r="429" spans="1:6" x14ac:dyDescent="0.25">
      <c r="A429" s="6">
        <v>66</v>
      </c>
      <c r="B429" s="1" t="s">
        <v>698</v>
      </c>
      <c r="C429" s="1">
        <v>2007</v>
      </c>
      <c r="D429" s="6">
        <v>96</v>
      </c>
      <c r="E429" s="6" t="s">
        <v>308</v>
      </c>
      <c r="F429" s="1">
        <v>2004</v>
      </c>
    </row>
    <row r="430" spans="1:6" x14ac:dyDescent="0.25">
      <c r="A430" s="6">
        <v>67</v>
      </c>
      <c r="B430" s="1" t="s">
        <v>699</v>
      </c>
      <c r="C430" s="1">
        <v>2020</v>
      </c>
      <c r="D430" s="6">
        <v>18</v>
      </c>
      <c r="E430" s="6" t="s">
        <v>50</v>
      </c>
      <c r="F430" s="1">
        <v>2013</v>
      </c>
    </row>
    <row r="431" spans="1:6" x14ac:dyDescent="0.25">
      <c r="A431" s="6">
        <v>67</v>
      </c>
      <c r="B431" s="1" t="s">
        <v>699</v>
      </c>
      <c r="C431" s="1">
        <v>2020</v>
      </c>
      <c r="D431" s="6">
        <v>41</v>
      </c>
      <c r="E431" s="6" t="s">
        <v>155</v>
      </c>
      <c r="F431" s="1">
        <v>2013</v>
      </c>
    </row>
    <row r="432" spans="1:6" x14ac:dyDescent="0.25">
      <c r="A432" s="6">
        <v>68</v>
      </c>
      <c r="B432" s="1" t="s">
        <v>700</v>
      </c>
      <c r="C432" s="1">
        <v>2013</v>
      </c>
      <c r="D432" s="1"/>
      <c r="F432" s="1" t="s">
        <v>1250</v>
      </c>
    </row>
    <row r="433" spans="1:6" x14ac:dyDescent="0.25">
      <c r="A433" s="6">
        <v>69</v>
      </c>
      <c r="B433" s="1" t="s">
        <v>701</v>
      </c>
      <c r="C433" s="1">
        <v>2014</v>
      </c>
      <c r="D433" s="6">
        <v>68</v>
      </c>
      <c r="E433" s="6" t="s">
        <v>700</v>
      </c>
      <c r="F433" s="1">
        <v>2013</v>
      </c>
    </row>
    <row r="434" spans="1:6" x14ac:dyDescent="0.25">
      <c r="A434" s="6">
        <v>70</v>
      </c>
      <c r="B434" s="1" t="s">
        <v>702</v>
      </c>
      <c r="C434" s="1">
        <v>2018</v>
      </c>
      <c r="D434" s="6">
        <v>68</v>
      </c>
      <c r="E434" s="6" t="s">
        <v>700</v>
      </c>
      <c r="F434" s="1">
        <v>2013</v>
      </c>
    </row>
    <row r="435" spans="1:6" x14ac:dyDescent="0.25">
      <c r="A435" s="6">
        <v>70</v>
      </c>
      <c r="B435" s="1" t="s">
        <v>702</v>
      </c>
      <c r="C435" s="1">
        <v>2018</v>
      </c>
      <c r="D435" s="6">
        <v>69</v>
      </c>
      <c r="E435" s="6" t="s">
        <v>701</v>
      </c>
      <c r="F435" s="1">
        <v>2014</v>
      </c>
    </row>
    <row r="436" spans="1:6" x14ac:dyDescent="0.25">
      <c r="A436" s="6">
        <v>71</v>
      </c>
      <c r="B436" s="1" t="s">
        <v>236</v>
      </c>
      <c r="C436" s="1">
        <v>2020</v>
      </c>
      <c r="D436" s="6">
        <v>1</v>
      </c>
      <c r="E436" s="6" t="s">
        <v>8</v>
      </c>
      <c r="F436" s="1">
        <v>2012</v>
      </c>
    </row>
    <row r="437" spans="1:6" x14ac:dyDescent="0.25">
      <c r="A437" s="6">
        <v>71</v>
      </c>
      <c r="B437" s="1" t="s">
        <v>236</v>
      </c>
      <c r="C437" s="1">
        <v>2020</v>
      </c>
      <c r="D437" s="6">
        <v>18</v>
      </c>
      <c r="E437" s="6" t="s">
        <v>50</v>
      </c>
      <c r="F437" s="1">
        <v>2013</v>
      </c>
    </row>
    <row r="438" spans="1:6" x14ac:dyDescent="0.25">
      <c r="A438" s="6">
        <v>71</v>
      </c>
      <c r="B438" s="1" t="s">
        <v>236</v>
      </c>
      <c r="C438" s="1">
        <v>2020</v>
      </c>
      <c r="D438" s="6">
        <v>28</v>
      </c>
      <c r="E438" s="6" t="s">
        <v>117</v>
      </c>
      <c r="F438" s="1">
        <v>2014</v>
      </c>
    </row>
    <row r="439" spans="1:6" x14ac:dyDescent="0.25">
      <c r="A439" s="6">
        <v>71</v>
      </c>
      <c r="B439" s="1" t="s">
        <v>236</v>
      </c>
      <c r="C439" s="1">
        <v>2020</v>
      </c>
      <c r="D439" s="6">
        <v>36</v>
      </c>
      <c r="E439" s="6" t="s">
        <v>137</v>
      </c>
      <c r="F439" s="1">
        <v>2004</v>
      </c>
    </row>
    <row r="440" spans="1:6" x14ac:dyDescent="0.25">
      <c r="A440" s="6">
        <v>71</v>
      </c>
      <c r="B440" s="1" t="s">
        <v>236</v>
      </c>
      <c r="C440" s="1">
        <v>2020</v>
      </c>
      <c r="D440" s="6">
        <v>37</v>
      </c>
      <c r="E440" s="6" t="s">
        <v>142</v>
      </c>
      <c r="F440" s="1">
        <v>1998</v>
      </c>
    </row>
    <row r="441" spans="1:6" x14ac:dyDescent="0.25">
      <c r="A441" s="6">
        <v>71</v>
      </c>
      <c r="B441" s="1" t="s">
        <v>236</v>
      </c>
      <c r="C441" s="1">
        <v>2020</v>
      </c>
      <c r="D441" s="6">
        <v>38</v>
      </c>
      <c r="E441" s="6" t="s">
        <v>139</v>
      </c>
      <c r="F441" s="1">
        <v>1998</v>
      </c>
    </row>
    <row r="442" spans="1:6" x14ac:dyDescent="0.25">
      <c r="A442" s="6">
        <v>71</v>
      </c>
      <c r="B442" s="1" t="s">
        <v>236</v>
      </c>
      <c r="C442" s="1">
        <v>2020</v>
      </c>
      <c r="D442" s="6">
        <v>73</v>
      </c>
      <c r="E442" s="6" t="s">
        <v>239</v>
      </c>
      <c r="F442" s="1">
        <v>2020</v>
      </c>
    </row>
    <row r="443" spans="1:6" x14ac:dyDescent="0.25">
      <c r="A443" s="6">
        <v>71</v>
      </c>
      <c r="B443" s="1" t="s">
        <v>236</v>
      </c>
      <c r="C443" s="1">
        <v>2020</v>
      </c>
      <c r="D443" s="6">
        <v>92</v>
      </c>
      <c r="E443" s="6" t="s">
        <v>299</v>
      </c>
      <c r="F443" s="1">
        <v>2000</v>
      </c>
    </row>
    <row r="444" spans="1:6" x14ac:dyDescent="0.25">
      <c r="A444" s="6">
        <v>72</v>
      </c>
      <c r="B444" s="1" t="s">
        <v>232</v>
      </c>
      <c r="C444" s="1">
        <v>2020</v>
      </c>
      <c r="D444" s="6">
        <v>1</v>
      </c>
      <c r="E444" s="6" t="s">
        <v>8</v>
      </c>
      <c r="F444" s="1">
        <v>2012</v>
      </c>
    </row>
    <row r="445" spans="1:6" x14ac:dyDescent="0.25">
      <c r="A445" s="6">
        <v>72</v>
      </c>
      <c r="B445" s="1" t="s">
        <v>232</v>
      </c>
      <c r="C445" s="1">
        <v>2020</v>
      </c>
      <c r="D445" s="6">
        <v>36</v>
      </c>
      <c r="E445" s="6" t="s">
        <v>137</v>
      </c>
      <c r="F445" s="1">
        <v>2004</v>
      </c>
    </row>
    <row r="446" spans="1:6" x14ac:dyDescent="0.25">
      <c r="A446" s="6">
        <v>72</v>
      </c>
      <c r="B446" s="1" t="s">
        <v>232</v>
      </c>
      <c r="C446" s="1">
        <v>2020</v>
      </c>
      <c r="D446" s="6">
        <v>71</v>
      </c>
      <c r="E446" s="6" t="s">
        <v>236</v>
      </c>
      <c r="F446" s="1">
        <v>2020</v>
      </c>
    </row>
    <row r="447" spans="1:6" x14ac:dyDescent="0.25">
      <c r="A447" s="6">
        <v>72</v>
      </c>
      <c r="B447" s="1" t="s">
        <v>232</v>
      </c>
      <c r="C447" s="1">
        <v>2020</v>
      </c>
      <c r="D447" s="6">
        <v>73</v>
      </c>
      <c r="E447" s="6" t="s">
        <v>239</v>
      </c>
      <c r="F447" s="1">
        <v>2020</v>
      </c>
    </row>
    <row r="448" spans="1:6" x14ac:dyDescent="0.25">
      <c r="A448" s="6">
        <v>72</v>
      </c>
      <c r="B448" s="1" t="s">
        <v>232</v>
      </c>
      <c r="C448" s="1">
        <v>2020</v>
      </c>
      <c r="D448" s="6">
        <v>92</v>
      </c>
      <c r="E448" s="6" t="s">
        <v>299</v>
      </c>
      <c r="F448" s="1">
        <v>2000</v>
      </c>
    </row>
    <row r="449" spans="1:6" x14ac:dyDescent="0.25">
      <c r="A449" s="6">
        <v>73</v>
      </c>
      <c r="B449" s="1" t="s">
        <v>239</v>
      </c>
      <c r="C449" s="1">
        <v>2020</v>
      </c>
      <c r="D449" s="6">
        <v>1</v>
      </c>
      <c r="E449" s="6" t="s">
        <v>8</v>
      </c>
      <c r="F449" s="1">
        <v>2012</v>
      </c>
    </row>
    <row r="450" spans="1:6" x14ac:dyDescent="0.25">
      <c r="A450" s="6">
        <v>73</v>
      </c>
      <c r="B450" s="1" t="s">
        <v>239</v>
      </c>
      <c r="C450" s="1">
        <v>2020</v>
      </c>
      <c r="D450" s="6">
        <v>4</v>
      </c>
      <c r="E450" s="6" t="s">
        <v>15</v>
      </c>
      <c r="F450" s="1">
        <v>2016</v>
      </c>
    </row>
    <row r="451" spans="1:6" x14ac:dyDescent="0.25">
      <c r="A451" s="6">
        <v>73</v>
      </c>
      <c r="B451" s="1" t="s">
        <v>239</v>
      </c>
      <c r="C451" s="1">
        <v>2020</v>
      </c>
      <c r="D451" s="6">
        <v>18</v>
      </c>
      <c r="E451" s="6" t="s">
        <v>50</v>
      </c>
      <c r="F451" s="1">
        <v>2013</v>
      </c>
    </row>
    <row r="452" spans="1:6" x14ac:dyDescent="0.25">
      <c r="A452" s="6">
        <v>73</v>
      </c>
      <c r="B452" s="1" t="s">
        <v>239</v>
      </c>
      <c r="C452" s="1">
        <v>2020</v>
      </c>
      <c r="D452" s="6">
        <v>28</v>
      </c>
      <c r="E452" s="6" t="s">
        <v>117</v>
      </c>
      <c r="F452" s="1">
        <v>2014</v>
      </c>
    </row>
    <row r="453" spans="1:6" x14ac:dyDescent="0.25">
      <c r="A453" s="6">
        <v>73</v>
      </c>
      <c r="B453" s="1" t="s">
        <v>239</v>
      </c>
      <c r="C453" s="1">
        <v>2020</v>
      </c>
      <c r="D453" s="6">
        <v>36</v>
      </c>
      <c r="E453" s="6" t="s">
        <v>137</v>
      </c>
      <c r="F453" s="1">
        <v>2004</v>
      </c>
    </row>
    <row r="454" spans="1:6" x14ac:dyDescent="0.25">
      <c r="A454" s="6">
        <v>73</v>
      </c>
      <c r="B454" s="1" t="s">
        <v>239</v>
      </c>
      <c r="C454" s="1">
        <v>2020</v>
      </c>
      <c r="D454" s="6">
        <v>37</v>
      </c>
      <c r="E454" s="6" t="s">
        <v>142</v>
      </c>
      <c r="F454" s="1">
        <v>1998</v>
      </c>
    </row>
    <row r="455" spans="1:6" x14ac:dyDescent="0.25">
      <c r="A455" s="6">
        <v>73</v>
      </c>
      <c r="B455" s="1" t="s">
        <v>239</v>
      </c>
      <c r="C455" s="1">
        <v>2020</v>
      </c>
      <c r="D455" s="6">
        <v>41</v>
      </c>
      <c r="E455" s="6" t="s">
        <v>155</v>
      </c>
      <c r="F455" s="1">
        <v>2013</v>
      </c>
    </row>
    <row r="456" spans="1:6" x14ac:dyDescent="0.25">
      <c r="A456" s="6">
        <v>73</v>
      </c>
      <c r="B456" s="1" t="s">
        <v>239</v>
      </c>
      <c r="C456" s="1">
        <v>2020</v>
      </c>
      <c r="D456" s="6">
        <v>43</v>
      </c>
      <c r="E456" s="6" t="s">
        <v>151</v>
      </c>
      <c r="F456" s="1">
        <v>2008</v>
      </c>
    </row>
    <row r="457" spans="1:6" x14ac:dyDescent="0.25">
      <c r="A457" s="6">
        <v>73</v>
      </c>
      <c r="B457" s="1" t="s">
        <v>239</v>
      </c>
      <c r="C457" s="1">
        <v>2020</v>
      </c>
      <c r="D457" s="6">
        <v>92</v>
      </c>
      <c r="E457" s="6" t="s">
        <v>299</v>
      </c>
      <c r="F457" s="1">
        <v>2000</v>
      </c>
    </row>
    <row r="458" spans="1:6" x14ac:dyDescent="0.25">
      <c r="A458" s="6">
        <v>73</v>
      </c>
      <c r="B458" s="1" t="s">
        <v>239</v>
      </c>
      <c r="C458" s="1">
        <v>2020</v>
      </c>
      <c r="D458" s="6">
        <v>98</v>
      </c>
      <c r="E458" s="6" t="s">
        <v>1038</v>
      </c>
      <c r="F458" s="1">
        <v>2012</v>
      </c>
    </row>
    <row r="459" spans="1:6" x14ac:dyDescent="0.25">
      <c r="A459" s="6">
        <v>73</v>
      </c>
      <c r="B459" s="1" t="s">
        <v>239</v>
      </c>
      <c r="C459" s="1">
        <v>2020</v>
      </c>
      <c r="D459" s="6">
        <v>99</v>
      </c>
      <c r="E459" s="6" t="s">
        <v>1039</v>
      </c>
      <c r="F459" s="1">
        <v>2012</v>
      </c>
    </row>
    <row r="460" spans="1:6" x14ac:dyDescent="0.25">
      <c r="A460" s="6">
        <v>74</v>
      </c>
      <c r="B460" s="1" t="s">
        <v>243</v>
      </c>
      <c r="C460" s="1">
        <v>2008</v>
      </c>
      <c r="D460" s="6">
        <v>32</v>
      </c>
      <c r="E460" s="6" t="s">
        <v>128</v>
      </c>
      <c r="F460" s="1">
        <v>2005</v>
      </c>
    </row>
    <row r="461" spans="1:6" x14ac:dyDescent="0.25">
      <c r="A461" s="6">
        <v>74</v>
      </c>
      <c r="B461" s="1" t="s">
        <v>243</v>
      </c>
      <c r="C461" s="1">
        <v>2008</v>
      </c>
      <c r="D461" s="6">
        <v>35</v>
      </c>
      <c r="E461" s="6" t="s">
        <v>134</v>
      </c>
      <c r="F461" s="1">
        <v>2000</v>
      </c>
    </row>
    <row r="462" spans="1:6" x14ac:dyDescent="0.25">
      <c r="A462" s="6">
        <v>74</v>
      </c>
      <c r="B462" s="1" t="s">
        <v>243</v>
      </c>
      <c r="C462" s="1">
        <v>2008</v>
      </c>
      <c r="D462" s="6">
        <v>37</v>
      </c>
      <c r="E462" s="6" t="s">
        <v>142</v>
      </c>
      <c r="F462" s="1">
        <v>1998</v>
      </c>
    </row>
    <row r="463" spans="1:6" x14ac:dyDescent="0.25">
      <c r="A463" s="6">
        <v>74</v>
      </c>
      <c r="B463" s="1" t="s">
        <v>243</v>
      </c>
      <c r="C463" s="1">
        <v>2008</v>
      </c>
      <c r="D463" s="6">
        <v>75</v>
      </c>
      <c r="E463" s="6" t="s">
        <v>247</v>
      </c>
      <c r="F463" s="1">
        <v>2006</v>
      </c>
    </row>
    <row r="464" spans="1:6" x14ac:dyDescent="0.25">
      <c r="A464" s="6">
        <v>75</v>
      </c>
      <c r="B464" s="1" t="s">
        <v>247</v>
      </c>
      <c r="C464" s="1">
        <v>2006</v>
      </c>
      <c r="D464" s="6">
        <v>26</v>
      </c>
      <c r="E464" s="6" t="s">
        <v>110</v>
      </c>
      <c r="F464" s="1">
        <v>2004</v>
      </c>
    </row>
    <row r="465" spans="1:6" x14ac:dyDescent="0.25">
      <c r="A465" s="6">
        <v>75</v>
      </c>
      <c r="B465" s="1" t="s">
        <v>247</v>
      </c>
      <c r="C465" s="1">
        <v>2006</v>
      </c>
      <c r="D465" s="6">
        <v>31</v>
      </c>
      <c r="E465" s="6" t="s">
        <v>125</v>
      </c>
      <c r="F465" s="1">
        <v>2003</v>
      </c>
    </row>
    <row r="466" spans="1:6" x14ac:dyDescent="0.25">
      <c r="A466" s="6">
        <v>75</v>
      </c>
      <c r="B466" s="1" t="s">
        <v>247</v>
      </c>
      <c r="C466" s="1">
        <v>2006</v>
      </c>
      <c r="D466" s="6">
        <v>35</v>
      </c>
      <c r="E466" s="6" t="s">
        <v>134</v>
      </c>
      <c r="F466" s="1">
        <v>2000</v>
      </c>
    </row>
    <row r="467" spans="1:6" x14ac:dyDescent="0.25">
      <c r="A467" s="6">
        <v>75</v>
      </c>
      <c r="B467" s="1" t="s">
        <v>247</v>
      </c>
      <c r="C467" s="1">
        <v>2006</v>
      </c>
      <c r="D467" s="6">
        <v>38</v>
      </c>
      <c r="E467" s="6" t="s">
        <v>139</v>
      </c>
      <c r="F467" s="1">
        <v>1998</v>
      </c>
    </row>
    <row r="468" spans="1:6" x14ac:dyDescent="0.25">
      <c r="A468" s="6">
        <v>76</v>
      </c>
      <c r="B468" s="1" t="s">
        <v>250</v>
      </c>
      <c r="C468" s="1">
        <v>2013</v>
      </c>
      <c r="D468" s="6">
        <v>35</v>
      </c>
      <c r="E468" s="6" t="s">
        <v>134</v>
      </c>
      <c r="F468" s="1">
        <v>2000</v>
      </c>
    </row>
    <row r="469" spans="1:6" x14ac:dyDescent="0.25">
      <c r="A469" s="6">
        <v>77</v>
      </c>
      <c r="B469" s="1" t="s">
        <v>254</v>
      </c>
      <c r="C469" s="1">
        <v>2006</v>
      </c>
      <c r="D469" s="6">
        <v>37</v>
      </c>
      <c r="E469" s="6" t="s">
        <v>142</v>
      </c>
      <c r="F469" s="1">
        <v>1998</v>
      </c>
    </row>
    <row r="470" spans="1:6" x14ac:dyDescent="0.25">
      <c r="A470" s="6">
        <v>77</v>
      </c>
      <c r="B470" s="1" t="s">
        <v>254</v>
      </c>
      <c r="C470" s="1">
        <v>2006</v>
      </c>
      <c r="D470" s="6">
        <v>62</v>
      </c>
      <c r="E470" s="6" t="s">
        <v>210</v>
      </c>
      <c r="F470" s="1">
        <v>2001</v>
      </c>
    </row>
    <row r="471" spans="1:6" x14ac:dyDescent="0.25">
      <c r="A471" s="6">
        <v>78</v>
      </c>
      <c r="B471" s="1" t="s">
        <v>258</v>
      </c>
      <c r="C471" s="1">
        <v>2013</v>
      </c>
      <c r="D471" s="1"/>
      <c r="F471" s="1" t="s">
        <v>1250</v>
      </c>
    </row>
    <row r="472" spans="1:6" x14ac:dyDescent="0.25">
      <c r="A472" s="6">
        <v>79</v>
      </c>
      <c r="B472" s="1" t="s">
        <v>1230</v>
      </c>
      <c r="C472" s="1">
        <v>2004</v>
      </c>
      <c r="D472" s="1"/>
      <c r="F472" s="1" t="s">
        <v>1250</v>
      </c>
    </row>
    <row r="473" spans="1:6" x14ac:dyDescent="0.25">
      <c r="A473" s="6">
        <v>80</v>
      </c>
      <c r="B473" s="1" t="s">
        <v>262</v>
      </c>
      <c r="C473" s="1">
        <v>2008</v>
      </c>
      <c r="D473" s="6">
        <v>3</v>
      </c>
      <c r="E473" s="6" t="s">
        <v>19</v>
      </c>
      <c r="F473" s="1">
        <v>2008</v>
      </c>
    </row>
    <row r="474" spans="1:6" x14ac:dyDescent="0.25">
      <c r="A474" s="6">
        <v>80</v>
      </c>
      <c r="B474" s="1" t="s">
        <v>262</v>
      </c>
      <c r="C474" s="1">
        <v>2008</v>
      </c>
      <c r="D474" s="6">
        <v>25</v>
      </c>
      <c r="E474" s="6" t="s">
        <v>111</v>
      </c>
      <c r="F474" s="1">
        <v>2003</v>
      </c>
    </row>
    <row r="475" spans="1:6" x14ac:dyDescent="0.25">
      <c r="A475" s="6">
        <v>80</v>
      </c>
      <c r="B475" s="1" t="s">
        <v>262</v>
      </c>
      <c r="C475" s="1">
        <v>2008</v>
      </c>
      <c r="D475" s="6">
        <v>26</v>
      </c>
      <c r="E475" s="6" t="s">
        <v>110</v>
      </c>
      <c r="F475" s="1">
        <v>2004</v>
      </c>
    </row>
    <row r="476" spans="1:6" x14ac:dyDescent="0.25">
      <c r="A476" s="6">
        <v>80</v>
      </c>
      <c r="B476" s="1" t="s">
        <v>262</v>
      </c>
      <c r="C476" s="1">
        <v>2008</v>
      </c>
      <c r="D476" s="6">
        <v>29</v>
      </c>
      <c r="E476" s="6" t="s">
        <v>119</v>
      </c>
      <c r="F476" s="1">
        <v>1999</v>
      </c>
    </row>
    <row r="477" spans="1:6" x14ac:dyDescent="0.25">
      <c r="A477" s="6">
        <v>80</v>
      </c>
      <c r="B477" s="1" t="s">
        <v>262</v>
      </c>
      <c r="C477" s="1">
        <v>2008</v>
      </c>
      <c r="D477" s="6">
        <v>31</v>
      </c>
      <c r="E477" s="6" t="s">
        <v>125</v>
      </c>
      <c r="F477" s="1">
        <v>2003</v>
      </c>
    </row>
    <row r="478" spans="1:6" x14ac:dyDescent="0.25">
      <c r="A478" s="6">
        <v>80</v>
      </c>
      <c r="B478" s="1" t="s">
        <v>262</v>
      </c>
      <c r="C478" s="1">
        <v>2008</v>
      </c>
      <c r="D478" s="6">
        <v>32</v>
      </c>
      <c r="E478" s="6" t="s">
        <v>128</v>
      </c>
      <c r="F478" s="1">
        <v>2005</v>
      </c>
    </row>
    <row r="479" spans="1:6" x14ac:dyDescent="0.25">
      <c r="A479" s="6">
        <v>80</v>
      </c>
      <c r="B479" s="1" t="s">
        <v>262</v>
      </c>
      <c r="C479" s="1">
        <v>2008</v>
      </c>
      <c r="D479" s="6">
        <v>35</v>
      </c>
      <c r="E479" s="6" t="s">
        <v>134</v>
      </c>
      <c r="F479" s="1">
        <v>2000</v>
      </c>
    </row>
    <row r="480" spans="1:6" x14ac:dyDescent="0.25">
      <c r="A480" s="6">
        <v>80</v>
      </c>
      <c r="B480" s="1" t="s">
        <v>262</v>
      </c>
      <c r="C480" s="1">
        <v>2008</v>
      </c>
      <c r="D480" s="6">
        <v>36</v>
      </c>
      <c r="E480" s="6" t="s">
        <v>137</v>
      </c>
      <c r="F480" s="1">
        <v>2004</v>
      </c>
    </row>
    <row r="481" spans="1:6" x14ac:dyDescent="0.25">
      <c r="A481" s="6">
        <v>80</v>
      </c>
      <c r="B481" s="1" t="s">
        <v>262</v>
      </c>
      <c r="C481" s="1">
        <v>2008</v>
      </c>
      <c r="D481" s="6">
        <v>37</v>
      </c>
      <c r="E481" s="6" t="s">
        <v>142</v>
      </c>
      <c r="F481" s="1">
        <v>1998</v>
      </c>
    </row>
    <row r="482" spans="1:6" x14ac:dyDescent="0.25">
      <c r="A482" s="6">
        <v>80</v>
      </c>
      <c r="B482" s="1" t="s">
        <v>262</v>
      </c>
      <c r="C482" s="1">
        <v>2008</v>
      </c>
      <c r="D482" s="6">
        <v>38</v>
      </c>
      <c r="E482" s="6" t="s">
        <v>139</v>
      </c>
      <c r="F482" s="1">
        <v>1998</v>
      </c>
    </row>
    <row r="483" spans="1:6" x14ac:dyDescent="0.25">
      <c r="A483" s="6">
        <v>80</v>
      </c>
      <c r="B483" s="1" t="s">
        <v>262</v>
      </c>
      <c r="C483" s="1">
        <v>2008</v>
      </c>
      <c r="D483" s="6">
        <v>40</v>
      </c>
      <c r="E483" s="6" t="s">
        <v>148</v>
      </c>
      <c r="F483" s="1">
        <v>2000</v>
      </c>
    </row>
    <row r="484" spans="1:6" x14ac:dyDescent="0.25">
      <c r="A484" s="6">
        <v>80</v>
      </c>
      <c r="B484" s="1" t="s">
        <v>262</v>
      </c>
      <c r="C484" s="1">
        <v>2008</v>
      </c>
      <c r="D484" s="6">
        <v>56</v>
      </c>
      <c r="E484" s="6" t="s">
        <v>196</v>
      </c>
      <c r="F484" s="1">
        <v>2001</v>
      </c>
    </row>
    <row r="485" spans="1:6" x14ac:dyDescent="0.25">
      <c r="A485" s="6">
        <v>80</v>
      </c>
      <c r="B485" s="1" t="s">
        <v>262</v>
      </c>
      <c r="C485" s="1">
        <v>2008</v>
      </c>
      <c r="D485" s="6">
        <v>92</v>
      </c>
      <c r="E485" s="6" t="s">
        <v>299</v>
      </c>
      <c r="F485" s="1">
        <v>2000</v>
      </c>
    </row>
    <row r="486" spans="1:6" x14ac:dyDescent="0.25">
      <c r="A486" s="6">
        <v>81</v>
      </c>
      <c r="B486" s="1" t="s">
        <v>264</v>
      </c>
      <c r="C486" s="1">
        <v>2000</v>
      </c>
      <c r="D486" s="6">
        <v>37</v>
      </c>
      <c r="E486" s="6" t="s">
        <v>142</v>
      </c>
      <c r="F486" s="1">
        <v>1998</v>
      </c>
    </row>
    <row r="487" spans="1:6" x14ac:dyDescent="0.25">
      <c r="A487" s="6">
        <v>81</v>
      </c>
      <c r="B487" s="1" t="s">
        <v>264</v>
      </c>
      <c r="C487" s="1">
        <v>2000</v>
      </c>
      <c r="D487" s="6">
        <v>38</v>
      </c>
      <c r="E487" s="1" t="s">
        <v>139</v>
      </c>
      <c r="F487" s="1">
        <v>1998</v>
      </c>
    </row>
    <row r="488" spans="1:6" x14ac:dyDescent="0.25">
      <c r="A488" s="6">
        <v>82</v>
      </c>
      <c r="B488" s="1" t="s">
        <v>267</v>
      </c>
      <c r="C488" s="1">
        <v>2002</v>
      </c>
      <c r="D488" s="6">
        <v>37</v>
      </c>
      <c r="E488" s="6" t="s">
        <v>142</v>
      </c>
      <c r="F488" s="1">
        <v>1998</v>
      </c>
    </row>
    <row r="489" spans="1:6" x14ac:dyDescent="0.25">
      <c r="A489" s="6">
        <v>82</v>
      </c>
      <c r="B489" s="1" t="s">
        <v>267</v>
      </c>
      <c r="C489" s="1">
        <v>2002</v>
      </c>
      <c r="D489" s="6">
        <v>38</v>
      </c>
      <c r="E489" s="6" t="s">
        <v>139</v>
      </c>
      <c r="F489" s="1">
        <v>1998</v>
      </c>
    </row>
    <row r="490" spans="1:6" x14ac:dyDescent="0.25">
      <c r="A490" s="6">
        <v>82</v>
      </c>
      <c r="B490" s="1" t="s">
        <v>267</v>
      </c>
      <c r="C490" s="1">
        <v>2002</v>
      </c>
      <c r="D490" s="6">
        <v>81</v>
      </c>
      <c r="E490" s="6" t="s">
        <v>264</v>
      </c>
      <c r="F490" s="1">
        <v>2000</v>
      </c>
    </row>
    <row r="491" spans="1:6" x14ac:dyDescent="0.25">
      <c r="A491" s="6">
        <v>83</v>
      </c>
      <c r="B491" s="1" t="s">
        <v>270</v>
      </c>
      <c r="C491" s="1">
        <v>2004</v>
      </c>
      <c r="D491" s="6">
        <v>37</v>
      </c>
      <c r="E491" s="6" t="s">
        <v>142</v>
      </c>
      <c r="F491" s="1">
        <v>1998</v>
      </c>
    </row>
    <row r="492" spans="1:6" x14ac:dyDescent="0.25">
      <c r="A492" s="6">
        <v>84</v>
      </c>
      <c r="B492" s="1" t="s">
        <v>276</v>
      </c>
      <c r="C492" s="1">
        <v>2020</v>
      </c>
      <c r="D492" s="6">
        <v>1</v>
      </c>
      <c r="E492" s="6" t="s">
        <v>8</v>
      </c>
      <c r="F492" s="1">
        <v>2012</v>
      </c>
    </row>
    <row r="493" spans="1:6" x14ac:dyDescent="0.25">
      <c r="A493" s="6">
        <v>84</v>
      </c>
      <c r="B493" s="1" t="s">
        <v>276</v>
      </c>
      <c r="C493" s="1">
        <v>2020</v>
      </c>
      <c r="D493" s="6">
        <v>11</v>
      </c>
      <c r="E493" s="6" t="s">
        <v>427</v>
      </c>
      <c r="F493" s="1">
        <v>2013</v>
      </c>
    </row>
    <row r="494" spans="1:6" x14ac:dyDescent="0.25">
      <c r="A494" s="6">
        <v>84</v>
      </c>
      <c r="B494" s="1" t="s">
        <v>276</v>
      </c>
      <c r="C494" s="1">
        <v>2020</v>
      </c>
      <c r="D494" s="6">
        <v>18</v>
      </c>
      <c r="E494" s="6" t="s">
        <v>50</v>
      </c>
      <c r="F494" s="1">
        <v>2013</v>
      </c>
    </row>
    <row r="495" spans="1:6" x14ac:dyDescent="0.25">
      <c r="A495" s="6">
        <v>84</v>
      </c>
      <c r="B495" s="1" t="s">
        <v>276</v>
      </c>
      <c r="C495" s="1">
        <v>2020</v>
      </c>
      <c r="D495" s="6">
        <v>23</v>
      </c>
      <c r="E495" s="6" t="s">
        <v>98</v>
      </c>
      <c r="F495" s="1">
        <v>2020</v>
      </c>
    </row>
    <row r="496" spans="1:6" x14ac:dyDescent="0.25">
      <c r="A496" s="6">
        <v>84</v>
      </c>
      <c r="B496" s="1" t="s">
        <v>276</v>
      </c>
      <c r="C496" s="1">
        <v>2020</v>
      </c>
      <c r="D496" s="6">
        <v>25</v>
      </c>
      <c r="E496" s="6" t="s">
        <v>111</v>
      </c>
      <c r="F496" s="1">
        <v>2003</v>
      </c>
    </row>
    <row r="497" spans="1:6" x14ac:dyDescent="0.25">
      <c r="A497" s="6">
        <v>84</v>
      </c>
      <c r="B497" s="1" t="s">
        <v>276</v>
      </c>
      <c r="C497" s="1">
        <v>2020</v>
      </c>
      <c r="D497" s="6">
        <v>27</v>
      </c>
      <c r="E497" s="6" t="s">
        <v>114</v>
      </c>
      <c r="F497" s="1">
        <v>2011</v>
      </c>
    </row>
    <row r="498" spans="1:6" x14ac:dyDescent="0.25">
      <c r="A498" s="6">
        <v>84</v>
      </c>
      <c r="B498" s="1" t="s">
        <v>276</v>
      </c>
      <c r="C498" s="1">
        <v>2020</v>
      </c>
      <c r="D498" s="6">
        <v>28</v>
      </c>
      <c r="E498" s="6" t="s">
        <v>117</v>
      </c>
      <c r="F498" s="1">
        <v>2014</v>
      </c>
    </row>
    <row r="499" spans="1:6" x14ac:dyDescent="0.25">
      <c r="A499" s="6">
        <v>84</v>
      </c>
      <c r="B499" s="1" t="s">
        <v>276</v>
      </c>
      <c r="C499" s="1">
        <v>2020</v>
      </c>
      <c r="D499" s="6">
        <v>31</v>
      </c>
      <c r="E499" s="6" t="s">
        <v>125</v>
      </c>
      <c r="F499" s="1">
        <v>2003</v>
      </c>
    </row>
    <row r="500" spans="1:6" x14ac:dyDescent="0.25">
      <c r="A500" s="6">
        <v>84</v>
      </c>
      <c r="B500" s="1" t="s">
        <v>276</v>
      </c>
      <c r="C500" s="1">
        <v>2020</v>
      </c>
      <c r="D500" s="6">
        <v>38</v>
      </c>
      <c r="E500" s="6" t="s">
        <v>139</v>
      </c>
      <c r="F500" s="1">
        <v>1998</v>
      </c>
    </row>
    <row r="501" spans="1:6" x14ac:dyDescent="0.25">
      <c r="A501" s="6">
        <v>84</v>
      </c>
      <c r="B501" s="1" t="s">
        <v>276</v>
      </c>
      <c r="C501" s="1">
        <v>2020</v>
      </c>
      <c r="D501" s="6">
        <v>50</v>
      </c>
      <c r="E501" s="6" t="s">
        <v>169</v>
      </c>
      <c r="F501" s="1">
        <v>2015</v>
      </c>
    </row>
    <row r="502" spans="1:6" x14ac:dyDescent="0.25">
      <c r="A502" s="6">
        <v>84</v>
      </c>
      <c r="B502" s="1" t="s">
        <v>276</v>
      </c>
      <c r="C502" s="1">
        <v>2020</v>
      </c>
      <c r="D502" s="6">
        <v>51</v>
      </c>
      <c r="E502" s="6" t="s">
        <v>174</v>
      </c>
      <c r="F502" s="1">
        <v>2016</v>
      </c>
    </row>
    <row r="503" spans="1:6" x14ac:dyDescent="0.25">
      <c r="A503" s="6">
        <v>84</v>
      </c>
      <c r="B503" s="1" t="s">
        <v>276</v>
      </c>
      <c r="C503" s="1">
        <v>2020</v>
      </c>
      <c r="D503" s="6">
        <v>52</v>
      </c>
      <c r="E503" s="6" t="s">
        <v>175</v>
      </c>
      <c r="F503" s="1">
        <v>2016</v>
      </c>
    </row>
    <row r="504" spans="1:6" x14ac:dyDescent="0.25">
      <c r="A504" s="6">
        <v>84</v>
      </c>
      <c r="B504" s="1" t="s">
        <v>276</v>
      </c>
      <c r="C504" s="1">
        <v>2020</v>
      </c>
      <c r="D504" s="6">
        <v>57</v>
      </c>
      <c r="E504" s="6" t="s">
        <v>199</v>
      </c>
      <c r="F504" s="1">
        <v>2004</v>
      </c>
    </row>
    <row r="505" spans="1:6" x14ac:dyDescent="0.25">
      <c r="A505" s="6">
        <v>84</v>
      </c>
      <c r="B505" s="1" t="s">
        <v>276</v>
      </c>
      <c r="C505" s="1">
        <v>2020</v>
      </c>
      <c r="D505" s="6">
        <v>61</v>
      </c>
      <c r="E505" s="6" t="s">
        <v>208</v>
      </c>
      <c r="F505" s="1">
        <v>2004</v>
      </c>
    </row>
    <row r="506" spans="1:6" x14ac:dyDescent="0.25">
      <c r="A506" s="6">
        <v>84</v>
      </c>
      <c r="B506" s="1" t="s">
        <v>276</v>
      </c>
      <c r="C506" s="1">
        <v>2020</v>
      </c>
      <c r="D506" s="6">
        <v>75</v>
      </c>
      <c r="E506" s="6" t="s">
        <v>247</v>
      </c>
      <c r="F506" s="1">
        <v>2006</v>
      </c>
    </row>
    <row r="507" spans="1:6" x14ac:dyDescent="0.25">
      <c r="A507" s="6">
        <v>84</v>
      </c>
      <c r="B507" s="1" t="s">
        <v>276</v>
      </c>
      <c r="C507" s="1">
        <v>2020</v>
      </c>
      <c r="D507" s="6">
        <v>76</v>
      </c>
      <c r="E507" s="6" t="s">
        <v>250</v>
      </c>
      <c r="F507" s="1">
        <v>2013</v>
      </c>
    </row>
    <row r="508" spans="1:6" x14ac:dyDescent="0.25">
      <c r="A508" s="6">
        <v>84</v>
      </c>
      <c r="B508" s="1" t="s">
        <v>276</v>
      </c>
      <c r="C508" s="1">
        <v>2020</v>
      </c>
      <c r="D508" s="6">
        <v>78</v>
      </c>
      <c r="E508" s="6" t="s">
        <v>258</v>
      </c>
      <c r="F508" s="1">
        <v>2013</v>
      </c>
    </row>
    <row r="509" spans="1:6" x14ac:dyDescent="0.25">
      <c r="A509" s="6">
        <v>84</v>
      </c>
      <c r="B509" s="1" t="s">
        <v>276</v>
      </c>
      <c r="C509" s="1">
        <v>2020</v>
      </c>
      <c r="D509" s="6">
        <v>83</v>
      </c>
      <c r="E509" s="6" t="s">
        <v>270</v>
      </c>
      <c r="F509" s="1">
        <v>2004</v>
      </c>
    </row>
    <row r="510" spans="1:6" x14ac:dyDescent="0.25">
      <c r="A510" s="6">
        <v>84</v>
      </c>
      <c r="B510" s="1" t="s">
        <v>276</v>
      </c>
      <c r="C510" s="1">
        <v>2020</v>
      </c>
      <c r="D510" s="6">
        <v>85</v>
      </c>
      <c r="E510" s="6" t="s">
        <v>272</v>
      </c>
      <c r="F510" s="1">
        <v>2015</v>
      </c>
    </row>
    <row r="511" spans="1:6" x14ac:dyDescent="0.25">
      <c r="A511" s="6">
        <v>84</v>
      </c>
      <c r="B511" s="1" t="s">
        <v>276</v>
      </c>
      <c r="C511" s="1">
        <v>2020</v>
      </c>
      <c r="D511" s="6">
        <v>87</v>
      </c>
      <c r="E511" s="6" t="s">
        <v>284</v>
      </c>
      <c r="F511" s="1">
        <v>2016</v>
      </c>
    </row>
    <row r="512" spans="1:6" x14ac:dyDescent="0.25">
      <c r="A512" s="6">
        <v>85</v>
      </c>
      <c r="B512" s="1" t="s">
        <v>272</v>
      </c>
      <c r="C512" s="1">
        <v>2015</v>
      </c>
      <c r="D512" s="6">
        <v>3</v>
      </c>
      <c r="E512" s="6" t="s">
        <v>19</v>
      </c>
      <c r="F512" s="1">
        <v>2008</v>
      </c>
    </row>
    <row r="513" spans="1:6" x14ac:dyDescent="0.25">
      <c r="A513" s="6">
        <v>85</v>
      </c>
      <c r="B513" s="1" t="s">
        <v>272</v>
      </c>
      <c r="C513" s="1">
        <v>2015</v>
      </c>
      <c r="D513" s="6">
        <v>10</v>
      </c>
      <c r="E513" s="6" t="s">
        <v>30</v>
      </c>
      <c r="F513" s="1">
        <v>2010</v>
      </c>
    </row>
    <row r="514" spans="1:6" x14ac:dyDescent="0.25">
      <c r="A514" s="6">
        <v>85</v>
      </c>
      <c r="B514" s="1" t="s">
        <v>272</v>
      </c>
      <c r="C514" s="1">
        <v>2015</v>
      </c>
      <c r="D514" s="6">
        <v>18</v>
      </c>
      <c r="E514" s="6" t="s">
        <v>50</v>
      </c>
      <c r="F514" s="1">
        <v>2013</v>
      </c>
    </row>
    <row r="515" spans="1:6" x14ac:dyDescent="0.25">
      <c r="A515" s="6">
        <v>85</v>
      </c>
      <c r="B515" s="1" t="s">
        <v>272</v>
      </c>
      <c r="C515" s="1">
        <v>2015</v>
      </c>
      <c r="D515" s="6">
        <v>26</v>
      </c>
      <c r="E515" s="6" t="s">
        <v>110</v>
      </c>
      <c r="F515" s="1">
        <v>2004</v>
      </c>
    </row>
    <row r="516" spans="1:6" x14ac:dyDescent="0.25">
      <c r="A516" s="6">
        <v>85</v>
      </c>
      <c r="B516" s="1" t="s">
        <v>272</v>
      </c>
      <c r="C516" s="1">
        <v>2015</v>
      </c>
      <c r="D516" s="6">
        <v>31</v>
      </c>
      <c r="E516" s="6" t="s">
        <v>125</v>
      </c>
      <c r="F516" s="1">
        <v>2003</v>
      </c>
    </row>
    <row r="517" spans="1:6" x14ac:dyDescent="0.25">
      <c r="A517" s="6">
        <v>85</v>
      </c>
      <c r="B517" s="1" t="s">
        <v>272</v>
      </c>
      <c r="C517" s="1">
        <v>2015</v>
      </c>
      <c r="D517" s="6">
        <v>33</v>
      </c>
      <c r="E517" s="6" t="s">
        <v>130</v>
      </c>
      <c r="F517" s="1">
        <v>2005</v>
      </c>
    </row>
    <row r="518" spans="1:6" x14ac:dyDescent="0.25">
      <c r="A518" s="6">
        <v>85</v>
      </c>
      <c r="B518" s="1" t="s">
        <v>272</v>
      </c>
      <c r="C518" s="1">
        <v>2015</v>
      </c>
      <c r="D518" s="6">
        <v>34</v>
      </c>
      <c r="E518" s="6" t="s">
        <v>132</v>
      </c>
      <c r="F518" s="1">
        <v>2011</v>
      </c>
    </row>
    <row r="519" spans="1:6" x14ac:dyDescent="0.25">
      <c r="A519" s="6">
        <v>85</v>
      </c>
      <c r="B519" s="1" t="s">
        <v>272</v>
      </c>
      <c r="C519" s="1">
        <v>2015</v>
      </c>
      <c r="D519" s="6">
        <v>35</v>
      </c>
      <c r="E519" s="6" t="s">
        <v>134</v>
      </c>
      <c r="F519" s="1">
        <v>2000</v>
      </c>
    </row>
    <row r="520" spans="1:6" x14ac:dyDescent="0.25">
      <c r="A520" s="6">
        <v>85</v>
      </c>
      <c r="B520" s="1" t="s">
        <v>272</v>
      </c>
      <c r="C520" s="1">
        <v>2015</v>
      </c>
      <c r="D520" s="6">
        <v>36</v>
      </c>
      <c r="E520" s="6" t="s">
        <v>137</v>
      </c>
      <c r="F520" s="1">
        <v>2004</v>
      </c>
    </row>
    <row r="521" spans="1:6" x14ac:dyDescent="0.25">
      <c r="A521" s="6">
        <v>85</v>
      </c>
      <c r="B521" s="1" t="s">
        <v>272</v>
      </c>
      <c r="C521" s="1">
        <v>2015</v>
      </c>
      <c r="D521" s="6">
        <v>37</v>
      </c>
      <c r="E521" s="6" t="s">
        <v>142</v>
      </c>
      <c r="F521" s="1">
        <v>1998</v>
      </c>
    </row>
    <row r="522" spans="1:6" x14ac:dyDescent="0.25">
      <c r="A522" s="6">
        <v>85</v>
      </c>
      <c r="B522" s="1" t="s">
        <v>272</v>
      </c>
      <c r="C522" s="1">
        <v>2015</v>
      </c>
      <c r="D522" s="6">
        <v>42</v>
      </c>
      <c r="E522" s="6" t="s">
        <v>154</v>
      </c>
      <c r="F522" s="1">
        <v>2014</v>
      </c>
    </row>
    <row r="523" spans="1:6" x14ac:dyDescent="0.25">
      <c r="A523" s="6">
        <v>85</v>
      </c>
      <c r="B523" s="1" t="s">
        <v>272</v>
      </c>
      <c r="C523" s="1">
        <v>2015</v>
      </c>
      <c r="D523" s="6">
        <v>45</v>
      </c>
      <c r="E523" s="6" t="s">
        <v>160</v>
      </c>
      <c r="F523" s="1">
        <v>2008</v>
      </c>
    </row>
    <row r="524" spans="1:6" x14ac:dyDescent="0.25">
      <c r="A524" s="6">
        <v>85</v>
      </c>
      <c r="B524" s="1" t="s">
        <v>272</v>
      </c>
      <c r="C524" s="1">
        <v>2015</v>
      </c>
      <c r="D524" s="6">
        <v>75</v>
      </c>
      <c r="E524" s="6" t="s">
        <v>247</v>
      </c>
      <c r="F524" s="1">
        <v>2006</v>
      </c>
    </row>
    <row r="525" spans="1:6" x14ac:dyDescent="0.25">
      <c r="A525" s="6">
        <v>85</v>
      </c>
      <c r="B525" s="1" t="s">
        <v>272</v>
      </c>
      <c r="C525" s="1">
        <v>2015</v>
      </c>
      <c r="D525" s="6">
        <v>90</v>
      </c>
      <c r="E525" s="6" t="s">
        <v>293</v>
      </c>
      <c r="F525" s="1">
        <v>2004</v>
      </c>
    </row>
    <row r="526" spans="1:6" x14ac:dyDescent="0.25">
      <c r="A526" s="6">
        <v>86</v>
      </c>
      <c r="B526" s="1" t="s">
        <v>281</v>
      </c>
      <c r="C526" s="1">
        <v>2022</v>
      </c>
      <c r="D526" s="6">
        <v>10</v>
      </c>
      <c r="E526" s="6" t="s">
        <v>30</v>
      </c>
      <c r="F526" s="1">
        <v>2010</v>
      </c>
    </row>
    <row r="527" spans="1:6" x14ac:dyDescent="0.25">
      <c r="A527" s="6">
        <v>86</v>
      </c>
      <c r="B527" s="1" t="s">
        <v>281</v>
      </c>
      <c r="C527" s="1">
        <v>2022</v>
      </c>
      <c r="D527" s="6">
        <v>17</v>
      </c>
      <c r="E527" s="6" t="s">
        <v>53</v>
      </c>
      <c r="F527" s="1">
        <v>2009</v>
      </c>
    </row>
    <row r="528" spans="1:6" x14ac:dyDescent="0.25">
      <c r="A528" s="6">
        <v>86</v>
      </c>
      <c r="B528" s="1" t="s">
        <v>281</v>
      </c>
      <c r="C528" s="1">
        <v>2022</v>
      </c>
      <c r="D528" s="6">
        <v>26</v>
      </c>
      <c r="E528" s="6" t="s">
        <v>110</v>
      </c>
      <c r="F528" s="1">
        <v>2004</v>
      </c>
    </row>
    <row r="529" spans="1:6" x14ac:dyDescent="0.25">
      <c r="A529" s="6">
        <v>86</v>
      </c>
      <c r="B529" s="1" t="s">
        <v>281</v>
      </c>
      <c r="C529" s="1">
        <v>2022</v>
      </c>
      <c r="D529" s="6">
        <v>36</v>
      </c>
      <c r="E529" s="6" t="s">
        <v>137</v>
      </c>
      <c r="F529" s="1">
        <v>2004</v>
      </c>
    </row>
    <row r="530" spans="1:6" x14ac:dyDescent="0.25">
      <c r="A530" s="6">
        <v>86</v>
      </c>
      <c r="B530" s="1" t="s">
        <v>281</v>
      </c>
      <c r="C530" s="1">
        <v>2022</v>
      </c>
      <c r="D530" s="6">
        <v>76</v>
      </c>
      <c r="E530" s="6" t="s">
        <v>250</v>
      </c>
      <c r="F530" s="1">
        <v>2013</v>
      </c>
    </row>
    <row r="531" spans="1:6" x14ac:dyDescent="0.25">
      <c r="A531" s="6">
        <v>86</v>
      </c>
      <c r="B531" s="1" t="s">
        <v>281</v>
      </c>
      <c r="C531" s="1">
        <v>2022</v>
      </c>
      <c r="D531" s="6">
        <v>91</v>
      </c>
      <c r="E531" s="6" t="s">
        <v>295</v>
      </c>
      <c r="F531" s="1">
        <v>2020</v>
      </c>
    </row>
    <row r="532" spans="1:6" x14ac:dyDescent="0.25">
      <c r="A532" s="6">
        <v>87</v>
      </c>
      <c r="B532" s="1" t="s">
        <v>284</v>
      </c>
      <c r="C532" s="1">
        <v>2016</v>
      </c>
      <c r="D532" s="6">
        <v>37</v>
      </c>
      <c r="E532" s="6" t="s">
        <v>142</v>
      </c>
      <c r="F532" s="1">
        <v>1998</v>
      </c>
    </row>
    <row r="533" spans="1:6" x14ac:dyDescent="0.25">
      <c r="A533" s="6">
        <v>87</v>
      </c>
      <c r="B533" s="1" t="s">
        <v>284</v>
      </c>
      <c r="C533" s="1">
        <v>2016</v>
      </c>
      <c r="D533" s="6">
        <v>62</v>
      </c>
      <c r="E533" s="6" t="s">
        <v>210</v>
      </c>
      <c r="F533" s="1">
        <v>2001</v>
      </c>
    </row>
    <row r="534" spans="1:6" x14ac:dyDescent="0.25">
      <c r="A534" s="6">
        <v>87</v>
      </c>
      <c r="B534" s="1" t="s">
        <v>284</v>
      </c>
      <c r="C534" s="1">
        <v>2016</v>
      </c>
      <c r="D534" s="6">
        <v>77</v>
      </c>
      <c r="E534" s="6" t="s">
        <v>254</v>
      </c>
      <c r="F534" s="1">
        <v>2006</v>
      </c>
    </row>
    <row r="535" spans="1:6" x14ac:dyDescent="0.25">
      <c r="A535" s="6">
        <v>88</v>
      </c>
      <c r="B535" s="1" t="s">
        <v>287</v>
      </c>
      <c r="C535" s="1">
        <v>2016</v>
      </c>
      <c r="D535" s="6">
        <v>17</v>
      </c>
      <c r="E535" s="6" t="s">
        <v>53</v>
      </c>
      <c r="F535" s="1">
        <v>2009</v>
      </c>
    </row>
    <row r="536" spans="1:6" x14ac:dyDescent="0.25">
      <c r="A536" s="6">
        <v>88</v>
      </c>
      <c r="B536" s="1" t="s">
        <v>287</v>
      </c>
      <c r="C536" s="1">
        <v>2016</v>
      </c>
      <c r="D536" s="6">
        <v>18</v>
      </c>
      <c r="E536" s="6" t="s">
        <v>50</v>
      </c>
      <c r="F536" s="1">
        <v>2013</v>
      </c>
    </row>
    <row r="537" spans="1:6" x14ac:dyDescent="0.25">
      <c r="A537" s="6">
        <v>88</v>
      </c>
      <c r="B537" s="1" t="s">
        <v>287</v>
      </c>
      <c r="C537" s="1">
        <v>2016</v>
      </c>
      <c r="D537" s="6">
        <v>26</v>
      </c>
      <c r="E537" s="6" t="s">
        <v>110</v>
      </c>
      <c r="F537" s="1">
        <v>2004</v>
      </c>
    </row>
    <row r="538" spans="1:6" x14ac:dyDescent="0.25">
      <c r="A538" s="6">
        <v>88</v>
      </c>
      <c r="B538" s="1" t="s">
        <v>287</v>
      </c>
      <c r="C538" s="1">
        <v>2016</v>
      </c>
      <c r="D538" s="6">
        <v>27</v>
      </c>
      <c r="E538" s="6" t="s">
        <v>114</v>
      </c>
      <c r="F538" s="1">
        <v>2011</v>
      </c>
    </row>
    <row r="539" spans="1:6" x14ac:dyDescent="0.25">
      <c r="A539" s="6">
        <v>88</v>
      </c>
      <c r="B539" s="1" t="s">
        <v>287</v>
      </c>
      <c r="C539" s="1">
        <v>2016</v>
      </c>
      <c r="D539" s="6">
        <v>28</v>
      </c>
      <c r="E539" s="6" t="s">
        <v>117</v>
      </c>
      <c r="F539" s="1">
        <v>2014</v>
      </c>
    </row>
    <row r="540" spans="1:6" x14ac:dyDescent="0.25">
      <c r="A540" s="6">
        <v>88</v>
      </c>
      <c r="B540" s="1" t="s">
        <v>287</v>
      </c>
      <c r="C540" s="1">
        <v>2016</v>
      </c>
      <c r="D540" s="6">
        <v>35</v>
      </c>
      <c r="E540" s="6" t="s">
        <v>134</v>
      </c>
      <c r="F540" s="1">
        <v>2000</v>
      </c>
    </row>
    <row r="541" spans="1:6" x14ac:dyDescent="0.25">
      <c r="A541" s="6">
        <v>88</v>
      </c>
      <c r="B541" s="1" t="s">
        <v>287</v>
      </c>
      <c r="C541" s="1">
        <v>2016</v>
      </c>
      <c r="D541" s="6">
        <v>37</v>
      </c>
      <c r="E541" s="6" t="s">
        <v>142</v>
      </c>
      <c r="F541" s="1">
        <v>1998</v>
      </c>
    </row>
    <row r="542" spans="1:6" x14ac:dyDescent="0.25">
      <c r="A542" s="6">
        <v>88</v>
      </c>
      <c r="B542" s="1" t="s">
        <v>287</v>
      </c>
      <c r="C542" s="1">
        <v>2016</v>
      </c>
      <c r="D542" s="6">
        <v>38</v>
      </c>
      <c r="E542" s="6" t="s">
        <v>139</v>
      </c>
      <c r="F542" s="1">
        <v>1998</v>
      </c>
    </row>
    <row r="543" spans="1:6" x14ac:dyDescent="0.25">
      <c r="A543" s="6">
        <v>88</v>
      </c>
      <c r="B543" s="1" t="s">
        <v>287</v>
      </c>
      <c r="C543" s="1">
        <v>2016</v>
      </c>
      <c r="D543" s="6">
        <v>38</v>
      </c>
      <c r="E543" s="6" t="s">
        <v>139</v>
      </c>
      <c r="F543" s="1">
        <v>1998</v>
      </c>
    </row>
    <row r="544" spans="1:6" x14ac:dyDescent="0.25">
      <c r="A544" s="6">
        <v>88</v>
      </c>
      <c r="B544" s="1" t="s">
        <v>287</v>
      </c>
      <c r="C544" s="1">
        <v>2016</v>
      </c>
      <c r="D544" s="6">
        <v>41</v>
      </c>
      <c r="E544" s="6" t="s">
        <v>155</v>
      </c>
      <c r="F544" s="1">
        <v>2013</v>
      </c>
    </row>
    <row r="545" spans="1:6" x14ac:dyDescent="0.25">
      <c r="A545" s="6">
        <v>88</v>
      </c>
      <c r="B545" s="1" t="s">
        <v>287</v>
      </c>
      <c r="C545" s="1">
        <v>2016</v>
      </c>
      <c r="D545" s="6">
        <v>43</v>
      </c>
      <c r="E545" s="6" t="s">
        <v>151</v>
      </c>
      <c r="F545" s="1">
        <v>2008</v>
      </c>
    </row>
    <row r="546" spans="1:6" x14ac:dyDescent="0.25">
      <c r="A546" s="6">
        <v>88</v>
      </c>
      <c r="B546" s="1" t="s">
        <v>287</v>
      </c>
      <c r="C546" s="1">
        <v>2016</v>
      </c>
      <c r="D546" s="6">
        <v>80</v>
      </c>
      <c r="E546" s="6" t="s">
        <v>262</v>
      </c>
      <c r="F546" s="1">
        <v>2008</v>
      </c>
    </row>
    <row r="547" spans="1:6" x14ac:dyDescent="0.25">
      <c r="A547" s="6">
        <v>88</v>
      </c>
      <c r="B547" s="1" t="s">
        <v>287</v>
      </c>
      <c r="C547" s="1">
        <v>2016</v>
      </c>
      <c r="D547" s="6">
        <v>85</v>
      </c>
      <c r="E547" s="6" t="s">
        <v>272</v>
      </c>
      <c r="F547" s="1">
        <v>2015</v>
      </c>
    </row>
    <row r="548" spans="1:6" x14ac:dyDescent="0.25">
      <c r="A548" s="6">
        <v>88</v>
      </c>
      <c r="B548" s="1" t="s">
        <v>287</v>
      </c>
      <c r="C548" s="1">
        <v>2016</v>
      </c>
      <c r="D548" s="6">
        <v>93</v>
      </c>
      <c r="E548" s="6" t="s">
        <v>302</v>
      </c>
      <c r="F548" s="1">
        <v>2003</v>
      </c>
    </row>
    <row r="549" spans="1:6" x14ac:dyDescent="0.25">
      <c r="A549" s="6">
        <v>89</v>
      </c>
      <c r="B549" s="1" t="s">
        <v>290</v>
      </c>
      <c r="C549" s="1">
        <v>2001</v>
      </c>
      <c r="D549" s="6">
        <v>37</v>
      </c>
      <c r="E549" s="6" t="s">
        <v>142</v>
      </c>
      <c r="F549" s="1">
        <v>1998</v>
      </c>
    </row>
    <row r="550" spans="1:6" x14ac:dyDescent="0.25">
      <c r="A550" s="6">
        <v>89</v>
      </c>
      <c r="B550" s="1" t="s">
        <v>290</v>
      </c>
      <c r="C550" s="1">
        <v>2001</v>
      </c>
      <c r="D550" s="6">
        <v>38</v>
      </c>
      <c r="E550" s="6" t="s">
        <v>139</v>
      </c>
      <c r="F550" s="1">
        <v>1998</v>
      </c>
    </row>
    <row r="551" spans="1:6" x14ac:dyDescent="0.25">
      <c r="A551" s="6">
        <v>90</v>
      </c>
      <c r="B551" s="1" t="s">
        <v>293</v>
      </c>
      <c r="C551" s="1">
        <v>2004</v>
      </c>
      <c r="D551" s="6">
        <v>35</v>
      </c>
      <c r="E551" s="6" t="s">
        <v>134</v>
      </c>
      <c r="F551" s="1">
        <v>2000</v>
      </c>
    </row>
    <row r="552" spans="1:6" x14ac:dyDescent="0.25">
      <c r="A552" s="6">
        <v>90</v>
      </c>
      <c r="B552" s="1" t="s">
        <v>293</v>
      </c>
      <c r="C552" s="1">
        <v>2004</v>
      </c>
      <c r="D552" s="6">
        <v>37</v>
      </c>
      <c r="E552" s="6" t="s">
        <v>142</v>
      </c>
      <c r="F552" s="1">
        <v>1998</v>
      </c>
    </row>
    <row r="553" spans="1:6" x14ac:dyDescent="0.25">
      <c r="A553" s="6">
        <v>90</v>
      </c>
      <c r="B553" s="1" t="s">
        <v>293</v>
      </c>
      <c r="C553" s="1">
        <v>2004</v>
      </c>
      <c r="D553" s="6">
        <v>56</v>
      </c>
      <c r="E553" s="6" t="s">
        <v>196</v>
      </c>
      <c r="F553" s="1">
        <v>2001</v>
      </c>
    </row>
    <row r="554" spans="1:6" x14ac:dyDescent="0.25">
      <c r="A554" s="6">
        <v>90</v>
      </c>
      <c r="B554" s="1" t="s">
        <v>293</v>
      </c>
      <c r="C554" s="1">
        <v>2004</v>
      </c>
      <c r="D554" s="6">
        <v>81</v>
      </c>
      <c r="E554" s="6" t="s">
        <v>264</v>
      </c>
      <c r="F554" s="1">
        <v>2000</v>
      </c>
    </row>
    <row r="555" spans="1:6" x14ac:dyDescent="0.25">
      <c r="A555" s="6">
        <v>90</v>
      </c>
      <c r="B555" s="1" t="s">
        <v>293</v>
      </c>
      <c r="C555" s="1">
        <v>2004</v>
      </c>
      <c r="D555" s="6">
        <v>92</v>
      </c>
      <c r="E555" s="6" t="s">
        <v>299</v>
      </c>
      <c r="F555" s="1">
        <v>2000</v>
      </c>
    </row>
    <row r="556" spans="1:6" x14ac:dyDescent="0.25">
      <c r="A556" s="6">
        <v>91</v>
      </c>
      <c r="B556" s="1" t="s">
        <v>295</v>
      </c>
      <c r="C556" s="1">
        <v>2020</v>
      </c>
      <c r="D556" s="6">
        <v>41</v>
      </c>
      <c r="E556" s="6" t="s">
        <v>155</v>
      </c>
      <c r="F556" s="1">
        <v>2013</v>
      </c>
    </row>
    <row r="557" spans="1:6" x14ac:dyDescent="0.25">
      <c r="A557" s="6">
        <v>91</v>
      </c>
      <c r="B557" s="1" t="s">
        <v>295</v>
      </c>
      <c r="C557" s="1">
        <v>2020</v>
      </c>
      <c r="D557" s="6">
        <v>57</v>
      </c>
      <c r="E557" s="6" t="s">
        <v>199</v>
      </c>
      <c r="F557" s="1">
        <v>2004</v>
      </c>
    </row>
    <row r="558" spans="1:6" x14ac:dyDescent="0.25">
      <c r="A558" s="6">
        <v>91</v>
      </c>
      <c r="B558" s="1" t="s">
        <v>295</v>
      </c>
      <c r="C558" s="1">
        <v>2020</v>
      </c>
      <c r="D558" s="6">
        <v>76</v>
      </c>
      <c r="E558" s="6" t="s">
        <v>250</v>
      </c>
      <c r="F558" s="1">
        <v>2013</v>
      </c>
    </row>
    <row r="559" spans="1:6" x14ac:dyDescent="0.25">
      <c r="A559" s="6">
        <v>91</v>
      </c>
      <c r="B559" s="1" t="s">
        <v>295</v>
      </c>
      <c r="C559" s="1">
        <v>2020</v>
      </c>
      <c r="D559" s="6">
        <v>79</v>
      </c>
      <c r="E559" s="6" t="s">
        <v>1230</v>
      </c>
      <c r="F559" s="1">
        <v>2004</v>
      </c>
    </row>
    <row r="560" spans="1:6" x14ac:dyDescent="0.25">
      <c r="A560" s="6">
        <v>91</v>
      </c>
      <c r="B560" s="1" t="s">
        <v>295</v>
      </c>
      <c r="C560" s="1">
        <v>2020</v>
      </c>
      <c r="D560" s="6">
        <v>83</v>
      </c>
      <c r="E560" s="6" t="s">
        <v>270</v>
      </c>
      <c r="F560" s="1">
        <v>2004</v>
      </c>
    </row>
    <row r="561" spans="1:6" x14ac:dyDescent="0.25">
      <c r="A561" s="6">
        <v>91</v>
      </c>
      <c r="B561" s="1" t="s">
        <v>295</v>
      </c>
      <c r="C561" s="1">
        <v>2020</v>
      </c>
      <c r="D561" s="6">
        <v>87</v>
      </c>
      <c r="E561" s="6" t="s">
        <v>284</v>
      </c>
      <c r="F561" s="1">
        <v>2016</v>
      </c>
    </row>
    <row r="562" spans="1:6" x14ac:dyDescent="0.25">
      <c r="A562" s="6">
        <v>91</v>
      </c>
      <c r="B562" s="1" t="s">
        <v>295</v>
      </c>
      <c r="C562" s="1">
        <v>2020</v>
      </c>
      <c r="D562" s="6">
        <v>90</v>
      </c>
      <c r="E562" s="6" t="s">
        <v>293</v>
      </c>
      <c r="F562" s="1">
        <v>2004</v>
      </c>
    </row>
    <row r="563" spans="1:6" x14ac:dyDescent="0.25">
      <c r="A563" s="6">
        <v>92</v>
      </c>
      <c r="B563" s="1" t="s">
        <v>299</v>
      </c>
      <c r="C563" s="1">
        <v>2000</v>
      </c>
      <c r="D563" s="6">
        <v>37</v>
      </c>
      <c r="E563" s="6" t="s">
        <v>142</v>
      </c>
      <c r="F563" s="1">
        <v>1998</v>
      </c>
    </row>
    <row r="564" spans="1:6" x14ac:dyDescent="0.25">
      <c r="A564" s="6">
        <v>93</v>
      </c>
      <c r="B564" s="1" t="s">
        <v>302</v>
      </c>
      <c r="C564" s="1">
        <v>2003</v>
      </c>
      <c r="D564" s="6">
        <v>29</v>
      </c>
      <c r="E564" s="6" t="s">
        <v>119</v>
      </c>
      <c r="F564" s="1">
        <v>1999</v>
      </c>
    </row>
    <row r="565" spans="1:6" x14ac:dyDescent="0.25">
      <c r="A565" s="6">
        <v>93</v>
      </c>
      <c r="B565" s="1" t="s">
        <v>302</v>
      </c>
      <c r="C565" s="1">
        <v>2003</v>
      </c>
      <c r="D565" s="6">
        <v>35</v>
      </c>
      <c r="E565" s="6" t="s">
        <v>134</v>
      </c>
      <c r="F565" s="1">
        <v>2000</v>
      </c>
    </row>
    <row r="566" spans="1:6" x14ac:dyDescent="0.25">
      <c r="A566" s="6">
        <v>93</v>
      </c>
      <c r="B566" s="1" t="s">
        <v>302</v>
      </c>
      <c r="C566" s="1">
        <v>2003</v>
      </c>
      <c r="D566" s="6">
        <v>37</v>
      </c>
      <c r="E566" s="6" t="s">
        <v>142</v>
      </c>
      <c r="F566" s="1">
        <v>1998</v>
      </c>
    </row>
    <row r="567" spans="1:6" x14ac:dyDescent="0.25">
      <c r="A567" s="6">
        <v>93</v>
      </c>
      <c r="B567" s="1" t="s">
        <v>302</v>
      </c>
      <c r="C567" s="1">
        <v>2003</v>
      </c>
      <c r="D567" s="6">
        <v>38</v>
      </c>
      <c r="E567" s="6" t="s">
        <v>139</v>
      </c>
      <c r="F567" s="1">
        <v>1998</v>
      </c>
    </row>
    <row r="568" spans="1:6" x14ac:dyDescent="0.25">
      <c r="A568" s="6">
        <v>93</v>
      </c>
      <c r="B568" s="1" t="s">
        <v>302</v>
      </c>
      <c r="C568" s="1">
        <v>2003</v>
      </c>
      <c r="D568" s="6">
        <v>56</v>
      </c>
      <c r="E568" s="6" t="s">
        <v>196</v>
      </c>
      <c r="F568" s="1">
        <v>2001</v>
      </c>
    </row>
    <row r="569" spans="1:6" x14ac:dyDescent="0.25">
      <c r="A569" s="6">
        <v>93</v>
      </c>
      <c r="B569" s="1" t="s">
        <v>302</v>
      </c>
      <c r="C569" s="1">
        <v>2003</v>
      </c>
      <c r="D569" s="6">
        <v>81</v>
      </c>
      <c r="E569" s="6" t="s">
        <v>264</v>
      </c>
      <c r="F569" s="1">
        <v>2000</v>
      </c>
    </row>
    <row r="570" spans="1:6" x14ac:dyDescent="0.25">
      <c r="A570" s="6">
        <v>93</v>
      </c>
      <c r="B570" s="1" t="s">
        <v>302</v>
      </c>
      <c r="C570" s="1">
        <v>2003</v>
      </c>
      <c r="D570" s="6">
        <v>89</v>
      </c>
      <c r="E570" s="6" t="s">
        <v>290</v>
      </c>
      <c r="F570" s="1">
        <v>2001</v>
      </c>
    </row>
    <row r="571" spans="1:6" x14ac:dyDescent="0.25">
      <c r="A571" s="6">
        <v>93</v>
      </c>
      <c r="B571" s="1" t="s">
        <v>302</v>
      </c>
      <c r="C571" s="1">
        <v>2003</v>
      </c>
      <c r="D571" s="6">
        <v>92</v>
      </c>
      <c r="E571" s="6" t="s">
        <v>299</v>
      </c>
      <c r="F571" s="1">
        <v>2000</v>
      </c>
    </row>
    <row r="572" spans="1:6" x14ac:dyDescent="0.25">
      <c r="A572" s="6">
        <v>94</v>
      </c>
      <c r="B572" s="1" t="s">
        <v>1025</v>
      </c>
      <c r="C572" s="1">
        <v>2004</v>
      </c>
      <c r="D572" s="6">
        <v>29</v>
      </c>
      <c r="E572" s="6" t="s">
        <v>119</v>
      </c>
      <c r="F572" s="1">
        <v>1999</v>
      </c>
    </row>
    <row r="573" spans="1:6" x14ac:dyDescent="0.25">
      <c r="A573" s="6">
        <v>94</v>
      </c>
      <c r="B573" s="1" t="s">
        <v>1025</v>
      </c>
      <c r="C573" s="1">
        <v>2004</v>
      </c>
      <c r="D573" s="6">
        <v>35</v>
      </c>
      <c r="E573" s="6" t="s">
        <v>134</v>
      </c>
      <c r="F573" s="1">
        <v>2000</v>
      </c>
    </row>
    <row r="574" spans="1:6" x14ac:dyDescent="0.25">
      <c r="A574" s="6">
        <v>94</v>
      </c>
      <c r="B574" s="1" t="s">
        <v>1025</v>
      </c>
      <c r="C574" s="1">
        <v>2004</v>
      </c>
      <c r="D574" s="6">
        <v>37</v>
      </c>
      <c r="E574" s="6" t="s">
        <v>142</v>
      </c>
      <c r="F574" s="1">
        <v>1998</v>
      </c>
    </row>
    <row r="575" spans="1:6" x14ac:dyDescent="0.25">
      <c r="A575" s="6">
        <v>94</v>
      </c>
      <c r="B575" s="1" t="s">
        <v>1025</v>
      </c>
      <c r="C575" s="1">
        <v>2004</v>
      </c>
      <c r="D575" s="6">
        <v>56</v>
      </c>
      <c r="E575" s="6" t="s">
        <v>196</v>
      </c>
      <c r="F575" s="1">
        <v>2001</v>
      </c>
    </row>
    <row r="576" spans="1:6" x14ac:dyDescent="0.25">
      <c r="A576" s="6">
        <v>94</v>
      </c>
      <c r="B576" s="1" t="s">
        <v>1025</v>
      </c>
      <c r="C576" s="1">
        <v>2004</v>
      </c>
      <c r="D576" s="6">
        <v>81</v>
      </c>
      <c r="E576" s="6" t="s">
        <v>264</v>
      </c>
      <c r="F576" s="1">
        <v>2000</v>
      </c>
    </row>
    <row r="577" spans="1:6" x14ac:dyDescent="0.25">
      <c r="A577" s="6">
        <v>94</v>
      </c>
      <c r="B577" s="1" t="s">
        <v>1025</v>
      </c>
      <c r="C577" s="1">
        <v>2004</v>
      </c>
      <c r="D577" s="6">
        <v>92</v>
      </c>
      <c r="E577" s="6" t="s">
        <v>299</v>
      </c>
      <c r="F577" s="1">
        <v>2000</v>
      </c>
    </row>
    <row r="578" spans="1:6" x14ac:dyDescent="0.25">
      <c r="A578" s="6">
        <v>95</v>
      </c>
      <c r="B578" s="1" t="s">
        <v>306</v>
      </c>
      <c r="C578" s="1">
        <v>2002</v>
      </c>
      <c r="D578" s="1"/>
      <c r="F578" s="1" t="s">
        <v>1250</v>
      </c>
    </row>
    <row r="579" spans="1:6" x14ac:dyDescent="0.25">
      <c r="A579" s="6">
        <v>96</v>
      </c>
      <c r="B579" s="1" t="s">
        <v>308</v>
      </c>
      <c r="C579" s="1">
        <v>2004</v>
      </c>
      <c r="D579" s="1"/>
      <c r="F579" s="1" t="s">
        <v>1250</v>
      </c>
    </row>
    <row r="580" spans="1:6" x14ac:dyDescent="0.25">
      <c r="A580" s="6">
        <v>97</v>
      </c>
      <c r="B580" s="1" t="s">
        <v>315</v>
      </c>
      <c r="C580" s="1">
        <v>2020</v>
      </c>
      <c r="D580" s="6">
        <v>3</v>
      </c>
      <c r="E580" s="6" t="s">
        <v>19</v>
      </c>
      <c r="F580" s="1">
        <v>2008</v>
      </c>
    </row>
    <row r="581" spans="1:6" x14ac:dyDescent="0.25">
      <c r="A581" s="6">
        <v>97</v>
      </c>
      <c r="B581" s="1" t="s">
        <v>315</v>
      </c>
      <c r="C581" s="1">
        <v>2020</v>
      </c>
      <c r="D581" s="6">
        <v>22</v>
      </c>
      <c r="E581" s="6" t="s">
        <v>95</v>
      </c>
      <c r="F581" s="1">
        <v>2018</v>
      </c>
    </row>
    <row r="582" spans="1:6" x14ac:dyDescent="0.25">
      <c r="A582" s="6">
        <v>97</v>
      </c>
      <c r="B582" s="1" t="s">
        <v>315</v>
      </c>
      <c r="C582" s="1">
        <v>2020</v>
      </c>
      <c r="D582" s="6">
        <v>38</v>
      </c>
      <c r="E582" s="6" t="s">
        <v>139</v>
      </c>
      <c r="F582" s="1">
        <v>1998</v>
      </c>
    </row>
    <row r="583" spans="1:6" x14ac:dyDescent="0.25">
      <c r="A583" s="6">
        <v>97</v>
      </c>
      <c r="B583" s="1" t="s">
        <v>315</v>
      </c>
      <c r="C583" s="1">
        <v>2020</v>
      </c>
      <c r="D583" s="6">
        <v>41</v>
      </c>
      <c r="E583" s="6" t="s">
        <v>155</v>
      </c>
      <c r="F583" s="1">
        <v>2013</v>
      </c>
    </row>
    <row r="584" spans="1:6" x14ac:dyDescent="0.25">
      <c r="A584" s="6">
        <v>97</v>
      </c>
      <c r="B584" s="1" t="s">
        <v>315</v>
      </c>
      <c r="C584" s="1">
        <v>2020</v>
      </c>
      <c r="D584" s="6">
        <v>43</v>
      </c>
      <c r="E584" s="6" t="s">
        <v>151</v>
      </c>
      <c r="F584" s="1">
        <v>2008</v>
      </c>
    </row>
    <row r="585" spans="1:6" x14ac:dyDescent="0.25">
      <c r="A585" s="6">
        <v>97</v>
      </c>
      <c r="B585" s="1" t="s">
        <v>315</v>
      </c>
      <c r="C585" s="1">
        <v>2020</v>
      </c>
      <c r="D585" s="6">
        <v>80</v>
      </c>
      <c r="E585" s="6" t="s">
        <v>262</v>
      </c>
      <c r="F585" s="1">
        <v>2008</v>
      </c>
    </row>
    <row r="586" spans="1:6" x14ac:dyDescent="0.25">
      <c r="A586" s="6">
        <v>98</v>
      </c>
      <c r="B586" s="1" t="s">
        <v>1038</v>
      </c>
      <c r="C586" s="1">
        <v>2012</v>
      </c>
      <c r="D586" s="6">
        <v>31</v>
      </c>
      <c r="E586" s="6" t="s">
        <v>125</v>
      </c>
      <c r="F586" s="1">
        <v>2003</v>
      </c>
    </row>
    <row r="587" spans="1:6" x14ac:dyDescent="0.25">
      <c r="A587" s="6">
        <v>98</v>
      </c>
      <c r="B587" s="1" t="s">
        <v>1038</v>
      </c>
      <c r="C587" s="1">
        <v>2012</v>
      </c>
      <c r="D587" s="6">
        <v>37</v>
      </c>
      <c r="E587" s="6" t="s">
        <v>142</v>
      </c>
      <c r="F587" s="1">
        <v>1998</v>
      </c>
    </row>
    <row r="588" spans="1:6" x14ac:dyDescent="0.25">
      <c r="A588" s="6">
        <v>98</v>
      </c>
      <c r="B588" s="1" t="s">
        <v>1038</v>
      </c>
      <c r="C588" s="1">
        <v>2012</v>
      </c>
      <c r="D588" s="6">
        <v>38</v>
      </c>
      <c r="E588" s="6" t="s">
        <v>139</v>
      </c>
      <c r="F588" s="1">
        <v>1998</v>
      </c>
    </row>
    <row r="589" spans="1:6" x14ac:dyDescent="0.25">
      <c r="A589" s="6">
        <v>98</v>
      </c>
      <c r="B589" s="1" t="s">
        <v>1038</v>
      </c>
      <c r="C589" s="1">
        <v>2012</v>
      </c>
      <c r="D589" s="6">
        <v>56</v>
      </c>
      <c r="E589" s="6" t="s">
        <v>196</v>
      </c>
      <c r="F589" s="1">
        <v>2001</v>
      </c>
    </row>
    <row r="590" spans="1:6" x14ac:dyDescent="0.25">
      <c r="A590" s="6">
        <v>98</v>
      </c>
      <c r="B590" s="1" t="s">
        <v>1038</v>
      </c>
      <c r="C590" s="1">
        <v>2012</v>
      </c>
      <c r="D590" s="6">
        <v>77</v>
      </c>
      <c r="E590" s="6" t="s">
        <v>254</v>
      </c>
      <c r="F590" s="1">
        <v>2006</v>
      </c>
    </row>
    <row r="591" spans="1:6" x14ac:dyDescent="0.25">
      <c r="A591" s="6">
        <v>98</v>
      </c>
      <c r="B591" s="1" t="s">
        <v>1038</v>
      </c>
      <c r="C591" s="1">
        <v>2012</v>
      </c>
      <c r="D591" s="6">
        <v>80</v>
      </c>
      <c r="E591" s="6" t="s">
        <v>262</v>
      </c>
      <c r="F591" s="1">
        <v>2008</v>
      </c>
    </row>
    <row r="592" spans="1:6" x14ac:dyDescent="0.25">
      <c r="A592" s="6">
        <v>99</v>
      </c>
      <c r="B592" s="1" t="s">
        <v>1039</v>
      </c>
      <c r="C592" s="1">
        <v>2012</v>
      </c>
      <c r="D592" s="6">
        <v>31</v>
      </c>
      <c r="E592" s="6" t="s">
        <v>125</v>
      </c>
      <c r="F592" s="1">
        <v>2003</v>
      </c>
    </row>
    <row r="593" spans="1:6" x14ac:dyDescent="0.25">
      <c r="A593" s="6">
        <v>99</v>
      </c>
      <c r="B593" s="1" t="s">
        <v>1039</v>
      </c>
      <c r="C593" s="1">
        <v>2012</v>
      </c>
      <c r="D593" s="6">
        <v>37</v>
      </c>
      <c r="E593" s="6" t="s">
        <v>142</v>
      </c>
      <c r="F593" s="1">
        <v>1998</v>
      </c>
    </row>
    <row r="594" spans="1:6" x14ac:dyDescent="0.25">
      <c r="A594" s="6">
        <v>99</v>
      </c>
      <c r="B594" s="1" t="s">
        <v>1039</v>
      </c>
      <c r="C594" s="1">
        <v>2012</v>
      </c>
      <c r="D594" s="6">
        <v>38</v>
      </c>
      <c r="E594" s="6" t="s">
        <v>139</v>
      </c>
      <c r="F594" s="1">
        <v>1998</v>
      </c>
    </row>
    <row r="595" spans="1:6" x14ac:dyDescent="0.25">
      <c r="A595" s="6">
        <v>99</v>
      </c>
      <c r="B595" s="1" t="s">
        <v>1039</v>
      </c>
      <c r="C595" s="1">
        <v>2012</v>
      </c>
      <c r="D595" s="6">
        <v>98</v>
      </c>
      <c r="E595" s="6" t="s">
        <v>1038</v>
      </c>
      <c r="F595" s="1">
        <v>2012</v>
      </c>
    </row>
    <row r="596" spans="1:6" x14ac:dyDescent="0.25">
      <c r="A596" s="6">
        <v>100</v>
      </c>
      <c r="B596" s="1" t="s">
        <v>318</v>
      </c>
      <c r="C596" s="1">
        <v>2017</v>
      </c>
      <c r="D596" s="6">
        <v>3</v>
      </c>
      <c r="E596" s="6" t="s">
        <v>19</v>
      </c>
      <c r="F596" s="1">
        <v>2008</v>
      </c>
    </row>
    <row r="597" spans="1:6" x14ac:dyDescent="0.25">
      <c r="A597" s="6">
        <v>100</v>
      </c>
      <c r="B597" s="1" t="s">
        <v>318</v>
      </c>
      <c r="C597" s="1">
        <v>2017</v>
      </c>
      <c r="D597" s="6">
        <v>10</v>
      </c>
      <c r="E597" s="6" t="s">
        <v>30</v>
      </c>
      <c r="F597" s="1">
        <v>2010</v>
      </c>
    </row>
    <row r="598" spans="1:6" x14ac:dyDescent="0.25">
      <c r="A598" s="6">
        <v>100</v>
      </c>
      <c r="B598" s="1" t="s">
        <v>318</v>
      </c>
      <c r="C598" s="1">
        <v>2017</v>
      </c>
      <c r="D598" s="6">
        <v>17</v>
      </c>
      <c r="E598" s="6" t="s">
        <v>53</v>
      </c>
      <c r="F598" s="1">
        <v>2009</v>
      </c>
    </row>
    <row r="599" spans="1:6" x14ac:dyDescent="0.25">
      <c r="A599" s="6">
        <v>100</v>
      </c>
      <c r="B599" s="1" t="s">
        <v>318</v>
      </c>
      <c r="C599" s="1">
        <v>2017</v>
      </c>
      <c r="D599" s="6">
        <v>18</v>
      </c>
      <c r="E599" s="6" t="s">
        <v>50</v>
      </c>
      <c r="F599" s="1">
        <v>2013</v>
      </c>
    </row>
    <row r="600" spans="1:6" x14ac:dyDescent="0.25">
      <c r="A600" s="6">
        <v>100</v>
      </c>
      <c r="B600" s="1" t="s">
        <v>318</v>
      </c>
      <c r="C600" s="1">
        <v>2017</v>
      </c>
      <c r="D600" s="6">
        <v>25</v>
      </c>
      <c r="E600" s="6" t="s">
        <v>111</v>
      </c>
      <c r="F600" s="1">
        <v>2003</v>
      </c>
    </row>
    <row r="601" spans="1:6" x14ac:dyDescent="0.25">
      <c r="A601" s="6">
        <v>100</v>
      </c>
      <c r="B601" s="1" t="s">
        <v>318</v>
      </c>
      <c r="C601" s="1">
        <v>2017</v>
      </c>
      <c r="D601" s="6">
        <v>26</v>
      </c>
      <c r="E601" s="6" t="s">
        <v>110</v>
      </c>
      <c r="F601" s="1">
        <v>2004</v>
      </c>
    </row>
    <row r="602" spans="1:6" x14ac:dyDescent="0.25">
      <c r="A602" s="6">
        <v>100</v>
      </c>
      <c r="B602" s="1" t="s">
        <v>318</v>
      </c>
      <c r="C602" s="1">
        <v>2017</v>
      </c>
      <c r="D602" s="6">
        <v>27</v>
      </c>
      <c r="E602" s="6" t="s">
        <v>114</v>
      </c>
      <c r="F602" s="1">
        <v>2011</v>
      </c>
    </row>
    <row r="603" spans="1:6" x14ac:dyDescent="0.25">
      <c r="A603" s="6">
        <v>100</v>
      </c>
      <c r="B603" s="1" t="s">
        <v>318</v>
      </c>
      <c r="C603" s="1">
        <v>2017</v>
      </c>
      <c r="D603" s="6">
        <v>28</v>
      </c>
      <c r="E603" s="6" t="s">
        <v>117</v>
      </c>
      <c r="F603" s="1">
        <v>2014</v>
      </c>
    </row>
    <row r="604" spans="1:6" x14ac:dyDescent="0.25">
      <c r="A604" s="6">
        <v>100</v>
      </c>
      <c r="B604" s="1" t="s">
        <v>318</v>
      </c>
      <c r="C604" s="1">
        <v>2017</v>
      </c>
      <c r="D604" s="6">
        <v>31</v>
      </c>
      <c r="E604" s="6" t="s">
        <v>125</v>
      </c>
      <c r="F604" s="1">
        <v>2003</v>
      </c>
    </row>
    <row r="605" spans="1:6" x14ac:dyDescent="0.25">
      <c r="A605" s="6">
        <v>100</v>
      </c>
      <c r="B605" s="1" t="s">
        <v>318</v>
      </c>
      <c r="C605" s="1">
        <v>2017</v>
      </c>
      <c r="D605" s="6">
        <v>36</v>
      </c>
      <c r="E605" s="6" t="s">
        <v>137</v>
      </c>
      <c r="F605" s="1">
        <v>2004</v>
      </c>
    </row>
    <row r="606" spans="1:6" x14ac:dyDescent="0.25">
      <c r="A606" s="6">
        <v>100</v>
      </c>
      <c r="B606" s="1" t="s">
        <v>318</v>
      </c>
      <c r="C606" s="1">
        <v>2017</v>
      </c>
      <c r="D606" s="6">
        <v>37</v>
      </c>
      <c r="E606" s="6" t="s">
        <v>142</v>
      </c>
      <c r="F606" s="1">
        <v>1998</v>
      </c>
    </row>
    <row r="607" spans="1:6" x14ac:dyDescent="0.25">
      <c r="A607" s="6">
        <v>100</v>
      </c>
      <c r="B607" s="1" t="s">
        <v>318</v>
      </c>
      <c r="C607" s="1">
        <v>2017</v>
      </c>
      <c r="D607" s="6">
        <v>38</v>
      </c>
      <c r="E607" s="6" t="s">
        <v>139</v>
      </c>
      <c r="F607" s="1">
        <v>1998</v>
      </c>
    </row>
    <row r="608" spans="1:6" x14ac:dyDescent="0.25">
      <c r="A608" s="6">
        <v>100</v>
      </c>
      <c r="B608" s="1" t="s">
        <v>318</v>
      </c>
      <c r="C608" s="1">
        <v>2017</v>
      </c>
      <c r="D608" s="6">
        <v>41</v>
      </c>
      <c r="E608" s="6" t="s">
        <v>155</v>
      </c>
      <c r="F608" s="1">
        <v>2013</v>
      </c>
    </row>
    <row r="609" spans="1:6" x14ac:dyDescent="0.25">
      <c r="A609" s="6">
        <v>100</v>
      </c>
      <c r="B609" s="1" t="s">
        <v>318</v>
      </c>
      <c r="C609" s="1">
        <v>2017</v>
      </c>
      <c r="D609" s="6">
        <v>54</v>
      </c>
      <c r="E609" s="6" t="s">
        <v>188</v>
      </c>
      <c r="F609" s="1">
        <v>2004</v>
      </c>
    </row>
    <row r="610" spans="1:6" x14ac:dyDescent="0.25">
      <c r="A610" s="6">
        <v>100</v>
      </c>
      <c r="B610" s="1" t="s">
        <v>318</v>
      </c>
      <c r="C610" s="1">
        <v>2017</v>
      </c>
      <c r="D610" s="6">
        <v>59</v>
      </c>
      <c r="E610" s="6" t="s">
        <v>204</v>
      </c>
      <c r="F610" s="1">
        <v>2014</v>
      </c>
    </row>
    <row r="611" spans="1:6" x14ac:dyDescent="0.25">
      <c r="A611" s="6">
        <v>100</v>
      </c>
      <c r="B611" s="1" t="s">
        <v>318</v>
      </c>
      <c r="C611" s="1">
        <v>2017</v>
      </c>
      <c r="D611" s="6">
        <v>80</v>
      </c>
      <c r="E611" s="6" t="s">
        <v>262</v>
      </c>
      <c r="F611" s="1">
        <v>2008</v>
      </c>
    </row>
    <row r="612" spans="1:6" x14ac:dyDescent="0.25">
      <c r="A612" s="6">
        <v>100</v>
      </c>
      <c r="B612" s="1" t="s">
        <v>318</v>
      </c>
      <c r="C612" s="1">
        <v>2017</v>
      </c>
      <c r="D612" s="6">
        <v>85</v>
      </c>
      <c r="E612" s="6" t="s">
        <v>272</v>
      </c>
      <c r="F612" s="1">
        <v>2015</v>
      </c>
    </row>
    <row r="613" spans="1:6" x14ac:dyDescent="0.25">
      <c r="A613" s="6">
        <v>100</v>
      </c>
      <c r="B613" s="1" t="s">
        <v>318</v>
      </c>
      <c r="C613" s="1">
        <v>2017</v>
      </c>
      <c r="D613" s="6">
        <v>98</v>
      </c>
      <c r="E613" s="6" t="s">
        <v>1038</v>
      </c>
      <c r="F613" s="1">
        <v>2012</v>
      </c>
    </row>
  </sheetData>
  <autoFilter ref="A1:F613" xr:uid="{B7100962-469A-45E6-8C36-1BB4122D23A8}"/>
  <sortState xmlns:xlrd2="http://schemas.microsoft.com/office/spreadsheetml/2017/richdata2" ref="A2:E613">
    <sortCondition ref="A1:A61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B6263-D786-4FA3-80C0-9F38D932B101}">
  <dimension ref="A1:F99"/>
  <sheetViews>
    <sheetView workbookViewId="0">
      <selection activeCell="D70" sqref="D70"/>
    </sheetView>
  </sheetViews>
  <sheetFormatPr defaultColWidth="9.140625" defaultRowHeight="15" x14ac:dyDescent="0.25"/>
  <cols>
    <col min="1" max="1" width="9.140625" style="1"/>
    <col min="2" max="2" width="30.7109375" style="1" customWidth="1"/>
    <col min="3" max="3" width="9.85546875" style="1" customWidth="1"/>
    <col min="4" max="4" width="21.5703125" style="1" customWidth="1"/>
    <col min="5" max="5" width="38.28515625" style="1" customWidth="1"/>
    <col min="6" max="6" width="46" style="1" customWidth="1"/>
    <col min="7" max="7" width="45.5703125" style="1" customWidth="1"/>
    <col min="8" max="16384" width="9.140625" style="1"/>
  </cols>
  <sheetData>
    <row r="1" spans="1:6" x14ac:dyDescent="0.25">
      <c r="A1" s="1" t="s">
        <v>1243</v>
      </c>
      <c r="B1" s="1" t="s">
        <v>379</v>
      </c>
      <c r="C1" s="1" t="s">
        <v>2</v>
      </c>
      <c r="D1" s="1" t="s">
        <v>0</v>
      </c>
      <c r="E1" s="1" t="s">
        <v>1419</v>
      </c>
      <c r="F1" s="1" t="s">
        <v>1420</v>
      </c>
    </row>
    <row r="2" spans="1:6" ht="270" x14ac:dyDescent="0.25">
      <c r="A2" s="1">
        <v>1</v>
      </c>
      <c r="B2" s="1" t="s">
        <v>8</v>
      </c>
      <c r="C2" s="1">
        <v>2012</v>
      </c>
      <c r="D2" s="1" t="s">
        <v>1</v>
      </c>
      <c r="E2" s="1" t="s">
        <v>1320</v>
      </c>
    </row>
    <row r="3" spans="1:6" ht="405" x14ac:dyDescent="0.25">
      <c r="A3" s="1">
        <v>2</v>
      </c>
      <c r="B3" s="1" t="s">
        <v>9</v>
      </c>
      <c r="C3" s="1">
        <v>2011</v>
      </c>
      <c r="D3" s="1" t="s">
        <v>10</v>
      </c>
      <c r="E3" s="1" t="s">
        <v>1321</v>
      </c>
    </row>
    <row r="4" spans="1:6" ht="240" x14ac:dyDescent="0.25">
      <c r="A4" s="1">
        <v>3</v>
      </c>
      <c r="B4" s="1" t="s">
        <v>19</v>
      </c>
      <c r="C4" s="1">
        <v>2008</v>
      </c>
      <c r="D4" s="1" t="s">
        <v>20</v>
      </c>
      <c r="E4" s="1" t="s">
        <v>1322</v>
      </c>
      <c r="F4" s="1" t="s">
        <v>1508</v>
      </c>
    </row>
    <row r="5" spans="1:6" ht="345" x14ac:dyDescent="0.25">
      <c r="A5" s="1">
        <v>4</v>
      </c>
      <c r="B5" s="1" t="s">
        <v>15</v>
      </c>
      <c r="C5" s="1">
        <v>2016</v>
      </c>
      <c r="D5" s="1" t="s">
        <v>12</v>
      </c>
      <c r="E5" s="1" t="s">
        <v>1323</v>
      </c>
      <c r="F5" s="1" t="s">
        <v>1421</v>
      </c>
    </row>
    <row r="6" spans="1:6" ht="409.5" x14ac:dyDescent="0.25">
      <c r="A6" s="1">
        <v>5</v>
      </c>
      <c r="B6" s="1" t="s">
        <v>16</v>
      </c>
      <c r="C6" s="1">
        <v>2016</v>
      </c>
      <c r="D6" s="1" t="s">
        <v>17</v>
      </c>
      <c r="E6" s="1" t="s">
        <v>1324</v>
      </c>
      <c r="F6" s="1" t="s">
        <v>1422</v>
      </c>
    </row>
    <row r="7" spans="1:6" ht="225" x14ac:dyDescent="0.25">
      <c r="A7" s="1">
        <v>6</v>
      </c>
      <c r="B7" s="1" t="s">
        <v>1231</v>
      </c>
      <c r="C7" s="1">
        <v>2016</v>
      </c>
      <c r="D7" s="1" t="s">
        <v>1232</v>
      </c>
      <c r="E7" s="1" t="s">
        <v>1325</v>
      </c>
    </row>
    <row r="8" spans="1:6" ht="409.5" x14ac:dyDescent="0.25">
      <c r="A8" s="1">
        <v>7</v>
      </c>
      <c r="B8" s="1" t="s">
        <v>21</v>
      </c>
      <c r="C8" s="1">
        <v>2019</v>
      </c>
      <c r="D8" s="1" t="s">
        <v>22</v>
      </c>
      <c r="E8" s="1" t="s">
        <v>1326</v>
      </c>
      <c r="F8" s="1" t="s">
        <v>1423</v>
      </c>
    </row>
    <row r="9" spans="1:6" ht="390" x14ac:dyDescent="0.25">
      <c r="A9" s="1">
        <v>8</v>
      </c>
      <c r="B9" s="1" t="s">
        <v>24</v>
      </c>
      <c r="C9" s="1">
        <v>2020</v>
      </c>
      <c r="D9" s="1" t="s">
        <v>25</v>
      </c>
      <c r="E9" s="1" t="s">
        <v>1327</v>
      </c>
      <c r="F9" s="1" t="s">
        <v>1424</v>
      </c>
    </row>
    <row r="10" spans="1:6" ht="120" x14ac:dyDescent="0.25">
      <c r="A10" s="1">
        <v>9</v>
      </c>
      <c r="B10" s="1" t="s">
        <v>27</v>
      </c>
      <c r="C10" s="1">
        <v>2004</v>
      </c>
      <c r="D10" s="1" t="s">
        <v>28</v>
      </c>
      <c r="E10" s="1" t="s">
        <v>1328</v>
      </c>
    </row>
    <row r="11" spans="1:6" ht="390" x14ac:dyDescent="0.25">
      <c r="A11" s="1">
        <v>10</v>
      </c>
      <c r="B11" s="1" t="s">
        <v>30</v>
      </c>
      <c r="C11" s="1">
        <v>2010</v>
      </c>
      <c r="D11" s="1" t="s">
        <v>31</v>
      </c>
      <c r="E11" s="1" t="s">
        <v>1329</v>
      </c>
      <c r="F11" s="1" t="s">
        <v>1425</v>
      </c>
    </row>
    <row r="12" spans="1:6" ht="285" x14ac:dyDescent="0.25">
      <c r="A12" s="1">
        <v>11</v>
      </c>
      <c r="B12" s="1" t="s">
        <v>37</v>
      </c>
      <c r="C12" s="1">
        <v>2010</v>
      </c>
      <c r="D12" s="1" t="s">
        <v>38</v>
      </c>
      <c r="E12" s="1" t="s">
        <v>1330</v>
      </c>
    </row>
    <row r="13" spans="1:6" ht="390" x14ac:dyDescent="0.25">
      <c r="A13" s="1">
        <v>12</v>
      </c>
      <c r="B13" s="1" t="s">
        <v>41</v>
      </c>
      <c r="C13" s="1">
        <v>2020</v>
      </c>
      <c r="D13" s="1" t="s">
        <v>42</v>
      </c>
      <c r="E13" s="1" t="s">
        <v>1331</v>
      </c>
    </row>
    <row r="14" spans="1:6" ht="105" x14ac:dyDescent="0.25">
      <c r="A14" s="1">
        <v>13</v>
      </c>
      <c r="B14" s="1" t="s">
        <v>45</v>
      </c>
      <c r="C14" s="1">
        <v>2004</v>
      </c>
      <c r="D14" s="1" t="s">
        <v>46</v>
      </c>
      <c r="E14" s="1" t="s">
        <v>1332</v>
      </c>
    </row>
    <row r="15" spans="1:6" ht="225" x14ac:dyDescent="0.25">
      <c r="A15" s="1">
        <v>14</v>
      </c>
      <c r="B15" s="1" t="s">
        <v>47</v>
      </c>
      <c r="C15" s="1">
        <v>2014</v>
      </c>
      <c r="D15" s="1" t="s">
        <v>48</v>
      </c>
      <c r="E15" s="1" t="s">
        <v>1333</v>
      </c>
      <c r="F15" s="1" t="s">
        <v>1426</v>
      </c>
    </row>
    <row r="16" spans="1:6" ht="225" x14ac:dyDescent="0.25">
      <c r="A16" s="1">
        <v>15</v>
      </c>
      <c r="B16" s="1" t="s">
        <v>53</v>
      </c>
      <c r="C16" s="1">
        <v>2009</v>
      </c>
      <c r="D16" s="1" t="s">
        <v>54</v>
      </c>
      <c r="E16" s="1" t="s">
        <v>1335</v>
      </c>
      <c r="F16" s="1" t="s">
        <v>1427</v>
      </c>
    </row>
    <row r="17" spans="1:6" ht="240" x14ac:dyDescent="0.25">
      <c r="A17" s="1">
        <v>16</v>
      </c>
      <c r="B17" s="1" t="s">
        <v>50</v>
      </c>
      <c r="C17" s="1">
        <v>2013</v>
      </c>
      <c r="D17" s="1" t="s">
        <v>51</v>
      </c>
      <c r="E17" s="1" t="s">
        <v>1334</v>
      </c>
      <c r="F17" s="1" t="s">
        <v>1428</v>
      </c>
    </row>
    <row r="18" spans="1:6" ht="375" x14ac:dyDescent="0.25">
      <c r="A18" s="1">
        <v>17</v>
      </c>
      <c r="B18" s="1" t="s">
        <v>75</v>
      </c>
      <c r="C18" s="1">
        <v>2015</v>
      </c>
      <c r="D18" s="1" t="s">
        <v>76</v>
      </c>
      <c r="E18" s="1" t="s">
        <v>1336</v>
      </c>
    </row>
    <row r="19" spans="1:6" ht="225" x14ac:dyDescent="0.25">
      <c r="A19" s="1">
        <v>18</v>
      </c>
      <c r="B19" s="1" t="s">
        <v>85</v>
      </c>
      <c r="C19" s="1">
        <v>2001</v>
      </c>
      <c r="D19" s="1" t="s">
        <v>86</v>
      </c>
      <c r="E19" s="1" t="s">
        <v>1337</v>
      </c>
    </row>
    <row r="20" spans="1:6" ht="210" x14ac:dyDescent="0.25">
      <c r="A20" s="1">
        <v>19</v>
      </c>
      <c r="B20" s="1" t="s">
        <v>92</v>
      </c>
      <c r="C20" s="1">
        <v>2013</v>
      </c>
      <c r="D20" s="1" t="s">
        <v>93</v>
      </c>
      <c r="E20" s="1" t="s">
        <v>1338</v>
      </c>
    </row>
    <row r="21" spans="1:6" ht="255" x14ac:dyDescent="0.25">
      <c r="A21" s="1">
        <v>20</v>
      </c>
      <c r="B21" s="1" t="s">
        <v>95</v>
      </c>
      <c r="C21" s="1">
        <v>2018</v>
      </c>
      <c r="D21" s="1" t="s">
        <v>96</v>
      </c>
      <c r="E21" s="1" t="s">
        <v>1340</v>
      </c>
    </row>
    <row r="22" spans="1:6" ht="195" x14ac:dyDescent="0.25">
      <c r="A22" s="1">
        <v>21</v>
      </c>
      <c r="B22" s="1" t="s">
        <v>98</v>
      </c>
      <c r="C22" s="1">
        <v>2020</v>
      </c>
      <c r="D22" s="1" t="s">
        <v>99</v>
      </c>
      <c r="E22" s="1" t="s">
        <v>1341</v>
      </c>
      <c r="F22" s="1" t="s">
        <v>1429</v>
      </c>
    </row>
    <row r="23" spans="1:6" ht="409.5" x14ac:dyDescent="0.25">
      <c r="A23" s="1">
        <v>22</v>
      </c>
      <c r="B23" s="1" t="s">
        <v>101</v>
      </c>
      <c r="C23" s="1">
        <v>2021</v>
      </c>
      <c r="D23" s="1" t="s">
        <v>102</v>
      </c>
      <c r="E23" s="1" t="s">
        <v>1339</v>
      </c>
      <c r="F23" s="1" t="s">
        <v>1430</v>
      </c>
    </row>
    <row r="24" spans="1:6" ht="240" x14ac:dyDescent="0.25">
      <c r="A24" s="1">
        <v>23</v>
      </c>
      <c r="B24" s="1" t="s">
        <v>111</v>
      </c>
      <c r="C24" s="1">
        <v>2003</v>
      </c>
      <c r="D24" s="1" t="s">
        <v>106</v>
      </c>
      <c r="E24" s="1" t="s">
        <v>1342</v>
      </c>
      <c r="F24" s="1" t="s">
        <v>1431</v>
      </c>
    </row>
    <row r="25" spans="1:6" ht="255" x14ac:dyDescent="0.25">
      <c r="A25" s="1">
        <v>24</v>
      </c>
      <c r="B25" s="1" t="s">
        <v>110</v>
      </c>
      <c r="C25" s="1">
        <v>2004</v>
      </c>
      <c r="D25" s="1" t="s">
        <v>112</v>
      </c>
      <c r="E25" s="1" t="s">
        <v>1343</v>
      </c>
      <c r="F25" s="1" t="s">
        <v>1432</v>
      </c>
    </row>
    <row r="26" spans="1:6" ht="330" x14ac:dyDescent="0.25">
      <c r="A26" s="1">
        <v>25</v>
      </c>
      <c r="B26" s="1" t="s">
        <v>114</v>
      </c>
      <c r="C26" s="1">
        <v>2011</v>
      </c>
      <c r="D26" s="1" t="s">
        <v>115</v>
      </c>
      <c r="E26" s="1" t="s">
        <v>1344</v>
      </c>
      <c r="F26" s="1" t="s">
        <v>1433</v>
      </c>
    </row>
    <row r="27" spans="1:6" ht="180" x14ac:dyDescent="0.25">
      <c r="A27" s="1">
        <v>26</v>
      </c>
      <c r="B27" s="1" t="s">
        <v>117</v>
      </c>
      <c r="C27" s="1">
        <v>2014</v>
      </c>
      <c r="D27" s="1" t="s">
        <v>118</v>
      </c>
      <c r="E27" s="1" t="s">
        <v>1345</v>
      </c>
      <c r="F27" s="1" t="s">
        <v>1434</v>
      </c>
    </row>
    <row r="28" spans="1:6" ht="150" x14ac:dyDescent="0.25">
      <c r="A28" s="1">
        <v>27</v>
      </c>
      <c r="B28" s="1" t="s">
        <v>119</v>
      </c>
      <c r="C28" s="1">
        <v>1999</v>
      </c>
      <c r="D28" s="1" t="s">
        <v>120</v>
      </c>
      <c r="E28" s="1" t="s">
        <v>1346</v>
      </c>
    </row>
    <row r="29" spans="1:6" ht="409.5" x14ac:dyDescent="0.25">
      <c r="A29" s="1">
        <v>28</v>
      </c>
      <c r="B29" s="1" t="s">
        <v>122</v>
      </c>
      <c r="C29" s="1">
        <v>2021</v>
      </c>
      <c r="D29" s="1" t="s">
        <v>123</v>
      </c>
      <c r="E29" s="1" t="s">
        <v>1347</v>
      </c>
      <c r="F29" s="1" t="s">
        <v>1435</v>
      </c>
    </row>
    <row r="30" spans="1:6" ht="270" x14ac:dyDescent="0.25">
      <c r="A30" s="1">
        <v>29</v>
      </c>
      <c r="B30" s="1" t="s">
        <v>125</v>
      </c>
      <c r="C30" s="1">
        <v>2003</v>
      </c>
      <c r="D30" s="1" t="s">
        <v>126</v>
      </c>
      <c r="E30" s="1" t="s">
        <v>1348</v>
      </c>
      <c r="F30" s="1" t="s">
        <v>1436</v>
      </c>
    </row>
    <row r="31" spans="1:6" ht="240" x14ac:dyDescent="0.25">
      <c r="A31" s="1">
        <v>30</v>
      </c>
      <c r="B31" s="1" t="s">
        <v>128</v>
      </c>
      <c r="C31" s="1">
        <v>2005</v>
      </c>
      <c r="D31" s="1" t="s">
        <v>129</v>
      </c>
      <c r="E31" s="1" t="s">
        <v>1349</v>
      </c>
      <c r="F31" s="1" t="s">
        <v>1437</v>
      </c>
    </row>
    <row r="32" spans="1:6" ht="195" x14ac:dyDescent="0.25">
      <c r="A32" s="1">
        <v>31</v>
      </c>
      <c r="B32" s="1" t="s">
        <v>130</v>
      </c>
      <c r="C32" s="1">
        <v>2005</v>
      </c>
      <c r="D32" s="1" t="s">
        <v>131</v>
      </c>
      <c r="E32" s="1" t="s">
        <v>1350</v>
      </c>
      <c r="F32" s="1" t="s">
        <v>1438</v>
      </c>
    </row>
    <row r="33" spans="1:6" ht="180" x14ac:dyDescent="0.25">
      <c r="A33" s="1">
        <v>32</v>
      </c>
      <c r="B33" s="1" t="s">
        <v>132</v>
      </c>
      <c r="C33" s="1">
        <v>2011</v>
      </c>
      <c r="D33" s="1" t="s">
        <v>133</v>
      </c>
      <c r="E33" s="1" t="s">
        <v>1351</v>
      </c>
      <c r="F33" s="1" t="s">
        <v>1439</v>
      </c>
    </row>
    <row r="34" spans="1:6" ht="409.5" x14ac:dyDescent="0.25">
      <c r="A34" s="1">
        <v>33</v>
      </c>
      <c r="B34" s="1" t="s">
        <v>134</v>
      </c>
      <c r="C34" s="1">
        <v>2000</v>
      </c>
      <c r="D34" s="1" t="s">
        <v>135</v>
      </c>
      <c r="E34" s="1" t="s">
        <v>1352</v>
      </c>
      <c r="F34" s="1" t="s">
        <v>1440</v>
      </c>
    </row>
    <row r="35" spans="1:6" ht="225" x14ac:dyDescent="0.25">
      <c r="A35" s="1">
        <v>34</v>
      </c>
      <c r="B35" s="1" t="s">
        <v>137</v>
      </c>
      <c r="C35" s="1">
        <v>2004</v>
      </c>
      <c r="D35" s="1" t="s">
        <v>138</v>
      </c>
      <c r="E35" s="1" t="s">
        <v>1353</v>
      </c>
      <c r="F35" s="1" t="s">
        <v>1441</v>
      </c>
    </row>
    <row r="36" spans="1:6" ht="105" x14ac:dyDescent="0.25">
      <c r="A36" s="1">
        <v>35</v>
      </c>
      <c r="B36" s="1" t="s">
        <v>142</v>
      </c>
      <c r="C36" s="1">
        <v>1998</v>
      </c>
      <c r="D36" s="1" t="s">
        <v>140</v>
      </c>
      <c r="E36" s="1" t="s">
        <v>1354</v>
      </c>
    </row>
    <row r="37" spans="1:6" ht="409.5" x14ac:dyDescent="0.25">
      <c r="A37" s="1">
        <v>36</v>
      </c>
      <c r="B37" s="1" t="s">
        <v>139</v>
      </c>
      <c r="C37" s="1">
        <v>1998</v>
      </c>
      <c r="D37" s="1" t="s">
        <v>143</v>
      </c>
      <c r="E37" s="1" t="s">
        <v>1355</v>
      </c>
      <c r="F37" s="1" t="s">
        <v>1442</v>
      </c>
    </row>
    <row r="38" spans="1:6" ht="285" x14ac:dyDescent="0.25">
      <c r="A38" s="1">
        <v>37</v>
      </c>
      <c r="B38" s="1" t="s">
        <v>145</v>
      </c>
      <c r="C38" s="1">
        <v>1999</v>
      </c>
      <c r="D38" s="1" t="s">
        <v>146</v>
      </c>
      <c r="E38" s="1" t="s">
        <v>1356</v>
      </c>
    </row>
    <row r="39" spans="1:6" ht="300" x14ac:dyDescent="0.25">
      <c r="A39" s="1">
        <v>38</v>
      </c>
      <c r="B39" s="1" t="s">
        <v>148</v>
      </c>
      <c r="C39" s="1">
        <v>2000</v>
      </c>
      <c r="D39" s="1" t="s">
        <v>149</v>
      </c>
      <c r="E39" s="1" t="s">
        <v>1357</v>
      </c>
    </row>
    <row r="40" spans="1:6" ht="255" x14ac:dyDescent="0.25">
      <c r="A40" s="1">
        <v>39</v>
      </c>
      <c r="B40" s="1" t="s">
        <v>155</v>
      </c>
      <c r="C40" s="1">
        <v>2013</v>
      </c>
      <c r="D40" s="1" t="s">
        <v>153</v>
      </c>
      <c r="E40" s="1" t="s">
        <v>1358</v>
      </c>
      <c r="F40" s="1" t="s">
        <v>1443</v>
      </c>
    </row>
    <row r="41" spans="1:6" ht="255" x14ac:dyDescent="0.25">
      <c r="A41" s="1">
        <v>40</v>
      </c>
      <c r="B41" s="1" t="s">
        <v>154</v>
      </c>
      <c r="C41" s="1">
        <v>2014</v>
      </c>
      <c r="D41" s="1" t="s">
        <v>156</v>
      </c>
      <c r="E41" s="1" t="s">
        <v>1359</v>
      </c>
      <c r="F41" s="1" t="s">
        <v>1444</v>
      </c>
    </row>
    <row r="42" spans="1:6" ht="285" x14ac:dyDescent="0.25">
      <c r="A42" s="1">
        <v>41</v>
      </c>
      <c r="B42" s="1" t="s">
        <v>151</v>
      </c>
      <c r="C42" s="1">
        <v>2008</v>
      </c>
      <c r="D42" s="1" t="s">
        <v>152</v>
      </c>
      <c r="E42" s="1" t="s">
        <v>1360</v>
      </c>
      <c r="F42" s="1" t="s">
        <v>1445</v>
      </c>
    </row>
    <row r="43" spans="1:6" ht="390" x14ac:dyDescent="0.25">
      <c r="A43" s="1">
        <v>42</v>
      </c>
      <c r="B43" s="1" t="s">
        <v>157</v>
      </c>
      <c r="C43" s="1">
        <v>2008</v>
      </c>
      <c r="D43" s="1" t="s">
        <v>158</v>
      </c>
      <c r="E43" s="1" t="s">
        <v>1361</v>
      </c>
      <c r="F43" s="1" t="s">
        <v>1446</v>
      </c>
    </row>
    <row r="44" spans="1:6" ht="165" x14ac:dyDescent="0.25">
      <c r="A44" s="1">
        <v>43</v>
      </c>
      <c r="B44" s="1" t="s">
        <v>160</v>
      </c>
      <c r="C44" s="1">
        <v>2008</v>
      </c>
      <c r="D44" s="1" t="s">
        <v>161</v>
      </c>
      <c r="E44" s="1" t="s">
        <v>1362</v>
      </c>
      <c r="F44" s="1" t="s">
        <v>1447</v>
      </c>
    </row>
    <row r="45" spans="1:6" ht="409.5" x14ac:dyDescent="0.25">
      <c r="A45" s="1">
        <v>44</v>
      </c>
      <c r="B45" s="1" t="s">
        <v>162</v>
      </c>
      <c r="C45" s="1">
        <v>2016</v>
      </c>
      <c r="D45" s="1" t="s">
        <v>163</v>
      </c>
      <c r="E45" s="1" t="s">
        <v>1363</v>
      </c>
      <c r="F45" s="1" t="s">
        <v>1448</v>
      </c>
    </row>
    <row r="46" spans="1:6" ht="180" x14ac:dyDescent="0.25">
      <c r="A46" s="1">
        <v>45</v>
      </c>
      <c r="B46" s="1" t="s">
        <v>165</v>
      </c>
      <c r="C46" s="1">
        <v>2013</v>
      </c>
      <c r="D46" s="1" t="s">
        <v>166</v>
      </c>
      <c r="E46" s="1" t="s">
        <v>1364</v>
      </c>
    </row>
    <row r="47" spans="1:6" ht="330" x14ac:dyDescent="0.25">
      <c r="A47" s="1">
        <v>46</v>
      </c>
      <c r="B47" s="1" t="s">
        <v>179</v>
      </c>
      <c r="C47" s="1">
        <v>2017</v>
      </c>
      <c r="D47" s="1" t="s">
        <v>180</v>
      </c>
      <c r="E47" s="1" t="s">
        <v>1365</v>
      </c>
    </row>
    <row r="48" spans="1:6" ht="210" x14ac:dyDescent="0.25">
      <c r="A48" s="1">
        <v>47</v>
      </c>
      <c r="B48" s="1" t="s">
        <v>182</v>
      </c>
      <c r="C48" s="1">
        <v>2018</v>
      </c>
      <c r="D48" s="1" t="s">
        <v>183</v>
      </c>
      <c r="E48" s="1" t="s">
        <v>1366</v>
      </c>
    </row>
    <row r="49" spans="1:6" ht="225" x14ac:dyDescent="0.25">
      <c r="A49" s="1">
        <v>48</v>
      </c>
      <c r="B49" s="1" t="s">
        <v>169</v>
      </c>
      <c r="C49" s="1">
        <v>2015</v>
      </c>
      <c r="D49" s="1" t="s">
        <v>170</v>
      </c>
      <c r="E49" s="1" t="s">
        <v>1367</v>
      </c>
    </row>
    <row r="50" spans="1:6" ht="300" x14ac:dyDescent="0.25">
      <c r="A50" s="1">
        <v>49</v>
      </c>
      <c r="B50" s="1" t="s">
        <v>174</v>
      </c>
      <c r="C50" s="1">
        <v>2016</v>
      </c>
      <c r="D50" s="1" t="s">
        <v>172</v>
      </c>
      <c r="E50" s="1" t="s">
        <v>1368</v>
      </c>
    </row>
    <row r="51" spans="1:6" ht="270" x14ac:dyDescent="0.25">
      <c r="A51" s="1">
        <v>50</v>
      </c>
      <c r="B51" s="1" t="s">
        <v>175</v>
      </c>
      <c r="C51" s="1">
        <v>2016</v>
      </c>
      <c r="D51" s="1" t="s">
        <v>176</v>
      </c>
      <c r="E51" s="1" t="s">
        <v>1369</v>
      </c>
    </row>
    <row r="52" spans="1:6" ht="345" x14ac:dyDescent="0.25">
      <c r="A52" s="1">
        <v>51</v>
      </c>
      <c r="B52" s="1" t="s">
        <v>185</v>
      </c>
      <c r="C52" s="1">
        <v>2010</v>
      </c>
      <c r="D52" s="1" t="s">
        <v>186</v>
      </c>
      <c r="E52" s="1" t="s">
        <v>1370</v>
      </c>
      <c r="F52" s="1" t="s">
        <v>1449</v>
      </c>
    </row>
    <row r="53" spans="1:6" ht="180" x14ac:dyDescent="0.25">
      <c r="A53" s="1">
        <v>52</v>
      </c>
      <c r="B53" s="1" t="s">
        <v>188</v>
      </c>
      <c r="C53" s="1">
        <v>2004</v>
      </c>
      <c r="D53" s="1" t="s">
        <v>189</v>
      </c>
      <c r="E53" s="1" t="s">
        <v>1371</v>
      </c>
    </row>
    <row r="54" spans="1:6" ht="165" x14ac:dyDescent="0.25">
      <c r="A54" s="1">
        <v>53</v>
      </c>
      <c r="B54" s="1" t="s">
        <v>191</v>
      </c>
      <c r="C54" s="1">
        <v>2015</v>
      </c>
      <c r="D54" s="1" t="s">
        <v>192</v>
      </c>
      <c r="E54" s="1" t="s">
        <v>1372</v>
      </c>
    </row>
    <row r="55" spans="1:6" ht="240" x14ac:dyDescent="0.25">
      <c r="A55" s="1">
        <v>54</v>
      </c>
      <c r="B55" s="1" t="s">
        <v>196</v>
      </c>
      <c r="C55" s="1">
        <v>2001</v>
      </c>
      <c r="D55" s="1" t="s">
        <v>197</v>
      </c>
      <c r="E55" s="1" t="s">
        <v>1373</v>
      </c>
    </row>
    <row r="56" spans="1:6" ht="105" x14ac:dyDescent="0.25">
      <c r="A56" s="1">
        <v>55</v>
      </c>
      <c r="B56" s="1" t="s">
        <v>199</v>
      </c>
      <c r="C56" s="1">
        <v>2004</v>
      </c>
      <c r="D56" s="1" t="s">
        <v>200</v>
      </c>
      <c r="E56" s="1" t="s">
        <v>1374</v>
      </c>
    </row>
    <row r="57" spans="1:6" ht="165" x14ac:dyDescent="0.25">
      <c r="A57" s="1">
        <v>56</v>
      </c>
      <c r="B57" s="1" t="s">
        <v>201</v>
      </c>
      <c r="C57" s="1">
        <v>2002</v>
      </c>
      <c r="D57" s="1" t="s">
        <v>202</v>
      </c>
      <c r="E57" s="1" t="s">
        <v>1375</v>
      </c>
    </row>
    <row r="58" spans="1:6" ht="150" x14ac:dyDescent="0.25">
      <c r="A58" s="1">
        <v>57</v>
      </c>
      <c r="B58" s="1" t="s">
        <v>204</v>
      </c>
      <c r="C58" s="1">
        <v>2014</v>
      </c>
      <c r="D58" s="1" t="s">
        <v>205</v>
      </c>
      <c r="E58" s="1" t="s">
        <v>1376</v>
      </c>
    </row>
    <row r="59" spans="1:6" ht="270" x14ac:dyDescent="0.25">
      <c r="A59" s="1">
        <v>58</v>
      </c>
      <c r="B59" s="1" t="s">
        <v>206</v>
      </c>
      <c r="C59" s="1">
        <v>2022</v>
      </c>
      <c r="D59" s="1" t="s">
        <v>207</v>
      </c>
      <c r="E59" s="1" t="s">
        <v>1377</v>
      </c>
    </row>
    <row r="60" spans="1:6" ht="150" x14ac:dyDescent="0.25">
      <c r="A60" s="1">
        <v>59</v>
      </c>
      <c r="B60" s="1" t="s">
        <v>208</v>
      </c>
      <c r="C60" s="1">
        <v>2004</v>
      </c>
      <c r="D60" s="1" t="s">
        <v>209</v>
      </c>
      <c r="E60" s="1" t="s">
        <v>1378</v>
      </c>
    </row>
    <row r="61" spans="1:6" ht="135" x14ac:dyDescent="0.25">
      <c r="A61" s="1">
        <v>60</v>
      </c>
      <c r="B61" s="1" t="s">
        <v>210</v>
      </c>
      <c r="C61" s="1">
        <v>2001</v>
      </c>
      <c r="D61" s="1" t="s">
        <v>211</v>
      </c>
      <c r="E61" s="1" t="s">
        <v>1379</v>
      </c>
    </row>
    <row r="62" spans="1:6" ht="300" x14ac:dyDescent="0.25">
      <c r="A62" s="1">
        <v>61</v>
      </c>
      <c r="B62" s="1" t="s">
        <v>1226</v>
      </c>
      <c r="C62" s="1">
        <v>2011</v>
      </c>
      <c r="D62" s="1" t="s">
        <v>1227</v>
      </c>
      <c r="E62" s="1" t="s">
        <v>1380</v>
      </c>
    </row>
    <row r="63" spans="1:6" ht="240" x14ac:dyDescent="0.25">
      <c r="A63" s="1">
        <v>62</v>
      </c>
      <c r="B63" s="1" t="s">
        <v>1225</v>
      </c>
      <c r="C63" s="1">
        <v>2011</v>
      </c>
      <c r="D63" s="1" t="s">
        <v>213</v>
      </c>
      <c r="E63" s="1" t="s">
        <v>1381</v>
      </c>
    </row>
    <row r="64" spans="1:6" ht="120" x14ac:dyDescent="0.25">
      <c r="A64" s="1">
        <v>63</v>
      </c>
      <c r="B64" s="1" t="s">
        <v>697</v>
      </c>
      <c r="C64" s="1">
        <v>2005</v>
      </c>
      <c r="D64" s="1" t="s">
        <v>216</v>
      </c>
      <c r="E64" s="1" t="s">
        <v>1382</v>
      </c>
    </row>
    <row r="65" spans="1:6" ht="345" x14ac:dyDescent="0.25">
      <c r="A65" s="1">
        <v>64</v>
      </c>
      <c r="B65" s="1" t="s">
        <v>698</v>
      </c>
      <c r="C65" s="1">
        <v>2007</v>
      </c>
      <c r="D65" s="1" t="s">
        <v>218</v>
      </c>
      <c r="E65" s="1" t="s">
        <v>1383</v>
      </c>
      <c r="F65" s="1" t="s">
        <v>1450</v>
      </c>
    </row>
    <row r="66" spans="1:6" ht="225" x14ac:dyDescent="0.25">
      <c r="A66" s="1">
        <v>65</v>
      </c>
      <c r="B66" s="1" t="s">
        <v>699</v>
      </c>
      <c r="C66" s="1">
        <v>2020</v>
      </c>
      <c r="D66" s="1" t="s">
        <v>220</v>
      </c>
      <c r="E66" s="1" t="s">
        <v>1384</v>
      </c>
    </row>
    <row r="67" spans="1:6" ht="409.5" x14ac:dyDescent="0.25">
      <c r="A67" s="1">
        <v>66</v>
      </c>
      <c r="B67" s="1" t="s">
        <v>700</v>
      </c>
      <c r="C67" s="1">
        <v>2013</v>
      </c>
      <c r="D67" s="1" t="s">
        <v>224</v>
      </c>
      <c r="E67" s="1" t="s">
        <v>1385</v>
      </c>
      <c r="F67" s="1" t="s">
        <v>1451</v>
      </c>
    </row>
    <row r="68" spans="1:6" ht="409.5" x14ac:dyDescent="0.25">
      <c r="A68" s="1">
        <v>67</v>
      </c>
      <c r="B68" s="1" t="s">
        <v>701</v>
      </c>
      <c r="C68" s="1">
        <v>2014</v>
      </c>
      <c r="D68" s="1" t="s">
        <v>228</v>
      </c>
      <c r="E68" s="1" t="s">
        <v>1386</v>
      </c>
      <c r="F68" s="1" t="s">
        <v>1452</v>
      </c>
    </row>
    <row r="69" spans="1:6" ht="405" x14ac:dyDescent="0.25">
      <c r="A69" s="1">
        <v>68</v>
      </c>
      <c r="B69" s="1" t="s">
        <v>702</v>
      </c>
      <c r="C69" s="1">
        <v>2018</v>
      </c>
      <c r="D69" s="1" t="s">
        <v>229</v>
      </c>
      <c r="E69" s="1" t="s">
        <v>1387</v>
      </c>
      <c r="F69" s="1" t="s">
        <v>1453</v>
      </c>
    </row>
    <row r="70" spans="1:6" ht="240" x14ac:dyDescent="0.25">
      <c r="A70" s="1">
        <v>69</v>
      </c>
      <c r="B70" s="1" t="s">
        <v>236</v>
      </c>
      <c r="C70" s="1">
        <v>2020</v>
      </c>
      <c r="D70" s="1" t="s">
        <v>233</v>
      </c>
      <c r="E70" s="1" t="s">
        <v>1388</v>
      </c>
      <c r="F70" s="1" t="s">
        <v>1454</v>
      </c>
    </row>
    <row r="71" spans="1:6" ht="150" x14ac:dyDescent="0.25">
      <c r="A71" s="1">
        <v>70</v>
      </c>
      <c r="B71" s="1" t="s">
        <v>232</v>
      </c>
      <c r="C71" s="1">
        <v>2020</v>
      </c>
      <c r="D71" s="1" t="s">
        <v>237</v>
      </c>
      <c r="E71" s="1" t="s">
        <v>1389</v>
      </c>
    </row>
    <row r="72" spans="1:6" ht="225" x14ac:dyDescent="0.25">
      <c r="A72" s="1">
        <v>71</v>
      </c>
      <c r="B72" s="1" t="s">
        <v>239</v>
      </c>
      <c r="C72" s="1">
        <v>2020</v>
      </c>
      <c r="D72" s="1" t="s">
        <v>240</v>
      </c>
      <c r="E72" s="1" t="s">
        <v>1390</v>
      </c>
    </row>
    <row r="73" spans="1:6" ht="165" x14ac:dyDescent="0.25">
      <c r="A73" s="1">
        <v>72</v>
      </c>
      <c r="B73" s="1" t="s">
        <v>243</v>
      </c>
      <c r="C73" s="1">
        <v>2008</v>
      </c>
      <c r="D73" s="1" t="s">
        <v>244</v>
      </c>
      <c r="E73" s="1" t="s">
        <v>1391</v>
      </c>
    </row>
    <row r="74" spans="1:6" ht="210" x14ac:dyDescent="0.25">
      <c r="A74" s="1">
        <v>73</v>
      </c>
      <c r="B74" s="1" t="s">
        <v>247</v>
      </c>
      <c r="C74" s="1">
        <v>2006</v>
      </c>
      <c r="D74" s="1" t="s">
        <v>248</v>
      </c>
      <c r="E74" s="1" t="s">
        <v>1392</v>
      </c>
      <c r="F74" s="1" t="s">
        <v>1455</v>
      </c>
    </row>
    <row r="75" spans="1:6" ht="135" x14ac:dyDescent="0.25">
      <c r="A75" s="1">
        <v>74</v>
      </c>
      <c r="B75" s="1" t="s">
        <v>250</v>
      </c>
      <c r="C75" s="1">
        <v>2013</v>
      </c>
      <c r="D75" s="1" t="s">
        <v>251</v>
      </c>
      <c r="E75" s="1" t="s">
        <v>1393</v>
      </c>
    </row>
    <row r="76" spans="1:6" ht="225" x14ac:dyDescent="0.25">
      <c r="A76" s="1">
        <v>75</v>
      </c>
      <c r="B76" s="1" t="s">
        <v>254</v>
      </c>
      <c r="C76" s="1">
        <v>2006</v>
      </c>
      <c r="D76" s="1" t="s">
        <v>255</v>
      </c>
      <c r="E76" s="1" t="s">
        <v>1394</v>
      </c>
      <c r="F76" s="1" t="s">
        <v>1456</v>
      </c>
    </row>
    <row r="77" spans="1:6" ht="105" x14ac:dyDescent="0.25">
      <c r="A77" s="1">
        <v>76</v>
      </c>
      <c r="B77" s="1" t="s">
        <v>258</v>
      </c>
      <c r="C77" s="1">
        <v>2013</v>
      </c>
      <c r="D77" s="1" t="s">
        <v>259</v>
      </c>
      <c r="E77" s="1" t="s">
        <v>1395</v>
      </c>
    </row>
    <row r="78" spans="1:6" ht="90" x14ac:dyDescent="0.25">
      <c r="A78" s="1">
        <v>77</v>
      </c>
      <c r="B78" s="1" t="s">
        <v>1230</v>
      </c>
      <c r="C78" s="1">
        <v>2004</v>
      </c>
      <c r="D78" s="1" t="s">
        <v>261</v>
      </c>
      <c r="E78" s="1" t="s">
        <v>1396</v>
      </c>
    </row>
    <row r="79" spans="1:6" ht="285" x14ac:dyDescent="0.25">
      <c r="A79" s="1">
        <v>78</v>
      </c>
      <c r="B79" s="1" t="s">
        <v>262</v>
      </c>
      <c r="C79" s="1">
        <v>2008</v>
      </c>
      <c r="D79" s="1" t="s">
        <v>263</v>
      </c>
      <c r="E79" s="1" t="s">
        <v>1397</v>
      </c>
      <c r="F79" s="1" t="s">
        <v>1457</v>
      </c>
    </row>
    <row r="80" spans="1:6" ht="315" x14ac:dyDescent="0.25">
      <c r="A80" s="1">
        <v>79</v>
      </c>
      <c r="B80" s="1" t="s">
        <v>264</v>
      </c>
      <c r="C80" s="1">
        <v>2000</v>
      </c>
      <c r="D80" s="1" t="s">
        <v>265</v>
      </c>
      <c r="E80" s="1" t="s">
        <v>1398</v>
      </c>
    </row>
    <row r="81" spans="1:6" ht="405" x14ac:dyDescent="0.25">
      <c r="A81" s="1">
        <v>80</v>
      </c>
      <c r="B81" s="1" t="s">
        <v>267</v>
      </c>
      <c r="C81" s="1">
        <v>2002</v>
      </c>
      <c r="D81" s="1" t="s">
        <v>268</v>
      </c>
      <c r="E81" s="1" t="s">
        <v>1399</v>
      </c>
    </row>
    <row r="82" spans="1:6" ht="150" x14ac:dyDescent="0.25">
      <c r="A82" s="1">
        <v>81</v>
      </c>
      <c r="B82" s="1" t="s">
        <v>270</v>
      </c>
      <c r="C82" s="1">
        <v>2004</v>
      </c>
      <c r="D82" s="1" t="s">
        <v>271</v>
      </c>
      <c r="E82" s="1" t="s">
        <v>1400</v>
      </c>
    </row>
    <row r="83" spans="1:6" ht="225" x14ac:dyDescent="0.25">
      <c r="A83" s="1">
        <v>82</v>
      </c>
      <c r="B83" s="1" t="s">
        <v>276</v>
      </c>
      <c r="C83" s="1">
        <v>2020</v>
      </c>
      <c r="D83" s="1" t="s">
        <v>277</v>
      </c>
      <c r="E83" s="1" t="s">
        <v>1401</v>
      </c>
    </row>
    <row r="84" spans="1:6" ht="315" x14ac:dyDescent="0.25">
      <c r="A84" s="1">
        <v>83</v>
      </c>
      <c r="B84" s="1" t="s">
        <v>272</v>
      </c>
      <c r="C84" s="1">
        <v>2015</v>
      </c>
      <c r="D84" s="1" t="s">
        <v>273</v>
      </c>
      <c r="E84" s="1" t="s">
        <v>1402</v>
      </c>
      <c r="F84" s="1" t="s">
        <v>1458</v>
      </c>
    </row>
    <row r="85" spans="1:6" ht="150" x14ac:dyDescent="0.25">
      <c r="A85" s="1">
        <v>84</v>
      </c>
      <c r="B85" s="1" t="s">
        <v>281</v>
      </c>
      <c r="C85" s="1">
        <v>2022</v>
      </c>
      <c r="D85" s="1" t="s">
        <v>282</v>
      </c>
      <c r="E85" s="1" t="s">
        <v>1403</v>
      </c>
      <c r="F85" s="1" t="s">
        <v>1459</v>
      </c>
    </row>
    <row r="86" spans="1:6" ht="165" x14ac:dyDescent="0.25">
      <c r="A86" s="1">
        <v>85</v>
      </c>
      <c r="B86" s="1" t="s">
        <v>284</v>
      </c>
      <c r="C86" s="1">
        <v>2016</v>
      </c>
      <c r="D86" s="1" t="s">
        <v>285</v>
      </c>
      <c r="E86" s="1" t="s">
        <v>1404</v>
      </c>
    </row>
    <row r="87" spans="1:6" ht="240" x14ac:dyDescent="0.25">
      <c r="A87" s="1">
        <v>86</v>
      </c>
      <c r="B87" s="1" t="s">
        <v>287</v>
      </c>
      <c r="C87" s="1">
        <v>2016</v>
      </c>
      <c r="D87" s="1" t="s">
        <v>288</v>
      </c>
      <c r="E87" s="1" t="s">
        <v>1405</v>
      </c>
      <c r="F87" s="1" t="s">
        <v>1460</v>
      </c>
    </row>
    <row r="88" spans="1:6" ht="180" x14ac:dyDescent="0.25">
      <c r="A88" s="1">
        <v>87</v>
      </c>
      <c r="B88" s="1" t="s">
        <v>290</v>
      </c>
      <c r="C88" s="1">
        <v>2001</v>
      </c>
      <c r="D88" s="1" t="s">
        <v>291</v>
      </c>
      <c r="E88" s="1" t="s">
        <v>1406</v>
      </c>
    </row>
    <row r="89" spans="1:6" ht="120" x14ac:dyDescent="0.25">
      <c r="A89" s="1">
        <v>88</v>
      </c>
      <c r="B89" s="1" t="s">
        <v>293</v>
      </c>
      <c r="C89" s="1">
        <v>2004</v>
      </c>
      <c r="D89" s="1" t="s">
        <v>294</v>
      </c>
      <c r="E89" s="1" t="s">
        <v>1407</v>
      </c>
    </row>
    <row r="90" spans="1:6" ht="225" x14ac:dyDescent="0.25">
      <c r="A90" s="1">
        <v>89</v>
      </c>
      <c r="B90" s="1" t="s">
        <v>295</v>
      </c>
      <c r="C90" s="1">
        <v>2020</v>
      </c>
      <c r="D90" s="1" t="s">
        <v>296</v>
      </c>
      <c r="E90" s="1" t="s">
        <v>1408</v>
      </c>
    </row>
    <row r="91" spans="1:6" ht="150" x14ac:dyDescent="0.25">
      <c r="A91" s="1">
        <v>90</v>
      </c>
      <c r="B91" s="1" t="s">
        <v>299</v>
      </c>
      <c r="C91" s="1">
        <v>2000</v>
      </c>
      <c r="D91" s="1" t="s">
        <v>300</v>
      </c>
      <c r="E91" s="1" t="s">
        <v>1409</v>
      </c>
    </row>
    <row r="92" spans="1:6" ht="165" x14ac:dyDescent="0.25">
      <c r="A92" s="1">
        <v>91</v>
      </c>
      <c r="B92" s="1" t="s">
        <v>302</v>
      </c>
      <c r="C92" s="1">
        <v>2003</v>
      </c>
      <c r="D92" s="1" t="s">
        <v>303</v>
      </c>
      <c r="E92" s="1" t="s">
        <v>1410</v>
      </c>
      <c r="F92" s="1" t="s">
        <v>1461</v>
      </c>
    </row>
    <row r="93" spans="1:6" ht="105" x14ac:dyDescent="0.25">
      <c r="A93" s="1">
        <v>92</v>
      </c>
      <c r="B93" s="1" t="s">
        <v>1025</v>
      </c>
      <c r="C93" s="1">
        <v>2004</v>
      </c>
      <c r="D93" s="1" t="s">
        <v>305</v>
      </c>
      <c r="E93" s="1" t="s">
        <v>1411</v>
      </c>
    </row>
    <row r="94" spans="1:6" ht="195" x14ac:dyDescent="0.25">
      <c r="A94" s="1">
        <v>93</v>
      </c>
      <c r="B94" s="1" t="s">
        <v>306</v>
      </c>
      <c r="C94" s="1">
        <v>2002</v>
      </c>
      <c r="D94" s="1" t="s">
        <v>307</v>
      </c>
      <c r="E94" s="1" t="s">
        <v>1412</v>
      </c>
    </row>
    <row r="95" spans="1:6" ht="225" x14ac:dyDescent="0.25">
      <c r="A95" s="1">
        <v>94</v>
      </c>
      <c r="B95" s="1" t="s">
        <v>308</v>
      </c>
      <c r="C95" s="1">
        <v>2004</v>
      </c>
      <c r="D95" s="1" t="s">
        <v>309</v>
      </c>
      <c r="E95" s="1" t="s">
        <v>1413</v>
      </c>
    </row>
    <row r="96" spans="1:6" ht="345" x14ac:dyDescent="0.25">
      <c r="A96" s="1">
        <v>95</v>
      </c>
      <c r="B96" s="1" t="s">
        <v>315</v>
      </c>
      <c r="C96" s="1">
        <v>2020</v>
      </c>
      <c r="D96" s="1" t="s">
        <v>316</v>
      </c>
      <c r="E96" s="1" t="s">
        <v>1414</v>
      </c>
      <c r="F96" s="1" t="s">
        <v>1462</v>
      </c>
    </row>
    <row r="97" spans="1:6" ht="375" x14ac:dyDescent="0.25">
      <c r="A97" s="1">
        <v>96</v>
      </c>
      <c r="B97" s="1" t="s">
        <v>1038</v>
      </c>
      <c r="C97" s="1">
        <v>2012</v>
      </c>
      <c r="D97" s="1" t="s">
        <v>311</v>
      </c>
      <c r="E97" s="1" t="s">
        <v>1416</v>
      </c>
      <c r="F97" s="1" t="s">
        <v>1463</v>
      </c>
    </row>
    <row r="98" spans="1:6" ht="409.5" x14ac:dyDescent="0.25">
      <c r="A98" s="1">
        <v>97</v>
      </c>
      <c r="B98" s="1" t="s">
        <v>1039</v>
      </c>
      <c r="C98" s="1">
        <v>2012</v>
      </c>
      <c r="D98" s="1" t="s">
        <v>313</v>
      </c>
      <c r="E98" s="1" t="s">
        <v>1417</v>
      </c>
      <c r="F98" s="1" t="s">
        <v>1464</v>
      </c>
    </row>
    <row r="99" spans="1:6" ht="225" x14ac:dyDescent="0.25">
      <c r="A99" s="1">
        <v>98</v>
      </c>
      <c r="B99" s="1" t="s">
        <v>318</v>
      </c>
      <c r="C99" s="1">
        <v>2017</v>
      </c>
      <c r="D99" s="1" t="s">
        <v>319</v>
      </c>
      <c r="E99" s="1" t="s">
        <v>1418</v>
      </c>
    </row>
  </sheetData>
  <sortState xmlns:xlrd2="http://schemas.microsoft.com/office/spreadsheetml/2017/richdata2" ref="A2:B99">
    <sortCondition ref="A2:A99"/>
  </sortState>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970DD-4DCC-4202-A8D5-2C1F53CF5BE5}">
  <dimension ref="A1:D1782"/>
  <sheetViews>
    <sheetView workbookViewId="0">
      <selection activeCell="G20" sqref="G20"/>
    </sheetView>
  </sheetViews>
  <sheetFormatPr defaultColWidth="9.140625" defaultRowHeight="15" x14ac:dyDescent="0.25"/>
  <cols>
    <col min="1" max="1" width="27.5703125" style="1" customWidth="1"/>
    <col min="2" max="2" width="9.5703125" style="1" customWidth="1"/>
    <col min="3" max="3" width="40.28515625" style="1" customWidth="1"/>
    <col min="4" max="4" width="31.28515625" style="1" customWidth="1"/>
    <col min="5" max="16384" width="9.140625" style="1"/>
  </cols>
  <sheetData>
    <row r="1" spans="1:4" x14ac:dyDescent="0.25">
      <c r="A1" s="1" t="s">
        <v>379</v>
      </c>
      <c r="B1" s="1" t="s">
        <v>2</v>
      </c>
      <c r="C1" s="1" t="s">
        <v>1482</v>
      </c>
      <c r="D1" s="1" t="s">
        <v>2138</v>
      </c>
    </row>
    <row r="2" spans="1:4" x14ac:dyDescent="0.25">
      <c r="A2" s="1" t="s">
        <v>151</v>
      </c>
      <c r="B2" s="1">
        <v>2008</v>
      </c>
      <c r="C2" s="1" t="s">
        <v>1826</v>
      </c>
      <c r="D2" s="1" t="s">
        <v>2139</v>
      </c>
    </row>
    <row r="3" spans="1:4" x14ac:dyDescent="0.25">
      <c r="A3" s="1" t="s">
        <v>165</v>
      </c>
      <c r="B3" s="1">
        <v>2013</v>
      </c>
      <c r="C3" s="1" t="s">
        <v>1849</v>
      </c>
      <c r="D3" s="1" t="s">
        <v>2140</v>
      </c>
    </row>
    <row r="4" spans="1:4" x14ac:dyDescent="0.25">
      <c r="A4" s="1" t="s">
        <v>239</v>
      </c>
      <c r="B4" s="1">
        <v>2020</v>
      </c>
      <c r="C4" s="1" t="s">
        <v>1979</v>
      </c>
      <c r="D4" s="1" t="s">
        <v>2141</v>
      </c>
    </row>
    <row r="5" spans="1:4" x14ac:dyDescent="0.25">
      <c r="A5" s="1" t="s">
        <v>272</v>
      </c>
      <c r="B5" s="1">
        <v>2015</v>
      </c>
      <c r="C5" s="1" t="s">
        <v>2032</v>
      </c>
      <c r="D5" s="1" t="s">
        <v>2139</v>
      </c>
    </row>
    <row r="6" spans="1:4" x14ac:dyDescent="0.25">
      <c r="A6" s="1" t="s">
        <v>306</v>
      </c>
      <c r="B6" s="1">
        <v>2002</v>
      </c>
      <c r="C6" s="1" t="s">
        <v>2078</v>
      </c>
      <c r="D6" s="1" t="s">
        <v>2140</v>
      </c>
    </row>
    <row r="7" spans="1:4" x14ac:dyDescent="0.25">
      <c r="A7" s="1" t="s">
        <v>206</v>
      </c>
      <c r="B7" s="1">
        <v>2022</v>
      </c>
      <c r="C7" s="1" t="s">
        <v>1915</v>
      </c>
      <c r="D7" s="1" t="s">
        <v>2139</v>
      </c>
    </row>
    <row r="8" spans="1:4" x14ac:dyDescent="0.25">
      <c r="A8" s="1" t="s">
        <v>15</v>
      </c>
      <c r="B8" s="1">
        <v>2016</v>
      </c>
      <c r="C8" s="1" t="s">
        <v>1533</v>
      </c>
      <c r="D8" s="1" t="s">
        <v>2142</v>
      </c>
    </row>
    <row r="9" spans="1:4" x14ac:dyDescent="0.25">
      <c r="A9" s="1" t="s">
        <v>179</v>
      </c>
      <c r="B9" s="1">
        <v>2017</v>
      </c>
      <c r="C9" s="1" t="s">
        <v>1533</v>
      </c>
      <c r="D9" s="1" t="s">
        <v>2142</v>
      </c>
    </row>
    <row r="10" spans="1:4" x14ac:dyDescent="0.25">
      <c r="A10" s="1" t="s">
        <v>174</v>
      </c>
      <c r="B10" s="1">
        <v>2016</v>
      </c>
      <c r="C10" s="1" t="s">
        <v>1533</v>
      </c>
      <c r="D10" s="1" t="s">
        <v>2142</v>
      </c>
    </row>
    <row r="11" spans="1:4" x14ac:dyDescent="0.25">
      <c r="A11" s="1" t="s">
        <v>27</v>
      </c>
      <c r="B11" s="1">
        <v>2004</v>
      </c>
      <c r="C11" s="1" t="s">
        <v>1586</v>
      </c>
      <c r="D11" s="1" t="s">
        <v>2140</v>
      </c>
    </row>
    <row r="12" spans="1:4" x14ac:dyDescent="0.25">
      <c r="A12" s="1" t="s">
        <v>114</v>
      </c>
      <c r="B12" s="1">
        <v>2011</v>
      </c>
      <c r="C12" s="1" t="s">
        <v>1586</v>
      </c>
      <c r="D12" s="1" t="s">
        <v>2140</v>
      </c>
    </row>
    <row r="13" spans="1:4" x14ac:dyDescent="0.25">
      <c r="A13" s="1" t="s">
        <v>117</v>
      </c>
      <c r="B13" s="1">
        <v>2014</v>
      </c>
      <c r="C13" s="1" t="s">
        <v>1586</v>
      </c>
      <c r="D13" s="1" t="s">
        <v>2140</v>
      </c>
    </row>
    <row r="14" spans="1:4" x14ac:dyDescent="0.25">
      <c r="A14" s="1" t="s">
        <v>139</v>
      </c>
      <c r="B14" s="1">
        <v>1998</v>
      </c>
      <c r="C14" s="1" t="s">
        <v>1586</v>
      </c>
      <c r="D14" s="1" t="s">
        <v>2140</v>
      </c>
    </row>
    <row r="15" spans="1:4" x14ac:dyDescent="0.25">
      <c r="A15" s="1" t="s">
        <v>157</v>
      </c>
      <c r="B15" s="1">
        <v>2008</v>
      </c>
      <c r="C15" s="1" t="s">
        <v>1586</v>
      </c>
      <c r="D15" s="1" t="s">
        <v>2140</v>
      </c>
    </row>
    <row r="16" spans="1:4" x14ac:dyDescent="0.25">
      <c r="A16" s="1" t="s">
        <v>295</v>
      </c>
      <c r="B16" s="1">
        <v>2020</v>
      </c>
      <c r="C16" s="1" t="s">
        <v>1586</v>
      </c>
      <c r="D16" s="1" t="s">
        <v>2140</v>
      </c>
    </row>
    <row r="17" spans="1:4" x14ac:dyDescent="0.25">
      <c r="A17" s="1" t="s">
        <v>30</v>
      </c>
      <c r="B17" s="1">
        <v>2010</v>
      </c>
      <c r="C17" s="1" t="s">
        <v>1590</v>
      </c>
      <c r="D17" s="1" t="s">
        <v>2140</v>
      </c>
    </row>
    <row r="18" spans="1:4" x14ac:dyDescent="0.25">
      <c r="A18" s="1" t="s">
        <v>111</v>
      </c>
      <c r="B18" s="1">
        <v>2003</v>
      </c>
      <c r="C18" s="1" t="s">
        <v>1709</v>
      </c>
      <c r="D18" s="1" t="s">
        <v>2140</v>
      </c>
    </row>
    <row r="19" spans="1:4" x14ac:dyDescent="0.25">
      <c r="A19" s="1" t="s">
        <v>1038</v>
      </c>
      <c r="B19" s="1">
        <v>2012</v>
      </c>
      <c r="C19" s="1" t="s">
        <v>1709</v>
      </c>
      <c r="D19" s="1" t="s">
        <v>2140</v>
      </c>
    </row>
    <row r="20" spans="1:4" x14ac:dyDescent="0.25">
      <c r="A20" s="1" t="s">
        <v>134</v>
      </c>
      <c r="B20" s="1">
        <v>2000</v>
      </c>
      <c r="C20" s="1" t="s">
        <v>1782</v>
      </c>
      <c r="D20" s="1" t="s">
        <v>2142</v>
      </c>
    </row>
    <row r="21" spans="1:4" x14ac:dyDescent="0.25">
      <c r="A21" s="1" t="s">
        <v>236</v>
      </c>
      <c r="B21" s="1">
        <v>2020</v>
      </c>
      <c r="C21" s="1" t="s">
        <v>1782</v>
      </c>
      <c r="D21" s="1" t="s">
        <v>2142</v>
      </c>
    </row>
    <row r="22" spans="1:4" x14ac:dyDescent="0.25">
      <c r="A22" s="1" t="s">
        <v>8</v>
      </c>
      <c r="B22" s="1">
        <v>2012</v>
      </c>
      <c r="C22" s="1" t="s">
        <v>1466</v>
      </c>
      <c r="D22" s="1" t="s">
        <v>2142</v>
      </c>
    </row>
    <row r="23" spans="1:4" x14ac:dyDescent="0.25">
      <c r="A23" s="1" t="s">
        <v>30</v>
      </c>
      <c r="B23" s="1">
        <v>2010</v>
      </c>
      <c r="C23" s="1" t="s">
        <v>1466</v>
      </c>
      <c r="D23" s="1" t="s">
        <v>2142</v>
      </c>
    </row>
    <row r="24" spans="1:4" x14ac:dyDescent="0.25">
      <c r="A24" s="1" t="s">
        <v>47</v>
      </c>
      <c r="B24" s="1">
        <v>2014</v>
      </c>
      <c r="C24" s="1" t="s">
        <v>1466</v>
      </c>
      <c r="D24" s="1" t="s">
        <v>2142</v>
      </c>
    </row>
    <row r="25" spans="1:4" x14ac:dyDescent="0.25">
      <c r="A25" s="1" t="s">
        <v>134</v>
      </c>
      <c r="B25" s="1">
        <v>2000</v>
      </c>
      <c r="C25" s="1" t="s">
        <v>1466</v>
      </c>
      <c r="D25" s="1" t="s">
        <v>2142</v>
      </c>
    </row>
    <row r="26" spans="1:4" x14ac:dyDescent="0.25">
      <c r="A26" s="1" t="s">
        <v>236</v>
      </c>
      <c r="B26" s="1">
        <v>2020</v>
      </c>
      <c r="C26" s="1" t="s">
        <v>1466</v>
      </c>
      <c r="D26" s="1" t="s">
        <v>2142</v>
      </c>
    </row>
    <row r="27" spans="1:4" x14ac:dyDescent="0.25">
      <c r="A27" s="1" t="s">
        <v>232</v>
      </c>
      <c r="B27" s="1">
        <v>2020</v>
      </c>
      <c r="C27" s="1" t="s">
        <v>1466</v>
      </c>
      <c r="D27" s="1" t="s">
        <v>2142</v>
      </c>
    </row>
    <row r="28" spans="1:4" x14ac:dyDescent="0.25">
      <c r="A28" s="1" t="s">
        <v>239</v>
      </c>
      <c r="B28" s="1">
        <v>2020</v>
      </c>
      <c r="C28" s="1" t="s">
        <v>1466</v>
      </c>
      <c r="D28" s="1" t="s">
        <v>2142</v>
      </c>
    </row>
    <row r="29" spans="1:4" x14ac:dyDescent="0.25">
      <c r="A29" s="1" t="s">
        <v>254</v>
      </c>
      <c r="B29" s="1">
        <v>2006</v>
      </c>
      <c r="C29" s="1" t="s">
        <v>1466</v>
      </c>
      <c r="D29" s="1" t="s">
        <v>2142</v>
      </c>
    </row>
    <row r="30" spans="1:4" x14ac:dyDescent="0.25">
      <c r="A30" s="1" t="s">
        <v>287</v>
      </c>
      <c r="B30" s="1">
        <v>2016</v>
      </c>
      <c r="C30" s="1" t="s">
        <v>1466</v>
      </c>
      <c r="D30" s="1" t="s">
        <v>2142</v>
      </c>
    </row>
    <row r="31" spans="1:4" x14ac:dyDescent="0.25">
      <c r="A31" s="1" t="s">
        <v>125</v>
      </c>
      <c r="B31" s="1">
        <v>2003</v>
      </c>
      <c r="C31" s="1" t="s">
        <v>1757</v>
      </c>
      <c r="D31" s="1" t="s">
        <v>2140</v>
      </c>
    </row>
    <row r="32" spans="1:4" x14ac:dyDescent="0.25">
      <c r="A32" s="1" t="s">
        <v>157</v>
      </c>
      <c r="B32" s="1">
        <v>2008</v>
      </c>
      <c r="C32" s="1" t="s">
        <v>1757</v>
      </c>
      <c r="D32" s="1" t="s">
        <v>2140</v>
      </c>
    </row>
    <row r="33" spans="1:4" x14ac:dyDescent="0.25">
      <c r="A33" s="1" t="s">
        <v>700</v>
      </c>
      <c r="B33" s="1">
        <v>2013</v>
      </c>
      <c r="C33" s="1" t="s">
        <v>1757</v>
      </c>
      <c r="D33" s="1" t="s">
        <v>2140</v>
      </c>
    </row>
    <row r="34" spans="1:4" x14ac:dyDescent="0.25">
      <c r="A34" s="1" t="s">
        <v>702</v>
      </c>
      <c r="B34" s="1">
        <v>2018</v>
      </c>
      <c r="C34" s="1" t="s">
        <v>1757</v>
      </c>
      <c r="D34" s="1" t="s">
        <v>2140</v>
      </c>
    </row>
    <row r="35" spans="1:4" x14ac:dyDescent="0.25">
      <c r="A35" s="1" t="s">
        <v>247</v>
      </c>
      <c r="B35" s="1">
        <v>2006</v>
      </c>
      <c r="C35" s="1" t="s">
        <v>1757</v>
      </c>
      <c r="D35" s="1" t="s">
        <v>2140</v>
      </c>
    </row>
    <row r="36" spans="1:4" x14ac:dyDescent="0.25">
      <c r="A36" s="1" t="s">
        <v>30</v>
      </c>
      <c r="B36" s="1">
        <v>2010</v>
      </c>
      <c r="C36" s="1" t="s">
        <v>1591</v>
      </c>
      <c r="D36" s="1" t="s">
        <v>2142</v>
      </c>
    </row>
    <row r="37" spans="1:4" x14ac:dyDescent="0.25">
      <c r="A37" s="1" t="s">
        <v>50</v>
      </c>
      <c r="B37" s="1">
        <v>2013</v>
      </c>
      <c r="C37" s="1" t="s">
        <v>1591</v>
      </c>
      <c r="D37" s="1" t="s">
        <v>2142</v>
      </c>
    </row>
    <row r="38" spans="1:4" x14ac:dyDescent="0.25">
      <c r="A38" s="1" t="s">
        <v>95</v>
      </c>
      <c r="B38" s="1">
        <v>2018</v>
      </c>
      <c r="C38" s="1" t="s">
        <v>1591</v>
      </c>
      <c r="D38" s="1" t="s">
        <v>2142</v>
      </c>
    </row>
    <row r="39" spans="1:4" x14ac:dyDescent="0.25">
      <c r="A39" s="1" t="s">
        <v>98</v>
      </c>
      <c r="B39" s="1">
        <v>2020</v>
      </c>
      <c r="C39" s="1" t="s">
        <v>1591</v>
      </c>
      <c r="D39" s="1" t="s">
        <v>2142</v>
      </c>
    </row>
    <row r="40" spans="1:4" x14ac:dyDescent="0.25">
      <c r="A40" s="1" t="s">
        <v>101</v>
      </c>
      <c r="B40" s="1">
        <v>2021</v>
      </c>
      <c r="C40" s="1" t="s">
        <v>1591</v>
      </c>
      <c r="D40" s="1" t="s">
        <v>2142</v>
      </c>
    </row>
    <row r="41" spans="1:4" x14ac:dyDescent="0.25">
      <c r="A41" s="1" t="s">
        <v>110</v>
      </c>
      <c r="B41" s="1">
        <v>2004</v>
      </c>
      <c r="C41" s="1" t="s">
        <v>1591</v>
      </c>
      <c r="D41" s="1" t="s">
        <v>2142</v>
      </c>
    </row>
    <row r="42" spans="1:4" x14ac:dyDescent="0.25">
      <c r="A42" s="1" t="s">
        <v>151</v>
      </c>
      <c r="B42" s="1">
        <v>2008</v>
      </c>
      <c r="C42" s="1" t="s">
        <v>1591</v>
      </c>
      <c r="D42" s="1" t="s">
        <v>2142</v>
      </c>
    </row>
    <row r="43" spans="1:4" x14ac:dyDescent="0.25">
      <c r="A43" s="1" t="s">
        <v>162</v>
      </c>
      <c r="B43" s="1">
        <v>2016</v>
      </c>
      <c r="C43" s="1" t="s">
        <v>1591</v>
      </c>
      <c r="D43" s="1" t="s">
        <v>2142</v>
      </c>
    </row>
    <row r="44" spans="1:4" x14ac:dyDescent="0.25">
      <c r="A44" s="1" t="s">
        <v>188</v>
      </c>
      <c r="B44" s="1">
        <v>2004</v>
      </c>
      <c r="C44" s="1" t="s">
        <v>1591</v>
      </c>
      <c r="D44" s="1" t="s">
        <v>2142</v>
      </c>
    </row>
    <row r="45" spans="1:4" x14ac:dyDescent="0.25">
      <c r="A45" s="1" t="s">
        <v>699</v>
      </c>
      <c r="B45" s="1">
        <v>2020</v>
      </c>
      <c r="C45" s="1" t="s">
        <v>1591</v>
      </c>
      <c r="D45" s="1" t="s">
        <v>2142</v>
      </c>
    </row>
    <row r="46" spans="1:4" x14ac:dyDescent="0.25">
      <c r="A46" s="1" t="s">
        <v>236</v>
      </c>
      <c r="B46" s="1">
        <v>2020</v>
      </c>
      <c r="C46" s="1" t="s">
        <v>1591</v>
      </c>
      <c r="D46" s="1" t="s">
        <v>2142</v>
      </c>
    </row>
    <row r="47" spans="1:4" x14ac:dyDescent="0.25">
      <c r="A47" s="1" t="s">
        <v>247</v>
      </c>
      <c r="B47" s="1">
        <v>2006</v>
      </c>
      <c r="C47" s="1" t="s">
        <v>1591</v>
      </c>
      <c r="D47" s="1" t="s">
        <v>2142</v>
      </c>
    </row>
    <row r="48" spans="1:4" x14ac:dyDescent="0.25">
      <c r="A48" s="1" t="s">
        <v>270</v>
      </c>
      <c r="B48" s="1">
        <v>2004</v>
      </c>
      <c r="C48" s="1" t="s">
        <v>1591</v>
      </c>
      <c r="D48" s="1" t="s">
        <v>2142</v>
      </c>
    </row>
    <row r="49" spans="1:4" x14ac:dyDescent="0.25">
      <c r="A49" s="1" t="s">
        <v>302</v>
      </c>
      <c r="B49" s="1">
        <v>2003</v>
      </c>
      <c r="C49" s="1" t="s">
        <v>1591</v>
      </c>
      <c r="D49" s="1" t="s">
        <v>2142</v>
      </c>
    </row>
    <row r="50" spans="1:4" x14ac:dyDescent="0.25">
      <c r="A50" s="1" t="s">
        <v>30</v>
      </c>
      <c r="B50" s="1">
        <v>2010</v>
      </c>
      <c r="C50" s="1" t="s">
        <v>1592</v>
      </c>
      <c r="D50" s="1" t="s">
        <v>2142</v>
      </c>
    </row>
    <row r="51" spans="1:4" x14ac:dyDescent="0.25">
      <c r="A51" s="1" t="s">
        <v>50</v>
      </c>
      <c r="B51" s="1">
        <v>2013</v>
      </c>
      <c r="C51" s="1" t="s">
        <v>1592</v>
      </c>
      <c r="D51" s="1" t="s">
        <v>2142</v>
      </c>
    </row>
    <row r="52" spans="1:4" x14ac:dyDescent="0.25">
      <c r="A52" s="1" t="s">
        <v>162</v>
      </c>
      <c r="B52" s="1">
        <v>2016</v>
      </c>
      <c r="C52" s="1" t="s">
        <v>1592</v>
      </c>
      <c r="D52" s="1" t="s">
        <v>2142</v>
      </c>
    </row>
    <row r="53" spans="1:4" x14ac:dyDescent="0.25">
      <c r="A53" s="1" t="s">
        <v>302</v>
      </c>
      <c r="B53" s="1">
        <v>2003</v>
      </c>
      <c r="C53" s="1" t="s">
        <v>1592</v>
      </c>
      <c r="D53" s="1" t="s">
        <v>2142</v>
      </c>
    </row>
    <row r="54" spans="1:4" x14ac:dyDescent="0.25">
      <c r="A54" s="1" t="s">
        <v>95</v>
      </c>
      <c r="B54" s="1">
        <v>2018</v>
      </c>
      <c r="C54" s="1" t="s">
        <v>1676</v>
      </c>
      <c r="D54" s="1" t="s">
        <v>2142</v>
      </c>
    </row>
    <row r="55" spans="1:4" x14ac:dyDescent="0.25">
      <c r="A55" s="1" t="s">
        <v>110</v>
      </c>
      <c r="B55" s="1">
        <v>2004</v>
      </c>
      <c r="C55" s="1" t="s">
        <v>1676</v>
      </c>
      <c r="D55" s="1" t="s">
        <v>2142</v>
      </c>
    </row>
    <row r="56" spans="1:4" x14ac:dyDescent="0.25">
      <c r="A56" s="1" t="s">
        <v>699</v>
      </c>
      <c r="B56" s="1">
        <v>2020</v>
      </c>
      <c r="C56" s="1" t="s">
        <v>1676</v>
      </c>
      <c r="D56" s="1" t="s">
        <v>2142</v>
      </c>
    </row>
    <row r="57" spans="1:4" x14ac:dyDescent="0.25">
      <c r="A57" s="1" t="s">
        <v>1231</v>
      </c>
      <c r="B57" s="1">
        <v>2016</v>
      </c>
      <c r="C57" s="1" t="s">
        <v>1559</v>
      </c>
      <c r="D57" s="1" t="s">
        <v>2141</v>
      </c>
    </row>
    <row r="58" spans="1:4" x14ac:dyDescent="0.25">
      <c r="A58" s="1" t="s">
        <v>306</v>
      </c>
      <c r="B58" s="1">
        <v>2002</v>
      </c>
      <c r="C58" s="1" t="s">
        <v>1559</v>
      </c>
      <c r="D58" s="1" t="s">
        <v>2141</v>
      </c>
    </row>
    <row r="59" spans="1:4" x14ac:dyDescent="0.25">
      <c r="A59" s="1" t="s">
        <v>1038</v>
      </c>
      <c r="B59" s="1">
        <v>2012</v>
      </c>
      <c r="C59" s="1" t="s">
        <v>1559</v>
      </c>
      <c r="D59" s="1" t="s">
        <v>2141</v>
      </c>
    </row>
    <row r="60" spans="1:4" x14ac:dyDescent="0.25">
      <c r="A60" s="1" t="s">
        <v>264</v>
      </c>
      <c r="B60" s="1">
        <v>2000</v>
      </c>
      <c r="C60" s="1" t="s">
        <v>2006</v>
      </c>
      <c r="D60" s="1" t="s">
        <v>2141</v>
      </c>
    </row>
    <row r="61" spans="1:4" x14ac:dyDescent="0.25">
      <c r="A61" s="1" t="s">
        <v>267</v>
      </c>
      <c r="B61" s="1">
        <v>2002</v>
      </c>
      <c r="C61" s="1" t="s">
        <v>2006</v>
      </c>
      <c r="D61" s="1" t="s">
        <v>2141</v>
      </c>
    </row>
    <row r="62" spans="1:4" x14ac:dyDescent="0.25">
      <c r="A62" s="1" t="s">
        <v>75</v>
      </c>
      <c r="B62" s="1">
        <v>2015</v>
      </c>
      <c r="C62" s="1" t="s">
        <v>1654</v>
      </c>
      <c r="D62" s="1" t="s">
        <v>2141</v>
      </c>
    </row>
    <row r="63" spans="1:4" x14ac:dyDescent="0.25">
      <c r="A63" s="1" t="s">
        <v>239</v>
      </c>
      <c r="B63" s="1">
        <v>2020</v>
      </c>
      <c r="C63" s="1" t="s">
        <v>1654</v>
      </c>
      <c r="D63" s="1" t="s">
        <v>2141</v>
      </c>
    </row>
    <row r="64" spans="1:4" x14ac:dyDescent="0.25">
      <c r="A64" s="1" t="s">
        <v>111</v>
      </c>
      <c r="B64" s="1">
        <v>2003</v>
      </c>
      <c r="C64" s="1" t="s">
        <v>1700</v>
      </c>
      <c r="D64" s="1" t="s">
        <v>2140</v>
      </c>
    </row>
    <row r="65" spans="1:4" x14ac:dyDescent="0.25">
      <c r="A65" s="1" t="s">
        <v>243</v>
      </c>
      <c r="B65" s="1">
        <v>2008</v>
      </c>
      <c r="C65" s="1" t="s">
        <v>1983</v>
      </c>
      <c r="D65" s="1" t="s">
        <v>2140</v>
      </c>
    </row>
    <row r="66" spans="1:4" x14ac:dyDescent="0.25">
      <c r="A66" s="1" t="s">
        <v>30</v>
      </c>
      <c r="B66" s="1">
        <v>2010</v>
      </c>
      <c r="C66" s="1" t="s">
        <v>1587</v>
      </c>
      <c r="D66" s="1" t="s">
        <v>2141</v>
      </c>
    </row>
    <row r="67" spans="1:4" x14ac:dyDescent="0.25">
      <c r="A67" s="1" t="s">
        <v>122</v>
      </c>
      <c r="B67" s="1">
        <v>2021</v>
      </c>
      <c r="C67" s="1" t="s">
        <v>1747</v>
      </c>
      <c r="D67" s="1" t="s">
        <v>2142</v>
      </c>
    </row>
    <row r="68" spans="1:4" x14ac:dyDescent="0.25">
      <c r="A68" s="1" t="s">
        <v>122</v>
      </c>
      <c r="B68" s="1">
        <v>2021</v>
      </c>
      <c r="C68" s="1" t="s">
        <v>1748</v>
      </c>
      <c r="D68" s="1" t="s">
        <v>2141</v>
      </c>
    </row>
    <row r="69" spans="1:4" x14ac:dyDescent="0.25">
      <c r="A69" s="1" t="s">
        <v>188</v>
      </c>
      <c r="B69" s="1">
        <v>2004</v>
      </c>
      <c r="C69" s="1" t="s">
        <v>1894</v>
      </c>
      <c r="D69" s="1" t="s">
        <v>2140</v>
      </c>
    </row>
    <row r="70" spans="1:4" x14ac:dyDescent="0.25">
      <c r="A70" s="1" t="s">
        <v>276</v>
      </c>
      <c r="B70" s="1">
        <v>2020</v>
      </c>
      <c r="C70" s="1" t="s">
        <v>2026</v>
      </c>
      <c r="D70" s="1" t="s">
        <v>2141</v>
      </c>
    </row>
    <row r="71" spans="1:4" x14ac:dyDescent="0.25">
      <c r="A71" s="1" t="s">
        <v>37</v>
      </c>
      <c r="B71" s="1">
        <v>2010</v>
      </c>
      <c r="C71" s="1" t="s">
        <v>1601</v>
      </c>
      <c r="D71" s="1" t="s">
        <v>2141</v>
      </c>
    </row>
    <row r="72" spans="1:4" x14ac:dyDescent="0.25">
      <c r="A72" s="1" t="s">
        <v>287</v>
      </c>
      <c r="B72" s="1">
        <v>2016</v>
      </c>
      <c r="C72" s="1" t="s">
        <v>2047</v>
      </c>
      <c r="D72" s="1" t="s">
        <v>2141</v>
      </c>
    </row>
    <row r="73" spans="1:4" x14ac:dyDescent="0.25">
      <c r="A73" s="1" t="s">
        <v>295</v>
      </c>
      <c r="B73" s="1">
        <v>2020</v>
      </c>
      <c r="C73" s="1" t="s">
        <v>2047</v>
      </c>
      <c r="D73" s="1" t="s">
        <v>2141</v>
      </c>
    </row>
    <row r="74" spans="1:4" x14ac:dyDescent="0.25">
      <c r="A74" s="1" t="s">
        <v>318</v>
      </c>
      <c r="B74" s="1">
        <v>2017</v>
      </c>
      <c r="C74" s="1" t="s">
        <v>2108</v>
      </c>
      <c r="D74" s="1" t="s">
        <v>2140</v>
      </c>
    </row>
    <row r="75" spans="1:4" x14ac:dyDescent="0.25">
      <c r="A75" s="1" t="s">
        <v>9</v>
      </c>
      <c r="B75" s="1">
        <v>2011</v>
      </c>
      <c r="C75" s="1" t="s">
        <v>1484</v>
      </c>
      <c r="D75" s="1" t="s">
        <v>2142</v>
      </c>
    </row>
    <row r="76" spans="1:4" x14ac:dyDescent="0.25">
      <c r="A76" s="1" t="s">
        <v>19</v>
      </c>
      <c r="B76" s="1">
        <v>2008</v>
      </c>
      <c r="C76" s="1" t="s">
        <v>1484</v>
      </c>
      <c r="D76" s="1" t="s">
        <v>2142</v>
      </c>
    </row>
    <row r="77" spans="1:4" x14ac:dyDescent="0.25">
      <c r="A77" s="1" t="s">
        <v>15</v>
      </c>
      <c r="B77" s="1">
        <v>2016</v>
      </c>
      <c r="C77" s="1" t="s">
        <v>1484</v>
      </c>
      <c r="D77" s="1" t="s">
        <v>2142</v>
      </c>
    </row>
    <row r="78" spans="1:4" x14ac:dyDescent="0.25">
      <c r="A78" s="1" t="s">
        <v>16</v>
      </c>
      <c r="B78" s="1">
        <v>2016</v>
      </c>
      <c r="C78" s="1" t="s">
        <v>1484</v>
      </c>
      <c r="D78" s="1" t="s">
        <v>2142</v>
      </c>
    </row>
    <row r="79" spans="1:4" x14ac:dyDescent="0.25">
      <c r="A79" s="1" t="s">
        <v>1231</v>
      </c>
      <c r="B79" s="1">
        <v>2016</v>
      </c>
      <c r="C79" s="1" t="s">
        <v>1484</v>
      </c>
      <c r="D79" s="1" t="s">
        <v>2142</v>
      </c>
    </row>
    <row r="80" spans="1:4" x14ac:dyDescent="0.25">
      <c r="A80" s="1" t="s">
        <v>21</v>
      </c>
      <c r="B80" s="1">
        <v>2019</v>
      </c>
      <c r="C80" s="1" t="s">
        <v>1484</v>
      </c>
      <c r="D80" s="1" t="s">
        <v>2142</v>
      </c>
    </row>
    <row r="81" spans="1:4" x14ac:dyDescent="0.25">
      <c r="A81" s="1" t="s">
        <v>24</v>
      </c>
      <c r="B81" s="1">
        <v>2020</v>
      </c>
      <c r="C81" s="1" t="s">
        <v>1484</v>
      </c>
      <c r="D81" s="1" t="s">
        <v>2142</v>
      </c>
    </row>
    <row r="82" spans="1:4" x14ac:dyDescent="0.25">
      <c r="A82" s="1" t="s">
        <v>27</v>
      </c>
      <c r="B82" s="1">
        <v>2004</v>
      </c>
      <c r="C82" s="1" t="s">
        <v>1484</v>
      </c>
      <c r="D82" s="1" t="s">
        <v>2142</v>
      </c>
    </row>
    <row r="83" spans="1:4" x14ac:dyDescent="0.25">
      <c r="A83" s="1" t="s">
        <v>37</v>
      </c>
      <c r="B83" s="1">
        <v>2010</v>
      </c>
      <c r="C83" s="1" t="s">
        <v>1484</v>
      </c>
      <c r="D83" s="1" t="s">
        <v>2142</v>
      </c>
    </row>
    <row r="84" spans="1:4" x14ac:dyDescent="0.25">
      <c r="A84" s="1" t="s">
        <v>41</v>
      </c>
      <c r="B84" s="1">
        <v>2020</v>
      </c>
      <c r="C84" s="1" t="s">
        <v>1484</v>
      </c>
      <c r="D84" s="1" t="s">
        <v>2142</v>
      </c>
    </row>
    <row r="85" spans="1:4" x14ac:dyDescent="0.25">
      <c r="A85" s="1" t="s">
        <v>45</v>
      </c>
      <c r="B85" s="1">
        <v>2004</v>
      </c>
      <c r="C85" s="1" t="s">
        <v>1484</v>
      </c>
      <c r="D85" s="1" t="s">
        <v>2142</v>
      </c>
    </row>
    <row r="86" spans="1:4" x14ac:dyDescent="0.25">
      <c r="A86" s="1" t="s">
        <v>75</v>
      </c>
      <c r="B86" s="1">
        <v>2015</v>
      </c>
      <c r="C86" s="1" t="s">
        <v>1484</v>
      </c>
      <c r="D86" s="1" t="s">
        <v>2142</v>
      </c>
    </row>
    <row r="87" spans="1:4" x14ac:dyDescent="0.25">
      <c r="A87" s="1" t="s">
        <v>85</v>
      </c>
      <c r="B87" s="1">
        <v>2001</v>
      </c>
      <c r="C87" s="1" t="s">
        <v>1484</v>
      </c>
      <c r="D87" s="1" t="s">
        <v>2142</v>
      </c>
    </row>
    <row r="88" spans="1:4" x14ac:dyDescent="0.25">
      <c r="A88" s="1" t="s">
        <v>92</v>
      </c>
      <c r="B88" s="1">
        <v>2013</v>
      </c>
      <c r="C88" s="1" t="s">
        <v>1484</v>
      </c>
      <c r="D88" s="1" t="s">
        <v>2142</v>
      </c>
    </row>
    <row r="89" spans="1:4" x14ac:dyDescent="0.25">
      <c r="A89" s="1" t="s">
        <v>111</v>
      </c>
      <c r="B89" s="1">
        <v>2003</v>
      </c>
      <c r="C89" s="1" t="s">
        <v>1484</v>
      </c>
      <c r="D89" s="1" t="s">
        <v>2142</v>
      </c>
    </row>
    <row r="90" spans="1:4" x14ac:dyDescent="0.25">
      <c r="A90" s="1" t="s">
        <v>110</v>
      </c>
      <c r="B90" s="1">
        <v>2004</v>
      </c>
      <c r="C90" s="1" t="s">
        <v>1484</v>
      </c>
      <c r="D90" s="1" t="s">
        <v>2142</v>
      </c>
    </row>
    <row r="91" spans="1:4" x14ac:dyDescent="0.25">
      <c r="A91" s="1" t="s">
        <v>122</v>
      </c>
      <c r="B91" s="1">
        <v>2021</v>
      </c>
      <c r="C91" s="1" t="s">
        <v>1484</v>
      </c>
      <c r="D91" s="1" t="s">
        <v>2142</v>
      </c>
    </row>
    <row r="92" spans="1:4" x14ac:dyDescent="0.25">
      <c r="A92" s="1" t="s">
        <v>137</v>
      </c>
      <c r="B92" s="1">
        <v>2004</v>
      </c>
      <c r="C92" s="1" t="s">
        <v>1484</v>
      </c>
      <c r="D92" s="1" t="s">
        <v>2142</v>
      </c>
    </row>
    <row r="93" spans="1:4" x14ac:dyDescent="0.25">
      <c r="A93" s="1" t="s">
        <v>155</v>
      </c>
      <c r="B93" s="1">
        <v>2013</v>
      </c>
      <c r="C93" s="1" t="s">
        <v>1484</v>
      </c>
      <c r="D93" s="1" t="s">
        <v>2142</v>
      </c>
    </row>
    <row r="94" spans="1:4" x14ac:dyDescent="0.25">
      <c r="A94" s="1" t="s">
        <v>154</v>
      </c>
      <c r="B94" s="1">
        <v>2014</v>
      </c>
      <c r="C94" s="1" t="s">
        <v>1484</v>
      </c>
      <c r="D94" s="1" t="s">
        <v>2142</v>
      </c>
    </row>
    <row r="95" spans="1:4" x14ac:dyDescent="0.25">
      <c r="A95" s="1" t="s">
        <v>151</v>
      </c>
      <c r="B95" s="1">
        <v>2008</v>
      </c>
      <c r="C95" s="1" t="s">
        <v>1484</v>
      </c>
      <c r="D95" s="1" t="s">
        <v>2142</v>
      </c>
    </row>
    <row r="96" spans="1:4" x14ac:dyDescent="0.25">
      <c r="A96" s="1" t="s">
        <v>157</v>
      </c>
      <c r="B96" s="1">
        <v>2008</v>
      </c>
      <c r="C96" s="1" t="s">
        <v>1484</v>
      </c>
      <c r="D96" s="1" t="s">
        <v>2142</v>
      </c>
    </row>
    <row r="97" spans="1:4" x14ac:dyDescent="0.25">
      <c r="A97" s="1" t="s">
        <v>185</v>
      </c>
      <c r="B97" s="1">
        <v>2010</v>
      </c>
      <c r="C97" s="1" t="s">
        <v>1484</v>
      </c>
      <c r="D97" s="1" t="s">
        <v>2142</v>
      </c>
    </row>
    <row r="98" spans="1:4" x14ac:dyDescent="0.25">
      <c r="A98" s="1" t="s">
        <v>196</v>
      </c>
      <c r="B98" s="1">
        <v>2001</v>
      </c>
      <c r="C98" s="1" t="s">
        <v>1484</v>
      </c>
      <c r="D98" s="1" t="s">
        <v>2142</v>
      </c>
    </row>
    <row r="99" spans="1:4" x14ac:dyDescent="0.25">
      <c r="A99" s="1" t="s">
        <v>201</v>
      </c>
      <c r="B99" s="1">
        <v>2002</v>
      </c>
      <c r="C99" s="1" t="s">
        <v>1484</v>
      </c>
      <c r="D99" s="1" t="s">
        <v>2142</v>
      </c>
    </row>
    <row r="100" spans="1:4" x14ac:dyDescent="0.25">
      <c r="A100" s="1" t="s">
        <v>206</v>
      </c>
      <c r="B100" s="1">
        <v>2022</v>
      </c>
      <c r="C100" s="1" t="s">
        <v>1484</v>
      </c>
      <c r="D100" s="1" t="s">
        <v>2142</v>
      </c>
    </row>
    <row r="101" spans="1:4" x14ac:dyDescent="0.25">
      <c r="A101" s="1" t="s">
        <v>1226</v>
      </c>
      <c r="B101" s="1">
        <v>2011</v>
      </c>
      <c r="C101" s="1" t="s">
        <v>1484</v>
      </c>
      <c r="D101" s="1" t="s">
        <v>2142</v>
      </c>
    </row>
    <row r="102" spans="1:4" x14ac:dyDescent="0.25">
      <c r="A102" s="1" t="s">
        <v>1225</v>
      </c>
      <c r="B102" s="1">
        <v>2011</v>
      </c>
      <c r="C102" s="1" t="s">
        <v>1484</v>
      </c>
      <c r="D102" s="1" t="s">
        <v>2142</v>
      </c>
    </row>
    <row r="103" spans="1:4" x14ac:dyDescent="0.25">
      <c r="A103" s="1" t="s">
        <v>697</v>
      </c>
      <c r="B103" s="1">
        <v>2005</v>
      </c>
      <c r="C103" s="1" t="s">
        <v>1484</v>
      </c>
      <c r="D103" s="1" t="s">
        <v>2142</v>
      </c>
    </row>
    <row r="104" spans="1:4" x14ac:dyDescent="0.25">
      <c r="A104" s="1" t="s">
        <v>698</v>
      </c>
      <c r="B104" s="1">
        <v>2007</v>
      </c>
      <c r="C104" s="1" t="s">
        <v>1484</v>
      </c>
      <c r="D104" s="1" t="s">
        <v>2142</v>
      </c>
    </row>
    <row r="105" spans="1:4" x14ac:dyDescent="0.25">
      <c r="A105" s="1" t="s">
        <v>700</v>
      </c>
      <c r="B105" s="1">
        <v>2013</v>
      </c>
      <c r="C105" s="1" t="s">
        <v>1484</v>
      </c>
      <c r="D105" s="1" t="s">
        <v>2142</v>
      </c>
    </row>
    <row r="106" spans="1:4" x14ac:dyDescent="0.25">
      <c r="A106" s="1" t="s">
        <v>701</v>
      </c>
      <c r="B106" s="1">
        <v>2014</v>
      </c>
      <c r="C106" s="1" t="s">
        <v>1484</v>
      </c>
      <c r="D106" s="1" t="s">
        <v>2142</v>
      </c>
    </row>
    <row r="107" spans="1:4" x14ac:dyDescent="0.25">
      <c r="A107" s="1" t="s">
        <v>702</v>
      </c>
      <c r="B107" s="1">
        <v>2018</v>
      </c>
      <c r="C107" s="1" t="s">
        <v>1484</v>
      </c>
      <c r="D107" s="1" t="s">
        <v>2142</v>
      </c>
    </row>
    <row r="108" spans="1:4" x14ac:dyDescent="0.25">
      <c r="A108" s="1" t="s">
        <v>247</v>
      </c>
      <c r="B108" s="1">
        <v>2006</v>
      </c>
      <c r="C108" s="1" t="s">
        <v>1484</v>
      </c>
      <c r="D108" s="1" t="s">
        <v>2142</v>
      </c>
    </row>
    <row r="109" spans="1:4" x14ac:dyDescent="0.25">
      <c r="A109" s="1" t="s">
        <v>262</v>
      </c>
      <c r="B109" s="1">
        <v>2008</v>
      </c>
      <c r="C109" s="1" t="s">
        <v>1484</v>
      </c>
      <c r="D109" s="1" t="s">
        <v>2142</v>
      </c>
    </row>
    <row r="110" spans="1:4" x14ac:dyDescent="0.25">
      <c r="A110" s="1" t="s">
        <v>264</v>
      </c>
      <c r="B110" s="1">
        <v>2000</v>
      </c>
      <c r="C110" s="1" t="s">
        <v>1484</v>
      </c>
      <c r="D110" s="1" t="s">
        <v>2142</v>
      </c>
    </row>
    <row r="111" spans="1:4" x14ac:dyDescent="0.25">
      <c r="A111" s="1" t="s">
        <v>267</v>
      </c>
      <c r="B111" s="1">
        <v>2002</v>
      </c>
      <c r="C111" s="1" t="s">
        <v>1484</v>
      </c>
      <c r="D111" s="1" t="s">
        <v>2142</v>
      </c>
    </row>
    <row r="112" spans="1:4" x14ac:dyDescent="0.25">
      <c r="A112" s="1" t="s">
        <v>272</v>
      </c>
      <c r="B112" s="1">
        <v>2015</v>
      </c>
      <c r="C112" s="1" t="s">
        <v>1484</v>
      </c>
      <c r="D112" s="1" t="s">
        <v>2142</v>
      </c>
    </row>
    <row r="113" spans="1:4" x14ac:dyDescent="0.25">
      <c r="A113" s="1" t="s">
        <v>290</v>
      </c>
      <c r="B113" s="1">
        <v>2001</v>
      </c>
      <c r="C113" s="1" t="s">
        <v>1484</v>
      </c>
      <c r="D113" s="1" t="s">
        <v>2142</v>
      </c>
    </row>
    <row r="114" spans="1:4" x14ac:dyDescent="0.25">
      <c r="A114" s="1" t="s">
        <v>306</v>
      </c>
      <c r="B114" s="1">
        <v>2002</v>
      </c>
      <c r="C114" s="1" t="s">
        <v>1484</v>
      </c>
      <c r="D114" s="1" t="s">
        <v>2142</v>
      </c>
    </row>
    <row r="115" spans="1:4" x14ac:dyDescent="0.25">
      <c r="A115" s="1" t="s">
        <v>315</v>
      </c>
      <c r="B115" s="1">
        <v>2020</v>
      </c>
      <c r="C115" s="1" t="s">
        <v>1484</v>
      </c>
      <c r="D115" s="1" t="s">
        <v>2142</v>
      </c>
    </row>
    <row r="116" spans="1:4" x14ac:dyDescent="0.25">
      <c r="A116" s="1" t="s">
        <v>1038</v>
      </c>
      <c r="B116" s="1">
        <v>2012</v>
      </c>
      <c r="C116" s="1" t="s">
        <v>1484</v>
      </c>
      <c r="D116" s="1" t="s">
        <v>2142</v>
      </c>
    </row>
    <row r="117" spans="1:4" x14ac:dyDescent="0.25">
      <c r="A117" s="1" t="s">
        <v>1039</v>
      </c>
      <c r="B117" s="1">
        <v>2012</v>
      </c>
      <c r="C117" s="1" t="s">
        <v>1484</v>
      </c>
      <c r="D117" s="1" t="s">
        <v>2142</v>
      </c>
    </row>
    <row r="118" spans="1:4" x14ac:dyDescent="0.25">
      <c r="A118" s="1" t="s">
        <v>250</v>
      </c>
      <c r="B118" s="1">
        <v>2013</v>
      </c>
      <c r="C118" s="1" t="s">
        <v>1991</v>
      </c>
      <c r="D118" s="1" t="s">
        <v>2141</v>
      </c>
    </row>
    <row r="119" spans="1:4" x14ac:dyDescent="0.25">
      <c r="A119" s="1" t="s">
        <v>1226</v>
      </c>
      <c r="B119" s="1">
        <v>2011</v>
      </c>
      <c r="C119" s="1" t="s">
        <v>1920</v>
      </c>
      <c r="D119" s="1" t="s">
        <v>2140</v>
      </c>
    </row>
    <row r="120" spans="1:4" x14ac:dyDescent="0.25">
      <c r="A120" s="1" t="s">
        <v>1225</v>
      </c>
      <c r="B120" s="1">
        <v>2011</v>
      </c>
      <c r="C120" s="1" t="s">
        <v>1920</v>
      </c>
      <c r="D120" s="1" t="s">
        <v>2140</v>
      </c>
    </row>
    <row r="121" spans="1:4" x14ac:dyDescent="0.25">
      <c r="A121" s="1" t="s">
        <v>9</v>
      </c>
      <c r="B121" s="1">
        <v>2011</v>
      </c>
      <c r="C121" s="1" t="s">
        <v>1495</v>
      </c>
      <c r="D121" s="1" t="s">
        <v>2140</v>
      </c>
    </row>
    <row r="122" spans="1:4" x14ac:dyDescent="0.25">
      <c r="A122" s="1" t="s">
        <v>1225</v>
      </c>
      <c r="B122" s="1">
        <v>2011</v>
      </c>
      <c r="C122" s="1" t="s">
        <v>1495</v>
      </c>
      <c r="D122" s="1" t="s">
        <v>2140</v>
      </c>
    </row>
    <row r="123" spans="1:4" x14ac:dyDescent="0.25">
      <c r="A123" s="1" t="s">
        <v>701</v>
      </c>
      <c r="B123" s="1">
        <v>2014</v>
      </c>
      <c r="C123" s="1" t="s">
        <v>1955</v>
      </c>
      <c r="D123" s="1" t="s">
        <v>2140</v>
      </c>
    </row>
    <row r="124" spans="1:4" x14ac:dyDescent="0.25">
      <c r="A124" s="1" t="s">
        <v>702</v>
      </c>
      <c r="B124" s="1">
        <v>2018</v>
      </c>
      <c r="C124" s="1" t="s">
        <v>1955</v>
      </c>
      <c r="D124" s="1" t="s">
        <v>2140</v>
      </c>
    </row>
    <row r="125" spans="1:4" x14ac:dyDescent="0.25">
      <c r="A125" s="1" t="s">
        <v>111</v>
      </c>
      <c r="B125" s="1">
        <v>2003</v>
      </c>
      <c r="C125" s="1" t="s">
        <v>1710</v>
      </c>
      <c r="D125" s="1" t="s">
        <v>2141</v>
      </c>
    </row>
    <row r="126" spans="1:4" x14ac:dyDescent="0.25">
      <c r="A126" s="1" t="s">
        <v>243</v>
      </c>
      <c r="B126" s="1">
        <v>2008</v>
      </c>
      <c r="C126" s="1" t="s">
        <v>1984</v>
      </c>
      <c r="D126" s="1" t="s">
        <v>2141</v>
      </c>
    </row>
    <row r="127" spans="1:4" x14ac:dyDescent="0.25">
      <c r="A127" s="1" t="s">
        <v>191</v>
      </c>
      <c r="B127" s="1">
        <v>2015</v>
      </c>
      <c r="C127" s="1" t="s">
        <v>1901</v>
      </c>
      <c r="D127" s="1" t="s">
        <v>2140</v>
      </c>
    </row>
    <row r="128" spans="1:4" x14ac:dyDescent="0.25">
      <c r="A128" s="1" t="s">
        <v>250</v>
      </c>
      <c r="B128" s="1">
        <v>2013</v>
      </c>
      <c r="C128" s="1" t="s">
        <v>1992</v>
      </c>
      <c r="D128" s="1" t="s">
        <v>2140</v>
      </c>
    </row>
    <row r="129" spans="1:4" x14ac:dyDescent="0.25">
      <c r="A129" s="1" t="s">
        <v>114</v>
      </c>
      <c r="B129" s="1">
        <v>2011</v>
      </c>
      <c r="C129" s="1" t="s">
        <v>1725</v>
      </c>
      <c r="D129" s="1" t="s">
        <v>2141</v>
      </c>
    </row>
    <row r="130" spans="1:4" x14ac:dyDescent="0.25">
      <c r="A130" s="1" t="s">
        <v>117</v>
      </c>
      <c r="B130" s="1">
        <v>2014</v>
      </c>
      <c r="C130" s="1" t="s">
        <v>1725</v>
      </c>
      <c r="D130" s="1" t="s">
        <v>2141</v>
      </c>
    </row>
    <row r="131" spans="1:4" x14ac:dyDescent="0.25">
      <c r="A131" s="1" t="s">
        <v>134</v>
      </c>
      <c r="B131" s="1">
        <v>2000</v>
      </c>
      <c r="C131" s="1" t="s">
        <v>1725</v>
      </c>
      <c r="D131" s="1" t="s">
        <v>2141</v>
      </c>
    </row>
    <row r="132" spans="1:4" x14ac:dyDescent="0.25">
      <c r="A132" s="1" t="s">
        <v>134</v>
      </c>
      <c r="B132" s="1">
        <v>2000</v>
      </c>
      <c r="C132" s="1" t="s">
        <v>1786</v>
      </c>
      <c r="D132" s="1" t="s">
        <v>2141</v>
      </c>
    </row>
    <row r="133" spans="1:4" x14ac:dyDescent="0.25">
      <c r="A133" s="1" t="s">
        <v>182</v>
      </c>
      <c r="B133" s="1">
        <v>2018</v>
      </c>
      <c r="C133" s="1" t="s">
        <v>1866</v>
      </c>
      <c r="D133" s="1" t="s">
        <v>2141</v>
      </c>
    </row>
    <row r="134" spans="1:4" x14ac:dyDescent="0.25">
      <c r="A134" s="1" t="s">
        <v>53</v>
      </c>
      <c r="B134" s="1">
        <v>2009</v>
      </c>
      <c r="C134" s="1" t="s">
        <v>1640</v>
      </c>
      <c r="D134" s="1" t="s">
        <v>2141</v>
      </c>
    </row>
    <row r="135" spans="1:4" x14ac:dyDescent="0.25">
      <c r="A135" s="1" t="s">
        <v>139</v>
      </c>
      <c r="B135" s="1">
        <v>1998</v>
      </c>
      <c r="C135" s="1" t="s">
        <v>1801</v>
      </c>
      <c r="D135" s="1" t="s">
        <v>2140</v>
      </c>
    </row>
    <row r="136" spans="1:4" x14ac:dyDescent="0.25">
      <c r="A136" s="1" t="s">
        <v>1225</v>
      </c>
      <c r="B136" s="1">
        <v>2011</v>
      </c>
      <c r="C136" s="1" t="s">
        <v>1924</v>
      </c>
      <c r="D136" s="1" t="s">
        <v>2140</v>
      </c>
    </row>
    <row r="137" spans="1:4" x14ac:dyDescent="0.25">
      <c r="A137" s="1" t="s">
        <v>111</v>
      </c>
      <c r="B137" s="1">
        <v>2003</v>
      </c>
      <c r="C137" s="1" t="s">
        <v>1701</v>
      </c>
      <c r="D137" s="1" t="s">
        <v>2140</v>
      </c>
    </row>
    <row r="138" spans="1:4" x14ac:dyDescent="0.25">
      <c r="A138" s="1" t="s">
        <v>19</v>
      </c>
      <c r="B138" s="1">
        <v>2008</v>
      </c>
      <c r="C138" s="1" t="s">
        <v>1509</v>
      </c>
      <c r="D138" s="1" t="s">
        <v>2140</v>
      </c>
    </row>
    <row r="139" spans="1:4" x14ac:dyDescent="0.25">
      <c r="A139" s="1" t="s">
        <v>111</v>
      </c>
      <c r="B139" s="1">
        <v>2003</v>
      </c>
      <c r="C139" s="1" t="s">
        <v>1509</v>
      </c>
      <c r="D139" s="1" t="s">
        <v>2140</v>
      </c>
    </row>
    <row r="140" spans="1:4" x14ac:dyDescent="0.25">
      <c r="A140" s="1" t="s">
        <v>132</v>
      </c>
      <c r="B140" s="1">
        <v>2011</v>
      </c>
      <c r="C140" s="1" t="s">
        <v>1509</v>
      </c>
      <c r="D140" s="1" t="s">
        <v>2140</v>
      </c>
    </row>
    <row r="141" spans="1:4" x14ac:dyDescent="0.25">
      <c r="A141" s="1" t="s">
        <v>142</v>
      </c>
      <c r="B141" s="1">
        <v>1998</v>
      </c>
      <c r="C141" s="1" t="s">
        <v>1509</v>
      </c>
      <c r="D141" s="1" t="s">
        <v>2140</v>
      </c>
    </row>
    <row r="142" spans="1:4" x14ac:dyDescent="0.25">
      <c r="A142" s="1" t="s">
        <v>160</v>
      </c>
      <c r="B142" s="1">
        <v>2008</v>
      </c>
      <c r="C142" s="1" t="s">
        <v>1509</v>
      </c>
      <c r="D142" s="1" t="s">
        <v>2140</v>
      </c>
    </row>
    <row r="143" spans="1:4" x14ac:dyDescent="0.25">
      <c r="A143" s="1" t="s">
        <v>1230</v>
      </c>
      <c r="B143" s="1">
        <v>2004</v>
      </c>
      <c r="C143" s="1" t="s">
        <v>1509</v>
      </c>
      <c r="D143" s="1" t="s">
        <v>2140</v>
      </c>
    </row>
    <row r="144" spans="1:4" x14ac:dyDescent="0.25">
      <c r="A144" s="1" t="s">
        <v>262</v>
      </c>
      <c r="B144" s="1">
        <v>2008</v>
      </c>
      <c r="C144" s="1" t="s">
        <v>1509</v>
      </c>
      <c r="D144" s="1" t="s">
        <v>2140</v>
      </c>
    </row>
    <row r="145" spans="1:4" x14ac:dyDescent="0.25">
      <c r="A145" s="1" t="s">
        <v>270</v>
      </c>
      <c r="B145" s="1">
        <v>2004</v>
      </c>
      <c r="C145" s="1" t="s">
        <v>1509</v>
      </c>
      <c r="D145" s="1" t="s">
        <v>2140</v>
      </c>
    </row>
    <row r="146" spans="1:4" x14ac:dyDescent="0.25">
      <c r="A146" s="1" t="s">
        <v>293</v>
      </c>
      <c r="B146" s="1">
        <v>2004</v>
      </c>
      <c r="C146" s="1" t="s">
        <v>1509</v>
      </c>
      <c r="D146" s="1" t="s">
        <v>2140</v>
      </c>
    </row>
    <row r="147" spans="1:4" x14ac:dyDescent="0.25">
      <c r="A147" s="1" t="s">
        <v>24</v>
      </c>
      <c r="B147" s="1">
        <v>2020</v>
      </c>
      <c r="C147" s="1" t="s">
        <v>1580</v>
      </c>
      <c r="D147" s="1" t="s">
        <v>2140</v>
      </c>
    </row>
    <row r="148" spans="1:4" x14ac:dyDescent="0.25">
      <c r="A148" s="1" t="s">
        <v>16</v>
      </c>
      <c r="B148" s="1">
        <v>2016</v>
      </c>
      <c r="C148" s="1" t="s">
        <v>1548</v>
      </c>
      <c r="D148" s="1" t="s">
        <v>2140</v>
      </c>
    </row>
    <row r="149" spans="1:4" x14ac:dyDescent="0.25">
      <c r="A149" s="1" t="s">
        <v>154</v>
      </c>
      <c r="B149" s="1">
        <v>2014</v>
      </c>
      <c r="C149" s="1" t="s">
        <v>1548</v>
      </c>
      <c r="D149" s="1" t="s">
        <v>2140</v>
      </c>
    </row>
    <row r="150" spans="1:4" x14ac:dyDescent="0.25">
      <c r="A150" s="1" t="s">
        <v>698</v>
      </c>
      <c r="B150" s="1">
        <v>2007</v>
      </c>
      <c r="C150" s="1" t="s">
        <v>1548</v>
      </c>
      <c r="D150" s="1" t="s">
        <v>2140</v>
      </c>
    </row>
    <row r="151" spans="1:4" x14ac:dyDescent="0.25">
      <c r="A151" s="1" t="s">
        <v>122</v>
      </c>
      <c r="B151" s="1">
        <v>2021</v>
      </c>
      <c r="C151" s="1" t="s">
        <v>1749</v>
      </c>
      <c r="D151" s="1" t="s">
        <v>2141</v>
      </c>
    </row>
    <row r="152" spans="1:4" x14ac:dyDescent="0.25">
      <c r="A152" s="1" t="s">
        <v>9</v>
      </c>
      <c r="B152" s="1">
        <v>2011</v>
      </c>
      <c r="C152" s="1" t="s">
        <v>1488</v>
      </c>
      <c r="D152" s="1" t="s">
        <v>2140</v>
      </c>
    </row>
    <row r="153" spans="1:4" x14ac:dyDescent="0.25">
      <c r="A153" s="1" t="s">
        <v>122</v>
      </c>
      <c r="B153" s="1">
        <v>2021</v>
      </c>
      <c r="C153" s="1" t="s">
        <v>1488</v>
      </c>
      <c r="D153" s="1" t="s">
        <v>2140</v>
      </c>
    </row>
    <row r="154" spans="1:4" x14ac:dyDescent="0.25">
      <c r="A154" s="1" t="s">
        <v>155</v>
      </c>
      <c r="B154" s="1">
        <v>2013</v>
      </c>
      <c r="C154" s="1" t="s">
        <v>1488</v>
      </c>
      <c r="D154" s="1" t="s">
        <v>2140</v>
      </c>
    </row>
    <row r="155" spans="1:4" x14ac:dyDescent="0.25">
      <c r="A155" s="1" t="s">
        <v>1226</v>
      </c>
      <c r="B155" s="1">
        <v>2011</v>
      </c>
      <c r="C155" s="1" t="s">
        <v>1488</v>
      </c>
      <c r="D155" s="1" t="s">
        <v>2140</v>
      </c>
    </row>
    <row r="156" spans="1:4" x14ac:dyDescent="0.25">
      <c r="A156" s="1" t="s">
        <v>1225</v>
      </c>
      <c r="B156" s="1">
        <v>2011</v>
      </c>
      <c r="C156" s="1" t="s">
        <v>1488</v>
      </c>
      <c r="D156" s="1" t="s">
        <v>2140</v>
      </c>
    </row>
    <row r="157" spans="1:4" x14ac:dyDescent="0.25">
      <c r="A157" s="1" t="s">
        <v>262</v>
      </c>
      <c r="B157" s="1">
        <v>2008</v>
      </c>
      <c r="C157" s="1" t="s">
        <v>1488</v>
      </c>
      <c r="D157" s="1" t="s">
        <v>2140</v>
      </c>
    </row>
    <row r="158" spans="1:4" x14ac:dyDescent="0.25">
      <c r="A158" s="1" t="s">
        <v>315</v>
      </c>
      <c r="B158" s="1">
        <v>2020</v>
      </c>
      <c r="C158" s="1" t="s">
        <v>1488</v>
      </c>
      <c r="D158" s="1" t="s">
        <v>2140</v>
      </c>
    </row>
    <row r="159" spans="1:4" x14ac:dyDescent="0.25">
      <c r="A159" s="1" t="s">
        <v>41</v>
      </c>
      <c r="B159" s="1">
        <v>2020</v>
      </c>
      <c r="C159" s="1" t="s">
        <v>1612</v>
      </c>
      <c r="D159" s="1" t="s">
        <v>2140</v>
      </c>
    </row>
    <row r="160" spans="1:4" x14ac:dyDescent="0.25">
      <c r="A160" s="1" t="s">
        <v>232</v>
      </c>
      <c r="B160" s="1">
        <v>2020</v>
      </c>
      <c r="C160" s="1" t="s">
        <v>1612</v>
      </c>
      <c r="D160" s="1" t="s">
        <v>2140</v>
      </c>
    </row>
    <row r="161" spans="1:4" x14ac:dyDescent="0.25">
      <c r="A161" s="1" t="s">
        <v>287</v>
      </c>
      <c r="B161" s="1">
        <v>2016</v>
      </c>
      <c r="C161" s="1" t="s">
        <v>2054</v>
      </c>
      <c r="D161" s="1" t="s">
        <v>2140</v>
      </c>
    </row>
    <row r="162" spans="1:4" x14ac:dyDescent="0.25">
      <c r="A162" s="1" t="s">
        <v>175</v>
      </c>
      <c r="B162" s="1">
        <v>2016</v>
      </c>
      <c r="C162" s="1" t="s">
        <v>1877</v>
      </c>
      <c r="D162" s="1" t="s">
        <v>2141</v>
      </c>
    </row>
    <row r="163" spans="1:4" x14ac:dyDescent="0.25">
      <c r="A163" s="1" t="s">
        <v>254</v>
      </c>
      <c r="B163" s="1">
        <v>2006</v>
      </c>
      <c r="C163" s="1" t="s">
        <v>1877</v>
      </c>
      <c r="D163" s="1" t="s">
        <v>2141</v>
      </c>
    </row>
    <row r="164" spans="1:4" x14ac:dyDescent="0.25">
      <c r="A164" s="1" t="s">
        <v>19</v>
      </c>
      <c r="B164" s="1">
        <v>2008</v>
      </c>
      <c r="C164" s="1" t="s">
        <v>1514</v>
      </c>
      <c r="D164" s="1" t="s">
        <v>2141</v>
      </c>
    </row>
    <row r="165" spans="1:4" x14ac:dyDescent="0.25">
      <c r="A165" s="1" t="s">
        <v>15</v>
      </c>
      <c r="B165" s="1">
        <v>2016</v>
      </c>
      <c r="C165" s="1" t="s">
        <v>1514</v>
      </c>
      <c r="D165" s="1" t="s">
        <v>2141</v>
      </c>
    </row>
    <row r="166" spans="1:4" x14ac:dyDescent="0.25">
      <c r="A166" s="1" t="s">
        <v>16</v>
      </c>
      <c r="B166" s="1">
        <v>2016</v>
      </c>
      <c r="C166" s="1" t="s">
        <v>1514</v>
      </c>
      <c r="D166" s="1" t="s">
        <v>2141</v>
      </c>
    </row>
    <row r="167" spans="1:4" x14ac:dyDescent="0.25">
      <c r="A167" s="1" t="s">
        <v>21</v>
      </c>
      <c r="B167" s="1">
        <v>2019</v>
      </c>
      <c r="C167" s="1" t="s">
        <v>1514</v>
      </c>
      <c r="D167" s="1" t="s">
        <v>2141</v>
      </c>
    </row>
    <row r="168" spans="1:4" x14ac:dyDescent="0.25">
      <c r="A168" s="1" t="s">
        <v>24</v>
      </c>
      <c r="B168" s="1">
        <v>2020</v>
      </c>
      <c r="C168" s="1" t="s">
        <v>1514</v>
      </c>
      <c r="D168" s="1" t="s">
        <v>2141</v>
      </c>
    </row>
    <row r="169" spans="1:4" x14ac:dyDescent="0.25">
      <c r="A169" s="1" t="s">
        <v>122</v>
      </c>
      <c r="B169" s="1">
        <v>2021</v>
      </c>
      <c r="C169" s="1" t="s">
        <v>1514</v>
      </c>
      <c r="D169" s="1" t="s">
        <v>2141</v>
      </c>
    </row>
    <row r="170" spans="1:4" x14ac:dyDescent="0.25">
      <c r="A170" s="1" t="s">
        <v>125</v>
      </c>
      <c r="B170" s="1">
        <v>2003</v>
      </c>
      <c r="C170" s="1" t="s">
        <v>1514</v>
      </c>
      <c r="D170" s="1" t="s">
        <v>2141</v>
      </c>
    </row>
    <row r="171" spans="1:4" ht="30" x14ac:dyDescent="0.25">
      <c r="A171" s="1" t="s">
        <v>128</v>
      </c>
      <c r="B171" s="1">
        <v>2005</v>
      </c>
      <c r="C171" s="1" t="s">
        <v>1514</v>
      </c>
      <c r="D171" s="1" t="s">
        <v>2141</v>
      </c>
    </row>
    <row r="172" spans="1:4" ht="30" x14ac:dyDescent="0.25">
      <c r="A172" s="1" t="s">
        <v>130</v>
      </c>
      <c r="B172" s="1">
        <v>2005</v>
      </c>
      <c r="C172" s="1" t="s">
        <v>1514</v>
      </c>
      <c r="D172" s="1" t="s">
        <v>2141</v>
      </c>
    </row>
    <row r="173" spans="1:4" x14ac:dyDescent="0.25">
      <c r="A173" s="1" t="s">
        <v>132</v>
      </c>
      <c r="B173" s="1">
        <v>2011</v>
      </c>
      <c r="C173" s="1" t="s">
        <v>1514</v>
      </c>
      <c r="D173" s="1" t="s">
        <v>2141</v>
      </c>
    </row>
    <row r="174" spans="1:4" x14ac:dyDescent="0.25">
      <c r="A174" s="1" t="s">
        <v>137</v>
      </c>
      <c r="B174" s="1">
        <v>2004</v>
      </c>
      <c r="C174" s="1" t="s">
        <v>1514</v>
      </c>
      <c r="D174" s="1" t="s">
        <v>2141</v>
      </c>
    </row>
    <row r="175" spans="1:4" x14ac:dyDescent="0.25">
      <c r="A175" s="1" t="s">
        <v>154</v>
      </c>
      <c r="B175" s="1">
        <v>2014</v>
      </c>
      <c r="C175" s="1" t="s">
        <v>1514</v>
      </c>
      <c r="D175" s="1" t="s">
        <v>2141</v>
      </c>
    </row>
    <row r="176" spans="1:4" x14ac:dyDescent="0.25">
      <c r="A176" s="1" t="s">
        <v>24</v>
      </c>
      <c r="B176" s="1">
        <v>2020</v>
      </c>
      <c r="C176" s="1" t="s">
        <v>1581</v>
      </c>
      <c r="D176" s="1" t="s">
        <v>2141</v>
      </c>
    </row>
    <row r="177" spans="1:4" x14ac:dyDescent="0.25">
      <c r="A177" s="1" t="s">
        <v>122</v>
      </c>
      <c r="B177" s="1">
        <v>2021</v>
      </c>
      <c r="C177" s="1" t="s">
        <v>1581</v>
      </c>
      <c r="D177" s="1" t="s">
        <v>2141</v>
      </c>
    </row>
    <row r="178" spans="1:4" x14ac:dyDescent="0.25">
      <c r="A178" s="1" t="s">
        <v>175</v>
      </c>
      <c r="B178" s="1">
        <v>2016</v>
      </c>
      <c r="C178" s="1" t="s">
        <v>1878</v>
      </c>
      <c r="D178" s="1" t="s">
        <v>2141</v>
      </c>
    </row>
    <row r="179" spans="1:4" x14ac:dyDescent="0.25">
      <c r="A179" s="1" t="s">
        <v>308</v>
      </c>
      <c r="B179" s="1">
        <v>2004</v>
      </c>
      <c r="C179" s="1" t="s">
        <v>2080</v>
      </c>
      <c r="D179" s="1" t="s">
        <v>2140</v>
      </c>
    </row>
    <row r="180" spans="1:4" x14ac:dyDescent="0.25">
      <c r="A180" s="1" t="s">
        <v>8</v>
      </c>
      <c r="B180" s="1">
        <v>2012</v>
      </c>
      <c r="C180" s="1" t="s">
        <v>1469</v>
      </c>
      <c r="D180" s="1" t="s">
        <v>2140</v>
      </c>
    </row>
    <row r="181" spans="1:4" x14ac:dyDescent="0.25">
      <c r="A181" s="1" t="s">
        <v>9</v>
      </c>
      <c r="B181" s="1">
        <v>2011</v>
      </c>
      <c r="C181" s="1" t="s">
        <v>1469</v>
      </c>
      <c r="D181" s="1" t="s">
        <v>2140</v>
      </c>
    </row>
    <row r="182" spans="1:4" x14ac:dyDescent="0.25">
      <c r="A182" s="1" t="s">
        <v>19</v>
      </c>
      <c r="B182" s="1">
        <v>2008</v>
      </c>
      <c r="C182" s="1" t="s">
        <v>1469</v>
      </c>
      <c r="D182" s="1" t="s">
        <v>2140</v>
      </c>
    </row>
    <row r="183" spans="1:4" x14ac:dyDescent="0.25">
      <c r="A183" s="1" t="s">
        <v>15</v>
      </c>
      <c r="B183" s="1">
        <v>2016</v>
      </c>
      <c r="C183" s="1" t="s">
        <v>1469</v>
      </c>
      <c r="D183" s="1" t="s">
        <v>2140</v>
      </c>
    </row>
    <row r="184" spans="1:4" x14ac:dyDescent="0.25">
      <c r="A184" s="1" t="s">
        <v>16</v>
      </c>
      <c r="B184" s="1">
        <v>2016</v>
      </c>
      <c r="C184" s="1" t="s">
        <v>1469</v>
      </c>
      <c r="D184" s="1" t="s">
        <v>2140</v>
      </c>
    </row>
    <row r="185" spans="1:4" x14ac:dyDescent="0.25">
      <c r="A185" s="1" t="s">
        <v>21</v>
      </c>
      <c r="B185" s="1">
        <v>2019</v>
      </c>
      <c r="C185" s="1" t="s">
        <v>1469</v>
      </c>
      <c r="D185" s="1" t="s">
        <v>2140</v>
      </c>
    </row>
    <row r="186" spans="1:4" x14ac:dyDescent="0.25">
      <c r="A186" s="1" t="s">
        <v>30</v>
      </c>
      <c r="B186" s="1">
        <v>2010</v>
      </c>
      <c r="C186" s="1" t="s">
        <v>1469</v>
      </c>
      <c r="D186" s="1" t="s">
        <v>2140</v>
      </c>
    </row>
    <row r="187" spans="1:4" x14ac:dyDescent="0.25">
      <c r="A187" s="1" t="s">
        <v>41</v>
      </c>
      <c r="B187" s="1">
        <v>2020</v>
      </c>
      <c r="C187" s="1" t="s">
        <v>1469</v>
      </c>
      <c r="D187" s="1" t="s">
        <v>2140</v>
      </c>
    </row>
    <row r="188" spans="1:4" x14ac:dyDescent="0.25">
      <c r="A188" s="1" t="s">
        <v>47</v>
      </c>
      <c r="B188" s="1">
        <v>2014</v>
      </c>
      <c r="C188" s="1" t="s">
        <v>1469</v>
      </c>
      <c r="D188" s="1" t="s">
        <v>2140</v>
      </c>
    </row>
    <row r="189" spans="1:4" x14ac:dyDescent="0.25">
      <c r="A189" s="1" t="s">
        <v>53</v>
      </c>
      <c r="B189" s="1">
        <v>2009</v>
      </c>
      <c r="C189" s="1" t="s">
        <v>1469</v>
      </c>
      <c r="D189" s="1" t="s">
        <v>2140</v>
      </c>
    </row>
    <row r="190" spans="1:4" x14ac:dyDescent="0.25">
      <c r="A190" s="1" t="s">
        <v>92</v>
      </c>
      <c r="B190" s="1">
        <v>2013</v>
      </c>
      <c r="C190" s="1" t="s">
        <v>1469</v>
      </c>
      <c r="D190" s="1" t="s">
        <v>2140</v>
      </c>
    </row>
    <row r="191" spans="1:4" x14ac:dyDescent="0.25">
      <c r="A191" s="1" t="s">
        <v>95</v>
      </c>
      <c r="B191" s="1">
        <v>2018</v>
      </c>
      <c r="C191" s="1" t="s">
        <v>1469</v>
      </c>
      <c r="D191" s="1" t="s">
        <v>2140</v>
      </c>
    </row>
    <row r="192" spans="1:4" x14ac:dyDescent="0.25">
      <c r="A192" s="1" t="s">
        <v>98</v>
      </c>
      <c r="B192" s="1">
        <v>2020</v>
      </c>
      <c r="C192" s="1" t="s">
        <v>1469</v>
      </c>
      <c r="D192" s="1" t="s">
        <v>2140</v>
      </c>
    </row>
    <row r="193" spans="1:4" x14ac:dyDescent="0.25">
      <c r="A193" s="1" t="s">
        <v>101</v>
      </c>
      <c r="B193" s="1">
        <v>2021</v>
      </c>
      <c r="C193" s="1" t="s">
        <v>1469</v>
      </c>
      <c r="D193" s="1" t="s">
        <v>2140</v>
      </c>
    </row>
    <row r="194" spans="1:4" x14ac:dyDescent="0.25">
      <c r="A194" s="1" t="s">
        <v>110</v>
      </c>
      <c r="B194" s="1">
        <v>2004</v>
      </c>
      <c r="C194" s="1" t="s">
        <v>1469</v>
      </c>
      <c r="D194" s="1" t="s">
        <v>2140</v>
      </c>
    </row>
    <row r="195" spans="1:4" x14ac:dyDescent="0.25">
      <c r="A195" s="1" t="s">
        <v>114</v>
      </c>
      <c r="B195" s="1">
        <v>2011</v>
      </c>
      <c r="C195" s="1" t="s">
        <v>1469</v>
      </c>
      <c r="D195" s="1" t="s">
        <v>2140</v>
      </c>
    </row>
    <row r="196" spans="1:4" x14ac:dyDescent="0.25">
      <c r="A196" s="1" t="s">
        <v>117</v>
      </c>
      <c r="B196" s="1">
        <v>2014</v>
      </c>
      <c r="C196" s="1" t="s">
        <v>1469</v>
      </c>
      <c r="D196" s="1" t="s">
        <v>2140</v>
      </c>
    </row>
    <row r="197" spans="1:4" x14ac:dyDescent="0.25">
      <c r="A197" s="1" t="s">
        <v>122</v>
      </c>
      <c r="B197" s="1">
        <v>2021</v>
      </c>
      <c r="C197" s="1" t="s">
        <v>1469</v>
      </c>
      <c r="D197" s="1" t="s">
        <v>2140</v>
      </c>
    </row>
    <row r="198" spans="1:4" x14ac:dyDescent="0.25">
      <c r="A198" s="1" t="s">
        <v>125</v>
      </c>
      <c r="B198" s="1">
        <v>2003</v>
      </c>
      <c r="C198" s="1" t="s">
        <v>1469</v>
      </c>
      <c r="D198" s="1" t="s">
        <v>2140</v>
      </c>
    </row>
    <row r="199" spans="1:4" ht="30" x14ac:dyDescent="0.25">
      <c r="A199" s="1" t="s">
        <v>128</v>
      </c>
      <c r="B199" s="1">
        <v>2005</v>
      </c>
      <c r="C199" s="1" t="s">
        <v>1469</v>
      </c>
      <c r="D199" s="1" t="s">
        <v>2140</v>
      </c>
    </row>
    <row r="200" spans="1:4" ht="30" x14ac:dyDescent="0.25">
      <c r="A200" s="1" t="s">
        <v>130</v>
      </c>
      <c r="B200" s="1">
        <v>2005</v>
      </c>
      <c r="C200" s="1" t="s">
        <v>1469</v>
      </c>
      <c r="D200" s="1" t="s">
        <v>2140</v>
      </c>
    </row>
    <row r="201" spans="1:4" x14ac:dyDescent="0.25">
      <c r="A201" s="1" t="s">
        <v>132</v>
      </c>
      <c r="B201" s="1">
        <v>2011</v>
      </c>
      <c r="C201" s="1" t="s">
        <v>1469</v>
      </c>
      <c r="D201" s="1" t="s">
        <v>2140</v>
      </c>
    </row>
    <row r="202" spans="1:4" x14ac:dyDescent="0.25">
      <c r="A202" s="1" t="s">
        <v>134</v>
      </c>
      <c r="B202" s="1">
        <v>2000</v>
      </c>
      <c r="C202" s="1" t="s">
        <v>1469</v>
      </c>
      <c r="D202" s="1" t="s">
        <v>2140</v>
      </c>
    </row>
    <row r="203" spans="1:4" x14ac:dyDescent="0.25">
      <c r="A203" s="1" t="s">
        <v>137</v>
      </c>
      <c r="B203" s="1">
        <v>2004</v>
      </c>
      <c r="C203" s="1" t="s">
        <v>1469</v>
      </c>
      <c r="D203" s="1" t="s">
        <v>2140</v>
      </c>
    </row>
    <row r="204" spans="1:4" x14ac:dyDescent="0.25">
      <c r="A204" s="1" t="s">
        <v>145</v>
      </c>
      <c r="B204" s="1">
        <v>1999</v>
      </c>
      <c r="C204" s="1" t="s">
        <v>1469</v>
      </c>
      <c r="D204" s="1" t="s">
        <v>2140</v>
      </c>
    </row>
    <row r="205" spans="1:4" x14ac:dyDescent="0.25">
      <c r="A205" s="1" t="s">
        <v>148</v>
      </c>
      <c r="B205" s="1">
        <v>2000</v>
      </c>
      <c r="C205" s="1" t="s">
        <v>1469</v>
      </c>
      <c r="D205" s="1" t="s">
        <v>2140</v>
      </c>
    </row>
    <row r="206" spans="1:4" x14ac:dyDescent="0.25">
      <c r="A206" s="1" t="s">
        <v>155</v>
      </c>
      <c r="B206" s="1">
        <v>2013</v>
      </c>
      <c r="C206" s="1" t="s">
        <v>1469</v>
      </c>
      <c r="D206" s="1" t="s">
        <v>2140</v>
      </c>
    </row>
    <row r="207" spans="1:4" x14ac:dyDescent="0.25">
      <c r="A207" s="1" t="s">
        <v>151</v>
      </c>
      <c r="B207" s="1">
        <v>2008</v>
      </c>
      <c r="C207" s="1" t="s">
        <v>1469</v>
      </c>
      <c r="D207" s="1" t="s">
        <v>2140</v>
      </c>
    </row>
    <row r="208" spans="1:4" x14ac:dyDescent="0.25">
      <c r="A208" s="1" t="s">
        <v>160</v>
      </c>
      <c r="B208" s="1">
        <v>2008</v>
      </c>
      <c r="C208" s="1" t="s">
        <v>1469</v>
      </c>
      <c r="D208" s="1" t="s">
        <v>2140</v>
      </c>
    </row>
    <row r="209" spans="1:4" x14ac:dyDescent="0.25">
      <c r="A209" s="1" t="s">
        <v>162</v>
      </c>
      <c r="B209" s="1">
        <v>2016</v>
      </c>
      <c r="C209" s="1" t="s">
        <v>1469</v>
      </c>
      <c r="D209" s="1" t="s">
        <v>2140</v>
      </c>
    </row>
    <row r="210" spans="1:4" x14ac:dyDescent="0.25">
      <c r="A210" s="1" t="s">
        <v>165</v>
      </c>
      <c r="B210" s="1">
        <v>2013</v>
      </c>
      <c r="C210" s="1" t="s">
        <v>1469</v>
      </c>
      <c r="D210" s="1" t="s">
        <v>2140</v>
      </c>
    </row>
    <row r="211" spans="1:4" x14ac:dyDescent="0.25">
      <c r="A211" s="1" t="s">
        <v>179</v>
      </c>
      <c r="B211" s="1">
        <v>2017</v>
      </c>
      <c r="C211" s="1" t="s">
        <v>1469</v>
      </c>
      <c r="D211" s="1" t="s">
        <v>2140</v>
      </c>
    </row>
    <row r="212" spans="1:4" x14ac:dyDescent="0.25">
      <c r="A212" s="1" t="s">
        <v>182</v>
      </c>
      <c r="B212" s="1">
        <v>2018</v>
      </c>
      <c r="C212" s="1" t="s">
        <v>1469</v>
      </c>
      <c r="D212" s="1" t="s">
        <v>2140</v>
      </c>
    </row>
    <row r="213" spans="1:4" x14ac:dyDescent="0.25">
      <c r="A213" s="1" t="s">
        <v>169</v>
      </c>
      <c r="B213" s="1">
        <v>2015</v>
      </c>
      <c r="C213" s="1" t="s">
        <v>1469</v>
      </c>
      <c r="D213" s="1" t="s">
        <v>2140</v>
      </c>
    </row>
    <row r="214" spans="1:4" x14ac:dyDescent="0.25">
      <c r="A214" s="1" t="s">
        <v>174</v>
      </c>
      <c r="B214" s="1">
        <v>2016</v>
      </c>
      <c r="C214" s="1" t="s">
        <v>1469</v>
      </c>
      <c r="D214" s="1" t="s">
        <v>2140</v>
      </c>
    </row>
    <row r="215" spans="1:4" x14ac:dyDescent="0.25">
      <c r="A215" s="1" t="s">
        <v>175</v>
      </c>
      <c r="B215" s="1">
        <v>2016</v>
      </c>
      <c r="C215" s="1" t="s">
        <v>1469</v>
      </c>
      <c r="D215" s="1" t="s">
        <v>2140</v>
      </c>
    </row>
    <row r="216" spans="1:4" x14ac:dyDescent="0.25">
      <c r="A216" s="1" t="s">
        <v>185</v>
      </c>
      <c r="B216" s="1">
        <v>2010</v>
      </c>
      <c r="C216" s="1" t="s">
        <v>1469</v>
      </c>
      <c r="D216" s="1" t="s">
        <v>2140</v>
      </c>
    </row>
    <row r="217" spans="1:4" x14ac:dyDescent="0.25">
      <c r="A217" s="1" t="s">
        <v>199</v>
      </c>
      <c r="B217" s="1">
        <v>2004</v>
      </c>
      <c r="C217" s="1" t="s">
        <v>1469</v>
      </c>
      <c r="D217" s="1" t="s">
        <v>2140</v>
      </c>
    </row>
    <row r="218" spans="1:4" x14ac:dyDescent="0.25">
      <c r="A218" s="1" t="s">
        <v>204</v>
      </c>
      <c r="B218" s="1">
        <v>2014</v>
      </c>
      <c r="C218" s="1" t="s">
        <v>1469</v>
      </c>
      <c r="D218" s="1" t="s">
        <v>2140</v>
      </c>
    </row>
    <row r="219" spans="1:4" x14ac:dyDescent="0.25">
      <c r="A219" s="1" t="s">
        <v>208</v>
      </c>
      <c r="B219" s="1">
        <v>2004</v>
      </c>
      <c r="C219" s="1" t="s">
        <v>1469</v>
      </c>
      <c r="D219" s="1" t="s">
        <v>2140</v>
      </c>
    </row>
    <row r="220" spans="1:4" x14ac:dyDescent="0.25">
      <c r="A220" s="1" t="s">
        <v>210</v>
      </c>
      <c r="B220" s="1">
        <v>2001</v>
      </c>
      <c r="C220" s="1" t="s">
        <v>1469</v>
      </c>
      <c r="D220" s="1" t="s">
        <v>2140</v>
      </c>
    </row>
    <row r="221" spans="1:4" x14ac:dyDescent="0.25">
      <c r="A221" s="1" t="s">
        <v>699</v>
      </c>
      <c r="B221" s="1">
        <v>2020</v>
      </c>
      <c r="C221" s="1" t="s">
        <v>1469</v>
      </c>
      <c r="D221" s="1" t="s">
        <v>2140</v>
      </c>
    </row>
    <row r="222" spans="1:4" x14ac:dyDescent="0.25">
      <c r="A222" s="1" t="s">
        <v>236</v>
      </c>
      <c r="B222" s="1">
        <v>2020</v>
      </c>
      <c r="C222" s="1" t="s">
        <v>1469</v>
      </c>
      <c r="D222" s="1" t="s">
        <v>2140</v>
      </c>
    </row>
    <row r="223" spans="1:4" x14ac:dyDescent="0.25">
      <c r="A223" s="1" t="s">
        <v>232</v>
      </c>
      <c r="B223" s="1">
        <v>2020</v>
      </c>
      <c r="C223" s="1" t="s">
        <v>1469</v>
      </c>
      <c r="D223" s="1" t="s">
        <v>2140</v>
      </c>
    </row>
    <row r="224" spans="1:4" x14ac:dyDescent="0.25">
      <c r="A224" s="1" t="s">
        <v>239</v>
      </c>
      <c r="B224" s="1">
        <v>2020</v>
      </c>
      <c r="C224" s="1" t="s">
        <v>1469</v>
      </c>
      <c r="D224" s="1" t="s">
        <v>2140</v>
      </c>
    </row>
    <row r="225" spans="1:4" x14ac:dyDescent="0.25">
      <c r="A225" s="1" t="s">
        <v>243</v>
      </c>
      <c r="B225" s="1">
        <v>2008</v>
      </c>
      <c r="C225" s="1" t="s">
        <v>1469</v>
      </c>
      <c r="D225" s="1" t="s">
        <v>2140</v>
      </c>
    </row>
    <row r="226" spans="1:4" x14ac:dyDescent="0.25">
      <c r="A226" s="1" t="s">
        <v>262</v>
      </c>
      <c r="B226" s="1">
        <v>2008</v>
      </c>
      <c r="C226" s="1" t="s">
        <v>1469</v>
      </c>
      <c r="D226" s="1" t="s">
        <v>2140</v>
      </c>
    </row>
    <row r="227" spans="1:4" x14ac:dyDescent="0.25">
      <c r="A227" s="1" t="s">
        <v>270</v>
      </c>
      <c r="B227" s="1">
        <v>2004</v>
      </c>
      <c r="C227" s="1" t="s">
        <v>1469</v>
      </c>
      <c r="D227" s="1" t="s">
        <v>2140</v>
      </c>
    </row>
    <row r="228" spans="1:4" x14ac:dyDescent="0.25">
      <c r="A228" s="1" t="s">
        <v>276</v>
      </c>
      <c r="B228" s="1">
        <v>2020</v>
      </c>
      <c r="C228" s="1" t="s">
        <v>1469</v>
      </c>
      <c r="D228" s="1" t="s">
        <v>2140</v>
      </c>
    </row>
    <row r="229" spans="1:4" x14ac:dyDescent="0.25">
      <c r="A229" s="1" t="s">
        <v>272</v>
      </c>
      <c r="B229" s="1">
        <v>2015</v>
      </c>
      <c r="C229" s="1" t="s">
        <v>1469</v>
      </c>
      <c r="D229" s="1" t="s">
        <v>2140</v>
      </c>
    </row>
    <row r="230" spans="1:4" x14ac:dyDescent="0.25">
      <c r="A230" s="1" t="s">
        <v>281</v>
      </c>
      <c r="B230" s="1">
        <v>2022</v>
      </c>
      <c r="C230" s="1" t="s">
        <v>1469</v>
      </c>
      <c r="D230" s="1" t="s">
        <v>2140</v>
      </c>
    </row>
    <row r="231" spans="1:4" x14ac:dyDescent="0.25">
      <c r="A231" s="1" t="s">
        <v>287</v>
      </c>
      <c r="B231" s="1">
        <v>2016</v>
      </c>
      <c r="C231" s="1" t="s">
        <v>1469</v>
      </c>
      <c r="D231" s="1" t="s">
        <v>2140</v>
      </c>
    </row>
    <row r="232" spans="1:4" x14ac:dyDescent="0.25">
      <c r="A232" s="1" t="s">
        <v>290</v>
      </c>
      <c r="B232" s="1">
        <v>2001</v>
      </c>
      <c r="C232" s="1" t="s">
        <v>1469</v>
      </c>
      <c r="D232" s="1" t="s">
        <v>2140</v>
      </c>
    </row>
    <row r="233" spans="1:4" x14ac:dyDescent="0.25">
      <c r="A233" s="1" t="s">
        <v>293</v>
      </c>
      <c r="B233" s="1">
        <v>2004</v>
      </c>
      <c r="C233" s="1" t="s">
        <v>1469</v>
      </c>
      <c r="D233" s="1" t="s">
        <v>2140</v>
      </c>
    </row>
    <row r="234" spans="1:4" x14ac:dyDescent="0.25">
      <c r="A234" s="1" t="s">
        <v>302</v>
      </c>
      <c r="B234" s="1">
        <v>2003</v>
      </c>
      <c r="C234" s="1" t="s">
        <v>1469</v>
      </c>
      <c r="D234" s="1" t="s">
        <v>2140</v>
      </c>
    </row>
    <row r="235" spans="1:4" x14ac:dyDescent="0.25">
      <c r="A235" s="1" t="s">
        <v>1025</v>
      </c>
      <c r="B235" s="1">
        <v>2004</v>
      </c>
      <c r="C235" s="1" t="s">
        <v>1469</v>
      </c>
      <c r="D235" s="1" t="s">
        <v>2140</v>
      </c>
    </row>
    <row r="236" spans="1:4" x14ac:dyDescent="0.25">
      <c r="A236" s="1" t="s">
        <v>315</v>
      </c>
      <c r="B236" s="1">
        <v>2020</v>
      </c>
      <c r="C236" s="1" t="s">
        <v>1469</v>
      </c>
      <c r="D236" s="1" t="s">
        <v>2140</v>
      </c>
    </row>
    <row r="237" spans="1:4" x14ac:dyDescent="0.25">
      <c r="A237" s="1" t="s">
        <v>1038</v>
      </c>
      <c r="B237" s="1">
        <v>2012</v>
      </c>
      <c r="C237" s="1" t="s">
        <v>1469</v>
      </c>
      <c r="D237" s="1" t="s">
        <v>2140</v>
      </c>
    </row>
    <row r="238" spans="1:4" x14ac:dyDescent="0.25">
      <c r="A238" s="1" t="s">
        <v>1039</v>
      </c>
      <c r="B238" s="1">
        <v>2012</v>
      </c>
      <c r="C238" s="1" t="s">
        <v>1469</v>
      </c>
      <c r="D238" s="1" t="s">
        <v>2140</v>
      </c>
    </row>
    <row r="239" spans="1:4" x14ac:dyDescent="0.25">
      <c r="A239" s="1" t="s">
        <v>41</v>
      </c>
      <c r="B239" s="1">
        <v>2020</v>
      </c>
      <c r="C239" s="1" t="s">
        <v>1613</v>
      </c>
      <c r="D239" s="1" t="s">
        <v>2139</v>
      </c>
    </row>
    <row r="240" spans="1:4" x14ac:dyDescent="0.25">
      <c r="A240" s="1" t="s">
        <v>295</v>
      </c>
      <c r="B240" s="1">
        <v>2020</v>
      </c>
      <c r="C240" s="1" t="s">
        <v>1613</v>
      </c>
      <c r="D240" s="1" t="s">
        <v>2139</v>
      </c>
    </row>
    <row r="241" spans="1:4" x14ac:dyDescent="0.25">
      <c r="A241" s="1" t="s">
        <v>16</v>
      </c>
      <c r="B241" s="1">
        <v>2016</v>
      </c>
      <c r="C241" s="1" t="s">
        <v>1551</v>
      </c>
      <c r="D241" s="1" t="s">
        <v>2139</v>
      </c>
    </row>
    <row r="242" spans="1:4" x14ac:dyDescent="0.25">
      <c r="A242" s="1" t="s">
        <v>9</v>
      </c>
      <c r="B242" s="1">
        <v>2011</v>
      </c>
      <c r="C242" s="1" t="s">
        <v>1494</v>
      </c>
      <c r="D242" s="1" t="s">
        <v>2142</v>
      </c>
    </row>
    <row r="243" spans="1:4" x14ac:dyDescent="0.25">
      <c r="A243" s="1" t="s">
        <v>19</v>
      </c>
      <c r="B243" s="1">
        <v>2008</v>
      </c>
      <c r="C243" s="1" t="s">
        <v>1494</v>
      </c>
      <c r="D243" s="1" t="s">
        <v>2142</v>
      </c>
    </row>
    <row r="244" spans="1:4" x14ac:dyDescent="0.25">
      <c r="A244" s="1" t="s">
        <v>16</v>
      </c>
      <c r="B244" s="1">
        <v>2016</v>
      </c>
      <c r="C244" s="1" t="s">
        <v>1494</v>
      </c>
      <c r="D244" s="1" t="s">
        <v>2142</v>
      </c>
    </row>
    <row r="245" spans="1:4" x14ac:dyDescent="0.25">
      <c r="A245" s="1" t="s">
        <v>262</v>
      </c>
      <c r="B245" s="1">
        <v>2008</v>
      </c>
      <c r="C245" s="1" t="s">
        <v>1494</v>
      </c>
      <c r="D245" s="1" t="s">
        <v>2142</v>
      </c>
    </row>
    <row r="246" spans="1:4" x14ac:dyDescent="0.25">
      <c r="A246" s="1" t="s">
        <v>1231</v>
      </c>
      <c r="B246" s="1">
        <v>2016</v>
      </c>
      <c r="C246" s="1" t="s">
        <v>1558</v>
      </c>
      <c r="D246" s="1" t="s">
        <v>2141</v>
      </c>
    </row>
    <row r="247" spans="1:4" x14ac:dyDescent="0.25">
      <c r="A247" s="1" t="s">
        <v>75</v>
      </c>
      <c r="B247" s="1">
        <v>2015</v>
      </c>
      <c r="C247" s="1" t="s">
        <v>1558</v>
      </c>
      <c r="D247" s="1" t="s">
        <v>2141</v>
      </c>
    </row>
    <row r="248" spans="1:4" x14ac:dyDescent="0.25">
      <c r="A248" s="1" t="s">
        <v>1038</v>
      </c>
      <c r="B248" s="1">
        <v>2012</v>
      </c>
      <c r="C248" s="1" t="s">
        <v>1558</v>
      </c>
      <c r="D248" s="1" t="s">
        <v>2141</v>
      </c>
    </row>
    <row r="249" spans="1:4" x14ac:dyDescent="0.25">
      <c r="A249" s="1" t="s">
        <v>201</v>
      </c>
      <c r="B249" s="1">
        <v>2002</v>
      </c>
      <c r="C249" s="1" t="s">
        <v>1910</v>
      </c>
      <c r="D249" s="1" t="s">
        <v>2142</v>
      </c>
    </row>
    <row r="250" spans="1:4" x14ac:dyDescent="0.25">
      <c r="A250" s="1" t="s">
        <v>318</v>
      </c>
      <c r="B250" s="1">
        <v>2017</v>
      </c>
      <c r="C250" s="1" t="s">
        <v>2109</v>
      </c>
      <c r="D250" s="1" t="s">
        <v>2142</v>
      </c>
    </row>
    <row r="251" spans="1:4" x14ac:dyDescent="0.25">
      <c r="A251" s="1" t="s">
        <v>9</v>
      </c>
      <c r="B251" s="1">
        <v>2011</v>
      </c>
      <c r="C251" s="1" t="s">
        <v>1504</v>
      </c>
      <c r="D251" s="1" t="s">
        <v>2141</v>
      </c>
    </row>
    <row r="252" spans="1:4" x14ac:dyDescent="0.25">
      <c r="A252" s="1" t="s">
        <v>174</v>
      </c>
      <c r="B252" s="1">
        <v>2016</v>
      </c>
      <c r="C252" s="1" t="s">
        <v>1504</v>
      </c>
      <c r="D252" s="1" t="s">
        <v>2141</v>
      </c>
    </row>
    <row r="253" spans="1:4" x14ac:dyDescent="0.25">
      <c r="A253" s="1" t="s">
        <v>290</v>
      </c>
      <c r="B253" s="1">
        <v>2001</v>
      </c>
      <c r="C253" s="1" t="s">
        <v>2059</v>
      </c>
      <c r="D253" s="1" t="s">
        <v>2142</v>
      </c>
    </row>
    <row r="254" spans="1:4" x14ac:dyDescent="0.25">
      <c r="A254" s="1" t="s">
        <v>702</v>
      </c>
      <c r="B254" s="1">
        <v>2018</v>
      </c>
      <c r="C254" s="1" t="s">
        <v>1972</v>
      </c>
      <c r="D254" s="1" t="s">
        <v>2141</v>
      </c>
    </row>
    <row r="255" spans="1:4" x14ac:dyDescent="0.25">
      <c r="A255" s="1" t="s">
        <v>165</v>
      </c>
      <c r="B255" s="1">
        <v>2013</v>
      </c>
      <c r="C255" s="1" t="s">
        <v>1850</v>
      </c>
      <c r="D255" s="1" t="s">
        <v>2140</v>
      </c>
    </row>
    <row r="256" spans="1:4" x14ac:dyDescent="0.25">
      <c r="A256" s="1" t="s">
        <v>157</v>
      </c>
      <c r="B256" s="1">
        <v>2008</v>
      </c>
      <c r="C256" s="1" t="s">
        <v>1836</v>
      </c>
      <c r="D256" s="1" t="s">
        <v>2140</v>
      </c>
    </row>
    <row r="257" spans="1:4" x14ac:dyDescent="0.25">
      <c r="A257" s="1" t="s">
        <v>53</v>
      </c>
      <c r="B257" s="1">
        <v>2009</v>
      </c>
      <c r="C257" s="1" t="s">
        <v>1641</v>
      </c>
      <c r="D257" s="1" t="s">
        <v>2141</v>
      </c>
    </row>
    <row r="258" spans="1:4" x14ac:dyDescent="0.25">
      <c r="A258" s="1" t="s">
        <v>114</v>
      </c>
      <c r="B258" s="1">
        <v>2011</v>
      </c>
      <c r="C258" s="1" t="s">
        <v>1641</v>
      </c>
      <c r="D258" s="1" t="s">
        <v>2141</v>
      </c>
    </row>
    <row r="259" spans="1:4" x14ac:dyDescent="0.25">
      <c r="A259" s="1" t="s">
        <v>53</v>
      </c>
      <c r="B259" s="1">
        <v>2009</v>
      </c>
      <c r="C259" s="1" t="s">
        <v>1642</v>
      </c>
      <c r="D259" s="1" t="s">
        <v>2141</v>
      </c>
    </row>
    <row r="260" spans="1:4" x14ac:dyDescent="0.25">
      <c r="A260" s="1" t="s">
        <v>114</v>
      </c>
      <c r="B260" s="1">
        <v>2011</v>
      </c>
      <c r="C260" s="1" t="s">
        <v>1642</v>
      </c>
      <c r="D260" s="1" t="s">
        <v>2141</v>
      </c>
    </row>
    <row r="261" spans="1:4" x14ac:dyDescent="0.25">
      <c r="A261" s="1" t="s">
        <v>702</v>
      </c>
      <c r="B261" s="1">
        <v>2018</v>
      </c>
      <c r="C261" s="1" t="s">
        <v>1964</v>
      </c>
      <c r="D261" s="1" t="s">
        <v>2141</v>
      </c>
    </row>
    <row r="262" spans="1:4" x14ac:dyDescent="0.25">
      <c r="A262" s="1" t="s">
        <v>151</v>
      </c>
      <c r="B262" s="1">
        <v>2008</v>
      </c>
      <c r="C262" s="1" t="s">
        <v>1964</v>
      </c>
      <c r="D262" s="1" t="s">
        <v>2141</v>
      </c>
    </row>
    <row r="263" spans="1:4" x14ac:dyDescent="0.25">
      <c r="A263" s="1" t="s">
        <v>157</v>
      </c>
      <c r="B263" s="1">
        <v>2008</v>
      </c>
      <c r="C263" s="1" t="s">
        <v>1838</v>
      </c>
      <c r="D263" s="1" t="s">
        <v>2141</v>
      </c>
    </row>
    <row r="264" spans="1:4" x14ac:dyDescent="0.25">
      <c r="A264" s="1" t="s">
        <v>85</v>
      </c>
      <c r="B264" s="1">
        <v>2001</v>
      </c>
      <c r="C264" s="1" t="s">
        <v>1666</v>
      </c>
      <c r="D264" s="1" t="s">
        <v>2140</v>
      </c>
    </row>
    <row r="265" spans="1:4" x14ac:dyDescent="0.25">
      <c r="A265" s="1" t="s">
        <v>306</v>
      </c>
      <c r="B265" s="1">
        <v>2002</v>
      </c>
      <c r="C265" s="1" t="s">
        <v>1666</v>
      </c>
      <c r="D265" s="1" t="s">
        <v>2140</v>
      </c>
    </row>
    <row r="266" spans="1:4" x14ac:dyDescent="0.25">
      <c r="A266" s="1" t="s">
        <v>15</v>
      </c>
      <c r="B266" s="1">
        <v>2016</v>
      </c>
      <c r="C266" s="1" t="s">
        <v>1534</v>
      </c>
      <c r="D266" s="1" t="s">
        <v>2141</v>
      </c>
    </row>
    <row r="267" spans="1:4" x14ac:dyDescent="0.25">
      <c r="A267" s="1" t="s">
        <v>21</v>
      </c>
      <c r="B267" s="1">
        <v>2019</v>
      </c>
      <c r="C267" s="1" t="s">
        <v>1534</v>
      </c>
      <c r="D267" s="1" t="s">
        <v>2141</v>
      </c>
    </row>
    <row r="268" spans="1:4" x14ac:dyDescent="0.25">
      <c r="A268" s="1" t="s">
        <v>24</v>
      </c>
      <c r="B268" s="1">
        <v>2020</v>
      </c>
      <c r="C268" s="1" t="s">
        <v>1534</v>
      </c>
      <c r="D268" s="1" t="s">
        <v>2141</v>
      </c>
    </row>
    <row r="269" spans="1:4" x14ac:dyDescent="0.25">
      <c r="A269" s="1" t="s">
        <v>122</v>
      </c>
      <c r="B269" s="1">
        <v>2021</v>
      </c>
      <c r="C269" s="1" t="s">
        <v>1534</v>
      </c>
      <c r="D269" s="1" t="s">
        <v>2141</v>
      </c>
    </row>
    <row r="270" spans="1:4" x14ac:dyDescent="0.25">
      <c r="A270" s="1" t="s">
        <v>132</v>
      </c>
      <c r="B270" s="1">
        <v>2011</v>
      </c>
      <c r="C270" s="1" t="s">
        <v>1534</v>
      </c>
      <c r="D270" s="1" t="s">
        <v>2141</v>
      </c>
    </row>
    <row r="271" spans="1:4" x14ac:dyDescent="0.25">
      <c r="A271" s="1" t="s">
        <v>702</v>
      </c>
      <c r="B271" s="1">
        <v>2018</v>
      </c>
      <c r="C271" s="1" t="s">
        <v>1965</v>
      </c>
      <c r="D271" s="1" t="s">
        <v>2141</v>
      </c>
    </row>
    <row r="272" spans="1:4" x14ac:dyDescent="0.25">
      <c r="A272" s="1" t="s">
        <v>122</v>
      </c>
      <c r="B272" s="1">
        <v>2021</v>
      </c>
      <c r="C272" s="1" t="s">
        <v>1750</v>
      </c>
      <c r="D272" s="1" t="s">
        <v>2141</v>
      </c>
    </row>
    <row r="273" spans="1:4" x14ac:dyDescent="0.25">
      <c r="A273" s="1" t="s">
        <v>165</v>
      </c>
      <c r="B273" s="1">
        <v>2013</v>
      </c>
      <c r="C273" s="1" t="s">
        <v>1851</v>
      </c>
      <c r="D273" s="1" t="s">
        <v>2140</v>
      </c>
    </row>
    <row r="274" spans="1:4" x14ac:dyDescent="0.25">
      <c r="A274" s="1" t="s">
        <v>145</v>
      </c>
      <c r="B274" s="1">
        <v>1999</v>
      </c>
      <c r="C274" s="1" t="s">
        <v>1804</v>
      </c>
      <c r="D274" s="1" t="s">
        <v>2141</v>
      </c>
    </row>
    <row r="275" spans="1:4" x14ac:dyDescent="0.25">
      <c r="A275" s="1" t="s">
        <v>9</v>
      </c>
      <c r="B275" s="1">
        <v>2011</v>
      </c>
      <c r="C275" s="1" t="s">
        <v>1493</v>
      </c>
      <c r="D275" s="1" t="s">
        <v>2140</v>
      </c>
    </row>
    <row r="276" spans="1:4" x14ac:dyDescent="0.25">
      <c r="A276" s="1" t="s">
        <v>8</v>
      </c>
      <c r="B276" s="1">
        <v>2012</v>
      </c>
      <c r="C276" s="1" t="s">
        <v>1473</v>
      </c>
      <c r="D276" s="1" t="s">
        <v>2141</v>
      </c>
    </row>
    <row r="277" spans="1:4" x14ac:dyDescent="0.25">
      <c r="A277" s="1" t="s">
        <v>24</v>
      </c>
      <c r="B277" s="1">
        <v>2020</v>
      </c>
      <c r="C277" s="1" t="s">
        <v>1576</v>
      </c>
      <c r="D277" s="1" t="s">
        <v>2140</v>
      </c>
    </row>
    <row r="278" spans="1:4" x14ac:dyDescent="0.25">
      <c r="A278" s="1" t="s">
        <v>702</v>
      </c>
      <c r="B278" s="1">
        <v>2018</v>
      </c>
      <c r="C278" s="1" t="s">
        <v>1576</v>
      </c>
      <c r="D278" s="1" t="s">
        <v>2140</v>
      </c>
    </row>
    <row r="279" spans="1:4" x14ac:dyDescent="0.25">
      <c r="A279" s="1" t="s">
        <v>247</v>
      </c>
      <c r="B279" s="1">
        <v>2006</v>
      </c>
      <c r="C279" s="1" t="s">
        <v>1576</v>
      </c>
      <c r="D279" s="1" t="s">
        <v>2140</v>
      </c>
    </row>
    <row r="280" spans="1:4" x14ac:dyDescent="0.25">
      <c r="A280" s="1" t="s">
        <v>16</v>
      </c>
      <c r="B280" s="1">
        <v>2016</v>
      </c>
      <c r="C280" s="1" t="s">
        <v>1549</v>
      </c>
      <c r="D280" s="1" t="s">
        <v>2141</v>
      </c>
    </row>
    <row r="281" spans="1:4" x14ac:dyDescent="0.25">
      <c r="A281" s="1" t="s">
        <v>122</v>
      </c>
      <c r="B281" s="1">
        <v>2021</v>
      </c>
      <c r="C281" s="1" t="s">
        <v>1549</v>
      </c>
      <c r="D281" s="1" t="s">
        <v>2141</v>
      </c>
    </row>
    <row r="282" spans="1:4" x14ac:dyDescent="0.25">
      <c r="A282" s="1" t="s">
        <v>699</v>
      </c>
      <c r="B282" s="1">
        <v>2020</v>
      </c>
      <c r="C282" s="1" t="s">
        <v>1549</v>
      </c>
      <c r="D282" s="1" t="s">
        <v>2141</v>
      </c>
    </row>
    <row r="283" spans="1:4" x14ac:dyDescent="0.25">
      <c r="A283" s="1" t="s">
        <v>700</v>
      </c>
      <c r="B283" s="1">
        <v>2013</v>
      </c>
      <c r="C283" s="1" t="s">
        <v>1549</v>
      </c>
      <c r="D283" s="1" t="s">
        <v>2141</v>
      </c>
    </row>
    <row r="284" spans="1:4" x14ac:dyDescent="0.25">
      <c r="A284" s="1" t="s">
        <v>701</v>
      </c>
      <c r="B284" s="1">
        <v>2014</v>
      </c>
      <c r="C284" s="1" t="s">
        <v>1549</v>
      </c>
      <c r="D284" s="1" t="s">
        <v>2141</v>
      </c>
    </row>
    <row r="285" spans="1:4" x14ac:dyDescent="0.25">
      <c r="A285" s="1" t="s">
        <v>702</v>
      </c>
      <c r="B285" s="1">
        <v>2018</v>
      </c>
      <c r="C285" s="1" t="s">
        <v>1549</v>
      </c>
      <c r="D285" s="1" t="s">
        <v>2141</v>
      </c>
    </row>
    <row r="286" spans="1:4" x14ac:dyDescent="0.25">
      <c r="A286" s="1" t="s">
        <v>232</v>
      </c>
      <c r="B286" s="1">
        <v>2020</v>
      </c>
      <c r="C286" s="1" t="s">
        <v>1549</v>
      </c>
      <c r="D286" s="1" t="s">
        <v>2141</v>
      </c>
    </row>
    <row r="287" spans="1:4" x14ac:dyDescent="0.25">
      <c r="A287" s="1" t="s">
        <v>239</v>
      </c>
      <c r="B287" s="1">
        <v>2020</v>
      </c>
      <c r="C287" s="1" t="s">
        <v>1549</v>
      </c>
      <c r="D287" s="1" t="s">
        <v>2141</v>
      </c>
    </row>
    <row r="288" spans="1:4" x14ac:dyDescent="0.25">
      <c r="A288" s="1" t="s">
        <v>15</v>
      </c>
      <c r="B288" s="1">
        <v>2016</v>
      </c>
      <c r="C288" s="1" t="s">
        <v>1535</v>
      </c>
      <c r="D288" s="1" t="s">
        <v>2141</v>
      </c>
    </row>
    <row r="289" spans="1:4" x14ac:dyDescent="0.25">
      <c r="A289" s="1" t="s">
        <v>162</v>
      </c>
      <c r="B289" s="1">
        <v>2016</v>
      </c>
      <c r="C289" s="1" t="s">
        <v>1535</v>
      </c>
      <c r="D289" s="1" t="s">
        <v>2141</v>
      </c>
    </row>
    <row r="290" spans="1:4" x14ac:dyDescent="0.25">
      <c r="A290" s="1" t="s">
        <v>270</v>
      </c>
      <c r="B290" s="1">
        <v>2004</v>
      </c>
      <c r="C290" s="1" t="s">
        <v>1535</v>
      </c>
      <c r="D290" s="1" t="s">
        <v>2141</v>
      </c>
    </row>
    <row r="291" spans="1:4" x14ac:dyDescent="0.25">
      <c r="A291" s="1" t="s">
        <v>281</v>
      </c>
      <c r="B291" s="1">
        <v>2022</v>
      </c>
      <c r="C291" s="1" t="s">
        <v>1535</v>
      </c>
      <c r="D291" s="1" t="s">
        <v>2141</v>
      </c>
    </row>
    <row r="292" spans="1:4" x14ac:dyDescent="0.25">
      <c r="A292" s="1" t="s">
        <v>1025</v>
      </c>
      <c r="B292" s="1">
        <v>2004</v>
      </c>
      <c r="C292" s="1" t="s">
        <v>1535</v>
      </c>
      <c r="D292" s="1" t="s">
        <v>2141</v>
      </c>
    </row>
    <row r="293" spans="1:4" x14ac:dyDescent="0.25">
      <c r="A293" s="1" t="s">
        <v>47</v>
      </c>
      <c r="B293" s="1">
        <v>2014</v>
      </c>
      <c r="C293" s="1" t="s">
        <v>1631</v>
      </c>
      <c r="D293" s="1" t="s">
        <v>2140</v>
      </c>
    </row>
    <row r="294" spans="1:4" x14ac:dyDescent="0.25">
      <c r="A294" s="1" t="s">
        <v>697</v>
      </c>
      <c r="B294" s="1">
        <v>2005</v>
      </c>
      <c r="C294" s="1" t="s">
        <v>1631</v>
      </c>
      <c r="D294" s="1" t="s">
        <v>2140</v>
      </c>
    </row>
    <row r="295" spans="1:4" x14ac:dyDescent="0.25">
      <c r="A295" s="1" t="s">
        <v>698</v>
      </c>
      <c r="B295" s="1">
        <v>2007</v>
      </c>
      <c r="C295" s="1" t="s">
        <v>1631</v>
      </c>
      <c r="D295" s="1" t="s">
        <v>2140</v>
      </c>
    </row>
    <row r="296" spans="1:4" x14ac:dyDescent="0.25">
      <c r="A296" s="1" t="s">
        <v>308</v>
      </c>
      <c r="B296" s="1">
        <v>2004</v>
      </c>
      <c r="C296" s="1" t="s">
        <v>1631</v>
      </c>
      <c r="D296" s="1" t="s">
        <v>2140</v>
      </c>
    </row>
    <row r="297" spans="1:4" x14ac:dyDescent="0.25">
      <c r="A297" s="1" t="s">
        <v>1231</v>
      </c>
      <c r="B297" s="1">
        <v>2016</v>
      </c>
      <c r="C297" s="1" t="s">
        <v>1561</v>
      </c>
      <c r="D297" s="1" t="s">
        <v>2139</v>
      </c>
    </row>
    <row r="298" spans="1:4" x14ac:dyDescent="0.25">
      <c r="A298" s="1" t="s">
        <v>267</v>
      </c>
      <c r="B298" s="1">
        <v>2002</v>
      </c>
      <c r="C298" s="1" t="s">
        <v>2018</v>
      </c>
      <c r="D298" s="1" t="s">
        <v>2141</v>
      </c>
    </row>
    <row r="299" spans="1:4" x14ac:dyDescent="0.25">
      <c r="A299" s="1" t="s">
        <v>232</v>
      </c>
      <c r="B299" s="1">
        <v>2020</v>
      </c>
      <c r="C299" s="1" t="s">
        <v>1978</v>
      </c>
      <c r="D299" s="1" t="s">
        <v>2141</v>
      </c>
    </row>
    <row r="300" spans="1:4" x14ac:dyDescent="0.25">
      <c r="A300" s="1" t="s">
        <v>295</v>
      </c>
      <c r="B300" s="1">
        <v>2020</v>
      </c>
      <c r="C300" s="1" t="s">
        <v>2063</v>
      </c>
      <c r="D300" s="1" t="s">
        <v>2141</v>
      </c>
    </row>
    <row r="301" spans="1:4" x14ac:dyDescent="0.25">
      <c r="A301" s="1" t="s">
        <v>45</v>
      </c>
      <c r="B301" s="1">
        <v>2004</v>
      </c>
      <c r="C301" s="1" t="s">
        <v>1630</v>
      </c>
      <c r="D301" s="1" t="s">
        <v>2141</v>
      </c>
    </row>
    <row r="302" spans="1:4" x14ac:dyDescent="0.25">
      <c r="A302" s="1" t="s">
        <v>139</v>
      </c>
      <c r="B302" s="1">
        <v>1998</v>
      </c>
      <c r="C302" s="1" t="s">
        <v>1630</v>
      </c>
      <c r="D302" s="1" t="s">
        <v>2141</v>
      </c>
    </row>
    <row r="303" spans="1:4" x14ac:dyDescent="0.25">
      <c r="A303" s="1" t="s">
        <v>295</v>
      </c>
      <c r="B303" s="1">
        <v>2020</v>
      </c>
      <c r="C303" s="1" t="s">
        <v>2064</v>
      </c>
      <c r="D303" s="1" t="s">
        <v>2141</v>
      </c>
    </row>
    <row r="304" spans="1:4" x14ac:dyDescent="0.25">
      <c r="A304" s="1" t="s">
        <v>9</v>
      </c>
      <c r="B304" s="1">
        <v>2011</v>
      </c>
      <c r="C304" s="1" t="s">
        <v>1502</v>
      </c>
      <c r="D304" s="1" t="s">
        <v>2141</v>
      </c>
    </row>
    <row r="305" spans="1:4" x14ac:dyDescent="0.25">
      <c r="A305" s="1" t="s">
        <v>15</v>
      </c>
      <c r="B305" s="1">
        <v>2016</v>
      </c>
      <c r="C305" s="1" t="s">
        <v>1502</v>
      </c>
      <c r="D305" s="1" t="s">
        <v>2141</v>
      </c>
    </row>
    <row r="306" spans="1:4" x14ac:dyDescent="0.25">
      <c r="A306" s="1" t="s">
        <v>16</v>
      </c>
      <c r="B306" s="1">
        <v>2016</v>
      </c>
      <c r="C306" s="1" t="s">
        <v>1502</v>
      </c>
      <c r="D306" s="1" t="s">
        <v>2141</v>
      </c>
    </row>
    <row r="307" spans="1:4" x14ac:dyDescent="0.25">
      <c r="A307" s="1" t="s">
        <v>1231</v>
      </c>
      <c r="B307" s="1">
        <v>2016</v>
      </c>
      <c r="C307" s="1" t="s">
        <v>1502</v>
      </c>
      <c r="D307" s="1" t="s">
        <v>2141</v>
      </c>
    </row>
    <row r="308" spans="1:4" x14ac:dyDescent="0.25">
      <c r="A308" s="1" t="s">
        <v>21</v>
      </c>
      <c r="B308" s="1">
        <v>2019</v>
      </c>
      <c r="C308" s="1" t="s">
        <v>1502</v>
      </c>
      <c r="D308" s="1" t="s">
        <v>2141</v>
      </c>
    </row>
    <row r="309" spans="1:4" x14ac:dyDescent="0.25">
      <c r="A309" s="1" t="s">
        <v>75</v>
      </c>
      <c r="B309" s="1">
        <v>2015</v>
      </c>
      <c r="C309" s="1" t="s">
        <v>1502</v>
      </c>
      <c r="D309" s="1" t="s">
        <v>2141</v>
      </c>
    </row>
    <row r="310" spans="1:4" x14ac:dyDescent="0.25">
      <c r="A310" s="1" t="s">
        <v>196</v>
      </c>
      <c r="B310" s="1">
        <v>2001</v>
      </c>
      <c r="C310" s="1" t="s">
        <v>1502</v>
      </c>
      <c r="D310" s="1" t="s">
        <v>2141</v>
      </c>
    </row>
    <row r="311" spans="1:4" x14ac:dyDescent="0.25">
      <c r="A311" s="1" t="s">
        <v>262</v>
      </c>
      <c r="B311" s="1">
        <v>2008</v>
      </c>
      <c r="C311" s="1" t="s">
        <v>1502</v>
      </c>
      <c r="D311" s="1" t="s">
        <v>2141</v>
      </c>
    </row>
    <row r="312" spans="1:4" x14ac:dyDescent="0.25">
      <c r="A312" s="1" t="s">
        <v>1025</v>
      </c>
      <c r="B312" s="1">
        <v>2004</v>
      </c>
      <c r="C312" s="1" t="s">
        <v>1502</v>
      </c>
      <c r="D312" s="1" t="s">
        <v>2141</v>
      </c>
    </row>
    <row r="313" spans="1:4" x14ac:dyDescent="0.25">
      <c r="A313" s="1" t="s">
        <v>185</v>
      </c>
      <c r="B313" s="1">
        <v>2010</v>
      </c>
      <c r="C313" s="1" t="s">
        <v>1883</v>
      </c>
      <c r="D313" s="1" t="s">
        <v>2139</v>
      </c>
    </row>
    <row r="314" spans="1:4" x14ac:dyDescent="0.25">
      <c r="A314" s="1" t="s">
        <v>122</v>
      </c>
      <c r="B314" s="1">
        <v>2021</v>
      </c>
      <c r="C314" s="1" t="s">
        <v>1751</v>
      </c>
      <c r="D314" s="1" t="s">
        <v>2142</v>
      </c>
    </row>
    <row r="315" spans="1:4" x14ac:dyDescent="0.25">
      <c r="A315" s="1" t="s">
        <v>179</v>
      </c>
      <c r="B315" s="1">
        <v>2017</v>
      </c>
      <c r="C315" s="1" t="s">
        <v>1751</v>
      </c>
      <c r="D315" s="1" t="s">
        <v>2142</v>
      </c>
    </row>
    <row r="316" spans="1:4" x14ac:dyDescent="0.25">
      <c r="A316" s="1" t="s">
        <v>122</v>
      </c>
      <c r="B316" s="1">
        <v>2021</v>
      </c>
      <c r="C316" s="1" t="s">
        <v>1738</v>
      </c>
      <c r="D316" s="1" t="s">
        <v>2142</v>
      </c>
    </row>
    <row r="317" spans="1:4" ht="30" x14ac:dyDescent="0.25">
      <c r="A317" s="1" t="s">
        <v>128</v>
      </c>
      <c r="B317" s="1">
        <v>2005</v>
      </c>
      <c r="C317" s="1" t="s">
        <v>1766</v>
      </c>
      <c r="D317" s="1" t="s">
        <v>2142</v>
      </c>
    </row>
    <row r="318" spans="1:4" ht="30" x14ac:dyDescent="0.25">
      <c r="A318" s="1" t="s">
        <v>130</v>
      </c>
      <c r="B318" s="1">
        <v>2005</v>
      </c>
      <c r="C318" s="1" t="s">
        <v>1766</v>
      </c>
      <c r="D318" s="1" t="s">
        <v>2142</v>
      </c>
    </row>
    <row r="319" spans="1:4" x14ac:dyDescent="0.25">
      <c r="A319" s="1" t="s">
        <v>154</v>
      </c>
      <c r="B319" s="1">
        <v>2014</v>
      </c>
      <c r="C319" s="1" t="s">
        <v>1766</v>
      </c>
      <c r="D319" s="1" t="s">
        <v>2142</v>
      </c>
    </row>
    <row r="320" spans="1:4" x14ac:dyDescent="0.25">
      <c r="A320" s="1" t="s">
        <v>160</v>
      </c>
      <c r="B320" s="1">
        <v>2008</v>
      </c>
      <c r="C320" s="1" t="s">
        <v>1766</v>
      </c>
      <c r="D320" s="1" t="s">
        <v>2142</v>
      </c>
    </row>
    <row r="321" spans="1:4" x14ac:dyDescent="0.25">
      <c r="A321" s="1" t="s">
        <v>250</v>
      </c>
      <c r="B321" s="1">
        <v>2013</v>
      </c>
      <c r="C321" s="1" t="s">
        <v>1766</v>
      </c>
      <c r="D321" s="1" t="s">
        <v>2142</v>
      </c>
    </row>
    <row r="322" spans="1:4" x14ac:dyDescent="0.25">
      <c r="A322" s="1" t="s">
        <v>185</v>
      </c>
      <c r="B322" s="1">
        <v>2010</v>
      </c>
      <c r="C322" s="1" t="s">
        <v>1891</v>
      </c>
      <c r="D322" s="1" t="s">
        <v>2141</v>
      </c>
    </row>
    <row r="323" spans="1:4" x14ac:dyDescent="0.25">
      <c r="A323" s="1" t="s">
        <v>284</v>
      </c>
      <c r="B323" s="1">
        <v>2016</v>
      </c>
      <c r="C323" s="1" t="s">
        <v>2046</v>
      </c>
      <c r="D323" s="1" t="s">
        <v>2141</v>
      </c>
    </row>
    <row r="324" spans="1:4" x14ac:dyDescent="0.25">
      <c r="A324" s="1" t="s">
        <v>281</v>
      </c>
      <c r="B324" s="1">
        <v>2022</v>
      </c>
      <c r="C324" s="1" t="s">
        <v>2041</v>
      </c>
      <c r="D324" s="1" t="s">
        <v>2140</v>
      </c>
    </row>
    <row r="325" spans="1:4" x14ac:dyDescent="0.25">
      <c r="A325" s="1" t="s">
        <v>196</v>
      </c>
      <c r="B325" s="1">
        <v>2001</v>
      </c>
      <c r="C325" s="1" t="s">
        <v>1906</v>
      </c>
      <c r="D325" s="1" t="s">
        <v>2140</v>
      </c>
    </row>
    <row r="326" spans="1:4" x14ac:dyDescent="0.25">
      <c r="A326" s="1" t="s">
        <v>210</v>
      </c>
      <c r="B326" s="1">
        <v>2001</v>
      </c>
      <c r="C326" s="1" t="s">
        <v>1906</v>
      </c>
      <c r="D326" s="1" t="s">
        <v>2140</v>
      </c>
    </row>
    <row r="327" spans="1:4" x14ac:dyDescent="0.25">
      <c r="A327" s="1" t="s">
        <v>139</v>
      </c>
      <c r="B327" s="1">
        <v>1998</v>
      </c>
      <c r="C327" s="1" t="s">
        <v>1798</v>
      </c>
      <c r="D327" s="1" t="s">
        <v>2140</v>
      </c>
    </row>
    <row r="328" spans="1:4" x14ac:dyDescent="0.25">
      <c r="A328" s="1" t="s">
        <v>37</v>
      </c>
      <c r="B328" s="1">
        <v>2010</v>
      </c>
      <c r="C328" s="1" t="s">
        <v>1602</v>
      </c>
      <c r="D328" s="1" t="s">
        <v>2140</v>
      </c>
    </row>
    <row r="329" spans="1:4" x14ac:dyDescent="0.25">
      <c r="A329" s="1" t="s">
        <v>37</v>
      </c>
      <c r="B329" s="1">
        <v>2010</v>
      </c>
      <c r="C329" s="1" t="s">
        <v>1603</v>
      </c>
      <c r="D329" s="1" t="s">
        <v>2139</v>
      </c>
    </row>
    <row r="330" spans="1:4" x14ac:dyDescent="0.25">
      <c r="A330" s="1" t="s">
        <v>1231</v>
      </c>
      <c r="B330" s="1">
        <v>2016</v>
      </c>
      <c r="C330" s="1" t="s">
        <v>1555</v>
      </c>
      <c r="D330" s="1" t="s">
        <v>2139</v>
      </c>
    </row>
    <row r="331" spans="1:4" x14ac:dyDescent="0.25">
      <c r="A331" s="1" t="s">
        <v>24</v>
      </c>
      <c r="B331" s="1">
        <v>2020</v>
      </c>
      <c r="C331" s="1" t="s">
        <v>1555</v>
      </c>
      <c r="D331" s="1" t="s">
        <v>2139</v>
      </c>
    </row>
    <row r="332" spans="1:4" x14ac:dyDescent="0.25">
      <c r="A332" s="1" t="s">
        <v>174</v>
      </c>
      <c r="B332" s="1">
        <v>2016</v>
      </c>
      <c r="C332" s="1" t="s">
        <v>1871</v>
      </c>
      <c r="D332" s="1" t="s">
        <v>2140</v>
      </c>
    </row>
    <row r="333" spans="1:4" x14ac:dyDescent="0.25">
      <c r="A333" s="1" t="s">
        <v>15</v>
      </c>
      <c r="B333" s="1">
        <v>2016</v>
      </c>
      <c r="C333" s="1" t="s">
        <v>1536</v>
      </c>
      <c r="D333" s="1" t="s">
        <v>2141</v>
      </c>
    </row>
    <row r="334" spans="1:4" x14ac:dyDescent="0.25">
      <c r="A334" s="1" t="s">
        <v>24</v>
      </c>
      <c r="B334" s="1">
        <v>2020</v>
      </c>
      <c r="C334" s="1" t="s">
        <v>1536</v>
      </c>
      <c r="D334" s="1" t="s">
        <v>2141</v>
      </c>
    </row>
    <row r="335" spans="1:4" x14ac:dyDescent="0.25">
      <c r="A335" s="1" t="s">
        <v>175</v>
      </c>
      <c r="B335" s="1">
        <v>2016</v>
      </c>
      <c r="C335" s="1" t="s">
        <v>1536</v>
      </c>
      <c r="D335" s="1" t="s">
        <v>2141</v>
      </c>
    </row>
    <row r="336" spans="1:4" x14ac:dyDescent="0.25">
      <c r="A336" s="1" t="s">
        <v>15</v>
      </c>
      <c r="B336" s="1">
        <v>2016</v>
      </c>
      <c r="C336" s="1" t="s">
        <v>1537</v>
      </c>
      <c r="D336" s="1" t="s">
        <v>2139</v>
      </c>
    </row>
    <row r="337" spans="1:4" x14ac:dyDescent="0.25">
      <c r="A337" s="1" t="s">
        <v>1231</v>
      </c>
      <c r="B337" s="1">
        <v>2016</v>
      </c>
      <c r="C337" s="1" t="s">
        <v>1537</v>
      </c>
      <c r="D337" s="1" t="s">
        <v>2139</v>
      </c>
    </row>
    <row r="338" spans="1:4" x14ac:dyDescent="0.25">
      <c r="A338" s="1" t="s">
        <v>24</v>
      </c>
      <c r="B338" s="1">
        <v>2020</v>
      </c>
      <c r="C338" s="1" t="s">
        <v>1537</v>
      </c>
      <c r="D338" s="1" t="s">
        <v>2139</v>
      </c>
    </row>
    <row r="339" spans="1:4" x14ac:dyDescent="0.25">
      <c r="A339" s="1" t="s">
        <v>19</v>
      </c>
      <c r="B339" s="1">
        <v>2008</v>
      </c>
      <c r="C339" s="1" t="s">
        <v>1526</v>
      </c>
      <c r="D339" s="1" t="s">
        <v>2142</v>
      </c>
    </row>
    <row r="340" spans="1:4" x14ac:dyDescent="0.25">
      <c r="A340" s="1" t="s">
        <v>16</v>
      </c>
      <c r="B340" s="1">
        <v>2016</v>
      </c>
      <c r="C340" s="1" t="s">
        <v>1526</v>
      </c>
      <c r="D340" s="1" t="s">
        <v>2142</v>
      </c>
    </row>
    <row r="341" spans="1:4" x14ac:dyDescent="0.25">
      <c r="A341" s="1" t="s">
        <v>21</v>
      </c>
      <c r="B341" s="1">
        <v>2019</v>
      </c>
      <c r="C341" s="1" t="s">
        <v>1526</v>
      </c>
      <c r="D341" s="1" t="s">
        <v>2142</v>
      </c>
    </row>
    <row r="342" spans="1:4" x14ac:dyDescent="0.25">
      <c r="A342" s="1" t="s">
        <v>262</v>
      </c>
      <c r="B342" s="1">
        <v>2008</v>
      </c>
      <c r="C342" s="1" t="s">
        <v>1526</v>
      </c>
      <c r="D342" s="1" t="s">
        <v>2142</v>
      </c>
    </row>
    <row r="343" spans="1:4" x14ac:dyDescent="0.25">
      <c r="A343" s="1" t="s">
        <v>24</v>
      </c>
      <c r="B343" s="1">
        <v>2020</v>
      </c>
      <c r="C343" s="1" t="s">
        <v>1574</v>
      </c>
      <c r="D343" s="1" t="s">
        <v>2142</v>
      </c>
    </row>
    <row r="344" spans="1:4" x14ac:dyDescent="0.25">
      <c r="A344" s="1" t="s">
        <v>30</v>
      </c>
      <c r="B344" s="1">
        <v>2010</v>
      </c>
      <c r="C344" s="1" t="s">
        <v>1574</v>
      </c>
      <c r="D344" s="1" t="s">
        <v>2142</v>
      </c>
    </row>
    <row r="345" spans="1:4" x14ac:dyDescent="0.25">
      <c r="A345" s="1" t="s">
        <v>165</v>
      </c>
      <c r="B345" s="1">
        <v>2013</v>
      </c>
      <c r="C345" s="1" t="s">
        <v>1574</v>
      </c>
      <c r="D345" s="1" t="s">
        <v>2142</v>
      </c>
    </row>
    <row r="346" spans="1:4" x14ac:dyDescent="0.25">
      <c r="A346" s="1" t="s">
        <v>258</v>
      </c>
      <c r="B346" s="1">
        <v>2013</v>
      </c>
      <c r="C346" s="1" t="s">
        <v>1574</v>
      </c>
      <c r="D346" s="1" t="s">
        <v>2142</v>
      </c>
    </row>
    <row r="347" spans="1:4" x14ac:dyDescent="0.25">
      <c r="A347" s="1" t="s">
        <v>148</v>
      </c>
      <c r="B347" s="1">
        <v>2000</v>
      </c>
      <c r="C347" s="1" t="s">
        <v>1809</v>
      </c>
      <c r="D347" s="1" t="s">
        <v>2142</v>
      </c>
    </row>
    <row r="348" spans="1:4" x14ac:dyDescent="0.25">
      <c r="A348" s="1" t="s">
        <v>1039</v>
      </c>
      <c r="B348" s="1">
        <v>2012</v>
      </c>
      <c r="C348" s="1" t="s">
        <v>2106</v>
      </c>
      <c r="D348" s="1" t="s">
        <v>2141</v>
      </c>
    </row>
    <row r="349" spans="1:4" x14ac:dyDescent="0.25">
      <c r="A349" s="1" t="s">
        <v>15</v>
      </c>
      <c r="B349" s="1">
        <v>2016</v>
      </c>
      <c r="C349" s="1" t="s">
        <v>1542</v>
      </c>
      <c r="D349" s="1" t="s">
        <v>2141</v>
      </c>
    </row>
    <row r="350" spans="1:4" x14ac:dyDescent="0.25">
      <c r="A350" s="1" t="s">
        <v>122</v>
      </c>
      <c r="B350" s="1">
        <v>2021</v>
      </c>
      <c r="C350" s="1" t="s">
        <v>1542</v>
      </c>
      <c r="D350" s="1" t="s">
        <v>2141</v>
      </c>
    </row>
    <row r="351" spans="1:4" x14ac:dyDescent="0.25">
      <c r="A351" s="1" t="s">
        <v>15</v>
      </c>
      <c r="B351" s="1">
        <v>2016</v>
      </c>
      <c r="C351" s="1" t="s">
        <v>1538</v>
      </c>
      <c r="D351" s="1" t="s">
        <v>2141</v>
      </c>
    </row>
    <row r="352" spans="1:4" x14ac:dyDescent="0.25">
      <c r="A352" s="1" t="s">
        <v>21</v>
      </c>
      <c r="B352" s="1">
        <v>2019</v>
      </c>
      <c r="C352" s="1" t="s">
        <v>1538</v>
      </c>
      <c r="D352" s="1" t="s">
        <v>2141</v>
      </c>
    </row>
    <row r="353" spans="1:4" x14ac:dyDescent="0.25">
      <c r="A353" s="1" t="s">
        <v>125</v>
      </c>
      <c r="B353" s="1">
        <v>2003</v>
      </c>
      <c r="C353" s="1" t="s">
        <v>1538</v>
      </c>
      <c r="D353" s="1" t="s">
        <v>2141</v>
      </c>
    </row>
    <row r="354" spans="1:4" ht="30" x14ac:dyDescent="0.25">
      <c r="A354" s="1" t="s">
        <v>128</v>
      </c>
      <c r="B354" s="1">
        <v>2005</v>
      </c>
      <c r="C354" s="1" t="s">
        <v>1538</v>
      </c>
      <c r="D354" s="1" t="s">
        <v>2141</v>
      </c>
    </row>
    <row r="355" spans="1:4" x14ac:dyDescent="0.25">
      <c r="A355" s="1" t="s">
        <v>700</v>
      </c>
      <c r="B355" s="1">
        <v>2013</v>
      </c>
      <c r="C355" s="1" t="s">
        <v>1935</v>
      </c>
      <c r="D355" s="1" t="s">
        <v>2141</v>
      </c>
    </row>
    <row r="356" spans="1:4" x14ac:dyDescent="0.25">
      <c r="A356" s="1" t="s">
        <v>262</v>
      </c>
      <c r="B356" s="1">
        <v>2008</v>
      </c>
      <c r="C356" s="1" t="s">
        <v>1935</v>
      </c>
      <c r="D356" s="1" t="s">
        <v>2141</v>
      </c>
    </row>
    <row r="357" spans="1:4" x14ac:dyDescent="0.25">
      <c r="A357" s="1" t="s">
        <v>315</v>
      </c>
      <c r="B357" s="1">
        <v>2020</v>
      </c>
      <c r="C357" s="1" t="s">
        <v>1935</v>
      </c>
      <c r="D357" s="1" t="s">
        <v>2141</v>
      </c>
    </row>
    <row r="358" spans="1:4" x14ac:dyDescent="0.25">
      <c r="A358" s="1" t="s">
        <v>30</v>
      </c>
      <c r="B358" s="1">
        <v>2010</v>
      </c>
      <c r="C358" s="1" t="s">
        <v>1593</v>
      </c>
      <c r="D358" s="1" t="s">
        <v>2140</v>
      </c>
    </row>
    <row r="359" spans="1:4" x14ac:dyDescent="0.25">
      <c r="A359" s="1" t="s">
        <v>41</v>
      </c>
      <c r="B359" s="1">
        <v>2020</v>
      </c>
      <c r="C359" s="1" t="s">
        <v>1614</v>
      </c>
      <c r="D359" s="1" t="s">
        <v>2141</v>
      </c>
    </row>
    <row r="360" spans="1:4" x14ac:dyDescent="0.25">
      <c r="A360" s="1" t="s">
        <v>53</v>
      </c>
      <c r="B360" s="1">
        <v>2009</v>
      </c>
      <c r="C360" s="1" t="s">
        <v>1643</v>
      </c>
      <c r="D360" s="1" t="s">
        <v>2141</v>
      </c>
    </row>
    <row r="361" spans="1:4" x14ac:dyDescent="0.25">
      <c r="A361" s="1" t="s">
        <v>41</v>
      </c>
      <c r="B361" s="1">
        <v>2020</v>
      </c>
      <c r="C361" s="1" t="s">
        <v>1615</v>
      </c>
      <c r="D361" s="1" t="s">
        <v>2141</v>
      </c>
    </row>
    <row r="362" spans="1:4" x14ac:dyDescent="0.25">
      <c r="A362" s="1" t="s">
        <v>232</v>
      </c>
      <c r="B362" s="1">
        <v>2020</v>
      </c>
      <c r="C362" s="1" t="s">
        <v>1615</v>
      </c>
      <c r="D362" s="1" t="s">
        <v>2141</v>
      </c>
    </row>
    <row r="363" spans="1:4" x14ac:dyDescent="0.25">
      <c r="A363" s="1" t="s">
        <v>114</v>
      </c>
      <c r="B363" s="1">
        <v>2011</v>
      </c>
      <c r="C363" s="1" t="s">
        <v>1726</v>
      </c>
      <c r="D363" s="1" t="s">
        <v>2141</v>
      </c>
    </row>
    <row r="364" spans="1:4" x14ac:dyDescent="0.25">
      <c r="A364" s="1" t="s">
        <v>236</v>
      </c>
      <c r="B364" s="1">
        <v>2020</v>
      </c>
      <c r="C364" s="1" t="s">
        <v>1974</v>
      </c>
      <c r="D364" s="1" t="s">
        <v>2141</v>
      </c>
    </row>
    <row r="365" spans="1:4" x14ac:dyDescent="0.25">
      <c r="A365" s="1" t="s">
        <v>114</v>
      </c>
      <c r="B365" s="1">
        <v>2011</v>
      </c>
      <c r="C365" s="1" t="s">
        <v>1722</v>
      </c>
      <c r="D365" s="1" t="s">
        <v>2141</v>
      </c>
    </row>
    <row r="366" spans="1:4" x14ac:dyDescent="0.25">
      <c r="A366" s="1" t="s">
        <v>41</v>
      </c>
      <c r="B366" s="1">
        <v>2020</v>
      </c>
      <c r="C366" s="1" t="s">
        <v>1616</v>
      </c>
      <c r="D366" s="1" t="s">
        <v>2141</v>
      </c>
    </row>
    <row r="367" spans="1:4" x14ac:dyDescent="0.25">
      <c r="A367" s="1" t="s">
        <v>117</v>
      </c>
      <c r="B367" s="1">
        <v>2014</v>
      </c>
      <c r="C367" s="1" t="s">
        <v>1616</v>
      </c>
      <c r="D367" s="1" t="s">
        <v>2141</v>
      </c>
    </row>
    <row r="368" spans="1:4" x14ac:dyDescent="0.25">
      <c r="A368" s="1" t="s">
        <v>236</v>
      </c>
      <c r="B368" s="1">
        <v>2020</v>
      </c>
      <c r="C368" s="1" t="s">
        <v>1616</v>
      </c>
      <c r="D368" s="1" t="s">
        <v>2141</v>
      </c>
    </row>
    <row r="369" spans="1:4" x14ac:dyDescent="0.25">
      <c r="A369" s="1" t="s">
        <v>243</v>
      </c>
      <c r="B369" s="1">
        <v>2008</v>
      </c>
      <c r="C369" s="1" t="s">
        <v>1616</v>
      </c>
      <c r="D369" s="1" t="s">
        <v>2141</v>
      </c>
    </row>
    <row r="370" spans="1:4" x14ac:dyDescent="0.25">
      <c r="A370" s="1" t="s">
        <v>702</v>
      </c>
      <c r="B370" s="1">
        <v>2018</v>
      </c>
      <c r="C370" s="1" t="s">
        <v>1966</v>
      </c>
      <c r="D370" s="1" t="s">
        <v>2139</v>
      </c>
    </row>
    <row r="371" spans="1:4" x14ac:dyDescent="0.25">
      <c r="A371" s="1" t="s">
        <v>37</v>
      </c>
      <c r="B371" s="1">
        <v>2010</v>
      </c>
      <c r="C371" s="1" t="s">
        <v>1604</v>
      </c>
      <c r="D371" s="1" t="s">
        <v>2141</v>
      </c>
    </row>
    <row r="372" spans="1:4" x14ac:dyDescent="0.25">
      <c r="A372" s="1" t="s">
        <v>132</v>
      </c>
      <c r="B372" s="1">
        <v>2011</v>
      </c>
      <c r="C372" s="1" t="s">
        <v>1773</v>
      </c>
      <c r="D372" s="1" t="s">
        <v>2141</v>
      </c>
    </row>
    <row r="373" spans="1:4" x14ac:dyDescent="0.25">
      <c r="A373" s="1" t="s">
        <v>148</v>
      </c>
      <c r="B373" s="1">
        <v>2000</v>
      </c>
      <c r="C373" s="1" t="s">
        <v>1773</v>
      </c>
      <c r="D373" s="1" t="s">
        <v>2141</v>
      </c>
    </row>
    <row r="374" spans="1:4" x14ac:dyDescent="0.25">
      <c r="A374" s="1" t="s">
        <v>243</v>
      </c>
      <c r="B374" s="1">
        <v>2008</v>
      </c>
      <c r="C374" s="1" t="s">
        <v>1773</v>
      </c>
      <c r="D374" s="1" t="s">
        <v>2141</v>
      </c>
    </row>
    <row r="375" spans="1:4" x14ac:dyDescent="0.25">
      <c r="A375" s="1" t="s">
        <v>21</v>
      </c>
      <c r="B375" s="1">
        <v>2019</v>
      </c>
      <c r="C375" s="1" t="s">
        <v>1570</v>
      </c>
      <c r="D375" s="1" t="s">
        <v>2141</v>
      </c>
    </row>
    <row r="376" spans="1:4" x14ac:dyDescent="0.25">
      <c r="A376" s="1" t="s">
        <v>24</v>
      </c>
      <c r="B376" s="1">
        <v>2020</v>
      </c>
      <c r="C376" s="1" t="s">
        <v>1570</v>
      </c>
      <c r="D376" s="1" t="s">
        <v>2141</v>
      </c>
    </row>
    <row r="377" spans="1:4" x14ac:dyDescent="0.25">
      <c r="A377" s="1" t="s">
        <v>132</v>
      </c>
      <c r="B377" s="1">
        <v>2011</v>
      </c>
      <c r="C377" s="1" t="s">
        <v>1570</v>
      </c>
      <c r="D377" s="1" t="s">
        <v>2141</v>
      </c>
    </row>
    <row r="378" spans="1:4" x14ac:dyDescent="0.25">
      <c r="A378" s="1" t="s">
        <v>15</v>
      </c>
      <c r="B378" s="1">
        <v>2016</v>
      </c>
      <c r="C378" s="1" t="s">
        <v>1520</v>
      </c>
      <c r="D378" s="1" t="s">
        <v>2141</v>
      </c>
    </row>
    <row r="379" spans="1:4" x14ac:dyDescent="0.25">
      <c r="A379" s="1" t="s">
        <v>117</v>
      </c>
      <c r="B379" s="1">
        <v>2014</v>
      </c>
      <c r="C379" s="1" t="s">
        <v>1730</v>
      </c>
      <c r="D379" s="1" t="s">
        <v>2141</v>
      </c>
    </row>
    <row r="380" spans="1:4" x14ac:dyDescent="0.25">
      <c r="A380" s="1" t="s">
        <v>125</v>
      </c>
      <c r="B380" s="1">
        <v>2003</v>
      </c>
      <c r="C380" s="1" t="s">
        <v>1730</v>
      </c>
      <c r="D380" s="1" t="s">
        <v>2141</v>
      </c>
    </row>
    <row r="381" spans="1:4" x14ac:dyDescent="0.25">
      <c r="A381" s="1" t="s">
        <v>185</v>
      </c>
      <c r="B381" s="1">
        <v>2010</v>
      </c>
      <c r="C381" s="1" t="s">
        <v>1884</v>
      </c>
      <c r="D381" s="1" t="s">
        <v>2141</v>
      </c>
    </row>
    <row r="382" spans="1:4" x14ac:dyDescent="0.25">
      <c r="A382" s="1" t="s">
        <v>53</v>
      </c>
      <c r="B382" s="1">
        <v>2009</v>
      </c>
      <c r="C382" s="1" t="s">
        <v>1648</v>
      </c>
      <c r="D382" s="1" t="s">
        <v>2141</v>
      </c>
    </row>
    <row r="383" spans="1:4" x14ac:dyDescent="0.25">
      <c r="A383" s="1" t="s">
        <v>701</v>
      </c>
      <c r="B383" s="1">
        <v>2014</v>
      </c>
      <c r="C383" s="1" t="s">
        <v>1956</v>
      </c>
      <c r="D383" s="1" t="s">
        <v>2141</v>
      </c>
    </row>
    <row r="384" spans="1:4" x14ac:dyDescent="0.25">
      <c r="A384" s="1" t="s">
        <v>139</v>
      </c>
      <c r="B384" s="1">
        <v>1998</v>
      </c>
      <c r="C384" s="1" t="s">
        <v>1802</v>
      </c>
      <c r="D384" s="1" t="s">
        <v>2141</v>
      </c>
    </row>
    <row r="385" spans="1:4" x14ac:dyDescent="0.25">
      <c r="A385" s="1" t="s">
        <v>9</v>
      </c>
      <c r="B385" s="1">
        <v>2011</v>
      </c>
      <c r="C385" s="1" t="s">
        <v>1500</v>
      </c>
      <c r="D385" s="1" t="s">
        <v>2139</v>
      </c>
    </row>
    <row r="386" spans="1:4" x14ac:dyDescent="0.25">
      <c r="A386" s="1" t="s">
        <v>101</v>
      </c>
      <c r="B386" s="1">
        <v>2021</v>
      </c>
      <c r="C386" s="1" t="s">
        <v>1500</v>
      </c>
      <c r="D386" s="1" t="s">
        <v>2139</v>
      </c>
    </row>
    <row r="387" spans="1:4" x14ac:dyDescent="0.25">
      <c r="A387" s="1" t="s">
        <v>125</v>
      </c>
      <c r="B387" s="1">
        <v>2003</v>
      </c>
      <c r="C387" s="1" t="s">
        <v>1500</v>
      </c>
      <c r="D387" s="1" t="s">
        <v>2139</v>
      </c>
    </row>
    <row r="388" spans="1:4" x14ac:dyDescent="0.25">
      <c r="A388" s="1" t="s">
        <v>132</v>
      </c>
      <c r="B388" s="1">
        <v>2011</v>
      </c>
      <c r="C388" s="1" t="s">
        <v>1500</v>
      </c>
      <c r="D388" s="1" t="s">
        <v>2139</v>
      </c>
    </row>
    <row r="389" spans="1:4" x14ac:dyDescent="0.25">
      <c r="A389" s="1" t="s">
        <v>137</v>
      </c>
      <c r="B389" s="1">
        <v>2004</v>
      </c>
      <c r="C389" s="1" t="s">
        <v>1500</v>
      </c>
      <c r="D389" s="1" t="s">
        <v>2139</v>
      </c>
    </row>
    <row r="390" spans="1:4" x14ac:dyDescent="0.25">
      <c r="A390" s="1" t="s">
        <v>148</v>
      </c>
      <c r="B390" s="1">
        <v>2000</v>
      </c>
      <c r="C390" s="1" t="s">
        <v>1500</v>
      </c>
      <c r="D390" s="1" t="s">
        <v>2139</v>
      </c>
    </row>
    <row r="391" spans="1:4" x14ac:dyDescent="0.25">
      <c r="A391" s="1" t="s">
        <v>151</v>
      </c>
      <c r="B391" s="1">
        <v>2008</v>
      </c>
      <c r="C391" s="1" t="s">
        <v>1500</v>
      </c>
      <c r="D391" s="1" t="s">
        <v>2139</v>
      </c>
    </row>
    <row r="392" spans="1:4" x14ac:dyDescent="0.25">
      <c r="A392" s="1" t="s">
        <v>247</v>
      </c>
      <c r="B392" s="1">
        <v>2006</v>
      </c>
      <c r="C392" s="1" t="s">
        <v>1500</v>
      </c>
      <c r="D392" s="1" t="s">
        <v>2139</v>
      </c>
    </row>
    <row r="393" spans="1:4" x14ac:dyDescent="0.25">
      <c r="A393" s="1" t="s">
        <v>15</v>
      </c>
      <c r="B393" s="1">
        <v>2016</v>
      </c>
      <c r="C393" s="1" t="s">
        <v>1516</v>
      </c>
      <c r="D393" s="1" t="s">
        <v>2139</v>
      </c>
    </row>
    <row r="394" spans="1:4" x14ac:dyDescent="0.25">
      <c r="A394" s="1" t="s">
        <v>16</v>
      </c>
      <c r="B394" s="1">
        <v>2016</v>
      </c>
      <c r="C394" s="1" t="s">
        <v>1516</v>
      </c>
      <c r="D394" s="1" t="s">
        <v>2139</v>
      </c>
    </row>
    <row r="395" spans="1:4" x14ac:dyDescent="0.25">
      <c r="A395" s="1" t="s">
        <v>125</v>
      </c>
      <c r="B395" s="1">
        <v>2003</v>
      </c>
      <c r="C395" s="1" t="s">
        <v>1516</v>
      </c>
      <c r="D395" s="1" t="s">
        <v>2139</v>
      </c>
    </row>
    <row r="396" spans="1:4" ht="30" x14ac:dyDescent="0.25">
      <c r="A396" s="1" t="s">
        <v>128</v>
      </c>
      <c r="B396" s="1">
        <v>2005</v>
      </c>
      <c r="C396" s="1" t="s">
        <v>1516</v>
      </c>
      <c r="D396" s="1" t="s">
        <v>2139</v>
      </c>
    </row>
    <row r="397" spans="1:4" ht="30" x14ac:dyDescent="0.25">
      <c r="A397" s="1" t="s">
        <v>130</v>
      </c>
      <c r="B397" s="1">
        <v>2005</v>
      </c>
      <c r="C397" s="1" t="s">
        <v>1516</v>
      </c>
      <c r="D397" s="1" t="s">
        <v>2139</v>
      </c>
    </row>
    <row r="398" spans="1:4" x14ac:dyDescent="0.25">
      <c r="A398" s="1" t="s">
        <v>132</v>
      </c>
      <c r="B398" s="1">
        <v>2011</v>
      </c>
      <c r="C398" s="1" t="s">
        <v>1516</v>
      </c>
      <c r="D398" s="1" t="s">
        <v>2139</v>
      </c>
    </row>
    <row r="399" spans="1:4" x14ac:dyDescent="0.25">
      <c r="A399" s="1" t="s">
        <v>160</v>
      </c>
      <c r="B399" s="1">
        <v>2008</v>
      </c>
      <c r="C399" s="1" t="s">
        <v>1516</v>
      </c>
      <c r="D399" s="1" t="s">
        <v>2139</v>
      </c>
    </row>
    <row r="400" spans="1:4" x14ac:dyDescent="0.25">
      <c r="A400" s="1" t="s">
        <v>272</v>
      </c>
      <c r="B400" s="1">
        <v>2015</v>
      </c>
      <c r="C400" s="1" t="s">
        <v>1516</v>
      </c>
      <c r="D400" s="1" t="s">
        <v>2139</v>
      </c>
    </row>
    <row r="401" spans="1:4" x14ac:dyDescent="0.25">
      <c r="A401" s="1" t="s">
        <v>16</v>
      </c>
      <c r="B401" s="1">
        <v>2016</v>
      </c>
      <c r="C401" s="1" t="s">
        <v>1552</v>
      </c>
      <c r="D401" s="1" t="s">
        <v>2141</v>
      </c>
    </row>
    <row r="402" spans="1:4" x14ac:dyDescent="0.25">
      <c r="A402" s="1" t="s">
        <v>21</v>
      </c>
      <c r="B402" s="1">
        <v>2019</v>
      </c>
      <c r="C402" s="1" t="s">
        <v>1552</v>
      </c>
      <c r="D402" s="1" t="s">
        <v>2141</v>
      </c>
    </row>
    <row r="403" spans="1:4" x14ac:dyDescent="0.25">
      <c r="A403" s="1" t="s">
        <v>24</v>
      </c>
      <c r="B403" s="1">
        <v>2020</v>
      </c>
      <c r="C403" s="1" t="s">
        <v>1552</v>
      </c>
      <c r="D403" s="1" t="s">
        <v>2141</v>
      </c>
    </row>
    <row r="404" spans="1:4" x14ac:dyDescent="0.25">
      <c r="A404" s="1" t="s">
        <v>37</v>
      </c>
      <c r="B404" s="1">
        <v>2010</v>
      </c>
      <c r="C404" s="1" t="s">
        <v>1552</v>
      </c>
      <c r="D404" s="1" t="s">
        <v>2141</v>
      </c>
    </row>
    <row r="405" spans="1:4" x14ac:dyDescent="0.25">
      <c r="A405" s="1" t="s">
        <v>114</v>
      </c>
      <c r="B405" s="1">
        <v>2011</v>
      </c>
      <c r="C405" s="1" t="s">
        <v>1552</v>
      </c>
      <c r="D405" s="1" t="s">
        <v>2141</v>
      </c>
    </row>
    <row r="406" spans="1:4" x14ac:dyDescent="0.25">
      <c r="A406" s="1" t="s">
        <v>119</v>
      </c>
      <c r="B406" s="1">
        <v>1999</v>
      </c>
      <c r="C406" s="1" t="s">
        <v>1552</v>
      </c>
      <c r="D406" s="1" t="s">
        <v>2141</v>
      </c>
    </row>
    <row r="407" spans="1:4" x14ac:dyDescent="0.25">
      <c r="A407" s="1" t="s">
        <v>154</v>
      </c>
      <c r="B407" s="1">
        <v>2014</v>
      </c>
      <c r="C407" s="1" t="s">
        <v>1552</v>
      </c>
      <c r="D407" s="1" t="s">
        <v>2141</v>
      </c>
    </row>
    <row r="408" spans="1:4" x14ac:dyDescent="0.25">
      <c r="A408" s="1" t="s">
        <v>157</v>
      </c>
      <c r="B408" s="1">
        <v>2008</v>
      </c>
      <c r="C408" s="1" t="s">
        <v>1552</v>
      </c>
      <c r="D408" s="1" t="s">
        <v>2141</v>
      </c>
    </row>
    <row r="409" spans="1:4" x14ac:dyDescent="0.25">
      <c r="A409" s="1" t="s">
        <v>182</v>
      </c>
      <c r="B409" s="1">
        <v>2018</v>
      </c>
      <c r="C409" s="1" t="s">
        <v>1552</v>
      </c>
      <c r="D409" s="1" t="s">
        <v>2141</v>
      </c>
    </row>
    <row r="410" spans="1:4" x14ac:dyDescent="0.25">
      <c r="A410" s="1" t="s">
        <v>272</v>
      </c>
      <c r="B410" s="1">
        <v>2015</v>
      </c>
      <c r="C410" s="1" t="s">
        <v>1552</v>
      </c>
      <c r="D410" s="1" t="s">
        <v>2141</v>
      </c>
    </row>
    <row r="411" spans="1:4" x14ac:dyDescent="0.25">
      <c r="A411" s="1" t="s">
        <v>132</v>
      </c>
      <c r="B411" s="1">
        <v>2011</v>
      </c>
      <c r="C411" s="1" t="s">
        <v>1778</v>
      </c>
      <c r="D411" s="1" t="s">
        <v>2141</v>
      </c>
    </row>
    <row r="412" spans="1:4" x14ac:dyDescent="0.25">
      <c r="A412" s="1" t="s">
        <v>139</v>
      </c>
      <c r="B412" s="1">
        <v>1998</v>
      </c>
      <c r="C412" s="1" t="s">
        <v>1778</v>
      </c>
      <c r="D412" s="1" t="s">
        <v>2141</v>
      </c>
    </row>
    <row r="413" spans="1:4" x14ac:dyDescent="0.25">
      <c r="A413" s="1" t="s">
        <v>154</v>
      </c>
      <c r="B413" s="1">
        <v>2014</v>
      </c>
      <c r="C413" s="1" t="s">
        <v>1778</v>
      </c>
      <c r="D413" s="1" t="s">
        <v>2141</v>
      </c>
    </row>
    <row r="414" spans="1:4" x14ac:dyDescent="0.25">
      <c r="A414" s="1" t="s">
        <v>160</v>
      </c>
      <c r="B414" s="1">
        <v>2008</v>
      </c>
      <c r="C414" s="1" t="s">
        <v>1778</v>
      </c>
      <c r="D414" s="1" t="s">
        <v>2141</v>
      </c>
    </row>
    <row r="415" spans="1:4" x14ac:dyDescent="0.25">
      <c r="A415" s="1" t="s">
        <v>9</v>
      </c>
      <c r="B415" s="1">
        <v>2011</v>
      </c>
      <c r="C415" s="1" t="s">
        <v>1499</v>
      </c>
      <c r="D415" s="1" t="s">
        <v>2139</v>
      </c>
    </row>
    <row r="416" spans="1:4" x14ac:dyDescent="0.25">
      <c r="A416" s="1" t="s">
        <v>110</v>
      </c>
      <c r="B416" s="1">
        <v>2004</v>
      </c>
      <c r="C416" s="1" t="s">
        <v>1719</v>
      </c>
      <c r="D416" s="1" t="s">
        <v>2139</v>
      </c>
    </row>
    <row r="417" spans="1:4" x14ac:dyDescent="0.25">
      <c r="A417" s="1" t="s">
        <v>114</v>
      </c>
      <c r="B417" s="1">
        <v>2011</v>
      </c>
      <c r="C417" s="1" t="s">
        <v>1719</v>
      </c>
      <c r="D417" s="1" t="s">
        <v>2139</v>
      </c>
    </row>
    <row r="418" spans="1:4" x14ac:dyDescent="0.25">
      <c r="A418" s="1" t="s">
        <v>117</v>
      </c>
      <c r="B418" s="1">
        <v>2014</v>
      </c>
      <c r="C418" s="1" t="s">
        <v>1719</v>
      </c>
      <c r="D418" s="1" t="s">
        <v>2139</v>
      </c>
    </row>
    <row r="419" spans="1:4" x14ac:dyDescent="0.25">
      <c r="A419" s="1" t="s">
        <v>134</v>
      </c>
      <c r="B419" s="1">
        <v>2000</v>
      </c>
      <c r="C419" s="1" t="s">
        <v>1719</v>
      </c>
      <c r="D419" s="1" t="s">
        <v>2139</v>
      </c>
    </row>
    <row r="420" spans="1:4" x14ac:dyDescent="0.25">
      <c r="A420" s="1" t="s">
        <v>185</v>
      </c>
      <c r="B420" s="1">
        <v>2010</v>
      </c>
      <c r="C420" s="1" t="s">
        <v>1719</v>
      </c>
      <c r="D420" s="1" t="s">
        <v>2139</v>
      </c>
    </row>
    <row r="421" spans="1:4" x14ac:dyDescent="0.25">
      <c r="A421" s="1" t="s">
        <v>210</v>
      </c>
      <c r="B421" s="1">
        <v>2001</v>
      </c>
      <c r="C421" s="1" t="s">
        <v>1918</v>
      </c>
      <c r="D421" s="1" t="s">
        <v>2140</v>
      </c>
    </row>
    <row r="422" spans="1:4" x14ac:dyDescent="0.25">
      <c r="A422" s="1" t="s">
        <v>700</v>
      </c>
      <c r="B422" s="1">
        <v>2013</v>
      </c>
      <c r="C422" s="1" t="s">
        <v>1918</v>
      </c>
      <c r="D422" s="1" t="s">
        <v>2140</v>
      </c>
    </row>
    <row r="423" spans="1:4" x14ac:dyDescent="0.25">
      <c r="A423" s="1" t="s">
        <v>267</v>
      </c>
      <c r="B423" s="1">
        <v>2002</v>
      </c>
      <c r="C423" s="1" t="s">
        <v>1918</v>
      </c>
      <c r="D423" s="1" t="s">
        <v>2140</v>
      </c>
    </row>
    <row r="424" spans="1:4" ht="30" x14ac:dyDescent="0.25">
      <c r="A424" s="1" t="s">
        <v>254</v>
      </c>
      <c r="B424" s="1">
        <v>2006</v>
      </c>
      <c r="C424" s="1" t="s">
        <v>1993</v>
      </c>
      <c r="D424" s="1" t="s">
        <v>2142</v>
      </c>
    </row>
    <row r="425" spans="1:4" ht="30" x14ac:dyDescent="0.25">
      <c r="A425" s="1" t="s">
        <v>284</v>
      </c>
      <c r="B425" s="1">
        <v>2016</v>
      </c>
      <c r="C425" s="1" t="s">
        <v>1993</v>
      </c>
      <c r="D425" s="1" t="s">
        <v>2142</v>
      </c>
    </row>
    <row r="426" spans="1:4" x14ac:dyDescent="0.25">
      <c r="A426" s="1" t="s">
        <v>1038</v>
      </c>
      <c r="B426" s="1">
        <v>2012</v>
      </c>
      <c r="C426" s="1" t="s">
        <v>2100</v>
      </c>
      <c r="D426" s="1" t="s">
        <v>2139</v>
      </c>
    </row>
    <row r="427" spans="1:4" x14ac:dyDescent="0.25">
      <c r="A427" s="1" t="s">
        <v>1039</v>
      </c>
      <c r="B427" s="1">
        <v>2012</v>
      </c>
      <c r="C427" s="1" t="s">
        <v>2100</v>
      </c>
      <c r="D427" s="1" t="s">
        <v>2139</v>
      </c>
    </row>
    <row r="428" spans="1:4" x14ac:dyDescent="0.25">
      <c r="A428" s="1" t="s">
        <v>30</v>
      </c>
      <c r="B428" s="1">
        <v>2010</v>
      </c>
      <c r="C428" s="1" t="s">
        <v>1597</v>
      </c>
      <c r="D428" s="1" t="s">
        <v>2140</v>
      </c>
    </row>
    <row r="429" spans="1:4" x14ac:dyDescent="0.25">
      <c r="A429" s="1" t="s">
        <v>24</v>
      </c>
      <c r="B429" s="1">
        <v>2020</v>
      </c>
      <c r="C429" s="1" t="s">
        <v>1579</v>
      </c>
      <c r="D429" s="1" t="s">
        <v>2140</v>
      </c>
    </row>
    <row r="430" spans="1:4" x14ac:dyDescent="0.25">
      <c r="A430" s="1" t="s">
        <v>191</v>
      </c>
      <c r="B430" s="1">
        <v>2015</v>
      </c>
      <c r="C430" s="1" t="s">
        <v>1902</v>
      </c>
      <c r="D430" s="1" t="s">
        <v>2140</v>
      </c>
    </row>
    <row r="431" spans="1:4" x14ac:dyDescent="0.25">
      <c r="A431" s="1" t="s">
        <v>295</v>
      </c>
      <c r="B431" s="1">
        <v>2020</v>
      </c>
      <c r="C431" s="1" t="s">
        <v>1902</v>
      </c>
      <c r="D431" s="1" t="s">
        <v>2140</v>
      </c>
    </row>
    <row r="432" spans="1:4" x14ac:dyDescent="0.25">
      <c r="A432" s="1" t="s">
        <v>160</v>
      </c>
      <c r="B432" s="1">
        <v>2008</v>
      </c>
      <c r="C432" s="1" t="s">
        <v>1841</v>
      </c>
      <c r="D432" s="1" t="s">
        <v>2140</v>
      </c>
    </row>
    <row r="433" spans="1:4" x14ac:dyDescent="0.25">
      <c r="A433" s="1" t="s">
        <v>262</v>
      </c>
      <c r="B433" s="1">
        <v>2008</v>
      </c>
      <c r="C433" s="1" t="s">
        <v>2001</v>
      </c>
      <c r="D433" s="1" t="s">
        <v>2141</v>
      </c>
    </row>
    <row r="434" spans="1:4" x14ac:dyDescent="0.25">
      <c r="A434" s="1" t="s">
        <v>264</v>
      </c>
      <c r="B434" s="1">
        <v>2000</v>
      </c>
      <c r="C434" s="1" t="s">
        <v>2007</v>
      </c>
      <c r="D434" s="1" t="s">
        <v>2141</v>
      </c>
    </row>
    <row r="435" spans="1:4" x14ac:dyDescent="0.25">
      <c r="A435" s="1" t="s">
        <v>267</v>
      </c>
      <c r="B435" s="1">
        <v>2002</v>
      </c>
      <c r="C435" s="1" t="s">
        <v>2007</v>
      </c>
      <c r="D435" s="1" t="s">
        <v>2141</v>
      </c>
    </row>
    <row r="436" spans="1:4" x14ac:dyDescent="0.25">
      <c r="A436" s="1" t="s">
        <v>700</v>
      </c>
      <c r="B436" s="1">
        <v>2013</v>
      </c>
      <c r="C436" s="1" t="s">
        <v>1936</v>
      </c>
      <c r="D436" s="1" t="s">
        <v>2139</v>
      </c>
    </row>
    <row r="437" spans="1:4" x14ac:dyDescent="0.25">
      <c r="A437" s="1" t="s">
        <v>111</v>
      </c>
      <c r="B437" s="1">
        <v>2003</v>
      </c>
      <c r="C437" s="1" t="s">
        <v>1702</v>
      </c>
      <c r="D437" s="1" t="s">
        <v>2140</v>
      </c>
    </row>
    <row r="438" spans="1:4" x14ac:dyDescent="0.25">
      <c r="A438" s="1" t="s">
        <v>179</v>
      </c>
      <c r="B438" s="1">
        <v>2017</v>
      </c>
      <c r="C438" s="1" t="s">
        <v>1702</v>
      </c>
      <c r="D438" s="1" t="s">
        <v>2140</v>
      </c>
    </row>
    <row r="439" spans="1:4" x14ac:dyDescent="0.25">
      <c r="A439" s="1" t="s">
        <v>196</v>
      </c>
      <c r="B439" s="1">
        <v>2001</v>
      </c>
      <c r="C439" s="1" t="s">
        <v>1702</v>
      </c>
      <c r="D439" s="1" t="s">
        <v>2140</v>
      </c>
    </row>
    <row r="440" spans="1:4" x14ac:dyDescent="0.25">
      <c r="A440" s="1" t="s">
        <v>264</v>
      </c>
      <c r="B440" s="1">
        <v>2000</v>
      </c>
      <c r="C440" s="1" t="s">
        <v>2008</v>
      </c>
      <c r="D440" s="1" t="s">
        <v>2140</v>
      </c>
    </row>
    <row r="441" spans="1:4" x14ac:dyDescent="0.25">
      <c r="A441" s="1" t="s">
        <v>267</v>
      </c>
      <c r="B441" s="1">
        <v>2002</v>
      </c>
      <c r="C441" s="1" t="s">
        <v>2008</v>
      </c>
      <c r="D441" s="1" t="s">
        <v>2140</v>
      </c>
    </row>
    <row r="442" spans="1:4" x14ac:dyDescent="0.25">
      <c r="A442" s="1" t="s">
        <v>315</v>
      </c>
      <c r="B442" s="1">
        <v>2020</v>
      </c>
      <c r="C442" s="1" t="s">
        <v>2086</v>
      </c>
      <c r="D442" s="1" t="s">
        <v>2141</v>
      </c>
    </row>
    <row r="443" spans="1:4" x14ac:dyDescent="0.25">
      <c r="A443" s="1" t="s">
        <v>315</v>
      </c>
      <c r="B443" s="1">
        <v>2020</v>
      </c>
      <c r="C443" s="1" t="s">
        <v>2087</v>
      </c>
      <c r="D443" s="1" t="s">
        <v>2141</v>
      </c>
    </row>
    <row r="444" spans="1:4" x14ac:dyDescent="0.25">
      <c r="A444" s="1" t="s">
        <v>179</v>
      </c>
      <c r="B444" s="1">
        <v>2017</v>
      </c>
      <c r="C444" s="1" t="s">
        <v>1855</v>
      </c>
      <c r="D444" s="1" t="s">
        <v>2139</v>
      </c>
    </row>
    <row r="445" spans="1:4" ht="30" x14ac:dyDescent="0.25">
      <c r="A445" s="1" t="s">
        <v>128</v>
      </c>
      <c r="B445" s="1">
        <v>2005</v>
      </c>
      <c r="C445" s="1" t="s">
        <v>1769</v>
      </c>
      <c r="D445" s="1" t="s">
        <v>2139</v>
      </c>
    </row>
    <row r="446" spans="1:4" x14ac:dyDescent="0.25">
      <c r="A446" s="1" t="s">
        <v>122</v>
      </c>
      <c r="B446" s="1">
        <v>2021</v>
      </c>
      <c r="C446" s="1" t="s">
        <v>1752</v>
      </c>
      <c r="D446" s="1" t="s">
        <v>2141</v>
      </c>
    </row>
    <row r="447" spans="1:4" x14ac:dyDescent="0.25">
      <c r="A447" s="1" t="s">
        <v>191</v>
      </c>
      <c r="B447" s="1">
        <v>2015</v>
      </c>
      <c r="C447" s="1" t="s">
        <v>1903</v>
      </c>
      <c r="D447" s="1" t="s">
        <v>2142</v>
      </c>
    </row>
    <row r="448" spans="1:4" x14ac:dyDescent="0.25">
      <c r="A448" s="1" t="s">
        <v>188</v>
      </c>
      <c r="B448" s="1">
        <v>2004</v>
      </c>
      <c r="C448" s="1" t="s">
        <v>1895</v>
      </c>
      <c r="D448" s="1" t="s">
        <v>2142</v>
      </c>
    </row>
    <row r="449" spans="1:4" x14ac:dyDescent="0.25">
      <c r="A449" s="1" t="s">
        <v>111</v>
      </c>
      <c r="B449" s="1">
        <v>2003</v>
      </c>
      <c r="C449" s="1" t="s">
        <v>1703</v>
      </c>
      <c r="D449" s="1" t="s">
        <v>2142</v>
      </c>
    </row>
    <row r="450" spans="1:4" x14ac:dyDescent="0.25">
      <c r="A450" s="1" t="s">
        <v>208</v>
      </c>
      <c r="B450" s="1">
        <v>2004</v>
      </c>
      <c r="C450" s="1" t="s">
        <v>1703</v>
      </c>
      <c r="D450" s="1" t="s">
        <v>2142</v>
      </c>
    </row>
    <row r="451" spans="1:4" x14ac:dyDescent="0.25">
      <c r="A451" s="1" t="s">
        <v>270</v>
      </c>
      <c r="B451" s="1">
        <v>2004</v>
      </c>
      <c r="C451" s="1" t="s">
        <v>1703</v>
      </c>
      <c r="D451" s="1" t="s">
        <v>2142</v>
      </c>
    </row>
    <row r="452" spans="1:4" x14ac:dyDescent="0.25">
      <c r="A452" s="1" t="s">
        <v>16</v>
      </c>
      <c r="B452" s="1">
        <v>2016</v>
      </c>
      <c r="C452" s="1" t="s">
        <v>1543</v>
      </c>
      <c r="D452" s="1" t="s">
        <v>2140</v>
      </c>
    </row>
    <row r="453" spans="1:4" x14ac:dyDescent="0.25">
      <c r="A453" s="1" t="s">
        <v>21</v>
      </c>
      <c r="B453" s="1">
        <v>2019</v>
      </c>
      <c r="C453" s="1" t="s">
        <v>1543</v>
      </c>
      <c r="D453" s="1" t="s">
        <v>2140</v>
      </c>
    </row>
    <row r="454" spans="1:4" x14ac:dyDescent="0.25">
      <c r="A454" s="1" t="s">
        <v>302</v>
      </c>
      <c r="B454" s="1">
        <v>2003</v>
      </c>
      <c r="C454" s="1" t="s">
        <v>2076</v>
      </c>
      <c r="D454" s="1" t="s">
        <v>2142</v>
      </c>
    </row>
    <row r="455" spans="1:4" x14ac:dyDescent="0.25">
      <c r="A455" s="1" t="s">
        <v>30</v>
      </c>
      <c r="B455" s="1">
        <v>2010</v>
      </c>
      <c r="C455" s="1" t="s">
        <v>1589</v>
      </c>
      <c r="D455" s="1" t="s">
        <v>2139</v>
      </c>
    </row>
    <row r="456" spans="1:4" x14ac:dyDescent="0.25">
      <c r="A456" s="1" t="s">
        <v>204</v>
      </c>
      <c r="B456" s="1">
        <v>2014</v>
      </c>
      <c r="C456" s="1" t="s">
        <v>1914</v>
      </c>
      <c r="D456" s="1" t="s">
        <v>2141</v>
      </c>
    </row>
    <row r="457" spans="1:4" x14ac:dyDescent="0.25">
      <c r="A457" s="1" t="s">
        <v>287</v>
      </c>
      <c r="B457" s="1">
        <v>2016</v>
      </c>
      <c r="C457" s="1" t="s">
        <v>2055</v>
      </c>
      <c r="D457" s="1" t="s">
        <v>2141</v>
      </c>
    </row>
    <row r="458" spans="1:4" x14ac:dyDescent="0.25">
      <c r="A458" s="1" t="s">
        <v>41</v>
      </c>
      <c r="B458" s="1">
        <v>2020</v>
      </c>
      <c r="C458" s="1" t="s">
        <v>1617</v>
      </c>
      <c r="D458" s="1" t="s">
        <v>2141</v>
      </c>
    </row>
    <row r="459" spans="1:4" x14ac:dyDescent="0.25">
      <c r="A459" s="1" t="s">
        <v>162</v>
      </c>
      <c r="B459" s="1">
        <v>2016</v>
      </c>
      <c r="C459" s="1" t="s">
        <v>1617</v>
      </c>
      <c r="D459" s="1" t="s">
        <v>2141</v>
      </c>
    </row>
    <row r="460" spans="1:4" x14ac:dyDescent="0.25">
      <c r="A460" s="1" t="s">
        <v>8</v>
      </c>
      <c r="B460" s="1">
        <v>2012</v>
      </c>
      <c r="C460" s="1" t="s">
        <v>1471</v>
      </c>
      <c r="D460" s="1" t="s">
        <v>2141</v>
      </c>
    </row>
    <row r="461" spans="1:4" x14ac:dyDescent="0.25">
      <c r="A461" s="1" t="s">
        <v>148</v>
      </c>
      <c r="B461" s="1">
        <v>2000</v>
      </c>
      <c r="C461" s="1" t="s">
        <v>1810</v>
      </c>
      <c r="D461" s="1" t="s">
        <v>2139</v>
      </c>
    </row>
    <row r="462" spans="1:4" x14ac:dyDescent="0.25">
      <c r="A462" s="1" t="s">
        <v>701</v>
      </c>
      <c r="B462" s="1">
        <v>2014</v>
      </c>
      <c r="C462" s="1" t="s">
        <v>1810</v>
      </c>
      <c r="D462" s="1" t="s">
        <v>2139</v>
      </c>
    </row>
    <row r="463" spans="1:4" x14ac:dyDescent="0.25">
      <c r="A463" s="1" t="s">
        <v>132</v>
      </c>
      <c r="B463" s="1">
        <v>2011</v>
      </c>
      <c r="C463" s="1" t="s">
        <v>1774</v>
      </c>
      <c r="D463" s="1" t="s">
        <v>2140</v>
      </c>
    </row>
    <row r="464" spans="1:4" x14ac:dyDescent="0.25">
      <c r="A464" s="1" t="s">
        <v>132</v>
      </c>
      <c r="B464" s="1">
        <v>2011</v>
      </c>
      <c r="C464" s="1" t="s">
        <v>1775</v>
      </c>
      <c r="D464" s="1" t="s">
        <v>2140</v>
      </c>
    </row>
    <row r="465" spans="1:4" x14ac:dyDescent="0.25">
      <c r="A465" s="1" t="s">
        <v>162</v>
      </c>
      <c r="B465" s="1">
        <v>2016</v>
      </c>
      <c r="C465" s="1" t="s">
        <v>1775</v>
      </c>
      <c r="D465" s="1" t="s">
        <v>2140</v>
      </c>
    </row>
    <row r="466" spans="1:4" x14ac:dyDescent="0.25">
      <c r="A466" s="1" t="s">
        <v>1225</v>
      </c>
      <c r="B466" s="1">
        <v>2011</v>
      </c>
      <c r="C466" s="1" t="s">
        <v>1925</v>
      </c>
      <c r="D466" s="1" t="s">
        <v>2140</v>
      </c>
    </row>
    <row r="467" spans="1:4" x14ac:dyDescent="0.25">
      <c r="A467" s="1" t="s">
        <v>75</v>
      </c>
      <c r="B467" s="1">
        <v>2015</v>
      </c>
      <c r="C467" s="1" t="s">
        <v>1655</v>
      </c>
      <c r="D467" s="1" t="s">
        <v>2141</v>
      </c>
    </row>
    <row r="468" spans="1:4" x14ac:dyDescent="0.25">
      <c r="A468" s="1" t="s">
        <v>8</v>
      </c>
      <c r="B468" s="1">
        <v>2012</v>
      </c>
      <c r="C468" s="1" t="s">
        <v>1467</v>
      </c>
      <c r="D468" s="1" t="s">
        <v>2141</v>
      </c>
    </row>
    <row r="469" spans="1:4" x14ac:dyDescent="0.25">
      <c r="A469" s="1" t="s">
        <v>9</v>
      </c>
      <c r="B469" s="1">
        <v>2011</v>
      </c>
      <c r="C469" s="1" t="s">
        <v>1467</v>
      </c>
      <c r="D469" s="1" t="s">
        <v>2141</v>
      </c>
    </row>
    <row r="470" spans="1:4" x14ac:dyDescent="0.25">
      <c r="A470" s="1" t="s">
        <v>19</v>
      </c>
      <c r="B470" s="1">
        <v>2008</v>
      </c>
      <c r="C470" s="1" t="s">
        <v>1467</v>
      </c>
      <c r="D470" s="1" t="s">
        <v>2141</v>
      </c>
    </row>
    <row r="471" spans="1:4" x14ac:dyDescent="0.25">
      <c r="A471" s="1" t="s">
        <v>37</v>
      </c>
      <c r="B471" s="1">
        <v>2010</v>
      </c>
      <c r="C471" s="1" t="s">
        <v>1467</v>
      </c>
      <c r="D471" s="1" t="s">
        <v>2141</v>
      </c>
    </row>
    <row r="472" spans="1:4" x14ac:dyDescent="0.25">
      <c r="A472" s="1" t="s">
        <v>47</v>
      </c>
      <c r="B472" s="1">
        <v>2014</v>
      </c>
      <c r="C472" s="1" t="s">
        <v>1467</v>
      </c>
      <c r="D472" s="1" t="s">
        <v>2141</v>
      </c>
    </row>
    <row r="473" spans="1:4" x14ac:dyDescent="0.25">
      <c r="A473" s="1" t="s">
        <v>53</v>
      </c>
      <c r="B473" s="1">
        <v>2009</v>
      </c>
      <c r="C473" s="1" t="s">
        <v>1467</v>
      </c>
      <c r="D473" s="1" t="s">
        <v>2141</v>
      </c>
    </row>
    <row r="474" spans="1:4" x14ac:dyDescent="0.25">
      <c r="A474" s="1" t="s">
        <v>50</v>
      </c>
      <c r="B474" s="1">
        <v>2013</v>
      </c>
      <c r="C474" s="1" t="s">
        <v>1467</v>
      </c>
      <c r="D474" s="1" t="s">
        <v>2141</v>
      </c>
    </row>
    <row r="475" spans="1:4" x14ac:dyDescent="0.25">
      <c r="A475" s="1" t="s">
        <v>101</v>
      </c>
      <c r="B475" s="1">
        <v>2021</v>
      </c>
      <c r="C475" s="1" t="s">
        <v>1467</v>
      </c>
      <c r="D475" s="1" t="s">
        <v>2141</v>
      </c>
    </row>
    <row r="476" spans="1:4" x14ac:dyDescent="0.25">
      <c r="A476" s="1" t="s">
        <v>114</v>
      </c>
      <c r="B476" s="1">
        <v>2011</v>
      </c>
      <c r="C476" s="1" t="s">
        <v>1467</v>
      </c>
      <c r="D476" s="1" t="s">
        <v>2141</v>
      </c>
    </row>
    <row r="477" spans="1:4" x14ac:dyDescent="0.25">
      <c r="A477" s="1" t="s">
        <v>119</v>
      </c>
      <c r="B477" s="1">
        <v>1999</v>
      </c>
      <c r="C477" s="1" t="s">
        <v>1467</v>
      </c>
      <c r="D477" s="1" t="s">
        <v>2141</v>
      </c>
    </row>
    <row r="478" spans="1:4" x14ac:dyDescent="0.25">
      <c r="A478" s="1" t="s">
        <v>137</v>
      </c>
      <c r="B478" s="1">
        <v>2004</v>
      </c>
      <c r="C478" s="1" t="s">
        <v>1467</v>
      </c>
      <c r="D478" s="1" t="s">
        <v>2141</v>
      </c>
    </row>
    <row r="479" spans="1:4" x14ac:dyDescent="0.25">
      <c r="A479" s="1" t="s">
        <v>148</v>
      </c>
      <c r="B479" s="1">
        <v>2000</v>
      </c>
      <c r="C479" s="1" t="s">
        <v>1467</v>
      </c>
      <c r="D479" s="1" t="s">
        <v>2141</v>
      </c>
    </row>
    <row r="480" spans="1:4" x14ac:dyDescent="0.25">
      <c r="A480" s="1" t="s">
        <v>151</v>
      </c>
      <c r="B480" s="1">
        <v>2008</v>
      </c>
      <c r="C480" s="1" t="s">
        <v>1467</v>
      </c>
      <c r="D480" s="1" t="s">
        <v>2141</v>
      </c>
    </row>
    <row r="481" spans="1:4" x14ac:dyDescent="0.25">
      <c r="A481" s="1" t="s">
        <v>157</v>
      </c>
      <c r="B481" s="1">
        <v>2008</v>
      </c>
      <c r="C481" s="1" t="s">
        <v>1467</v>
      </c>
      <c r="D481" s="1" t="s">
        <v>2141</v>
      </c>
    </row>
    <row r="482" spans="1:4" x14ac:dyDescent="0.25">
      <c r="A482" s="1" t="s">
        <v>185</v>
      </c>
      <c r="B482" s="1">
        <v>2010</v>
      </c>
      <c r="C482" s="1" t="s">
        <v>1467</v>
      </c>
      <c r="D482" s="1" t="s">
        <v>2141</v>
      </c>
    </row>
    <row r="483" spans="1:4" x14ac:dyDescent="0.25">
      <c r="A483" s="1" t="s">
        <v>206</v>
      </c>
      <c r="B483" s="1">
        <v>2022</v>
      </c>
      <c r="C483" s="1" t="s">
        <v>1467</v>
      </c>
      <c r="D483" s="1" t="s">
        <v>2141</v>
      </c>
    </row>
    <row r="484" spans="1:4" x14ac:dyDescent="0.25">
      <c r="A484" s="1" t="s">
        <v>1226</v>
      </c>
      <c r="B484" s="1">
        <v>2011</v>
      </c>
      <c r="C484" s="1" t="s">
        <v>1467</v>
      </c>
      <c r="D484" s="1" t="s">
        <v>2141</v>
      </c>
    </row>
    <row r="485" spans="1:4" x14ac:dyDescent="0.25">
      <c r="A485" s="1" t="s">
        <v>701</v>
      </c>
      <c r="B485" s="1">
        <v>2014</v>
      </c>
      <c r="C485" s="1" t="s">
        <v>1467</v>
      </c>
      <c r="D485" s="1" t="s">
        <v>2141</v>
      </c>
    </row>
    <row r="486" spans="1:4" x14ac:dyDescent="0.25">
      <c r="A486" s="1" t="s">
        <v>239</v>
      </c>
      <c r="B486" s="1">
        <v>2020</v>
      </c>
      <c r="C486" s="1" t="s">
        <v>1467</v>
      </c>
      <c r="D486" s="1" t="s">
        <v>2141</v>
      </c>
    </row>
    <row r="487" spans="1:4" x14ac:dyDescent="0.25">
      <c r="A487" s="1" t="s">
        <v>276</v>
      </c>
      <c r="B487" s="1">
        <v>2020</v>
      </c>
      <c r="C487" s="1" t="s">
        <v>1467</v>
      </c>
      <c r="D487" s="1" t="s">
        <v>2141</v>
      </c>
    </row>
    <row r="488" spans="1:4" x14ac:dyDescent="0.25">
      <c r="A488" s="1" t="s">
        <v>272</v>
      </c>
      <c r="B488" s="1">
        <v>2015</v>
      </c>
      <c r="C488" s="1" t="s">
        <v>1467</v>
      </c>
      <c r="D488" s="1" t="s">
        <v>2141</v>
      </c>
    </row>
    <row r="489" spans="1:4" x14ac:dyDescent="0.25">
      <c r="A489" s="1" t="s">
        <v>37</v>
      </c>
      <c r="B489" s="1">
        <v>2010</v>
      </c>
      <c r="C489" s="1" t="s">
        <v>1605</v>
      </c>
      <c r="D489" s="1" t="s">
        <v>2141</v>
      </c>
    </row>
    <row r="490" spans="1:4" x14ac:dyDescent="0.25">
      <c r="A490" s="1" t="s">
        <v>182</v>
      </c>
      <c r="B490" s="1">
        <v>2018</v>
      </c>
      <c r="C490" s="1" t="s">
        <v>1867</v>
      </c>
      <c r="D490" s="1" t="s">
        <v>2140</v>
      </c>
    </row>
    <row r="491" spans="1:4" x14ac:dyDescent="0.25">
      <c r="A491" s="1" t="s">
        <v>134</v>
      </c>
      <c r="B491" s="1">
        <v>2000</v>
      </c>
      <c r="C491" s="1" t="s">
        <v>1783</v>
      </c>
      <c r="D491" s="1" t="s">
        <v>2140</v>
      </c>
    </row>
    <row r="492" spans="1:4" x14ac:dyDescent="0.25">
      <c r="A492" s="1" t="s">
        <v>272</v>
      </c>
      <c r="B492" s="1">
        <v>2015</v>
      </c>
      <c r="C492" s="1" t="s">
        <v>1783</v>
      </c>
      <c r="D492" s="1" t="s">
        <v>2140</v>
      </c>
    </row>
    <row r="493" spans="1:4" x14ac:dyDescent="0.25">
      <c r="A493" s="1" t="s">
        <v>169</v>
      </c>
      <c r="B493" s="1">
        <v>2015</v>
      </c>
      <c r="C493" s="1" t="s">
        <v>1869</v>
      </c>
      <c r="D493" s="1" t="s">
        <v>2140</v>
      </c>
    </row>
    <row r="494" spans="1:4" x14ac:dyDescent="0.25">
      <c r="A494" s="1" t="s">
        <v>179</v>
      </c>
      <c r="B494" s="1">
        <v>2017</v>
      </c>
      <c r="C494" s="1" t="s">
        <v>1856</v>
      </c>
      <c r="D494" s="1" t="s">
        <v>2140</v>
      </c>
    </row>
    <row r="495" spans="1:4" x14ac:dyDescent="0.25">
      <c r="A495" s="1" t="s">
        <v>154</v>
      </c>
      <c r="B495" s="1">
        <v>2014</v>
      </c>
      <c r="C495" s="1" t="s">
        <v>1823</v>
      </c>
      <c r="D495" s="1" t="s">
        <v>2140</v>
      </c>
    </row>
    <row r="496" spans="1:4" x14ac:dyDescent="0.25">
      <c r="A496" s="1" t="s">
        <v>160</v>
      </c>
      <c r="B496" s="1">
        <v>2008</v>
      </c>
      <c r="C496" s="1" t="s">
        <v>1823</v>
      </c>
      <c r="D496" s="1" t="s">
        <v>2140</v>
      </c>
    </row>
    <row r="497" spans="1:4" x14ac:dyDescent="0.25">
      <c r="A497" s="1" t="s">
        <v>53</v>
      </c>
      <c r="B497" s="1">
        <v>2009</v>
      </c>
      <c r="C497" s="1" t="s">
        <v>1644</v>
      </c>
      <c r="D497" s="1" t="s">
        <v>2141</v>
      </c>
    </row>
    <row r="498" spans="1:4" x14ac:dyDescent="0.25">
      <c r="A498" s="1" t="s">
        <v>50</v>
      </c>
      <c r="B498" s="1">
        <v>2013</v>
      </c>
      <c r="C498" s="1" t="s">
        <v>1644</v>
      </c>
      <c r="D498" s="1" t="s">
        <v>2141</v>
      </c>
    </row>
    <row r="499" spans="1:4" x14ac:dyDescent="0.25">
      <c r="A499" s="1" t="s">
        <v>114</v>
      </c>
      <c r="B499" s="1">
        <v>2011</v>
      </c>
      <c r="C499" s="1" t="s">
        <v>1644</v>
      </c>
      <c r="D499" s="1" t="s">
        <v>2141</v>
      </c>
    </row>
    <row r="500" spans="1:4" x14ac:dyDescent="0.25">
      <c r="A500" s="1" t="s">
        <v>117</v>
      </c>
      <c r="B500" s="1">
        <v>2014</v>
      </c>
      <c r="C500" s="1" t="s">
        <v>1644</v>
      </c>
      <c r="D500" s="1" t="s">
        <v>2141</v>
      </c>
    </row>
    <row r="501" spans="1:4" x14ac:dyDescent="0.25">
      <c r="A501" s="1" t="s">
        <v>155</v>
      </c>
      <c r="B501" s="1">
        <v>2013</v>
      </c>
      <c r="C501" s="1" t="s">
        <v>1812</v>
      </c>
      <c r="D501" s="1" t="s">
        <v>2141</v>
      </c>
    </row>
    <row r="502" spans="1:4" x14ac:dyDescent="0.25">
      <c r="A502" s="1" t="s">
        <v>254</v>
      </c>
      <c r="B502" s="1">
        <v>2006</v>
      </c>
      <c r="C502" s="1" t="s">
        <v>1812</v>
      </c>
      <c r="D502" s="1" t="s">
        <v>2141</v>
      </c>
    </row>
    <row r="503" spans="1:4" x14ac:dyDescent="0.25">
      <c r="A503" s="1" t="s">
        <v>264</v>
      </c>
      <c r="B503" s="1">
        <v>2000</v>
      </c>
      <c r="C503" s="1" t="s">
        <v>2009</v>
      </c>
      <c r="D503" s="1" t="s">
        <v>2139</v>
      </c>
    </row>
    <row r="504" spans="1:4" x14ac:dyDescent="0.25">
      <c r="A504" s="1" t="s">
        <v>267</v>
      </c>
      <c r="B504" s="1">
        <v>2002</v>
      </c>
      <c r="C504" s="1" t="s">
        <v>2009</v>
      </c>
      <c r="D504" s="1" t="s">
        <v>2139</v>
      </c>
    </row>
    <row r="505" spans="1:4" x14ac:dyDescent="0.25">
      <c r="A505" s="1" t="s">
        <v>267</v>
      </c>
      <c r="B505" s="1">
        <v>2002</v>
      </c>
      <c r="C505" s="1" t="s">
        <v>2019</v>
      </c>
      <c r="D505" s="1" t="s">
        <v>2142</v>
      </c>
    </row>
    <row r="506" spans="1:4" x14ac:dyDescent="0.25">
      <c r="A506" s="1" t="s">
        <v>267</v>
      </c>
      <c r="B506" s="1">
        <v>2002</v>
      </c>
      <c r="C506" s="1" t="s">
        <v>2020</v>
      </c>
      <c r="D506" s="1" t="s">
        <v>2142</v>
      </c>
    </row>
    <row r="507" spans="1:4" x14ac:dyDescent="0.25">
      <c r="A507" s="1" t="s">
        <v>315</v>
      </c>
      <c r="B507" s="1">
        <v>2020</v>
      </c>
      <c r="C507" s="1" t="s">
        <v>2088</v>
      </c>
      <c r="D507" s="1" t="s">
        <v>2140</v>
      </c>
    </row>
    <row r="508" spans="1:4" x14ac:dyDescent="0.25">
      <c r="A508" s="1" t="s">
        <v>191</v>
      </c>
      <c r="B508" s="1">
        <v>2015</v>
      </c>
      <c r="C508" s="1" t="s">
        <v>1904</v>
      </c>
      <c r="D508" s="1" t="s">
        <v>2141</v>
      </c>
    </row>
    <row r="509" spans="1:4" x14ac:dyDescent="0.25">
      <c r="A509" s="1" t="s">
        <v>196</v>
      </c>
      <c r="B509" s="1">
        <v>2001</v>
      </c>
      <c r="C509" s="1" t="s">
        <v>1904</v>
      </c>
      <c r="D509" s="1" t="s">
        <v>2141</v>
      </c>
    </row>
    <row r="510" spans="1:4" x14ac:dyDescent="0.25">
      <c r="A510" s="1" t="s">
        <v>204</v>
      </c>
      <c r="B510" s="1">
        <v>2014</v>
      </c>
      <c r="C510" s="1" t="s">
        <v>1904</v>
      </c>
      <c r="D510" s="1" t="s">
        <v>2141</v>
      </c>
    </row>
    <row r="511" spans="1:4" x14ac:dyDescent="0.25">
      <c r="A511" s="1" t="s">
        <v>698</v>
      </c>
      <c r="B511" s="1">
        <v>2007</v>
      </c>
      <c r="C511" s="1" t="s">
        <v>1929</v>
      </c>
      <c r="D511" s="1" t="s">
        <v>2140</v>
      </c>
    </row>
    <row r="512" spans="1:4" x14ac:dyDescent="0.25">
      <c r="A512" s="1" t="s">
        <v>267</v>
      </c>
      <c r="B512" s="1">
        <v>2002</v>
      </c>
      <c r="C512" s="1" t="s">
        <v>1929</v>
      </c>
      <c r="D512" s="1" t="s">
        <v>2140</v>
      </c>
    </row>
    <row r="513" spans="1:4" x14ac:dyDescent="0.25">
      <c r="A513" s="1" t="s">
        <v>47</v>
      </c>
      <c r="B513" s="1">
        <v>2014</v>
      </c>
      <c r="C513" s="1" t="s">
        <v>1639</v>
      </c>
      <c r="D513" s="1" t="s">
        <v>2140</v>
      </c>
    </row>
    <row r="514" spans="1:4" x14ac:dyDescent="0.25">
      <c r="A514" s="1" t="s">
        <v>264</v>
      </c>
      <c r="B514" s="1">
        <v>2000</v>
      </c>
      <c r="C514" s="1" t="s">
        <v>1639</v>
      </c>
      <c r="D514" s="1" t="s">
        <v>2140</v>
      </c>
    </row>
    <row r="515" spans="1:4" x14ac:dyDescent="0.25">
      <c r="A515" s="1" t="s">
        <v>302</v>
      </c>
      <c r="B515" s="1">
        <v>2003</v>
      </c>
      <c r="C515" s="1" t="s">
        <v>1639</v>
      </c>
      <c r="D515" s="1" t="s">
        <v>2140</v>
      </c>
    </row>
    <row r="516" spans="1:4" x14ac:dyDescent="0.25">
      <c r="A516" s="1" t="s">
        <v>16</v>
      </c>
      <c r="B516" s="1">
        <v>2016</v>
      </c>
      <c r="C516" s="1" t="s">
        <v>1545</v>
      </c>
      <c r="D516" s="1" t="s">
        <v>2140</v>
      </c>
    </row>
    <row r="517" spans="1:4" x14ac:dyDescent="0.25">
      <c r="A517" s="1" t="s">
        <v>41</v>
      </c>
      <c r="B517" s="1">
        <v>2020</v>
      </c>
      <c r="C517" s="1" t="s">
        <v>1545</v>
      </c>
      <c r="D517" s="1" t="s">
        <v>2140</v>
      </c>
    </row>
    <row r="518" spans="1:4" x14ac:dyDescent="0.25">
      <c r="A518" s="1" t="s">
        <v>47</v>
      </c>
      <c r="B518" s="1">
        <v>2014</v>
      </c>
      <c r="C518" s="1" t="s">
        <v>1545</v>
      </c>
      <c r="D518" s="1" t="s">
        <v>2140</v>
      </c>
    </row>
    <row r="519" spans="1:4" x14ac:dyDescent="0.25">
      <c r="A519" s="1" t="s">
        <v>95</v>
      </c>
      <c r="B519" s="1">
        <v>2018</v>
      </c>
      <c r="C519" s="1" t="s">
        <v>1545</v>
      </c>
      <c r="D519" s="1" t="s">
        <v>2140</v>
      </c>
    </row>
    <row r="520" spans="1:4" x14ac:dyDescent="0.25">
      <c r="A520" s="1" t="s">
        <v>98</v>
      </c>
      <c r="B520" s="1">
        <v>2020</v>
      </c>
      <c r="C520" s="1" t="s">
        <v>1545</v>
      </c>
      <c r="D520" s="1" t="s">
        <v>2140</v>
      </c>
    </row>
    <row r="521" spans="1:4" x14ac:dyDescent="0.25">
      <c r="A521" s="1" t="s">
        <v>101</v>
      </c>
      <c r="B521" s="1">
        <v>2021</v>
      </c>
      <c r="C521" s="1" t="s">
        <v>1545</v>
      </c>
      <c r="D521" s="1" t="s">
        <v>2140</v>
      </c>
    </row>
    <row r="522" spans="1:4" x14ac:dyDescent="0.25">
      <c r="A522" s="1" t="s">
        <v>122</v>
      </c>
      <c r="B522" s="1">
        <v>2021</v>
      </c>
      <c r="C522" s="1" t="s">
        <v>1545</v>
      </c>
      <c r="D522" s="1" t="s">
        <v>2140</v>
      </c>
    </row>
    <row r="523" spans="1:4" x14ac:dyDescent="0.25">
      <c r="A523" s="1" t="s">
        <v>157</v>
      </c>
      <c r="B523" s="1">
        <v>2008</v>
      </c>
      <c r="C523" s="1" t="s">
        <v>1545</v>
      </c>
      <c r="D523" s="1" t="s">
        <v>2140</v>
      </c>
    </row>
    <row r="524" spans="1:4" x14ac:dyDescent="0.25">
      <c r="A524" s="1" t="s">
        <v>1226</v>
      </c>
      <c r="B524" s="1">
        <v>2011</v>
      </c>
      <c r="C524" s="1" t="s">
        <v>1545</v>
      </c>
      <c r="D524" s="1" t="s">
        <v>2140</v>
      </c>
    </row>
    <row r="525" spans="1:4" x14ac:dyDescent="0.25">
      <c r="A525" s="1" t="s">
        <v>247</v>
      </c>
      <c r="B525" s="1">
        <v>2006</v>
      </c>
      <c r="C525" s="1" t="s">
        <v>1545</v>
      </c>
      <c r="D525" s="1" t="s">
        <v>2140</v>
      </c>
    </row>
    <row r="526" spans="1:4" x14ac:dyDescent="0.25">
      <c r="A526" s="1" t="s">
        <v>276</v>
      </c>
      <c r="B526" s="1">
        <v>2020</v>
      </c>
      <c r="C526" s="1" t="s">
        <v>1545</v>
      </c>
      <c r="D526" s="1" t="s">
        <v>2140</v>
      </c>
    </row>
    <row r="527" spans="1:4" x14ac:dyDescent="0.25">
      <c r="A527" s="1" t="s">
        <v>236</v>
      </c>
      <c r="B527" s="1">
        <v>2020</v>
      </c>
      <c r="C527" s="1" t="s">
        <v>1545</v>
      </c>
      <c r="D527" s="1" t="s">
        <v>2140</v>
      </c>
    </row>
    <row r="528" spans="1:4" x14ac:dyDescent="0.25">
      <c r="A528" s="1" t="s">
        <v>24</v>
      </c>
      <c r="B528" s="1">
        <v>2020</v>
      </c>
      <c r="C528" s="1" t="s">
        <v>1573</v>
      </c>
      <c r="D528" s="1" t="s">
        <v>2139</v>
      </c>
    </row>
    <row r="529" spans="1:4" x14ac:dyDescent="0.25">
      <c r="A529" s="1" t="s">
        <v>175</v>
      </c>
      <c r="B529" s="1">
        <v>2016</v>
      </c>
      <c r="C529" s="1" t="s">
        <v>1879</v>
      </c>
      <c r="D529" s="1" t="s">
        <v>2141</v>
      </c>
    </row>
    <row r="530" spans="1:4" x14ac:dyDescent="0.25">
      <c r="A530" s="1" t="s">
        <v>308</v>
      </c>
      <c r="B530" s="1">
        <v>2004</v>
      </c>
      <c r="C530" s="1" t="s">
        <v>1879</v>
      </c>
      <c r="D530" s="1" t="s">
        <v>2141</v>
      </c>
    </row>
    <row r="531" spans="1:4" x14ac:dyDescent="0.25">
      <c r="A531" s="1" t="s">
        <v>132</v>
      </c>
      <c r="B531" s="1">
        <v>2011</v>
      </c>
      <c r="C531" s="1" t="s">
        <v>1776</v>
      </c>
      <c r="D531" s="1" t="s">
        <v>2139</v>
      </c>
    </row>
    <row r="532" spans="1:4" x14ac:dyDescent="0.25">
      <c r="A532" s="1" t="s">
        <v>9</v>
      </c>
      <c r="B532" s="1">
        <v>2011</v>
      </c>
      <c r="C532" s="1" t="s">
        <v>1491</v>
      </c>
      <c r="D532" s="1" t="s">
        <v>2139</v>
      </c>
    </row>
    <row r="533" spans="1:4" x14ac:dyDescent="0.25">
      <c r="A533" s="1" t="s">
        <v>122</v>
      </c>
      <c r="B533" s="1">
        <v>2021</v>
      </c>
      <c r="C533" s="1" t="s">
        <v>1743</v>
      </c>
      <c r="D533" s="1" t="s">
        <v>2139</v>
      </c>
    </row>
    <row r="534" spans="1:4" x14ac:dyDescent="0.25">
      <c r="A534" s="1" t="s">
        <v>272</v>
      </c>
      <c r="B534" s="1">
        <v>2015</v>
      </c>
      <c r="C534" s="1" t="s">
        <v>1743</v>
      </c>
      <c r="D534" s="1" t="s">
        <v>2139</v>
      </c>
    </row>
    <row r="535" spans="1:4" x14ac:dyDescent="0.25">
      <c r="A535" s="1" t="s">
        <v>162</v>
      </c>
      <c r="B535" s="1">
        <v>2016</v>
      </c>
      <c r="C535" s="1" t="s">
        <v>1848</v>
      </c>
      <c r="D535" s="1" t="s">
        <v>2141</v>
      </c>
    </row>
    <row r="536" spans="1:4" x14ac:dyDescent="0.25">
      <c r="A536" s="1" t="s">
        <v>111</v>
      </c>
      <c r="B536" s="1">
        <v>2003</v>
      </c>
      <c r="C536" s="1" t="s">
        <v>1704</v>
      </c>
      <c r="D536" s="1" t="s">
        <v>2141</v>
      </c>
    </row>
    <row r="537" spans="1:4" x14ac:dyDescent="0.25">
      <c r="A537" s="1" t="s">
        <v>315</v>
      </c>
      <c r="B537" s="1">
        <v>2020</v>
      </c>
      <c r="C537" s="1" t="s">
        <v>2089</v>
      </c>
      <c r="D537" s="1" t="s">
        <v>2141</v>
      </c>
    </row>
    <row r="538" spans="1:4" x14ac:dyDescent="0.25">
      <c r="A538" s="1" t="s">
        <v>16</v>
      </c>
      <c r="B538" s="1">
        <v>2016</v>
      </c>
      <c r="C538" s="1" t="s">
        <v>1544</v>
      </c>
      <c r="D538" s="1" t="s">
        <v>2141</v>
      </c>
    </row>
    <row r="539" spans="1:4" x14ac:dyDescent="0.25">
      <c r="A539" s="1" t="s">
        <v>21</v>
      </c>
      <c r="B539" s="1">
        <v>2019</v>
      </c>
      <c r="C539" s="1" t="s">
        <v>1544</v>
      </c>
      <c r="D539" s="1" t="s">
        <v>2141</v>
      </c>
    </row>
    <row r="540" spans="1:4" x14ac:dyDescent="0.25">
      <c r="A540" s="1" t="s">
        <v>24</v>
      </c>
      <c r="B540" s="1">
        <v>2020</v>
      </c>
      <c r="C540" s="1" t="s">
        <v>1544</v>
      </c>
      <c r="D540" s="1" t="s">
        <v>2141</v>
      </c>
    </row>
    <row r="541" spans="1:4" x14ac:dyDescent="0.25">
      <c r="A541" s="1" t="s">
        <v>154</v>
      </c>
      <c r="B541" s="1">
        <v>2014</v>
      </c>
      <c r="C541" s="1" t="s">
        <v>1544</v>
      </c>
      <c r="D541" s="1" t="s">
        <v>2141</v>
      </c>
    </row>
    <row r="542" spans="1:4" x14ac:dyDescent="0.25">
      <c r="A542" s="1" t="s">
        <v>21</v>
      </c>
      <c r="B542" s="1">
        <v>2019</v>
      </c>
      <c r="C542" s="1" t="s">
        <v>1565</v>
      </c>
      <c r="D542" s="1" t="s">
        <v>2141</v>
      </c>
    </row>
    <row r="543" spans="1:4" x14ac:dyDescent="0.25">
      <c r="A543" s="1" t="s">
        <v>24</v>
      </c>
      <c r="B543" s="1">
        <v>2020</v>
      </c>
      <c r="C543" s="1" t="s">
        <v>1565</v>
      </c>
      <c r="D543" s="1" t="s">
        <v>2141</v>
      </c>
    </row>
    <row r="544" spans="1:4" x14ac:dyDescent="0.25">
      <c r="A544" s="1" t="s">
        <v>114</v>
      </c>
      <c r="B544" s="1">
        <v>2011</v>
      </c>
      <c r="C544" s="1" t="s">
        <v>1724</v>
      </c>
      <c r="D544" s="1" t="s">
        <v>2140</v>
      </c>
    </row>
    <row r="545" spans="1:4" x14ac:dyDescent="0.25">
      <c r="A545" s="1" t="s">
        <v>125</v>
      </c>
      <c r="B545" s="1">
        <v>2003</v>
      </c>
      <c r="C545" s="1" t="s">
        <v>1724</v>
      </c>
      <c r="D545" s="1" t="s">
        <v>2140</v>
      </c>
    </row>
    <row r="546" spans="1:4" ht="30" x14ac:dyDescent="0.25">
      <c r="A546" s="1" t="s">
        <v>128</v>
      </c>
      <c r="B546" s="1">
        <v>2005</v>
      </c>
      <c r="C546" s="1" t="s">
        <v>1724</v>
      </c>
      <c r="D546" s="1" t="s">
        <v>2140</v>
      </c>
    </row>
    <row r="547" spans="1:4" x14ac:dyDescent="0.25">
      <c r="A547" s="1" t="s">
        <v>134</v>
      </c>
      <c r="B547" s="1">
        <v>2000</v>
      </c>
      <c r="C547" s="1" t="s">
        <v>1724</v>
      </c>
      <c r="D547" s="1" t="s">
        <v>2140</v>
      </c>
    </row>
    <row r="548" spans="1:4" x14ac:dyDescent="0.25">
      <c r="A548" s="1" t="s">
        <v>139</v>
      </c>
      <c r="B548" s="1">
        <v>1998</v>
      </c>
      <c r="C548" s="1" t="s">
        <v>1724</v>
      </c>
      <c r="D548" s="1" t="s">
        <v>2140</v>
      </c>
    </row>
    <row r="549" spans="1:4" x14ac:dyDescent="0.25">
      <c r="A549" s="1" t="s">
        <v>160</v>
      </c>
      <c r="B549" s="1">
        <v>2008</v>
      </c>
      <c r="C549" s="1" t="s">
        <v>1724</v>
      </c>
      <c r="D549" s="1" t="s">
        <v>2140</v>
      </c>
    </row>
    <row r="550" spans="1:4" x14ac:dyDescent="0.25">
      <c r="A550" s="1" t="s">
        <v>30</v>
      </c>
      <c r="B550" s="1">
        <v>2010</v>
      </c>
      <c r="C550" s="1" t="s">
        <v>1594</v>
      </c>
      <c r="D550" s="1" t="s">
        <v>2139</v>
      </c>
    </row>
    <row r="551" spans="1:4" x14ac:dyDescent="0.25">
      <c r="A551" s="1" t="s">
        <v>47</v>
      </c>
      <c r="B551" s="1">
        <v>2014</v>
      </c>
      <c r="C551" s="1" t="s">
        <v>1594</v>
      </c>
      <c r="D551" s="1" t="s">
        <v>2139</v>
      </c>
    </row>
    <row r="552" spans="1:4" x14ac:dyDescent="0.25">
      <c r="A552" s="1" t="s">
        <v>101</v>
      </c>
      <c r="B552" s="1">
        <v>2021</v>
      </c>
      <c r="C552" s="1" t="s">
        <v>1594</v>
      </c>
      <c r="D552" s="1" t="s">
        <v>2139</v>
      </c>
    </row>
    <row r="553" spans="1:4" x14ac:dyDescent="0.25">
      <c r="A553" s="1" t="s">
        <v>236</v>
      </c>
      <c r="B553" s="1">
        <v>2020</v>
      </c>
      <c r="C553" s="1" t="s">
        <v>1594</v>
      </c>
      <c r="D553" s="1" t="s">
        <v>2139</v>
      </c>
    </row>
    <row r="554" spans="1:4" x14ac:dyDescent="0.25">
      <c r="A554" s="1" t="s">
        <v>254</v>
      </c>
      <c r="B554" s="1">
        <v>2006</v>
      </c>
      <c r="C554" s="1" t="s">
        <v>1594</v>
      </c>
      <c r="D554" s="1" t="s">
        <v>2139</v>
      </c>
    </row>
    <row r="555" spans="1:4" x14ac:dyDescent="0.25">
      <c r="A555" s="1" t="s">
        <v>15</v>
      </c>
      <c r="B555" s="1">
        <v>2016</v>
      </c>
      <c r="C555" s="1" t="s">
        <v>1521</v>
      </c>
      <c r="D555" s="1" t="s">
        <v>2141</v>
      </c>
    </row>
    <row r="556" spans="1:4" x14ac:dyDescent="0.25">
      <c r="A556" s="1" t="s">
        <v>75</v>
      </c>
      <c r="B556" s="1">
        <v>2015</v>
      </c>
      <c r="C556" s="1" t="s">
        <v>1521</v>
      </c>
      <c r="D556" s="1" t="s">
        <v>2141</v>
      </c>
    </row>
    <row r="557" spans="1:4" x14ac:dyDescent="0.25">
      <c r="A557" s="1" t="s">
        <v>125</v>
      </c>
      <c r="B557" s="1">
        <v>2003</v>
      </c>
      <c r="C557" s="1" t="s">
        <v>1521</v>
      </c>
      <c r="D557" s="1" t="s">
        <v>2141</v>
      </c>
    </row>
    <row r="558" spans="1:4" x14ac:dyDescent="0.25">
      <c r="A558" s="1" t="s">
        <v>1039</v>
      </c>
      <c r="B558" s="1">
        <v>2012</v>
      </c>
      <c r="C558" s="1" t="s">
        <v>1521</v>
      </c>
      <c r="D558" s="1" t="s">
        <v>2141</v>
      </c>
    </row>
    <row r="559" spans="1:4" x14ac:dyDescent="0.25">
      <c r="A559" s="1" t="s">
        <v>30</v>
      </c>
      <c r="B559" s="1">
        <v>2010</v>
      </c>
      <c r="C559" s="1" t="s">
        <v>1598</v>
      </c>
      <c r="D559" s="1" t="s">
        <v>2140</v>
      </c>
    </row>
    <row r="560" spans="1:4" x14ac:dyDescent="0.25">
      <c r="A560" s="1" t="s">
        <v>201</v>
      </c>
      <c r="B560" s="1">
        <v>2002</v>
      </c>
      <c r="C560" s="1" t="s">
        <v>1911</v>
      </c>
      <c r="D560" s="1" t="s">
        <v>2139</v>
      </c>
    </row>
    <row r="561" spans="1:4" x14ac:dyDescent="0.25">
      <c r="A561" s="1" t="s">
        <v>16</v>
      </c>
      <c r="B561" s="1">
        <v>2016</v>
      </c>
      <c r="C561" s="1" t="s">
        <v>1546</v>
      </c>
      <c r="D561" s="1" t="s">
        <v>2140</v>
      </c>
    </row>
    <row r="562" spans="1:4" x14ac:dyDescent="0.25">
      <c r="A562" s="1" t="s">
        <v>702</v>
      </c>
      <c r="B562" s="1">
        <v>2018</v>
      </c>
      <c r="C562" s="1" t="s">
        <v>1967</v>
      </c>
      <c r="D562" s="1" t="s">
        <v>2140</v>
      </c>
    </row>
    <row r="563" spans="1:4" x14ac:dyDescent="0.25">
      <c r="A563" s="1" t="s">
        <v>154</v>
      </c>
      <c r="B563" s="1">
        <v>2014</v>
      </c>
      <c r="C563" s="1" t="s">
        <v>1825</v>
      </c>
      <c r="D563" s="1" t="s">
        <v>2140</v>
      </c>
    </row>
    <row r="564" spans="1:4" ht="30" x14ac:dyDescent="0.25">
      <c r="A564" s="1" t="s">
        <v>130</v>
      </c>
      <c r="B564" s="1">
        <v>2005</v>
      </c>
      <c r="C564" s="1" t="s">
        <v>1771</v>
      </c>
      <c r="D564" s="1" t="s">
        <v>2140</v>
      </c>
    </row>
    <row r="565" spans="1:4" x14ac:dyDescent="0.25">
      <c r="A565" s="1" t="s">
        <v>132</v>
      </c>
      <c r="B565" s="1">
        <v>2011</v>
      </c>
      <c r="C565" s="1" t="s">
        <v>1771</v>
      </c>
      <c r="D565" s="1" t="s">
        <v>2140</v>
      </c>
    </row>
    <row r="566" spans="1:4" x14ac:dyDescent="0.25">
      <c r="A566" s="1" t="s">
        <v>134</v>
      </c>
      <c r="B566" s="1">
        <v>2000</v>
      </c>
      <c r="C566" s="1" t="s">
        <v>1771</v>
      </c>
      <c r="D566" s="1" t="s">
        <v>2140</v>
      </c>
    </row>
    <row r="567" spans="1:4" x14ac:dyDescent="0.25">
      <c r="A567" s="1" t="s">
        <v>160</v>
      </c>
      <c r="B567" s="1">
        <v>2008</v>
      </c>
      <c r="C567" s="1" t="s">
        <v>1771</v>
      </c>
      <c r="D567" s="1" t="s">
        <v>2140</v>
      </c>
    </row>
    <row r="568" spans="1:4" x14ac:dyDescent="0.25">
      <c r="A568" s="1" t="s">
        <v>287</v>
      </c>
      <c r="B568" s="1">
        <v>2016</v>
      </c>
      <c r="C568" s="1" t="s">
        <v>2056</v>
      </c>
      <c r="D568" s="1" t="s">
        <v>2140</v>
      </c>
    </row>
    <row r="569" spans="1:4" x14ac:dyDescent="0.25">
      <c r="A569" s="1" t="s">
        <v>101</v>
      </c>
      <c r="B569" s="1">
        <v>2021</v>
      </c>
      <c r="C569" s="1" t="s">
        <v>1685</v>
      </c>
      <c r="D569" s="1" t="s">
        <v>2140</v>
      </c>
    </row>
    <row r="570" spans="1:4" x14ac:dyDescent="0.25">
      <c r="A570" s="1" t="s">
        <v>139</v>
      </c>
      <c r="B570" s="1">
        <v>1998</v>
      </c>
      <c r="C570" s="1" t="s">
        <v>1685</v>
      </c>
      <c r="D570" s="1" t="s">
        <v>2140</v>
      </c>
    </row>
    <row r="571" spans="1:4" x14ac:dyDescent="0.25">
      <c r="A571" s="1" t="s">
        <v>157</v>
      </c>
      <c r="B571" s="1">
        <v>2008</v>
      </c>
      <c r="C571" s="1" t="s">
        <v>1685</v>
      </c>
      <c r="D571" s="1" t="s">
        <v>2140</v>
      </c>
    </row>
    <row r="572" spans="1:4" x14ac:dyDescent="0.25">
      <c r="A572" s="1" t="s">
        <v>699</v>
      </c>
      <c r="B572" s="1">
        <v>2020</v>
      </c>
      <c r="C572" s="1" t="s">
        <v>1931</v>
      </c>
      <c r="D572" s="1" t="s">
        <v>2140</v>
      </c>
    </row>
    <row r="573" spans="1:4" x14ac:dyDescent="0.25">
      <c r="A573" s="1" t="s">
        <v>101</v>
      </c>
      <c r="B573" s="1">
        <v>2021</v>
      </c>
      <c r="C573" s="1" t="s">
        <v>14</v>
      </c>
      <c r="D573" s="1" t="s">
        <v>2142</v>
      </c>
    </row>
    <row r="574" spans="1:4" x14ac:dyDescent="0.25">
      <c r="A574" s="1" t="s">
        <v>16</v>
      </c>
      <c r="B574" s="1">
        <v>2016</v>
      </c>
      <c r="C574" s="1" t="s">
        <v>1553</v>
      </c>
      <c r="D574" s="1" t="s">
        <v>2139</v>
      </c>
    </row>
    <row r="575" spans="1:4" x14ac:dyDescent="0.25">
      <c r="A575" s="1" t="s">
        <v>53</v>
      </c>
      <c r="B575" s="1">
        <v>2009</v>
      </c>
      <c r="C575" s="1" t="s">
        <v>1649</v>
      </c>
      <c r="D575" s="1" t="s">
        <v>2141</v>
      </c>
    </row>
    <row r="576" spans="1:4" x14ac:dyDescent="0.25">
      <c r="A576" s="1" t="s">
        <v>700</v>
      </c>
      <c r="B576" s="1">
        <v>2013</v>
      </c>
      <c r="C576" s="1" t="s">
        <v>1937</v>
      </c>
      <c r="D576" s="1" t="s">
        <v>2141</v>
      </c>
    </row>
    <row r="577" spans="1:4" x14ac:dyDescent="0.25">
      <c r="A577" s="1" t="s">
        <v>75</v>
      </c>
      <c r="B577" s="1">
        <v>2015</v>
      </c>
      <c r="C577" s="1" t="s">
        <v>1656</v>
      </c>
      <c r="D577" s="1" t="s">
        <v>2139</v>
      </c>
    </row>
    <row r="578" spans="1:4" x14ac:dyDescent="0.25">
      <c r="A578" s="1" t="s">
        <v>315</v>
      </c>
      <c r="B578" s="1">
        <v>2020</v>
      </c>
      <c r="C578" s="1" t="s">
        <v>1656</v>
      </c>
      <c r="D578" s="1" t="s">
        <v>2139</v>
      </c>
    </row>
    <row r="579" spans="1:4" x14ac:dyDescent="0.25">
      <c r="A579" s="1" t="s">
        <v>254</v>
      </c>
      <c r="B579" s="1">
        <v>2006</v>
      </c>
      <c r="C579" s="1" t="s">
        <v>1996</v>
      </c>
      <c r="D579" s="1" t="s">
        <v>2142</v>
      </c>
    </row>
    <row r="580" spans="1:4" x14ac:dyDescent="0.25">
      <c r="A580" s="1" t="s">
        <v>157</v>
      </c>
      <c r="B580" s="1">
        <v>2008</v>
      </c>
      <c r="C580" s="1" t="s">
        <v>1833</v>
      </c>
      <c r="D580" s="1" t="s">
        <v>2139</v>
      </c>
    </row>
    <row r="581" spans="1:4" x14ac:dyDescent="0.25">
      <c r="A581" s="1" t="s">
        <v>157</v>
      </c>
      <c r="B581" s="1">
        <v>2008</v>
      </c>
      <c r="C581" s="1" t="s">
        <v>1839</v>
      </c>
      <c r="D581" s="1" t="s">
        <v>2139</v>
      </c>
    </row>
    <row r="582" spans="1:4" x14ac:dyDescent="0.25">
      <c r="A582" s="1" t="s">
        <v>125</v>
      </c>
      <c r="B582" s="1">
        <v>2003</v>
      </c>
      <c r="C582" s="1" t="s">
        <v>1762</v>
      </c>
      <c r="D582" s="1" t="s">
        <v>2141</v>
      </c>
    </row>
    <row r="583" spans="1:4" ht="30" x14ac:dyDescent="0.25">
      <c r="A583" s="1" t="s">
        <v>128</v>
      </c>
      <c r="B583" s="1">
        <v>2005</v>
      </c>
      <c r="C583" s="1" t="s">
        <v>1762</v>
      </c>
      <c r="D583" s="1" t="s">
        <v>2141</v>
      </c>
    </row>
    <row r="584" spans="1:4" x14ac:dyDescent="0.25">
      <c r="A584" s="1" t="s">
        <v>41</v>
      </c>
      <c r="B584" s="1">
        <v>2020</v>
      </c>
      <c r="C584" s="1" t="s">
        <v>1618</v>
      </c>
      <c r="D584" s="1" t="s">
        <v>2139</v>
      </c>
    </row>
    <row r="585" spans="1:4" x14ac:dyDescent="0.25">
      <c r="A585" s="1" t="s">
        <v>92</v>
      </c>
      <c r="B585" s="1">
        <v>2013</v>
      </c>
      <c r="C585" s="1" t="s">
        <v>1618</v>
      </c>
      <c r="D585" s="1" t="s">
        <v>2139</v>
      </c>
    </row>
    <row r="586" spans="1:4" x14ac:dyDescent="0.25">
      <c r="A586" s="1" t="s">
        <v>111</v>
      </c>
      <c r="B586" s="1">
        <v>2003</v>
      </c>
      <c r="C586" s="1" t="s">
        <v>1618</v>
      </c>
      <c r="D586" s="1" t="s">
        <v>2139</v>
      </c>
    </row>
    <row r="587" spans="1:4" x14ac:dyDescent="0.25">
      <c r="A587" s="1" t="s">
        <v>114</v>
      </c>
      <c r="B587" s="1">
        <v>2011</v>
      </c>
      <c r="C587" s="1" t="s">
        <v>1618</v>
      </c>
      <c r="D587" s="1" t="s">
        <v>2139</v>
      </c>
    </row>
    <row r="588" spans="1:4" x14ac:dyDescent="0.25">
      <c r="A588" s="1" t="s">
        <v>122</v>
      </c>
      <c r="B588" s="1">
        <v>2021</v>
      </c>
      <c r="C588" s="1" t="s">
        <v>1618</v>
      </c>
      <c r="D588" s="1" t="s">
        <v>2139</v>
      </c>
    </row>
    <row r="589" spans="1:4" x14ac:dyDescent="0.25">
      <c r="A589" s="1" t="s">
        <v>134</v>
      </c>
      <c r="B589" s="1">
        <v>2000</v>
      </c>
      <c r="C589" s="1" t="s">
        <v>1618</v>
      </c>
      <c r="D589" s="1" t="s">
        <v>2139</v>
      </c>
    </row>
    <row r="590" spans="1:4" x14ac:dyDescent="0.25">
      <c r="A590" s="1" t="s">
        <v>206</v>
      </c>
      <c r="B590" s="1">
        <v>2022</v>
      </c>
      <c r="C590" s="1" t="s">
        <v>1618</v>
      </c>
      <c r="D590" s="1" t="s">
        <v>2139</v>
      </c>
    </row>
    <row r="591" spans="1:4" x14ac:dyDescent="0.25">
      <c r="A591" s="1" t="s">
        <v>701</v>
      </c>
      <c r="B591" s="1">
        <v>2014</v>
      </c>
      <c r="C591" s="1" t="s">
        <v>1618</v>
      </c>
      <c r="D591" s="1" t="s">
        <v>2139</v>
      </c>
    </row>
    <row r="592" spans="1:4" x14ac:dyDescent="0.25">
      <c r="A592" s="1" t="s">
        <v>702</v>
      </c>
      <c r="B592" s="1">
        <v>2018</v>
      </c>
      <c r="C592" s="1" t="s">
        <v>1618</v>
      </c>
      <c r="D592" s="1" t="s">
        <v>2139</v>
      </c>
    </row>
    <row r="593" spans="1:4" x14ac:dyDescent="0.25">
      <c r="A593" s="1" t="s">
        <v>201</v>
      </c>
      <c r="B593" s="1">
        <v>2002</v>
      </c>
      <c r="C593" s="1" t="s">
        <v>1912</v>
      </c>
      <c r="D593" s="1" t="s">
        <v>2141</v>
      </c>
    </row>
    <row r="594" spans="1:4" x14ac:dyDescent="0.25">
      <c r="A594" s="1" t="s">
        <v>239</v>
      </c>
      <c r="B594" s="1">
        <v>2020</v>
      </c>
      <c r="C594" s="1" t="s">
        <v>1912</v>
      </c>
      <c r="D594" s="1" t="s">
        <v>2141</v>
      </c>
    </row>
    <row r="595" spans="1:4" x14ac:dyDescent="0.25">
      <c r="A595" s="1" t="s">
        <v>8</v>
      </c>
      <c r="B595" s="1">
        <v>2012</v>
      </c>
      <c r="C595" s="1" t="s">
        <v>1468</v>
      </c>
      <c r="D595" s="1" t="s">
        <v>2141</v>
      </c>
    </row>
    <row r="596" spans="1:4" x14ac:dyDescent="0.25">
      <c r="A596" s="1" t="s">
        <v>101</v>
      </c>
      <c r="B596" s="1">
        <v>2021</v>
      </c>
      <c r="C596" s="1" t="s">
        <v>1686</v>
      </c>
      <c r="D596" s="1" t="s">
        <v>2139</v>
      </c>
    </row>
    <row r="597" spans="1:4" x14ac:dyDescent="0.25">
      <c r="A597" s="1" t="s">
        <v>702</v>
      </c>
      <c r="B597" s="1">
        <v>2018</v>
      </c>
      <c r="C597" s="1" t="s">
        <v>1686</v>
      </c>
      <c r="D597" s="1" t="s">
        <v>2139</v>
      </c>
    </row>
    <row r="598" spans="1:4" x14ac:dyDescent="0.25">
      <c r="A598" s="1" t="s">
        <v>174</v>
      </c>
      <c r="B598" s="1">
        <v>2016</v>
      </c>
      <c r="C598" s="1" t="s">
        <v>1872</v>
      </c>
      <c r="D598" s="1" t="s">
        <v>2141</v>
      </c>
    </row>
    <row r="599" spans="1:4" x14ac:dyDescent="0.25">
      <c r="A599" s="1" t="s">
        <v>174</v>
      </c>
      <c r="B599" s="1">
        <v>2016</v>
      </c>
      <c r="C599" s="1" t="s">
        <v>1873</v>
      </c>
      <c r="D599" s="1" t="s">
        <v>2140</v>
      </c>
    </row>
    <row r="600" spans="1:4" x14ac:dyDescent="0.25">
      <c r="A600" s="1" t="s">
        <v>95</v>
      </c>
      <c r="B600" s="1">
        <v>2018</v>
      </c>
      <c r="C600" s="1" t="s">
        <v>1677</v>
      </c>
      <c r="D600" s="1" t="s">
        <v>2141</v>
      </c>
    </row>
    <row r="601" spans="1:4" x14ac:dyDescent="0.25">
      <c r="A601" s="1" t="s">
        <v>162</v>
      </c>
      <c r="B601" s="1">
        <v>2016</v>
      </c>
      <c r="C601" s="1" t="s">
        <v>1842</v>
      </c>
      <c r="D601" s="1" t="s">
        <v>2141</v>
      </c>
    </row>
    <row r="602" spans="1:4" x14ac:dyDescent="0.25">
      <c r="A602" s="1" t="s">
        <v>151</v>
      </c>
      <c r="B602" s="1">
        <v>2008</v>
      </c>
      <c r="C602" s="1" t="s">
        <v>1827</v>
      </c>
      <c r="D602" s="1" t="s">
        <v>2139</v>
      </c>
    </row>
    <row r="603" spans="1:4" x14ac:dyDescent="0.25">
      <c r="A603" s="1" t="s">
        <v>110</v>
      </c>
      <c r="B603" s="1">
        <v>2004</v>
      </c>
      <c r="C603" s="1" t="s">
        <v>1716</v>
      </c>
      <c r="D603" s="1" t="s">
        <v>2139</v>
      </c>
    </row>
    <row r="604" spans="1:4" x14ac:dyDescent="0.25">
      <c r="A604" s="1" t="s">
        <v>30</v>
      </c>
      <c r="B604" s="1">
        <v>2010</v>
      </c>
      <c r="C604" s="1" t="s">
        <v>1588</v>
      </c>
      <c r="D604" s="1" t="s">
        <v>2139</v>
      </c>
    </row>
    <row r="605" spans="1:4" x14ac:dyDescent="0.25">
      <c r="A605" s="1" t="s">
        <v>30</v>
      </c>
      <c r="B605" s="1">
        <v>2010</v>
      </c>
      <c r="C605" s="1" t="s">
        <v>1599</v>
      </c>
      <c r="D605" s="1" t="s">
        <v>2139</v>
      </c>
    </row>
    <row r="606" spans="1:4" x14ac:dyDescent="0.25">
      <c r="A606" s="1" t="s">
        <v>125</v>
      </c>
      <c r="B606" s="1">
        <v>2003</v>
      </c>
      <c r="C606" s="1" t="s">
        <v>1758</v>
      </c>
      <c r="D606" s="1" t="s">
        <v>2141</v>
      </c>
    </row>
    <row r="607" spans="1:4" x14ac:dyDescent="0.25">
      <c r="A607" s="1" t="s">
        <v>41</v>
      </c>
      <c r="B607" s="1">
        <v>2020</v>
      </c>
      <c r="C607" s="1" t="s">
        <v>1619</v>
      </c>
      <c r="D607" s="1" t="s">
        <v>2142</v>
      </c>
    </row>
    <row r="608" spans="1:4" x14ac:dyDescent="0.25">
      <c r="A608" s="1" t="s">
        <v>699</v>
      </c>
      <c r="B608" s="1">
        <v>2020</v>
      </c>
      <c r="C608" s="1" t="s">
        <v>1932</v>
      </c>
      <c r="D608" s="1" t="s">
        <v>2141</v>
      </c>
    </row>
    <row r="609" spans="1:4" x14ac:dyDescent="0.25">
      <c r="A609" s="1" t="s">
        <v>287</v>
      </c>
      <c r="B609" s="1">
        <v>2016</v>
      </c>
      <c r="C609" s="1" t="s">
        <v>1932</v>
      </c>
      <c r="D609" s="1" t="s">
        <v>2141</v>
      </c>
    </row>
    <row r="610" spans="1:4" x14ac:dyDescent="0.25">
      <c r="A610" s="1" t="s">
        <v>210</v>
      </c>
      <c r="B610" s="1">
        <v>2001</v>
      </c>
      <c r="C610" s="1" t="s">
        <v>1919</v>
      </c>
      <c r="D610" s="1" t="s">
        <v>2142</v>
      </c>
    </row>
    <row r="611" spans="1:4" x14ac:dyDescent="0.25">
      <c r="A611" s="1" t="s">
        <v>254</v>
      </c>
      <c r="B611" s="1">
        <v>2006</v>
      </c>
      <c r="C611" s="1" t="s">
        <v>1919</v>
      </c>
      <c r="D611" s="1" t="s">
        <v>2142</v>
      </c>
    </row>
    <row r="612" spans="1:4" x14ac:dyDescent="0.25">
      <c r="A612" s="1" t="s">
        <v>284</v>
      </c>
      <c r="B612" s="1">
        <v>2016</v>
      </c>
      <c r="C612" s="1" t="s">
        <v>1919</v>
      </c>
      <c r="D612" s="1" t="s">
        <v>2142</v>
      </c>
    </row>
    <row r="613" spans="1:4" x14ac:dyDescent="0.25">
      <c r="A613" s="1" t="s">
        <v>276</v>
      </c>
      <c r="B613" s="1">
        <v>2020</v>
      </c>
      <c r="C613" s="1" t="s">
        <v>2027</v>
      </c>
      <c r="D613" s="1" t="s">
        <v>2139</v>
      </c>
    </row>
    <row r="614" spans="1:4" x14ac:dyDescent="0.25">
      <c r="A614" s="1" t="s">
        <v>702</v>
      </c>
      <c r="B614" s="1">
        <v>2018</v>
      </c>
      <c r="C614" s="1" t="s">
        <v>1968</v>
      </c>
      <c r="D614" s="1" t="s">
        <v>2139</v>
      </c>
    </row>
    <row r="615" spans="1:4" x14ac:dyDescent="0.25">
      <c r="A615" s="1" t="s">
        <v>19</v>
      </c>
      <c r="B615" s="1">
        <v>2008</v>
      </c>
      <c r="C615" s="1" t="s">
        <v>1510</v>
      </c>
      <c r="D615" s="1" t="s">
        <v>2142</v>
      </c>
    </row>
    <row r="616" spans="1:4" x14ac:dyDescent="0.25">
      <c r="A616" s="1" t="s">
        <v>16</v>
      </c>
      <c r="B616" s="1">
        <v>2016</v>
      </c>
      <c r="C616" s="1" t="s">
        <v>1510</v>
      </c>
      <c r="D616" s="1" t="s">
        <v>2142</v>
      </c>
    </row>
    <row r="617" spans="1:4" x14ac:dyDescent="0.25">
      <c r="A617" s="1" t="s">
        <v>21</v>
      </c>
      <c r="B617" s="1">
        <v>2019</v>
      </c>
      <c r="C617" s="1" t="s">
        <v>1510</v>
      </c>
      <c r="D617" s="1" t="s">
        <v>2142</v>
      </c>
    </row>
    <row r="618" spans="1:4" x14ac:dyDescent="0.25">
      <c r="A618" s="1" t="s">
        <v>30</v>
      </c>
      <c r="B618" s="1">
        <v>2010</v>
      </c>
      <c r="C618" s="1" t="s">
        <v>1510</v>
      </c>
      <c r="D618" s="1" t="s">
        <v>2142</v>
      </c>
    </row>
    <row r="619" spans="1:4" x14ac:dyDescent="0.25">
      <c r="A619" s="1" t="s">
        <v>47</v>
      </c>
      <c r="B619" s="1">
        <v>2014</v>
      </c>
      <c r="C619" s="1" t="s">
        <v>1510</v>
      </c>
      <c r="D619" s="1" t="s">
        <v>2142</v>
      </c>
    </row>
    <row r="620" spans="1:4" x14ac:dyDescent="0.25">
      <c r="A620" s="1" t="s">
        <v>50</v>
      </c>
      <c r="B620" s="1">
        <v>2013</v>
      </c>
      <c r="C620" s="1" t="s">
        <v>1510</v>
      </c>
      <c r="D620" s="1" t="s">
        <v>2142</v>
      </c>
    </row>
    <row r="621" spans="1:4" x14ac:dyDescent="0.25">
      <c r="A621" s="1" t="s">
        <v>95</v>
      </c>
      <c r="B621" s="1">
        <v>2018</v>
      </c>
      <c r="C621" s="1" t="s">
        <v>1510</v>
      </c>
      <c r="D621" s="1" t="s">
        <v>2142</v>
      </c>
    </row>
    <row r="622" spans="1:4" x14ac:dyDescent="0.25">
      <c r="A622" s="1" t="s">
        <v>98</v>
      </c>
      <c r="B622" s="1">
        <v>2020</v>
      </c>
      <c r="C622" s="1" t="s">
        <v>1510</v>
      </c>
      <c r="D622" s="1" t="s">
        <v>2142</v>
      </c>
    </row>
    <row r="623" spans="1:4" x14ac:dyDescent="0.25">
      <c r="A623" s="1" t="s">
        <v>101</v>
      </c>
      <c r="B623" s="1">
        <v>2021</v>
      </c>
      <c r="C623" s="1" t="s">
        <v>1510</v>
      </c>
      <c r="D623" s="1" t="s">
        <v>2142</v>
      </c>
    </row>
    <row r="624" spans="1:4" x14ac:dyDescent="0.25">
      <c r="A624" s="1" t="s">
        <v>111</v>
      </c>
      <c r="B624" s="1">
        <v>2003</v>
      </c>
      <c r="C624" s="1" t="s">
        <v>1510</v>
      </c>
      <c r="D624" s="1" t="s">
        <v>2142</v>
      </c>
    </row>
    <row r="625" spans="1:4" x14ac:dyDescent="0.25">
      <c r="A625" s="1" t="s">
        <v>110</v>
      </c>
      <c r="B625" s="1">
        <v>2004</v>
      </c>
      <c r="C625" s="1" t="s">
        <v>1510</v>
      </c>
      <c r="D625" s="1" t="s">
        <v>2142</v>
      </c>
    </row>
    <row r="626" spans="1:4" x14ac:dyDescent="0.25">
      <c r="A626" s="1" t="s">
        <v>134</v>
      </c>
      <c r="B626" s="1">
        <v>2000</v>
      </c>
      <c r="C626" s="1" t="s">
        <v>1510</v>
      </c>
      <c r="D626" s="1" t="s">
        <v>2142</v>
      </c>
    </row>
    <row r="627" spans="1:4" x14ac:dyDescent="0.25">
      <c r="A627" s="1" t="s">
        <v>145</v>
      </c>
      <c r="B627" s="1">
        <v>1999</v>
      </c>
      <c r="C627" s="1" t="s">
        <v>1510</v>
      </c>
      <c r="D627" s="1" t="s">
        <v>2142</v>
      </c>
    </row>
    <row r="628" spans="1:4" x14ac:dyDescent="0.25">
      <c r="A628" s="1" t="s">
        <v>155</v>
      </c>
      <c r="B628" s="1">
        <v>2013</v>
      </c>
      <c r="C628" s="1" t="s">
        <v>1510</v>
      </c>
      <c r="D628" s="1" t="s">
        <v>2142</v>
      </c>
    </row>
    <row r="629" spans="1:4" x14ac:dyDescent="0.25">
      <c r="A629" s="1" t="s">
        <v>154</v>
      </c>
      <c r="B629" s="1">
        <v>2014</v>
      </c>
      <c r="C629" s="1" t="s">
        <v>1510</v>
      </c>
      <c r="D629" s="1" t="s">
        <v>2142</v>
      </c>
    </row>
    <row r="630" spans="1:4" x14ac:dyDescent="0.25">
      <c r="A630" s="1" t="s">
        <v>162</v>
      </c>
      <c r="B630" s="1">
        <v>2016</v>
      </c>
      <c r="C630" s="1" t="s">
        <v>1510</v>
      </c>
      <c r="D630" s="1" t="s">
        <v>2142</v>
      </c>
    </row>
    <row r="631" spans="1:4" x14ac:dyDescent="0.25">
      <c r="A631" s="1" t="s">
        <v>179</v>
      </c>
      <c r="B631" s="1">
        <v>2017</v>
      </c>
      <c r="C631" s="1" t="s">
        <v>1510</v>
      </c>
      <c r="D631" s="1" t="s">
        <v>2142</v>
      </c>
    </row>
    <row r="632" spans="1:4" x14ac:dyDescent="0.25">
      <c r="A632" s="1" t="s">
        <v>169</v>
      </c>
      <c r="B632" s="1">
        <v>2015</v>
      </c>
      <c r="C632" s="1" t="s">
        <v>1510</v>
      </c>
      <c r="D632" s="1" t="s">
        <v>2142</v>
      </c>
    </row>
    <row r="633" spans="1:4" x14ac:dyDescent="0.25">
      <c r="A633" s="1" t="s">
        <v>174</v>
      </c>
      <c r="B633" s="1">
        <v>2016</v>
      </c>
      <c r="C633" s="1" t="s">
        <v>1510</v>
      </c>
      <c r="D633" s="1" t="s">
        <v>2142</v>
      </c>
    </row>
    <row r="634" spans="1:4" x14ac:dyDescent="0.25">
      <c r="A634" s="1" t="s">
        <v>185</v>
      </c>
      <c r="B634" s="1">
        <v>2010</v>
      </c>
      <c r="C634" s="1" t="s">
        <v>1510</v>
      </c>
      <c r="D634" s="1" t="s">
        <v>2142</v>
      </c>
    </row>
    <row r="635" spans="1:4" x14ac:dyDescent="0.25">
      <c r="A635" s="1" t="s">
        <v>208</v>
      </c>
      <c r="B635" s="1">
        <v>2004</v>
      </c>
      <c r="C635" s="1" t="s">
        <v>1510</v>
      </c>
      <c r="D635" s="1" t="s">
        <v>2142</v>
      </c>
    </row>
    <row r="636" spans="1:4" x14ac:dyDescent="0.25">
      <c r="A636" s="1" t="s">
        <v>700</v>
      </c>
      <c r="B636" s="1">
        <v>2013</v>
      </c>
      <c r="C636" s="1" t="s">
        <v>1510</v>
      </c>
      <c r="D636" s="1" t="s">
        <v>2142</v>
      </c>
    </row>
    <row r="637" spans="1:4" x14ac:dyDescent="0.25">
      <c r="A637" s="1" t="s">
        <v>701</v>
      </c>
      <c r="B637" s="1">
        <v>2014</v>
      </c>
      <c r="C637" s="1" t="s">
        <v>1510</v>
      </c>
      <c r="D637" s="1" t="s">
        <v>2142</v>
      </c>
    </row>
    <row r="638" spans="1:4" x14ac:dyDescent="0.25">
      <c r="A638" s="1" t="s">
        <v>236</v>
      </c>
      <c r="B638" s="1">
        <v>2020</v>
      </c>
      <c r="C638" s="1" t="s">
        <v>1510</v>
      </c>
      <c r="D638" s="1" t="s">
        <v>2142</v>
      </c>
    </row>
    <row r="639" spans="1:4" x14ac:dyDescent="0.25">
      <c r="A639" s="1" t="s">
        <v>254</v>
      </c>
      <c r="B639" s="1">
        <v>2006</v>
      </c>
      <c r="C639" s="1" t="s">
        <v>1510</v>
      </c>
      <c r="D639" s="1" t="s">
        <v>2142</v>
      </c>
    </row>
    <row r="640" spans="1:4" x14ac:dyDescent="0.25">
      <c r="A640" s="1" t="s">
        <v>262</v>
      </c>
      <c r="B640" s="1">
        <v>2008</v>
      </c>
      <c r="C640" s="1" t="s">
        <v>1510</v>
      </c>
      <c r="D640" s="1" t="s">
        <v>2142</v>
      </c>
    </row>
    <row r="641" spans="1:4" x14ac:dyDescent="0.25">
      <c r="A641" s="1" t="s">
        <v>287</v>
      </c>
      <c r="B641" s="1">
        <v>2016</v>
      </c>
      <c r="C641" s="1" t="s">
        <v>1510</v>
      </c>
      <c r="D641" s="1" t="s">
        <v>2142</v>
      </c>
    </row>
    <row r="642" spans="1:4" x14ac:dyDescent="0.25">
      <c r="A642" s="1" t="s">
        <v>47</v>
      </c>
      <c r="B642" s="1">
        <v>2014</v>
      </c>
      <c r="C642" s="1" t="s">
        <v>1637</v>
      </c>
      <c r="D642" s="1" t="s">
        <v>2139</v>
      </c>
    </row>
    <row r="643" spans="1:4" x14ac:dyDescent="0.25">
      <c r="A643" s="1" t="s">
        <v>75</v>
      </c>
      <c r="B643" s="1">
        <v>2015</v>
      </c>
      <c r="C643" s="1" t="s">
        <v>1637</v>
      </c>
      <c r="D643" s="1" t="s">
        <v>2139</v>
      </c>
    </row>
    <row r="644" spans="1:4" x14ac:dyDescent="0.25">
      <c r="A644" s="1" t="s">
        <v>1226</v>
      </c>
      <c r="B644" s="1">
        <v>2011</v>
      </c>
      <c r="C644" s="1" t="s">
        <v>1637</v>
      </c>
      <c r="D644" s="1" t="s">
        <v>2139</v>
      </c>
    </row>
    <row r="645" spans="1:4" x14ac:dyDescent="0.25">
      <c r="A645" s="1" t="s">
        <v>698</v>
      </c>
      <c r="B645" s="1">
        <v>2007</v>
      </c>
      <c r="C645" s="1" t="s">
        <v>1637</v>
      </c>
      <c r="D645" s="1" t="s">
        <v>2139</v>
      </c>
    </row>
    <row r="646" spans="1:4" x14ac:dyDescent="0.25">
      <c r="A646" s="1" t="s">
        <v>299</v>
      </c>
      <c r="B646" s="1">
        <v>2000</v>
      </c>
      <c r="C646" s="1" t="s">
        <v>2071</v>
      </c>
      <c r="D646" s="1" t="s">
        <v>2139</v>
      </c>
    </row>
    <row r="647" spans="1:4" x14ac:dyDescent="0.25">
      <c r="A647" s="1" t="s">
        <v>9</v>
      </c>
      <c r="B647" s="1">
        <v>2011</v>
      </c>
      <c r="C647" s="1" t="s">
        <v>1505</v>
      </c>
      <c r="D647" s="1" t="s">
        <v>2139</v>
      </c>
    </row>
    <row r="648" spans="1:4" x14ac:dyDescent="0.25">
      <c r="A648" s="1" t="s">
        <v>318</v>
      </c>
      <c r="B648" s="1">
        <v>2017</v>
      </c>
      <c r="C648" s="1" t="s">
        <v>1505</v>
      </c>
      <c r="D648" s="1" t="s">
        <v>2139</v>
      </c>
    </row>
    <row r="649" spans="1:4" x14ac:dyDescent="0.25">
      <c r="A649" s="1" t="s">
        <v>9</v>
      </c>
      <c r="B649" s="1">
        <v>2011</v>
      </c>
      <c r="C649" s="1" t="s">
        <v>1501</v>
      </c>
      <c r="D649" s="1" t="s">
        <v>2139</v>
      </c>
    </row>
    <row r="650" spans="1:4" x14ac:dyDescent="0.25">
      <c r="A650" s="1" t="s">
        <v>148</v>
      </c>
      <c r="B650" s="1">
        <v>2000</v>
      </c>
      <c r="C650" s="1" t="s">
        <v>1811</v>
      </c>
      <c r="D650" s="1" t="s">
        <v>2139</v>
      </c>
    </row>
    <row r="651" spans="1:4" x14ac:dyDescent="0.25">
      <c r="A651" s="1" t="s">
        <v>19</v>
      </c>
      <c r="B651" s="1">
        <v>2008</v>
      </c>
      <c r="C651" s="1" t="s">
        <v>1511</v>
      </c>
      <c r="D651" s="1" t="s">
        <v>2139</v>
      </c>
    </row>
    <row r="652" spans="1:4" x14ac:dyDescent="0.25">
      <c r="A652" s="1" t="s">
        <v>101</v>
      </c>
      <c r="B652" s="1">
        <v>2021</v>
      </c>
      <c r="C652" s="1" t="s">
        <v>1511</v>
      </c>
      <c r="D652" s="1" t="s">
        <v>2139</v>
      </c>
    </row>
    <row r="653" spans="1:4" x14ac:dyDescent="0.25">
      <c r="A653" s="1" t="s">
        <v>114</v>
      </c>
      <c r="B653" s="1">
        <v>2011</v>
      </c>
      <c r="C653" s="1" t="s">
        <v>1511</v>
      </c>
      <c r="D653" s="1" t="s">
        <v>2139</v>
      </c>
    </row>
    <row r="654" spans="1:4" x14ac:dyDescent="0.25">
      <c r="A654" s="1" t="s">
        <v>125</v>
      </c>
      <c r="B654" s="1">
        <v>2003</v>
      </c>
      <c r="C654" s="1" t="s">
        <v>1511</v>
      </c>
      <c r="D654" s="1" t="s">
        <v>2139</v>
      </c>
    </row>
    <row r="655" spans="1:4" x14ac:dyDescent="0.25">
      <c r="A655" s="1" t="s">
        <v>154</v>
      </c>
      <c r="B655" s="1">
        <v>2014</v>
      </c>
      <c r="C655" s="1" t="s">
        <v>1511</v>
      </c>
      <c r="D655" s="1" t="s">
        <v>2139</v>
      </c>
    </row>
    <row r="656" spans="1:4" x14ac:dyDescent="0.25">
      <c r="A656" s="1" t="s">
        <v>272</v>
      </c>
      <c r="B656" s="1">
        <v>2015</v>
      </c>
      <c r="C656" s="1" t="s">
        <v>2035</v>
      </c>
      <c r="D656" s="1" t="s">
        <v>2139</v>
      </c>
    </row>
    <row r="657" spans="1:4" x14ac:dyDescent="0.25">
      <c r="A657" s="1" t="s">
        <v>236</v>
      </c>
      <c r="B657" s="1">
        <v>2020</v>
      </c>
      <c r="C657" s="1" t="s">
        <v>1973</v>
      </c>
      <c r="D657" s="1" t="s">
        <v>2139</v>
      </c>
    </row>
    <row r="658" spans="1:4" x14ac:dyDescent="0.25">
      <c r="A658" s="1" t="s">
        <v>276</v>
      </c>
      <c r="B658" s="1">
        <v>2020</v>
      </c>
      <c r="C658" s="1" t="s">
        <v>1973</v>
      </c>
      <c r="D658" s="1" t="s">
        <v>2139</v>
      </c>
    </row>
    <row r="659" spans="1:4" x14ac:dyDescent="0.25">
      <c r="A659" s="1" t="s">
        <v>302</v>
      </c>
      <c r="B659" s="1">
        <v>2003</v>
      </c>
      <c r="C659" s="1" t="s">
        <v>2077</v>
      </c>
      <c r="D659" s="1" t="s">
        <v>2140</v>
      </c>
    </row>
    <row r="660" spans="1:4" x14ac:dyDescent="0.25">
      <c r="A660" s="1" t="s">
        <v>188</v>
      </c>
      <c r="B660" s="1">
        <v>2004</v>
      </c>
      <c r="C660" s="1" t="s">
        <v>1896</v>
      </c>
      <c r="D660" s="1" t="s">
        <v>2140</v>
      </c>
    </row>
    <row r="661" spans="1:4" x14ac:dyDescent="0.25">
      <c r="A661" s="1" t="s">
        <v>1225</v>
      </c>
      <c r="B661" s="1">
        <v>2011</v>
      </c>
      <c r="C661" s="1" t="s">
        <v>1896</v>
      </c>
      <c r="D661" s="1" t="s">
        <v>2140</v>
      </c>
    </row>
    <row r="662" spans="1:4" x14ac:dyDescent="0.25">
      <c r="A662" s="1" t="s">
        <v>290</v>
      </c>
      <c r="B662" s="1">
        <v>2001</v>
      </c>
      <c r="C662" s="1" t="s">
        <v>2060</v>
      </c>
      <c r="D662" s="1" t="s">
        <v>2140</v>
      </c>
    </row>
    <row r="663" spans="1:4" x14ac:dyDescent="0.25">
      <c r="A663" s="1" t="s">
        <v>122</v>
      </c>
      <c r="B663" s="1">
        <v>2021</v>
      </c>
      <c r="C663" s="1" t="s">
        <v>1753</v>
      </c>
      <c r="D663" s="1" t="s">
        <v>2141</v>
      </c>
    </row>
    <row r="664" spans="1:4" x14ac:dyDescent="0.25">
      <c r="A664" s="1" t="s">
        <v>122</v>
      </c>
      <c r="B664" s="1">
        <v>2021</v>
      </c>
      <c r="C664" s="1" t="s">
        <v>1739</v>
      </c>
      <c r="D664" s="1" t="s">
        <v>2141</v>
      </c>
    </row>
    <row r="665" spans="1:4" x14ac:dyDescent="0.25">
      <c r="A665" s="1" t="s">
        <v>700</v>
      </c>
      <c r="B665" s="1">
        <v>2013</v>
      </c>
      <c r="C665" s="1" t="s">
        <v>1938</v>
      </c>
      <c r="D665" s="1" t="s">
        <v>2140</v>
      </c>
    </row>
    <row r="666" spans="1:4" x14ac:dyDescent="0.25">
      <c r="A666" s="1" t="s">
        <v>119</v>
      </c>
      <c r="B666" s="1">
        <v>1999</v>
      </c>
      <c r="C666" s="1" t="s">
        <v>1736</v>
      </c>
      <c r="D666" s="1" t="s">
        <v>2140</v>
      </c>
    </row>
    <row r="667" spans="1:4" x14ac:dyDescent="0.25">
      <c r="A667" s="1" t="s">
        <v>85</v>
      </c>
      <c r="B667" s="1">
        <v>2001</v>
      </c>
      <c r="C667" s="1" t="s">
        <v>1667</v>
      </c>
      <c r="D667" s="1" t="s">
        <v>2140</v>
      </c>
    </row>
    <row r="668" spans="1:4" x14ac:dyDescent="0.25">
      <c r="A668" s="1" t="s">
        <v>700</v>
      </c>
      <c r="B668" s="1">
        <v>2013</v>
      </c>
      <c r="C668" s="1" t="s">
        <v>1667</v>
      </c>
      <c r="D668" s="1" t="s">
        <v>2140</v>
      </c>
    </row>
    <row r="669" spans="1:4" x14ac:dyDescent="0.25">
      <c r="A669" s="1" t="s">
        <v>306</v>
      </c>
      <c r="B669" s="1">
        <v>2002</v>
      </c>
      <c r="C669" s="1" t="s">
        <v>1667</v>
      </c>
      <c r="D669" s="1" t="s">
        <v>2140</v>
      </c>
    </row>
    <row r="670" spans="1:4" x14ac:dyDescent="0.25">
      <c r="A670" s="1" t="s">
        <v>1038</v>
      </c>
      <c r="B670" s="1">
        <v>2012</v>
      </c>
      <c r="C670" s="1" t="s">
        <v>1667</v>
      </c>
      <c r="D670" s="1" t="s">
        <v>2140</v>
      </c>
    </row>
    <row r="671" spans="1:4" x14ac:dyDescent="0.25">
      <c r="A671" s="1" t="s">
        <v>1039</v>
      </c>
      <c r="B671" s="1">
        <v>2012</v>
      </c>
      <c r="C671" s="1" t="s">
        <v>1667</v>
      </c>
      <c r="D671" s="1" t="s">
        <v>2140</v>
      </c>
    </row>
    <row r="672" spans="1:4" x14ac:dyDescent="0.25">
      <c r="A672" s="1" t="s">
        <v>700</v>
      </c>
      <c r="B672" s="1">
        <v>2013</v>
      </c>
      <c r="C672" s="1" t="s">
        <v>1939</v>
      </c>
      <c r="D672" s="1" t="s">
        <v>2140</v>
      </c>
    </row>
    <row r="673" spans="1:4" x14ac:dyDescent="0.25">
      <c r="A673" s="1" t="s">
        <v>308</v>
      </c>
      <c r="B673" s="1">
        <v>2004</v>
      </c>
      <c r="C673" s="1" t="s">
        <v>1939</v>
      </c>
      <c r="D673" s="1" t="s">
        <v>2140</v>
      </c>
    </row>
    <row r="674" spans="1:4" x14ac:dyDescent="0.25">
      <c r="A674" s="1" t="s">
        <v>155</v>
      </c>
      <c r="B674" s="1">
        <v>2013</v>
      </c>
      <c r="C674" s="1" t="s">
        <v>1813</v>
      </c>
      <c r="D674" s="1" t="s">
        <v>2140</v>
      </c>
    </row>
    <row r="675" spans="1:4" x14ac:dyDescent="0.25">
      <c r="A675" s="1" t="s">
        <v>1231</v>
      </c>
      <c r="B675" s="1">
        <v>2016</v>
      </c>
      <c r="C675" s="1" t="s">
        <v>1557</v>
      </c>
      <c r="D675" s="1" t="s">
        <v>2141</v>
      </c>
    </row>
    <row r="676" spans="1:4" x14ac:dyDescent="0.25">
      <c r="A676" s="1" t="s">
        <v>21</v>
      </c>
      <c r="B676" s="1">
        <v>2019</v>
      </c>
      <c r="C676" s="1" t="s">
        <v>1557</v>
      </c>
      <c r="D676" s="1" t="s">
        <v>2141</v>
      </c>
    </row>
    <row r="677" spans="1:4" x14ac:dyDescent="0.25">
      <c r="A677" s="1" t="s">
        <v>15</v>
      </c>
      <c r="B677" s="1">
        <v>2016</v>
      </c>
      <c r="C677" s="1" t="s">
        <v>1522</v>
      </c>
      <c r="D677" s="1" t="s">
        <v>2141</v>
      </c>
    </row>
    <row r="678" spans="1:4" x14ac:dyDescent="0.25">
      <c r="A678" s="1" t="s">
        <v>191</v>
      </c>
      <c r="B678" s="1">
        <v>2015</v>
      </c>
      <c r="C678" s="1" t="s">
        <v>1905</v>
      </c>
      <c r="D678" s="1" t="s">
        <v>2142</v>
      </c>
    </row>
    <row r="679" spans="1:4" x14ac:dyDescent="0.25">
      <c r="A679" s="1" t="s">
        <v>276</v>
      </c>
      <c r="B679" s="1">
        <v>2020</v>
      </c>
      <c r="C679" s="1" t="s">
        <v>2028</v>
      </c>
      <c r="D679" s="1" t="s">
        <v>2141</v>
      </c>
    </row>
    <row r="680" spans="1:4" x14ac:dyDescent="0.25">
      <c r="A680" s="1" t="s">
        <v>21</v>
      </c>
      <c r="B680" s="1">
        <v>2019</v>
      </c>
      <c r="C680" s="1" t="s">
        <v>1568</v>
      </c>
      <c r="D680" s="1" t="s">
        <v>2141</v>
      </c>
    </row>
    <row r="681" spans="1:4" x14ac:dyDescent="0.25">
      <c r="A681" s="1" t="s">
        <v>75</v>
      </c>
      <c r="B681" s="1">
        <v>2015</v>
      </c>
      <c r="C681" s="1" t="s">
        <v>1568</v>
      </c>
      <c r="D681" s="1" t="s">
        <v>2141</v>
      </c>
    </row>
    <row r="682" spans="1:4" x14ac:dyDescent="0.25">
      <c r="A682" s="1" t="s">
        <v>122</v>
      </c>
      <c r="B682" s="1">
        <v>2021</v>
      </c>
      <c r="C682" s="1" t="s">
        <v>1568</v>
      </c>
      <c r="D682" s="1" t="s">
        <v>2141</v>
      </c>
    </row>
    <row r="683" spans="1:4" x14ac:dyDescent="0.25">
      <c r="A683" s="1" t="s">
        <v>262</v>
      </c>
      <c r="B683" s="1">
        <v>2008</v>
      </c>
      <c r="C683" s="1" t="s">
        <v>1568</v>
      </c>
      <c r="D683" s="1" t="s">
        <v>2141</v>
      </c>
    </row>
    <row r="684" spans="1:4" x14ac:dyDescent="0.25">
      <c r="A684" s="1" t="s">
        <v>315</v>
      </c>
      <c r="B684" s="1">
        <v>2020</v>
      </c>
      <c r="C684" s="1" t="s">
        <v>1568</v>
      </c>
      <c r="D684" s="1" t="s">
        <v>2141</v>
      </c>
    </row>
    <row r="685" spans="1:4" x14ac:dyDescent="0.25">
      <c r="A685" s="1" t="s">
        <v>1038</v>
      </c>
      <c r="B685" s="1">
        <v>2012</v>
      </c>
      <c r="C685" s="1" t="s">
        <v>1568</v>
      </c>
      <c r="D685" s="1" t="s">
        <v>2141</v>
      </c>
    </row>
    <row r="686" spans="1:4" x14ac:dyDescent="0.25">
      <c r="A686" s="1" t="s">
        <v>21</v>
      </c>
      <c r="B686" s="1">
        <v>2019</v>
      </c>
      <c r="C686" s="1" t="s">
        <v>1569</v>
      </c>
      <c r="D686" s="1" t="s">
        <v>2141</v>
      </c>
    </row>
    <row r="687" spans="1:4" x14ac:dyDescent="0.25">
      <c r="A687" s="1" t="s">
        <v>1039</v>
      </c>
      <c r="B687" s="1">
        <v>2012</v>
      </c>
      <c r="C687" s="1" t="s">
        <v>1569</v>
      </c>
      <c r="D687" s="1" t="s">
        <v>2141</v>
      </c>
    </row>
    <row r="688" spans="1:4" x14ac:dyDescent="0.25">
      <c r="A688" s="1" t="s">
        <v>139</v>
      </c>
      <c r="B688" s="1">
        <v>1998</v>
      </c>
      <c r="C688" s="1" t="s">
        <v>1792</v>
      </c>
      <c r="D688" s="1" t="s">
        <v>2141</v>
      </c>
    </row>
    <row r="689" spans="1:4" x14ac:dyDescent="0.25">
      <c r="A689" s="1" t="s">
        <v>700</v>
      </c>
      <c r="B689" s="1">
        <v>2013</v>
      </c>
      <c r="C689" s="1" t="s">
        <v>1940</v>
      </c>
      <c r="D689" s="1" t="s">
        <v>2140</v>
      </c>
    </row>
    <row r="690" spans="1:4" x14ac:dyDescent="0.25">
      <c r="A690" s="1" t="s">
        <v>236</v>
      </c>
      <c r="B690" s="1">
        <v>2020</v>
      </c>
      <c r="C690" s="1" t="s">
        <v>1940</v>
      </c>
      <c r="D690" s="1" t="s">
        <v>2140</v>
      </c>
    </row>
    <row r="691" spans="1:4" x14ac:dyDescent="0.25">
      <c r="A691" s="1" t="s">
        <v>700</v>
      </c>
      <c r="B691" s="1">
        <v>2013</v>
      </c>
      <c r="C691" s="1" t="s">
        <v>1941</v>
      </c>
      <c r="D691" s="1" t="s">
        <v>2140</v>
      </c>
    </row>
    <row r="692" spans="1:4" x14ac:dyDescent="0.25">
      <c r="A692" s="1" t="s">
        <v>700</v>
      </c>
      <c r="B692" s="1">
        <v>2013</v>
      </c>
      <c r="C692" s="1" t="s">
        <v>1942</v>
      </c>
      <c r="D692" s="1" t="s">
        <v>2141</v>
      </c>
    </row>
    <row r="693" spans="1:4" x14ac:dyDescent="0.25">
      <c r="A693" s="1" t="s">
        <v>264</v>
      </c>
      <c r="B693" s="1">
        <v>2000</v>
      </c>
      <c r="C693" s="1" t="s">
        <v>1942</v>
      </c>
      <c r="D693" s="1" t="s">
        <v>2141</v>
      </c>
    </row>
    <row r="694" spans="1:4" x14ac:dyDescent="0.25">
      <c r="A694" s="1" t="s">
        <v>308</v>
      </c>
      <c r="B694" s="1">
        <v>2004</v>
      </c>
      <c r="C694" s="1" t="s">
        <v>1942</v>
      </c>
      <c r="D694" s="1" t="s">
        <v>2141</v>
      </c>
    </row>
    <row r="695" spans="1:4" x14ac:dyDescent="0.25">
      <c r="A695" s="1" t="s">
        <v>1038</v>
      </c>
      <c r="B695" s="1">
        <v>2012</v>
      </c>
      <c r="C695" s="1" t="s">
        <v>1942</v>
      </c>
      <c r="D695" s="1" t="s">
        <v>2141</v>
      </c>
    </row>
    <row r="696" spans="1:4" x14ac:dyDescent="0.25">
      <c r="A696" s="1" t="s">
        <v>267</v>
      </c>
      <c r="B696" s="1">
        <v>2002</v>
      </c>
      <c r="C696" s="1" t="s">
        <v>2021</v>
      </c>
      <c r="D696" s="1" t="s">
        <v>2141</v>
      </c>
    </row>
    <row r="697" spans="1:4" x14ac:dyDescent="0.25">
      <c r="A697" s="1" t="s">
        <v>1225</v>
      </c>
      <c r="B697" s="1">
        <v>2011</v>
      </c>
      <c r="C697" s="1" t="s">
        <v>1926</v>
      </c>
      <c r="D697" s="1" t="s">
        <v>2141</v>
      </c>
    </row>
    <row r="698" spans="1:4" x14ac:dyDescent="0.25">
      <c r="A698" s="1" t="s">
        <v>122</v>
      </c>
      <c r="B698" s="1">
        <v>2021</v>
      </c>
      <c r="C698" s="1" t="s">
        <v>1754</v>
      </c>
      <c r="D698" s="1" t="s">
        <v>2141</v>
      </c>
    </row>
    <row r="699" spans="1:4" x14ac:dyDescent="0.25">
      <c r="A699" s="1" t="s">
        <v>262</v>
      </c>
      <c r="B699" s="1">
        <v>2008</v>
      </c>
      <c r="C699" s="1" t="s">
        <v>1754</v>
      </c>
      <c r="D699" s="1" t="s">
        <v>2141</v>
      </c>
    </row>
    <row r="700" spans="1:4" x14ac:dyDescent="0.25">
      <c r="A700" s="1" t="s">
        <v>262</v>
      </c>
      <c r="B700" s="1">
        <v>2008</v>
      </c>
      <c r="C700" s="1" t="s">
        <v>2002</v>
      </c>
      <c r="D700" s="1" t="s">
        <v>2141</v>
      </c>
    </row>
    <row r="701" spans="1:4" x14ac:dyDescent="0.25">
      <c r="A701" s="1" t="s">
        <v>315</v>
      </c>
      <c r="B701" s="1">
        <v>2020</v>
      </c>
      <c r="C701" s="1" t="s">
        <v>2002</v>
      </c>
      <c r="D701" s="1" t="s">
        <v>2141</v>
      </c>
    </row>
    <row r="702" spans="1:4" x14ac:dyDescent="0.25">
      <c r="A702" s="1" t="s">
        <v>174</v>
      </c>
      <c r="B702" s="1">
        <v>2016</v>
      </c>
      <c r="C702" s="1" t="s">
        <v>1874</v>
      </c>
      <c r="D702" s="1" t="s">
        <v>2142</v>
      </c>
    </row>
    <row r="703" spans="1:4" x14ac:dyDescent="0.25">
      <c r="A703" s="1" t="s">
        <v>290</v>
      </c>
      <c r="B703" s="1">
        <v>2001</v>
      </c>
      <c r="C703" s="1" t="s">
        <v>2061</v>
      </c>
      <c r="D703" s="1" t="s">
        <v>2141</v>
      </c>
    </row>
    <row r="704" spans="1:4" x14ac:dyDescent="0.25">
      <c r="A704" s="1" t="s">
        <v>117</v>
      </c>
      <c r="B704" s="1">
        <v>2014</v>
      </c>
      <c r="C704" s="1" t="s">
        <v>1731</v>
      </c>
      <c r="D704" s="1" t="s">
        <v>2141</v>
      </c>
    </row>
    <row r="705" spans="1:4" x14ac:dyDescent="0.25">
      <c r="A705" s="1" t="s">
        <v>308</v>
      </c>
      <c r="B705" s="1">
        <v>2004</v>
      </c>
      <c r="C705" s="1" t="s">
        <v>2081</v>
      </c>
      <c r="D705" s="1" t="s">
        <v>2140</v>
      </c>
    </row>
    <row r="706" spans="1:4" x14ac:dyDescent="0.25">
      <c r="A706" s="1" t="s">
        <v>276</v>
      </c>
      <c r="B706" s="1">
        <v>2020</v>
      </c>
      <c r="C706" s="1" t="s">
        <v>2029</v>
      </c>
      <c r="D706" s="1" t="s">
        <v>2142</v>
      </c>
    </row>
    <row r="707" spans="1:4" x14ac:dyDescent="0.25">
      <c r="A707" s="1" t="s">
        <v>295</v>
      </c>
      <c r="B707" s="1">
        <v>2020</v>
      </c>
      <c r="C707" s="1" t="s">
        <v>2065</v>
      </c>
      <c r="D707" s="1" t="s">
        <v>2142</v>
      </c>
    </row>
    <row r="708" spans="1:4" x14ac:dyDescent="0.25">
      <c r="A708" s="1" t="s">
        <v>47</v>
      </c>
      <c r="B708" s="1">
        <v>2014</v>
      </c>
      <c r="C708" s="1" t="s">
        <v>1632</v>
      </c>
      <c r="D708" s="1" t="s">
        <v>2142</v>
      </c>
    </row>
    <row r="709" spans="1:4" x14ac:dyDescent="0.25">
      <c r="A709" s="1" t="s">
        <v>98</v>
      </c>
      <c r="B709" s="1">
        <v>2020</v>
      </c>
      <c r="C709" s="1" t="s">
        <v>1632</v>
      </c>
      <c r="D709" s="1" t="s">
        <v>2142</v>
      </c>
    </row>
    <row r="710" spans="1:4" x14ac:dyDescent="0.25">
      <c r="A710" s="1" t="s">
        <v>169</v>
      </c>
      <c r="B710" s="1">
        <v>2015</v>
      </c>
      <c r="C710" s="1" t="s">
        <v>1632</v>
      </c>
      <c r="D710" s="1" t="s">
        <v>2142</v>
      </c>
    </row>
    <row r="711" spans="1:4" x14ac:dyDescent="0.25">
      <c r="A711" s="1" t="s">
        <v>247</v>
      </c>
      <c r="B711" s="1">
        <v>2006</v>
      </c>
      <c r="C711" s="1" t="s">
        <v>1989</v>
      </c>
      <c r="D711" s="1" t="s">
        <v>2142</v>
      </c>
    </row>
    <row r="712" spans="1:4" x14ac:dyDescent="0.25">
      <c r="A712" s="1" t="s">
        <v>295</v>
      </c>
      <c r="B712" s="1">
        <v>2020</v>
      </c>
      <c r="C712" s="1" t="s">
        <v>2066</v>
      </c>
      <c r="D712" s="1" t="s">
        <v>2141</v>
      </c>
    </row>
    <row r="713" spans="1:4" x14ac:dyDescent="0.25">
      <c r="A713" s="1" t="s">
        <v>155</v>
      </c>
      <c r="B713" s="1">
        <v>2013</v>
      </c>
      <c r="C713" s="1" t="s">
        <v>1817</v>
      </c>
      <c r="D713" s="1" t="s">
        <v>2142</v>
      </c>
    </row>
    <row r="714" spans="1:4" x14ac:dyDescent="0.25">
      <c r="A714" s="1" t="s">
        <v>155</v>
      </c>
      <c r="B714" s="1">
        <v>2013</v>
      </c>
      <c r="C714" s="1" t="s">
        <v>1818</v>
      </c>
      <c r="D714" s="1" t="s">
        <v>2141</v>
      </c>
    </row>
    <row r="715" spans="1:4" x14ac:dyDescent="0.25">
      <c r="A715" s="1" t="s">
        <v>9</v>
      </c>
      <c r="B715" s="1">
        <v>2011</v>
      </c>
      <c r="C715" s="1" t="s">
        <v>1486</v>
      </c>
      <c r="D715" s="1" t="s">
        <v>2140</v>
      </c>
    </row>
    <row r="716" spans="1:4" x14ac:dyDescent="0.25">
      <c r="A716" s="1" t="s">
        <v>24</v>
      </c>
      <c r="B716" s="1">
        <v>2020</v>
      </c>
      <c r="C716" s="1" t="s">
        <v>1486</v>
      </c>
      <c r="D716" s="1" t="s">
        <v>2140</v>
      </c>
    </row>
    <row r="717" spans="1:4" x14ac:dyDescent="0.25">
      <c r="A717" s="1" t="s">
        <v>85</v>
      </c>
      <c r="B717" s="1">
        <v>2001</v>
      </c>
      <c r="C717" s="1" t="s">
        <v>1486</v>
      </c>
      <c r="D717" s="1" t="s">
        <v>2140</v>
      </c>
    </row>
    <row r="718" spans="1:4" x14ac:dyDescent="0.25">
      <c r="A718" s="1" t="s">
        <v>95</v>
      </c>
      <c r="B718" s="1">
        <v>2018</v>
      </c>
      <c r="C718" s="1" t="s">
        <v>1486</v>
      </c>
      <c r="D718" s="1" t="s">
        <v>2140</v>
      </c>
    </row>
    <row r="719" spans="1:4" x14ac:dyDescent="0.25">
      <c r="A719" s="1" t="s">
        <v>145</v>
      </c>
      <c r="B719" s="1">
        <v>1999</v>
      </c>
      <c r="C719" s="1" t="s">
        <v>1486</v>
      </c>
      <c r="D719" s="1" t="s">
        <v>2140</v>
      </c>
    </row>
    <row r="720" spans="1:4" x14ac:dyDescent="0.25">
      <c r="A720" s="1" t="s">
        <v>148</v>
      </c>
      <c r="B720" s="1">
        <v>2000</v>
      </c>
      <c r="C720" s="1" t="s">
        <v>1486</v>
      </c>
      <c r="D720" s="1" t="s">
        <v>2140</v>
      </c>
    </row>
    <row r="721" spans="1:4" x14ac:dyDescent="0.25">
      <c r="A721" s="1" t="s">
        <v>196</v>
      </c>
      <c r="B721" s="1">
        <v>2001</v>
      </c>
      <c r="C721" s="1" t="s">
        <v>1486</v>
      </c>
      <c r="D721" s="1" t="s">
        <v>2140</v>
      </c>
    </row>
    <row r="722" spans="1:4" x14ac:dyDescent="0.25">
      <c r="A722" s="1" t="s">
        <v>290</v>
      </c>
      <c r="B722" s="1">
        <v>2001</v>
      </c>
      <c r="C722" s="1" t="s">
        <v>1486</v>
      </c>
      <c r="D722" s="1" t="s">
        <v>2140</v>
      </c>
    </row>
    <row r="723" spans="1:4" x14ac:dyDescent="0.25">
      <c r="A723" s="1" t="s">
        <v>306</v>
      </c>
      <c r="B723" s="1">
        <v>2002</v>
      </c>
      <c r="C723" s="1" t="s">
        <v>1486</v>
      </c>
      <c r="D723" s="1" t="s">
        <v>2140</v>
      </c>
    </row>
    <row r="724" spans="1:4" x14ac:dyDescent="0.25">
      <c r="A724" s="1" t="s">
        <v>318</v>
      </c>
      <c r="B724" s="1">
        <v>2017</v>
      </c>
      <c r="C724" s="1" t="s">
        <v>1486</v>
      </c>
      <c r="D724" s="1" t="s">
        <v>2140</v>
      </c>
    </row>
    <row r="725" spans="1:4" x14ac:dyDescent="0.25">
      <c r="A725" s="1" t="s">
        <v>8</v>
      </c>
      <c r="B725" s="1">
        <v>2012</v>
      </c>
      <c r="C725" s="1" t="s">
        <v>1486</v>
      </c>
      <c r="D725" s="1" t="s">
        <v>2140</v>
      </c>
    </row>
    <row r="726" spans="1:4" x14ac:dyDescent="0.25">
      <c r="A726" s="1" t="s">
        <v>295</v>
      </c>
      <c r="B726" s="1">
        <v>2020</v>
      </c>
      <c r="C726" s="1" t="s">
        <v>2067</v>
      </c>
      <c r="D726" s="1" t="s">
        <v>2141</v>
      </c>
    </row>
    <row r="727" spans="1:4" x14ac:dyDescent="0.25">
      <c r="A727" s="1" t="s">
        <v>287</v>
      </c>
      <c r="B727" s="1">
        <v>2016</v>
      </c>
      <c r="C727" s="1" t="s">
        <v>2048</v>
      </c>
      <c r="D727" s="1" t="s">
        <v>2142</v>
      </c>
    </row>
    <row r="728" spans="1:4" x14ac:dyDescent="0.25">
      <c r="A728" s="1" t="s">
        <v>92</v>
      </c>
      <c r="B728" s="1">
        <v>2013</v>
      </c>
      <c r="C728" s="1" t="s">
        <v>1672</v>
      </c>
      <c r="D728" s="1" t="s">
        <v>2142</v>
      </c>
    </row>
    <row r="729" spans="1:4" x14ac:dyDescent="0.25">
      <c r="A729" s="1" t="s">
        <v>1038</v>
      </c>
      <c r="B729" s="1">
        <v>2012</v>
      </c>
      <c r="C729" s="1" t="s">
        <v>1672</v>
      </c>
      <c r="D729" s="1" t="s">
        <v>2142</v>
      </c>
    </row>
    <row r="730" spans="1:4" x14ac:dyDescent="0.25">
      <c r="A730" s="1" t="s">
        <v>287</v>
      </c>
      <c r="B730" s="1">
        <v>2016</v>
      </c>
      <c r="C730" s="1" t="s">
        <v>2049</v>
      </c>
      <c r="D730" s="1" t="s">
        <v>2142</v>
      </c>
    </row>
    <row r="731" spans="1:4" x14ac:dyDescent="0.25">
      <c r="A731" s="1" t="s">
        <v>287</v>
      </c>
      <c r="B731" s="1">
        <v>2016</v>
      </c>
      <c r="C731" s="1" t="s">
        <v>2057</v>
      </c>
      <c r="D731" s="1" t="s">
        <v>2142</v>
      </c>
    </row>
    <row r="732" spans="1:4" x14ac:dyDescent="0.25">
      <c r="A732" s="1" t="s">
        <v>1038</v>
      </c>
      <c r="B732" s="1">
        <v>2012</v>
      </c>
      <c r="C732" s="1" t="s">
        <v>2101</v>
      </c>
      <c r="D732" s="1" t="s">
        <v>2142</v>
      </c>
    </row>
    <row r="733" spans="1:4" x14ac:dyDescent="0.25">
      <c r="A733" s="1" t="s">
        <v>1231</v>
      </c>
      <c r="B733" s="1">
        <v>2016</v>
      </c>
      <c r="C733" s="1" t="s">
        <v>1560</v>
      </c>
      <c r="D733" s="1" t="s">
        <v>2139</v>
      </c>
    </row>
    <row r="734" spans="1:4" x14ac:dyDescent="0.25">
      <c r="A734" s="1" t="s">
        <v>75</v>
      </c>
      <c r="B734" s="1">
        <v>2015</v>
      </c>
      <c r="C734" s="1" t="s">
        <v>1560</v>
      </c>
      <c r="D734" s="1" t="s">
        <v>2139</v>
      </c>
    </row>
    <row r="735" spans="1:4" x14ac:dyDescent="0.25">
      <c r="A735" s="1" t="s">
        <v>27</v>
      </c>
      <c r="B735" s="1">
        <v>2004</v>
      </c>
      <c r="C735" s="1" t="s">
        <v>1585</v>
      </c>
      <c r="D735" s="1" t="s">
        <v>2141</v>
      </c>
    </row>
    <row r="736" spans="1:4" x14ac:dyDescent="0.25">
      <c r="A736" s="1" t="s">
        <v>201</v>
      </c>
      <c r="B736" s="1">
        <v>2002</v>
      </c>
      <c r="C736" s="1" t="s">
        <v>1585</v>
      </c>
      <c r="D736" s="1" t="s">
        <v>2141</v>
      </c>
    </row>
    <row r="737" spans="1:4" x14ac:dyDescent="0.25">
      <c r="A737" s="1" t="s">
        <v>247</v>
      </c>
      <c r="B737" s="1">
        <v>2006</v>
      </c>
      <c r="C737" s="1" t="s">
        <v>1986</v>
      </c>
      <c r="D737" s="1" t="s">
        <v>2142</v>
      </c>
    </row>
    <row r="738" spans="1:4" x14ac:dyDescent="0.25">
      <c r="A738" s="1" t="s">
        <v>139</v>
      </c>
      <c r="B738" s="1">
        <v>1998</v>
      </c>
      <c r="C738" s="1" t="s">
        <v>1793</v>
      </c>
      <c r="D738" s="1" t="s">
        <v>2141</v>
      </c>
    </row>
    <row r="739" spans="1:4" x14ac:dyDescent="0.25">
      <c r="A739" s="1" t="s">
        <v>41</v>
      </c>
      <c r="B739" s="1">
        <v>2020</v>
      </c>
      <c r="C739" s="1" t="s">
        <v>1620</v>
      </c>
      <c r="D739" s="1" t="s">
        <v>2142</v>
      </c>
    </row>
    <row r="740" spans="1:4" x14ac:dyDescent="0.25">
      <c r="A740" s="1" t="s">
        <v>236</v>
      </c>
      <c r="B740" s="1">
        <v>2020</v>
      </c>
      <c r="C740" s="1" t="s">
        <v>1620</v>
      </c>
      <c r="D740" s="1" t="s">
        <v>2142</v>
      </c>
    </row>
    <row r="741" spans="1:4" x14ac:dyDescent="0.25">
      <c r="A741" s="1" t="s">
        <v>232</v>
      </c>
      <c r="B741" s="1">
        <v>2020</v>
      </c>
      <c r="C741" s="1" t="s">
        <v>1620</v>
      </c>
      <c r="D741" s="1" t="s">
        <v>2142</v>
      </c>
    </row>
    <row r="742" spans="1:4" x14ac:dyDescent="0.25">
      <c r="A742" s="1" t="s">
        <v>139</v>
      </c>
      <c r="B742" s="1">
        <v>1998</v>
      </c>
      <c r="C742" s="1" t="s">
        <v>1794</v>
      </c>
      <c r="D742" s="1" t="s">
        <v>2142</v>
      </c>
    </row>
    <row r="743" spans="1:4" x14ac:dyDescent="0.25">
      <c r="A743" s="1" t="s">
        <v>139</v>
      </c>
      <c r="B743" s="1">
        <v>1998</v>
      </c>
      <c r="C743" s="1" t="s">
        <v>1795</v>
      </c>
      <c r="D743" s="1" t="s">
        <v>2142</v>
      </c>
    </row>
    <row r="744" spans="1:4" x14ac:dyDescent="0.25">
      <c r="A744" s="1" t="s">
        <v>114</v>
      </c>
      <c r="B744" s="1">
        <v>2011</v>
      </c>
      <c r="C744" s="1" t="s">
        <v>1723</v>
      </c>
      <c r="D744" s="1" t="s">
        <v>2141</v>
      </c>
    </row>
    <row r="745" spans="1:4" x14ac:dyDescent="0.25">
      <c r="A745" s="1" t="s">
        <v>9</v>
      </c>
      <c r="B745" s="1">
        <v>2011</v>
      </c>
      <c r="C745" s="1" t="s">
        <v>1497</v>
      </c>
      <c r="D745" s="1" t="s">
        <v>2142</v>
      </c>
    </row>
    <row r="746" spans="1:4" x14ac:dyDescent="0.25">
      <c r="A746" s="1" t="s">
        <v>318</v>
      </c>
      <c r="B746" s="1">
        <v>2017</v>
      </c>
      <c r="C746" s="1" t="s">
        <v>2110</v>
      </c>
      <c r="D746" s="1" t="s">
        <v>2139</v>
      </c>
    </row>
    <row r="747" spans="1:4" x14ac:dyDescent="0.25">
      <c r="A747" s="1" t="s">
        <v>8</v>
      </c>
      <c r="B747" s="1">
        <v>2012</v>
      </c>
      <c r="C747" s="1" t="s">
        <v>1465</v>
      </c>
      <c r="D747" s="1" t="s">
        <v>2142</v>
      </c>
    </row>
    <row r="748" spans="1:4" x14ac:dyDescent="0.25">
      <c r="A748" s="1" t="s">
        <v>21</v>
      </c>
      <c r="B748" s="1">
        <v>2019</v>
      </c>
      <c r="C748" s="1" t="s">
        <v>1465</v>
      </c>
      <c r="D748" s="1" t="s">
        <v>2142</v>
      </c>
    </row>
    <row r="749" spans="1:4" x14ac:dyDescent="0.25">
      <c r="A749" s="1" t="s">
        <v>30</v>
      </c>
      <c r="B749" s="1">
        <v>2010</v>
      </c>
      <c r="C749" s="1" t="s">
        <v>1465</v>
      </c>
      <c r="D749" s="1" t="s">
        <v>2142</v>
      </c>
    </row>
    <row r="750" spans="1:4" x14ac:dyDescent="0.25">
      <c r="A750" s="1" t="s">
        <v>37</v>
      </c>
      <c r="B750" s="1">
        <v>2010</v>
      </c>
      <c r="C750" s="1" t="s">
        <v>1465</v>
      </c>
      <c r="D750" s="1" t="s">
        <v>2142</v>
      </c>
    </row>
    <row r="751" spans="1:4" x14ac:dyDescent="0.25">
      <c r="A751" s="1" t="s">
        <v>41</v>
      </c>
      <c r="B751" s="1">
        <v>2020</v>
      </c>
      <c r="C751" s="1" t="s">
        <v>1465</v>
      </c>
      <c r="D751" s="1" t="s">
        <v>2142</v>
      </c>
    </row>
    <row r="752" spans="1:4" x14ac:dyDescent="0.25">
      <c r="A752" s="1" t="s">
        <v>47</v>
      </c>
      <c r="B752" s="1">
        <v>2014</v>
      </c>
      <c r="C752" s="1" t="s">
        <v>1465</v>
      </c>
      <c r="D752" s="1" t="s">
        <v>2142</v>
      </c>
    </row>
    <row r="753" spans="1:4" x14ac:dyDescent="0.25">
      <c r="A753" s="1" t="s">
        <v>53</v>
      </c>
      <c r="B753" s="1">
        <v>2009</v>
      </c>
      <c r="C753" s="1" t="s">
        <v>1465</v>
      </c>
      <c r="D753" s="1" t="s">
        <v>2142</v>
      </c>
    </row>
    <row r="754" spans="1:4" x14ac:dyDescent="0.25">
      <c r="A754" s="1" t="s">
        <v>50</v>
      </c>
      <c r="B754" s="1">
        <v>2013</v>
      </c>
      <c r="C754" s="1" t="s">
        <v>1465</v>
      </c>
      <c r="D754" s="1" t="s">
        <v>2142</v>
      </c>
    </row>
    <row r="755" spans="1:4" x14ac:dyDescent="0.25">
      <c r="A755" s="1" t="s">
        <v>95</v>
      </c>
      <c r="B755" s="1">
        <v>2018</v>
      </c>
      <c r="C755" s="1" t="s">
        <v>1465</v>
      </c>
      <c r="D755" s="1" t="s">
        <v>2142</v>
      </c>
    </row>
    <row r="756" spans="1:4" x14ac:dyDescent="0.25">
      <c r="A756" s="1" t="s">
        <v>98</v>
      </c>
      <c r="B756" s="1">
        <v>2020</v>
      </c>
      <c r="C756" s="1" t="s">
        <v>1465</v>
      </c>
      <c r="D756" s="1" t="s">
        <v>2142</v>
      </c>
    </row>
    <row r="757" spans="1:4" x14ac:dyDescent="0.25">
      <c r="A757" s="1" t="s">
        <v>101</v>
      </c>
      <c r="B757" s="1">
        <v>2021</v>
      </c>
      <c r="C757" s="1" t="s">
        <v>1465</v>
      </c>
      <c r="D757" s="1" t="s">
        <v>2142</v>
      </c>
    </row>
    <row r="758" spans="1:4" x14ac:dyDescent="0.25">
      <c r="A758" s="1" t="s">
        <v>110</v>
      </c>
      <c r="B758" s="1">
        <v>2004</v>
      </c>
      <c r="C758" s="1" t="s">
        <v>1465</v>
      </c>
      <c r="D758" s="1" t="s">
        <v>2142</v>
      </c>
    </row>
    <row r="759" spans="1:4" x14ac:dyDescent="0.25">
      <c r="A759" s="1" t="s">
        <v>114</v>
      </c>
      <c r="B759" s="1">
        <v>2011</v>
      </c>
      <c r="C759" s="1" t="s">
        <v>1465</v>
      </c>
      <c r="D759" s="1" t="s">
        <v>2142</v>
      </c>
    </row>
    <row r="760" spans="1:4" x14ac:dyDescent="0.25">
      <c r="A760" s="1" t="s">
        <v>117</v>
      </c>
      <c r="B760" s="1">
        <v>2014</v>
      </c>
      <c r="C760" s="1" t="s">
        <v>1465</v>
      </c>
      <c r="D760" s="1" t="s">
        <v>2142</v>
      </c>
    </row>
    <row r="761" spans="1:4" x14ac:dyDescent="0.25">
      <c r="A761" s="1" t="s">
        <v>119</v>
      </c>
      <c r="B761" s="1">
        <v>1999</v>
      </c>
      <c r="C761" s="1" t="s">
        <v>1465</v>
      </c>
      <c r="D761" s="1" t="s">
        <v>2142</v>
      </c>
    </row>
    <row r="762" spans="1:4" x14ac:dyDescent="0.25">
      <c r="A762" s="1" t="s">
        <v>125</v>
      </c>
      <c r="B762" s="1">
        <v>2003</v>
      </c>
      <c r="C762" s="1" t="s">
        <v>1465</v>
      </c>
      <c r="D762" s="1" t="s">
        <v>2142</v>
      </c>
    </row>
    <row r="763" spans="1:4" x14ac:dyDescent="0.25">
      <c r="A763" s="1" t="s">
        <v>125</v>
      </c>
      <c r="B763" s="1">
        <v>2003</v>
      </c>
      <c r="C763" s="1" t="s">
        <v>1465</v>
      </c>
      <c r="D763" s="1" t="s">
        <v>2142</v>
      </c>
    </row>
    <row r="764" spans="1:4" ht="30" x14ac:dyDescent="0.25">
      <c r="A764" s="1" t="s">
        <v>128</v>
      </c>
      <c r="B764" s="1">
        <v>2005</v>
      </c>
      <c r="C764" s="1" t="s">
        <v>1465</v>
      </c>
      <c r="D764" s="1" t="s">
        <v>2142</v>
      </c>
    </row>
    <row r="765" spans="1:4" ht="30" x14ac:dyDescent="0.25">
      <c r="A765" s="1" t="s">
        <v>130</v>
      </c>
      <c r="B765" s="1">
        <v>2005</v>
      </c>
      <c r="C765" s="1" t="s">
        <v>1465</v>
      </c>
      <c r="D765" s="1" t="s">
        <v>2142</v>
      </c>
    </row>
    <row r="766" spans="1:4" x14ac:dyDescent="0.25">
      <c r="A766" s="1" t="s">
        <v>132</v>
      </c>
      <c r="B766" s="1">
        <v>2011</v>
      </c>
      <c r="C766" s="1" t="s">
        <v>1465</v>
      </c>
      <c r="D766" s="1" t="s">
        <v>2142</v>
      </c>
    </row>
    <row r="767" spans="1:4" x14ac:dyDescent="0.25">
      <c r="A767" s="1" t="s">
        <v>134</v>
      </c>
      <c r="B767" s="1">
        <v>2000</v>
      </c>
      <c r="C767" s="1" t="s">
        <v>1465</v>
      </c>
      <c r="D767" s="1" t="s">
        <v>2142</v>
      </c>
    </row>
    <row r="768" spans="1:4" x14ac:dyDescent="0.25">
      <c r="A768" s="1" t="s">
        <v>137</v>
      </c>
      <c r="B768" s="1">
        <v>2004</v>
      </c>
      <c r="C768" s="1" t="s">
        <v>1465</v>
      </c>
      <c r="D768" s="1" t="s">
        <v>2142</v>
      </c>
    </row>
    <row r="769" spans="1:4" x14ac:dyDescent="0.25">
      <c r="A769" s="1" t="s">
        <v>142</v>
      </c>
      <c r="B769" s="1">
        <v>1998</v>
      </c>
      <c r="C769" s="1" t="s">
        <v>1465</v>
      </c>
      <c r="D769" s="1" t="s">
        <v>2142</v>
      </c>
    </row>
    <row r="770" spans="1:4" x14ac:dyDescent="0.25">
      <c r="A770" s="1" t="s">
        <v>139</v>
      </c>
      <c r="B770" s="1">
        <v>1998</v>
      </c>
      <c r="C770" s="1" t="s">
        <v>1465</v>
      </c>
      <c r="D770" s="1" t="s">
        <v>2142</v>
      </c>
    </row>
    <row r="771" spans="1:4" x14ac:dyDescent="0.25">
      <c r="A771" s="1" t="s">
        <v>145</v>
      </c>
      <c r="B771" s="1">
        <v>1999</v>
      </c>
      <c r="C771" s="1" t="s">
        <v>1465</v>
      </c>
      <c r="D771" s="1" t="s">
        <v>2142</v>
      </c>
    </row>
    <row r="772" spans="1:4" x14ac:dyDescent="0.25">
      <c r="A772" s="1" t="s">
        <v>148</v>
      </c>
      <c r="B772" s="1">
        <v>2000</v>
      </c>
      <c r="C772" s="1" t="s">
        <v>1465</v>
      </c>
      <c r="D772" s="1" t="s">
        <v>2142</v>
      </c>
    </row>
    <row r="773" spans="1:4" x14ac:dyDescent="0.25">
      <c r="A773" s="1" t="s">
        <v>154</v>
      </c>
      <c r="B773" s="1">
        <v>2014</v>
      </c>
      <c r="C773" s="1" t="s">
        <v>1465</v>
      </c>
      <c r="D773" s="1" t="s">
        <v>2142</v>
      </c>
    </row>
    <row r="774" spans="1:4" x14ac:dyDescent="0.25">
      <c r="A774" s="1" t="s">
        <v>151</v>
      </c>
      <c r="B774" s="1">
        <v>2008</v>
      </c>
      <c r="C774" s="1" t="s">
        <v>1465</v>
      </c>
      <c r="D774" s="1" t="s">
        <v>2142</v>
      </c>
    </row>
    <row r="775" spans="1:4" x14ac:dyDescent="0.25">
      <c r="A775" s="1" t="s">
        <v>160</v>
      </c>
      <c r="B775" s="1">
        <v>2008</v>
      </c>
      <c r="C775" s="1" t="s">
        <v>1465</v>
      </c>
      <c r="D775" s="1" t="s">
        <v>2142</v>
      </c>
    </row>
    <row r="776" spans="1:4" x14ac:dyDescent="0.25">
      <c r="A776" s="1" t="s">
        <v>162</v>
      </c>
      <c r="B776" s="1">
        <v>2016</v>
      </c>
      <c r="C776" s="1" t="s">
        <v>1465</v>
      </c>
      <c r="D776" s="1" t="s">
        <v>2142</v>
      </c>
    </row>
    <row r="777" spans="1:4" x14ac:dyDescent="0.25">
      <c r="A777" s="1" t="s">
        <v>165</v>
      </c>
      <c r="B777" s="1">
        <v>2013</v>
      </c>
      <c r="C777" s="1" t="s">
        <v>1465</v>
      </c>
      <c r="D777" s="1" t="s">
        <v>2142</v>
      </c>
    </row>
    <row r="778" spans="1:4" x14ac:dyDescent="0.25">
      <c r="A778" s="1" t="s">
        <v>175</v>
      </c>
      <c r="B778" s="1">
        <v>2016</v>
      </c>
      <c r="C778" s="1" t="s">
        <v>1465</v>
      </c>
      <c r="D778" s="1" t="s">
        <v>2142</v>
      </c>
    </row>
    <row r="779" spans="1:4" x14ac:dyDescent="0.25">
      <c r="A779" s="1" t="s">
        <v>185</v>
      </c>
      <c r="B779" s="1">
        <v>2010</v>
      </c>
      <c r="C779" s="1" t="s">
        <v>1465</v>
      </c>
      <c r="D779" s="1" t="s">
        <v>2142</v>
      </c>
    </row>
    <row r="780" spans="1:4" x14ac:dyDescent="0.25">
      <c r="A780" s="1" t="s">
        <v>188</v>
      </c>
      <c r="B780" s="1">
        <v>2004</v>
      </c>
      <c r="C780" s="1" t="s">
        <v>1465</v>
      </c>
      <c r="D780" s="1" t="s">
        <v>2142</v>
      </c>
    </row>
    <row r="781" spans="1:4" x14ac:dyDescent="0.25">
      <c r="A781" s="1" t="s">
        <v>191</v>
      </c>
      <c r="B781" s="1">
        <v>2015</v>
      </c>
      <c r="C781" s="1" t="s">
        <v>1465</v>
      </c>
      <c r="D781" s="1" t="s">
        <v>2142</v>
      </c>
    </row>
    <row r="782" spans="1:4" x14ac:dyDescent="0.25">
      <c r="A782" s="1" t="s">
        <v>204</v>
      </c>
      <c r="B782" s="1">
        <v>2014</v>
      </c>
      <c r="C782" s="1" t="s">
        <v>1465</v>
      </c>
      <c r="D782" s="1" t="s">
        <v>2142</v>
      </c>
    </row>
    <row r="783" spans="1:4" x14ac:dyDescent="0.25">
      <c r="A783" s="1" t="s">
        <v>208</v>
      </c>
      <c r="B783" s="1">
        <v>2004</v>
      </c>
      <c r="C783" s="1" t="s">
        <v>1465</v>
      </c>
      <c r="D783" s="1" t="s">
        <v>2142</v>
      </c>
    </row>
    <row r="784" spans="1:4" x14ac:dyDescent="0.25">
      <c r="A784" s="1" t="s">
        <v>210</v>
      </c>
      <c r="B784" s="1">
        <v>2001</v>
      </c>
      <c r="C784" s="1" t="s">
        <v>1465</v>
      </c>
      <c r="D784" s="1" t="s">
        <v>2142</v>
      </c>
    </row>
    <row r="785" spans="1:4" x14ac:dyDescent="0.25">
      <c r="A785" s="1" t="s">
        <v>699</v>
      </c>
      <c r="B785" s="1">
        <v>2020</v>
      </c>
      <c r="C785" s="1" t="s">
        <v>1465</v>
      </c>
      <c r="D785" s="1" t="s">
        <v>2142</v>
      </c>
    </row>
    <row r="786" spans="1:4" x14ac:dyDescent="0.25">
      <c r="A786" s="1" t="s">
        <v>700</v>
      </c>
      <c r="B786" s="1">
        <v>2013</v>
      </c>
      <c r="C786" s="1" t="s">
        <v>1465</v>
      </c>
      <c r="D786" s="1" t="s">
        <v>2142</v>
      </c>
    </row>
    <row r="787" spans="1:4" x14ac:dyDescent="0.25">
      <c r="A787" s="1" t="s">
        <v>701</v>
      </c>
      <c r="B787" s="1">
        <v>2014</v>
      </c>
      <c r="C787" s="1" t="s">
        <v>1465</v>
      </c>
      <c r="D787" s="1" t="s">
        <v>2142</v>
      </c>
    </row>
    <row r="788" spans="1:4" x14ac:dyDescent="0.25">
      <c r="A788" s="1" t="s">
        <v>702</v>
      </c>
      <c r="B788" s="1">
        <v>2018</v>
      </c>
      <c r="C788" s="1" t="s">
        <v>1465</v>
      </c>
      <c r="D788" s="1" t="s">
        <v>2142</v>
      </c>
    </row>
    <row r="789" spans="1:4" x14ac:dyDescent="0.25">
      <c r="A789" s="1" t="s">
        <v>236</v>
      </c>
      <c r="B789" s="1">
        <v>2020</v>
      </c>
      <c r="C789" s="1" t="s">
        <v>1465</v>
      </c>
      <c r="D789" s="1" t="s">
        <v>2142</v>
      </c>
    </row>
    <row r="790" spans="1:4" x14ac:dyDescent="0.25">
      <c r="A790" s="1" t="s">
        <v>232</v>
      </c>
      <c r="B790" s="1">
        <v>2020</v>
      </c>
      <c r="C790" s="1" t="s">
        <v>1465</v>
      </c>
      <c r="D790" s="1" t="s">
        <v>2142</v>
      </c>
    </row>
    <row r="791" spans="1:4" x14ac:dyDescent="0.25">
      <c r="A791" s="1" t="s">
        <v>243</v>
      </c>
      <c r="B791" s="1">
        <v>2008</v>
      </c>
      <c r="C791" s="1" t="s">
        <v>1465</v>
      </c>
      <c r="D791" s="1" t="s">
        <v>2142</v>
      </c>
    </row>
    <row r="792" spans="1:4" x14ac:dyDescent="0.25">
      <c r="A792" s="1" t="s">
        <v>247</v>
      </c>
      <c r="B792" s="1">
        <v>2006</v>
      </c>
      <c r="C792" s="1" t="s">
        <v>1465</v>
      </c>
      <c r="D792" s="1" t="s">
        <v>2142</v>
      </c>
    </row>
    <row r="793" spans="1:4" x14ac:dyDescent="0.25">
      <c r="A793" s="1" t="s">
        <v>250</v>
      </c>
      <c r="B793" s="1">
        <v>2013</v>
      </c>
      <c r="C793" s="1" t="s">
        <v>1465</v>
      </c>
      <c r="D793" s="1" t="s">
        <v>2142</v>
      </c>
    </row>
    <row r="794" spans="1:4" x14ac:dyDescent="0.25">
      <c r="A794" s="1" t="s">
        <v>254</v>
      </c>
      <c r="B794" s="1">
        <v>2006</v>
      </c>
      <c r="C794" s="1" t="s">
        <v>1465</v>
      </c>
      <c r="D794" s="1" t="s">
        <v>2142</v>
      </c>
    </row>
    <row r="795" spans="1:4" x14ac:dyDescent="0.25">
      <c r="A795" s="1" t="s">
        <v>270</v>
      </c>
      <c r="B795" s="1">
        <v>2004</v>
      </c>
      <c r="C795" s="1" t="s">
        <v>1465</v>
      </c>
      <c r="D795" s="1" t="s">
        <v>2142</v>
      </c>
    </row>
    <row r="796" spans="1:4" x14ac:dyDescent="0.25">
      <c r="A796" s="1" t="s">
        <v>276</v>
      </c>
      <c r="B796" s="1">
        <v>2020</v>
      </c>
      <c r="C796" s="1" t="s">
        <v>1465</v>
      </c>
      <c r="D796" s="1" t="s">
        <v>2142</v>
      </c>
    </row>
    <row r="797" spans="1:4" x14ac:dyDescent="0.25">
      <c r="A797" s="1" t="s">
        <v>272</v>
      </c>
      <c r="B797" s="1">
        <v>2015</v>
      </c>
      <c r="C797" s="1" t="s">
        <v>1465</v>
      </c>
      <c r="D797" s="1" t="s">
        <v>2142</v>
      </c>
    </row>
    <row r="798" spans="1:4" x14ac:dyDescent="0.25">
      <c r="A798" s="1" t="s">
        <v>281</v>
      </c>
      <c r="B798" s="1">
        <v>2022</v>
      </c>
      <c r="C798" s="1" t="s">
        <v>1465</v>
      </c>
      <c r="D798" s="1" t="s">
        <v>2142</v>
      </c>
    </row>
    <row r="799" spans="1:4" x14ac:dyDescent="0.25">
      <c r="A799" s="1" t="s">
        <v>284</v>
      </c>
      <c r="B799" s="1">
        <v>2016</v>
      </c>
      <c r="C799" s="1" t="s">
        <v>1465</v>
      </c>
      <c r="D799" s="1" t="s">
        <v>2142</v>
      </c>
    </row>
    <row r="800" spans="1:4" x14ac:dyDescent="0.25">
      <c r="A800" s="1" t="s">
        <v>287</v>
      </c>
      <c r="B800" s="1">
        <v>2016</v>
      </c>
      <c r="C800" s="1" t="s">
        <v>1465</v>
      </c>
      <c r="D800" s="1" t="s">
        <v>2142</v>
      </c>
    </row>
    <row r="801" spans="1:4" x14ac:dyDescent="0.25">
      <c r="A801" s="1" t="s">
        <v>293</v>
      </c>
      <c r="B801" s="1">
        <v>2004</v>
      </c>
      <c r="C801" s="1" t="s">
        <v>1465</v>
      </c>
      <c r="D801" s="1" t="s">
        <v>2142</v>
      </c>
    </row>
    <row r="802" spans="1:4" x14ac:dyDescent="0.25">
      <c r="A802" s="1" t="s">
        <v>295</v>
      </c>
      <c r="B802" s="1">
        <v>2020</v>
      </c>
      <c r="C802" s="1" t="s">
        <v>1465</v>
      </c>
      <c r="D802" s="1" t="s">
        <v>2142</v>
      </c>
    </row>
    <row r="803" spans="1:4" x14ac:dyDescent="0.25">
      <c r="A803" s="1" t="s">
        <v>302</v>
      </c>
      <c r="B803" s="1">
        <v>2003</v>
      </c>
      <c r="C803" s="1" t="s">
        <v>1465</v>
      </c>
      <c r="D803" s="1" t="s">
        <v>2142</v>
      </c>
    </row>
    <row r="804" spans="1:4" x14ac:dyDescent="0.25">
      <c r="A804" s="1" t="s">
        <v>1025</v>
      </c>
      <c r="B804" s="1">
        <v>2004</v>
      </c>
      <c r="C804" s="1" t="s">
        <v>1465</v>
      </c>
      <c r="D804" s="1" t="s">
        <v>2142</v>
      </c>
    </row>
    <row r="805" spans="1:4" x14ac:dyDescent="0.25">
      <c r="A805" s="1" t="s">
        <v>318</v>
      </c>
      <c r="B805" s="1">
        <v>2017</v>
      </c>
      <c r="C805" s="1" t="s">
        <v>1465</v>
      </c>
      <c r="D805" s="1" t="s">
        <v>2142</v>
      </c>
    </row>
    <row r="806" spans="1:4" x14ac:dyDescent="0.25">
      <c r="A806" s="1" t="s">
        <v>299</v>
      </c>
      <c r="B806" s="1">
        <v>2000</v>
      </c>
      <c r="C806" s="1" t="s">
        <v>2072</v>
      </c>
      <c r="D806" s="1" t="s">
        <v>2141</v>
      </c>
    </row>
    <row r="807" spans="1:4" x14ac:dyDescent="0.25">
      <c r="A807" s="1" t="s">
        <v>8</v>
      </c>
      <c r="B807" s="1">
        <v>2012</v>
      </c>
      <c r="C807" s="1" t="s">
        <v>1474</v>
      </c>
      <c r="D807" s="1" t="s">
        <v>2139</v>
      </c>
    </row>
    <row r="808" spans="1:4" x14ac:dyDescent="0.25">
      <c r="A808" s="1" t="s">
        <v>92</v>
      </c>
      <c r="B808" s="1">
        <v>2013</v>
      </c>
      <c r="C808" s="1" t="s">
        <v>1474</v>
      </c>
      <c r="D808" s="1" t="s">
        <v>2139</v>
      </c>
    </row>
    <row r="809" spans="1:4" x14ac:dyDescent="0.25">
      <c r="A809" s="1" t="s">
        <v>196</v>
      </c>
      <c r="B809" s="1">
        <v>2001</v>
      </c>
      <c r="C809" s="1" t="s">
        <v>1474</v>
      </c>
      <c r="D809" s="1" t="s">
        <v>2139</v>
      </c>
    </row>
    <row r="810" spans="1:4" x14ac:dyDescent="0.25">
      <c r="A810" s="1" t="s">
        <v>210</v>
      </c>
      <c r="B810" s="1">
        <v>2001</v>
      </c>
      <c r="C810" s="1" t="s">
        <v>1474</v>
      </c>
      <c r="D810" s="1" t="s">
        <v>2139</v>
      </c>
    </row>
    <row r="811" spans="1:4" x14ac:dyDescent="0.25">
      <c r="A811" s="1" t="s">
        <v>700</v>
      </c>
      <c r="B811" s="1">
        <v>2013</v>
      </c>
      <c r="C811" s="1" t="s">
        <v>1474</v>
      </c>
      <c r="D811" s="1" t="s">
        <v>2139</v>
      </c>
    </row>
    <row r="812" spans="1:4" x14ac:dyDescent="0.25">
      <c r="A812" s="1" t="s">
        <v>302</v>
      </c>
      <c r="B812" s="1">
        <v>2003</v>
      </c>
      <c r="C812" s="1" t="s">
        <v>1474</v>
      </c>
      <c r="D812" s="1" t="s">
        <v>2139</v>
      </c>
    </row>
    <row r="813" spans="1:4" x14ac:dyDescent="0.25">
      <c r="A813" s="1" t="s">
        <v>299</v>
      </c>
      <c r="B813" s="1">
        <v>2000</v>
      </c>
      <c r="C813" s="1" t="s">
        <v>2070</v>
      </c>
      <c r="D813" s="1" t="s">
        <v>2141</v>
      </c>
    </row>
    <row r="814" spans="1:4" x14ac:dyDescent="0.25">
      <c r="A814" s="1" t="s">
        <v>188</v>
      </c>
      <c r="B814" s="1">
        <v>2004</v>
      </c>
      <c r="C814" s="1" t="s">
        <v>1897</v>
      </c>
      <c r="D814" s="1" t="s">
        <v>2139</v>
      </c>
    </row>
    <row r="815" spans="1:4" x14ac:dyDescent="0.25">
      <c r="A815" s="1" t="s">
        <v>299</v>
      </c>
      <c r="B815" s="1">
        <v>2000</v>
      </c>
      <c r="C815" s="1" t="s">
        <v>2073</v>
      </c>
      <c r="D815" s="1" t="s">
        <v>2141</v>
      </c>
    </row>
    <row r="816" spans="1:4" x14ac:dyDescent="0.25">
      <c r="A816" s="1" t="s">
        <v>1039</v>
      </c>
      <c r="B816" s="1">
        <v>2012</v>
      </c>
      <c r="C816" s="1" t="s">
        <v>2107</v>
      </c>
      <c r="D816" s="1" t="s">
        <v>2141</v>
      </c>
    </row>
    <row r="817" spans="1:4" x14ac:dyDescent="0.25">
      <c r="A817" s="1" t="s">
        <v>281</v>
      </c>
      <c r="B817" s="1">
        <v>2022</v>
      </c>
      <c r="C817" s="1" t="s">
        <v>2045</v>
      </c>
      <c r="D817" s="1" t="s">
        <v>2142</v>
      </c>
    </row>
    <row r="818" spans="1:4" x14ac:dyDescent="0.25">
      <c r="A818" s="1" t="s">
        <v>50</v>
      </c>
      <c r="B818" s="1">
        <v>2013</v>
      </c>
      <c r="C818" s="1" t="s">
        <v>1653</v>
      </c>
      <c r="D818" s="1" t="s">
        <v>2142</v>
      </c>
    </row>
    <row r="819" spans="1:4" x14ac:dyDescent="0.25">
      <c r="A819" s="1" t="s">
        <v>101</v>
      </c>
      <c r="B819" s="1">
        <v>2021</v>
      </c>
      <c r="C819" s="1" t="s">
        <v>1653</v>
      </c>
      <c r="D819" s="1" t="s">
        <v>2142</v>
      </c>
    </row>
    <row r="820" spans="1:4" x14ac:dyDescent="0.25">
      <c r="A820" s="1" t="s">
        <v>8</v>
      </c>
      <c r="B820" s="1">
        <v>2012</v>
      </c>
      <c r="C820" s="1" t="s">
        <v>1480</v>
      </c>
      <c r="D820" s="1" t="s">
        <v>2140</v>
      </c>
    </row>
    <row r="821" spans="1:4" x14ac:dyDescent="0.25">
      <c r="A821" s="1" t="s">
        <v>151</v>
      </c>
      <c r="B821" s="1">
        <v>2008</v>
      </c>
      <c r="C821" s="1" t="s">
        <v>1828</v>
      </c>
      <c r="D821" s="1" t="s">
        <v>2142</v>
      </c>
    </row>
    <row r="822" spans="1:4" x14ac:dyDescent="0.25">
      <c r="A822" s="1" t="s">
        <v>196</v>
      </c>
      <c r="B822" s="1">
        <v>2001</v>
      </c>
      <c r="C822" s="1" t="s">
        <v>1828</v>
      </c>
      <c r="D822" s="1" t="s">
        <v>2142</v>
      </c>
    </row>
    <row r="823" spans="1:4" x14ac:dyDescent="0.25">
      <c r="A823" s="1" t="s">
        <v>9</v>
      </c>
      <c r="B823" s="1">
        <v>2011</v>
      </c>
      <c r="C823" s="1" t="s">
        <v>1507</v>
      </c>
      <c r="D823" s="1" t="s">
        <v>2141</v>
      </c>
    </row>
    <row r="824" spans="1:4" x14ac:dyDescent="0.25">
      <c r="A824" s="1" t="s">
        <v>185</v>
      </c>
      <c r="B824" s="1">
        <v>2010</v>
      </c>
      <c r="C824" s="1" t="s">
        <v>1507</v>
      </c>
      <c r="D824" s="1" t="s">
        <v>2141</v>
      </c>
    </row>
    <row r="825" spans="1:4" x14ac:dyDescent="0.25">
      <c r="A825" s="1" t="s">
        <v>201</v>
      </c>
      <c r="B825" s="1">
        <v>2002</v>
      </c>
      <c r="C825" s="1" t="s">
        <v>1507</v>
      </c>
      <c r="D825" s="1" t="s">
        <v>2141</v>
      </c>
    </row>
    <row r="826" spans="1:4" x14ac:dyDescent="0.25">
      <c r="A826" s="1" t="s">
        <v>201</v>
      </c>
      <c r="B826" s="1">
        <v>2002</v>
      </c>
      <c r="C826" s="1" t="s">
        <v>1913</v>
      </c>
      <c r="D826" s="1" t="s">
        <v>2141</v>
      </c>
    </row>
    <row r="827" spans="1:4" x14ac:dyDescent="0.25">
      <c r="A827" s="1" t="s">
        <v>114</v>
      </c>
      <c r="B827" s="1">
        <v>2011</v>
      </c>
      <c r="C827" s="1" t="s">
        <v>1727</v>
      </c>
      <c r="D827" s="1" t="s">
        <v>2141</v>
      </c>
    </row>
    <row r="828" spans="1:4" x14ac:dyDescent="0.25">
      <c r="A828" s="1" t="s">
        <v>8</v>
      </c>
      <c r="B828" s="1">
        <v>2012</v>
      </c>
      <c r="C828" s="1" t="s">
        <v>1479</v>
      </c>
      <c r="D828" s="1" t="s">
        <v>2141</v>
      </c>
    </row>
    <row r="829" spans="1:4" x14ac:dyDescent="0.25">
      <c r="A829" s="1" t="s">
        <v>27</v>
      </c>
      <c r="B829" s="1">
        <v>2004</v>
      </c>
      <c r="C829" s="1" t="s">
        <v>1479</v>
      </c>
      <c r="D829" s="1" t="s">
        <v>2141</v>
      </c>
    </row>
    <row r="830" spans="1:4" x14ac:dyDescent="0.25">
      <c r="A830" s="1" t="s">
        <v>110</v>
      </c>
      <c r="B830" s="1">
        <v>2004</v>
      </c>
      <c r="C830" s="1" t="s">
        <v>1479</v>
      </c>
      <c r="D830" s="1" t="s">
        <v>2141</v>
      </c>
    </row>
    <row r="831" spans="1:4" x14ac:dyDescent="0.25">
      <c r="A831" s="1" t="s">
        <v>117</v>
      </c>
      <c r="B831" s="1">
        <v>2014</v>
      </c>
      <c r="C831" s="1" t="s">
        <v>1479</v>
      </c>
      <c r="D831" s="1" t="s">
        <v>2141</v>
      </c>
    </row>
    <row r="832" spans="1:4" x14ac:dyDescent="0.25">
      <c r="A832" s="1" t="s">
        <v>134</v>
      </c>
      <c r="B832" s="1">
        <v>2000</v>
      </c>
      <c r="C832" s="1" t="s">
        <v>1479</v>
      </c>
      <c r="D832" s="1" t="s">
        <v>2141</v>
      </c>
    </row>
    <row r="833" spans="1:4" x14ac:dyDescent="0.25">
      <c r="A833" s="1" t="s">
        <v>142</v>
      </c>
      <c r="B833" s="1">
        <v>1998</v>
      </c>
      <c r="C833" s="1" t="s">
        <v>1479</v>
      </c>
      <c r="D833" s="1" t="s">
        <v>2141</v>
      </c>
    </row>
    <row r="834" spans="1:4" x14ac:dyDescent="0.25">
      <c r="A834" s="1" t="s">
        <v>148</v>
      </c>
      <c r="B834" s="1">
        <v>2000</v>
      </c>
      <c r="C834" s="1" t="s">
        <v>1479</v>
      </c>
      <c r="D834" s="1" t="s">
        <v>2141</v>
      </c>
    </row>
    <row r="835" spans="1:4" x14ac:dyDescent="0.25">
      <c r="A835" s="1" t="s">
        <v>179</v>
      </c>
      <c r="B835" s="1">
        <v>2017</v>
      </c>
      <c r="C835" s="1" t="s">
        <v>1479</v>
      </c>
      <c r="D835" s="1" t="s">
        <v>2141</v>
      </c>
    </row>
    <row r="836" spans="1:4" x14ac:dyDescent="0.25">
      <c r="A836" s="1" t="s">
        <v>182</v>
      </c>
      <c r="B836" s="1">
        <v>2018</v>
      </c>
      <c r="C836" s="1" t="s">
        <v>1479</v>
      </c>
      <c r="D836" s="1" t="s">
        <v>2141</v>
      </c>
    </row>
    <row r="837" spans="1:4" x14ac:dyDescent="0.25">
      <c r="A837" s="1" t="s">
        <v>169</v>
      </c>
      <c r="B837" s="1">
        <v>2015</v>
      </c>
      <c r="C837" s="1" t="s">
        <v>1479</v>
      </c>
      <c r="D837" s="1" t="s">
        <v>2141</v>
      </c>
    </row>
    <row r="838" spans="1:4" x14ac:dyDescent="0.25">
      <c r="A838" s="1" t="s">
        <v>174</v>
      </c>
      <c r="B838" s="1">
        <v>2016</v>
      </c>
      <c r="C838" s="1" t="s">
        <v>1479</v>
      </c>
      <c r="D838" s="1" t="s">
        <v>2141</v>
      </c>
    </row>
    <row r="839" spans="1:4" x14ac:dyDescent="0.25">
      <c r="A839" s="1" t="s">
        <v>175</v>
      </c>
      <c r="B839" s="1">
        <v>2016</v>
      </c>
      <c r="C839" s="1" t="s">
        <v>1479</v>
      </c>
      <c r="D839" s="1" t="s">
        <v>2141</v>
      </c>
    </row>
    <row r="840" spans="1:4" x14ac:dyDescent="0.25">
      <c r="A840" s="1" t="s">
        <v>1225</v>
      </c>
      <c r="B840" s="1">
        <v>2011</v>
      </c>
      <c r="C840" s="1" t="s">
        <v>1479</v>
      </c>
      <c r="D840" s="1" t="s">
        <v>2141</v>
      </c>
    </row>
    <row r="841" spans="1:4" x14ac:dyDescent="0.25">
      <c r="A841" s="1" t="s">
        <v>247</v>
      </c>
      <c r="B841" s="1">
        <v>2006</v>
      </c>
      <c r="C841" s="1" t="s">
        <v>1479</v>
      </c>
      <c r="D841" s="1" t="s">
        <v>2141</v>
      </c>
    </row>
    <row r="842" spans="1:4" x14ac:dyDescent="0.25">
      <c r="A842" s="1" t="s">
        <v>281</v>
      </c>
      <c r="B842" s="1">
        <v>2022</v>
      </c>
      <c r="C842" s="1" t="s">
        <v>1479</v>
      </c>
      <c r="D842" s="1" t="s">
        <v>2141</v>
      </c>
    </row>
    <row r="843" spans="1:4" x14ac:dyDescent="0.25">
      <c r="A843" s="1" t="s">
        <v>101</v>
      </c>
      <c r="B843" s="1">
        <v>2021</v>
      </c>
      <c r="C843" s="1" t="s">
        <v>1694</v>
      </c>
      <c r="D843" s="1" t="s">
        <v>2140</v>
      </c>
    </row>
    <row r="844" spans="1:4" x14ac:dyDescent="0.25">
      <c r="A844" s="1" t="s">
        <v>243</v>
      </c>
      <c r="B844" s="1">
        <v>2008</v>
      </c>
      <c r="C844" s="1" t="s">
        <v>1694</v>
      </c>
      <c r="D844" s="1" t="s">
        <v>2140</v>
      </c>
    </row>
    <row r="845" spans="1:4" x14ac:dyDescent="0.25">
      <c r="A845" s="1" t="s">
        <v>145</v>
      </c>
      <c r="B845" s="1">
        <v>1999</v>
      </c>
      <c r="C845" s="1" t="s">
        <v>1805</v>
      </c>
      <c r="D845" s="1" t="s">
        <v>2140</v>
      </c>
    </row>
    <row r="846" spans="1:4" x14ac:dyDescent="0.25">
      <c r="A846" s="1" t="s">
        <v>293</v>
      </c>
      <c r="B846" s="1">
        <v>2004</v>
      </c>
      <c r="C846" s="1" t="s">
        <v>1805</v>
      </c>
      <c r="D846" s="1" t="s">
        <v>2140</v>
      </c>
    </row>
    <row r="847" spans="1:4" x14ac:dyDescent="0.25">
      <c r="A847" s="1" t="s">
        <v>272</v>
      </c>
      <c r="B847" s="1">
        <v>2015</v>
      </c>
      <c r="C847" s="1" t="s">
        <v>2036</v>
      </c>
      <c r="D847" s="1" t="s">
        <v>2140</v>
      </c>
    </row>
    <row r="848" spans="1:4" x14ac:dyDescent="0.25">
      <c r="A848" s="1" t="s">
        <v>134</v>
      </c>
      <c r="B848" s="1">
        <v>2000</v>
      </c>
      <c r="C848" s="1" t="s">
        <v>1779</v>
      </c>
      <c r="D848" s="1" t="s">
        <v>2140</v>
      </c>
    </row>
    <row r="849" spans="1:4" x14ac:dyDescent="0.25">
      <c r="A849" s="1" t="s">
        <v>206</v>
      </c>
      <c r="B849" s="1">
        <v>2022</v>
      </c>
      <c r="C849" s="1" t="s">
        <v>1779</v>
      </c>
      <c r="D849" s="1" t="s">
        <v>2140</v>
      </c>
    </row>
    <row r="850" spans="1:4" x14ac:dyDescent="0.25">
      <c r="A850" s="1" t="s">
        <v>8</v>
      </c>
      <c r="B850" s="1">
        <v>2012</v>
      </c>
      <c r="C850" s="1" t="s">
        <v>1477</v>
      </c>
      <c r="D850" s="1" t="s">
        <v>2140</v>
      </c>
    </row>
    <row r="851" spans="1:4" x14ac:dyDescent="0.25">
      <c r="A851" s="1" t="s">
        <v>243</v>
      </c>
      <c r="B851" s="1">
        <v>2008</v>
      </c>
      <c r="C851" s="1" t="s">
        <v>1477</v>
      </c>
      <c r="D851" s="1" t="s">
        <v>2140</v>
      </c>
    </row>
    <row r="852" spans="1:4" x14ac:dyDescent="0.25">
      <c r="A852" s="1" t="s">
        <v>134</v>
      </c>
      <c r="B852" s="1">
        <v>2000</v>
      </c>
      <c r="C852" s="1" t="s">
        <v>1780</v>
      </c>
      <c r="D852" s="1" t="s">
        <v>2140</v>
      </c>
    </row>
    <row r="853" spans="1:4" x14ac:dyDescent="0.25">
      <c r="A853" s="1" t="s">
        <v>145</v>
      </c>
      <c r="B853" s="1">
        <v>1999</v>
      </c>
      <c r="C853" s="1" t="s">
        <v>1780</v>
      </c>
      <c r="D853" s="1" t="s">
        <v>2140</v>
      </c>
    </row>
    <row r="854" spans="1:4" x14ac:dyDescent="0.25">
      <c r="A854" s="1" t="s">
        <v>169</v>
      </c>
      <c r="B854" s="1">
        <v>2015</v>
      </c>
      <c r="C854" s="1" t="s">
        <v>1780</v>
      </c>
      <c r="D854" s="1" t="s">
        <v>2140</v>
      </c>
    </row>
    <row r="855" spans="1:4" x14ac:dyDescent="0.25">
      <c r="A855" s="1" t="s">
        <v>270</v>
      </c>
      <c r="B855" s="1">
        <v>2004</v>
      </c>
      <c r="C855" s="1" t="s">
        <v>1780</v>
      </c>
      <c r="D855" s="1" t="s">
        <v>2140</v>
      </c>
    </row>
    <row r="856" spans="1:4" x14ac:dyDescent="0.25">
      <c r="A856" s="1" t="s">
        <v>272</v>
      </c>
      <c r="B856" s="1">
        <v>2015</v>
      </c>
      <c r="C856" s="1" t="s">
        <v>1780</v>
      </c>
      <c r="D856" s="1" t="s">
        <v>2140</v>
      </c>
    </row>
    <row r="857" spans="1:4" x14ac:dyDescent="0.25">
      <c r="A857" s="1" t="s">
        <v>139</v>
      </c>
      <c r="B857" s="1">
        <v>1998</v>
      </c>
      <c r="C857" s="1" t="s">
        <v>1799</v>
      </c>
      <c r="D857" s="1" t="s">
        <v>2139</v>
      </c>
    </row>
    <row r="858" spans="1:4" x14ac:dyDescent="0.25">
      <c r="A858" s="1" t="s">
        <v>154</v>
      </c>
      <c r="B858" s="1">
        <v>2014</v>
      </c>
      <c r="C858" s="1" t="s">
        <v>1799</v>
      </c>
      <c r="D858" s="1" t="s">
        <v>2139</v>
      </c>
    </row>
    <row r="859" spans="1:4" x14ac:dyDescent="0.25">
      <c r="A859" s="1" t="s">
        <v>101</v>
      </c>
      <c r="B859" s="1">
        <v>2021</v>
      </c>
      <c r="C859" s="1" t="s">
        <v>1687</v>
      </c>
      <c r="D859" s="1" t="s">
        <v>2141</v>
      </c>
    </row>
    <row r="860" spans="1:4" x14ac:dyDescent="0.25">
      <c r="A860" s="1" t="s">
        <v>111</v>
      </c>
      <c r="B860" s="1">
        <v>2003</v>
      </c>
      <c r="C860" s="1" t="s">
        <v>1687</v>
      </c>
      <c r="D860" s="1" t="s">
        <v>2141</v>
      </c>
    </row>
    <row r="861" spans="1:4" x14ac:dyDescent="0.25">
      <c r="A861" s="1" t="s">
        <v>196</v>
      </c>
      <c r="B861" s="1">
        <v>2001</v>
      </c>
      <c r="C861" s="1" t="s">
        <v>1687</v>
      </c>
      <c r="D861" s="1" t="s">
        <v>2141</v>
      </c>
    </row>
    <row r="862" spans="1:4" x14ac:dyDescent="0.25">
      <c r="A862" s="1" t="s">
        <v>699</v>
      </c>
      <c r="B862" s="1">
        <v>2020</v>
      </c>
      <c r="C862" s="1" t="s">
        <v>1687</v>
      </c>
      <c r="D862" s="1" t="s">
        <v>2141</v>
      </c>
    </row>
    <row r="863" spans="1:4" x14ac:dyDescent="0.25">
      <c r="A863" s="1" t="s">
        <v>24</v>
      </c>
      <c r="B863" s="1">
        <v>2020</v>
      </c>
      <c r="C863" s="1" t="s">
        <v>1578</v>
      </c>
      <c r="D863" s="1" t="s">
        <v>2141</v>
      </c>
    </row>
    <row r="864" spans="1:4" x14ac:dyDescent="0.25">
      <c r="A864" s="1" t="s">
        <v>41</v>
      </c>
      <c r="B864" s="1">
        <v>2020</v>
      </c>
      <c r="C864" s="1" t="s">
        <v>1578</v>
      </c>
      <c r="D864" s="1" t="s">
        <v>2141</v>
      </c>
    </row>
    <row r="865" spans="1:4" x14ac:dyDescent="0.25">
      <c r="A865" s="1" t="s">
        <v>75</v>
      </c>
      <c r="B865" s="1">
        <v>2015</v>
      </c>
      <c r="C865" s="1" t="s">
        <v>1578</v>
      </c>
      <c r="D865" s="1" t="s">
        <v>2141</v>
      </c>
    </row>
    <row r="866" spans="1:4" x14ac:dyDescent="0.25">
      <c r="A866" s="1" t="s">
        <v>122</v>
      </c>
      <c r="B866" s="1">
        <v>2021</v>
      </c>
      <c r="C866" s="1" t="s">
        <v>1578</v>
      </c>
      <c r="D866" s="1" t="s">
        <v>2141</v>
      </c>
    </row>
    <row r="867" spans="1:4" x14ac:dyDescent="0.25">
      <c r="A867" s="1" t="s">
        <v>182</v>
      </c>
      <c r="B867" s="1">
        <v>2018</v>
      </c>
      <c r="C867" s="1" t="s">
        <v>1578</v>
      </c>
      <c r="D867" s="1" t="s">
        <v>2141</v>
      </c>
    </row>
    <row r="868" spans="1:4" x14ac:dyDescent="0.25">
      <c r="A868" s="1" t="s">
        <v>188</v>
      </c>
      <c r="B868" s="1">
        <v>2004</v>
      </c>
      <c r="C868" s="1" t="s">
        <v>1578</v>
      </c>
      <c r="D868" s="1" t="s">
        <v>2141</v>
      </c>
    </row>
    <row r="869" spans="1:4" x14ac:dyDescent="0.25">
      <c r="A869" s="1" t="s">
        <v>204</v>
      </c>
      <c r="B869" s="1">
        <v>2014</v>
      </c>
      <c r="C869" s="1" t="s">
        <v>1578</v>
      </c>
      <c r="D869" s="1" t="s">
        <v>2141</v>
      </c>
    </row>
    <row r="870" spans="1:4" x14ac:dyDescent="0.25">
      <c r="A870" s="1" t="s">
        <v>1225</v>
      </c>
      <c r="B870" s="1">
        <v>2011</v>
      </c>
      <c r="C870" s="1" t="s">
        <v>1578</v>
      </c>
      <c r="D870" s="1" t="s">
        <v>2141</v>
      </c>
    </row>
    <row r="871" spans="1:4" x14ac:dyDescent="0.25">
      <c r="A871" s="1" t="s">
        <v>315</v>
      </c>
      <c r="B871" s="1">
        <v>2020</v>
      </c>
      <c r="C871" s="1" t="s">
        <v>1578</v>
      </c>
      <c r="D871" s="1" t="s">
        <v>2141</v>
      </c>
    </row>
    <row r="872" spans="1:4" x14ac:dyDescent="0.25">
      <c r="A872" s="1" t="s">
        <v>114</v>
      </c>
      <c r="B872" s="1">
        <v>2011</v>
      </c>
      <c r="C872" s="1" t="s">
        <v>1728</v>
      </c>
      <c r="D872" s="1" t="s">
        <v>2141</v>
      </c>
    </row>
    <row r="873" spans="1:4" x14ac:dyDescent="0.25">
      <c r="A873" s="1" t="s">
        <v>111</v>
      </c>
      <c r="B873" s="1">
        <v>2003</v>
      </c>
      <c r="C873" s="1" t="s">
        <v>1711</v>
      </c>
      <c r="D873" s="1" t="s">
        <v>2140</v>
      </c>
    </row>
    <row r="874" spans="1:4" x14ac:dyDescent="0.25">
      <c r="A874" s="1" t="s">
        <v>9</v>
      </c>
      <c r="B874" s="1">
        <v>2011</v>
      </c>
      <c r="C874" s="1" t="s">
        <v>1492</v>
      </c>
      <c r="D874" s="1" t="s">
        <v>2140</v>
      </c>
    </row>
    <row r="875" spans="1:4" x14ac:dyDescent="0.25">
      <c r="A875" s="1" t="s">
        <v>19</v>
      </c>
      <c r="B875" s="1">
        <v>2008</v>
      </c>
      <c r="C875" s="1" t="s">
        <v>1492</v>
      </c>
      <c r="D875" s="1" t="s">
        <v>2140</v>
      </c>
    </row>
    <row r="876" spans="1:4" x14ac:dyDescent="0.25">
      <c r="A876" s="1" t="s">
        <v>21</v>
      </c>
      <c r="B876" s="1">
        <v>2019</v>
      </c>
      <c r="C876" s="1" t="s">
        <v>1492</v>
      </c>
      <c r="D876" s="1" t="s">
        <v>2140</v>
      </c>
    </row>
    <row r="877" spans="1:4" x14ac:dyDescent="0.25">
      <c r="A877" s="1" t="s">
        <v>24</v>
      </c>
      <c r="B877" s="1">
        <v>2020</v>
      </c>
      <c r="C877" s="1" t="s">
        <v>1492</v>
      </c>
      <c r="D877" s="1" t="s">
        <v>2140</v>
      </c>
    </row>
    <row r="878" spans="1:4" x14ac:dyDescent="0.25">
      <c r="A878" s="1" t="s">
        <v>85</v>
      </c>
      <c r="B878" s="1">
        <v>2001</v>
      </c>
      <c r="C878" s="1" t="s">
        <v>1492</v>
      </c>
      <c r="D878" s="1" t="s">
        <v>2140</v>
      </c>
    </row>
    <row r="879" spans="1:4" x14ac:dyDescent="0.25">
      <c r="A879" s="1" t="s">
        <v>110</v>
      </c>
      <c r="B879" s="1">
        <v>2004</v>
      </c>
      <c r="C879" s="1" t="s">
        <v>1492</v>
      </c>
      <c r="D879" s="1" t="s">
        <v>2140</v>
      </c>
    </row>
    <row r="880" spans="1:4" x14ac:dyDescent="0.25">
      <c r="A880" s="1" t="s">
        <v>698</v>
      </c>
      <c r="B880" s="1">
        <v>2007</v>
      </c>
      <c r="C880" s="1" t="s">
        <v>1492</v>
      </c>
      <c r="D880" s="1" t="s">
        <v>2140</v>
      </c>
    </row>
    <row r="881" spans="1:4" x14ac:dyDescent="0.25">
      <c r="A881" s="1" t="s">
        <v>267</v>
      </c>
      <c r="B881" s="1">
        <v>2002</v>
      </c>
      <c r="C881" s="1" t="s">
        <v>1492</v>
      </c>
      <c r="D881" s="1" t="s">
        <v>2140</v>
      </c>
    </row>
    <row r="882" spans="1:4" x14ac:dyDescent="0.25">
      <c r="A882" s="1" t="s">
        <v>1038</v>
      </c>
      <c r="B882" s="1">
        <v>2012</v>
      </c>
      <c r="C882" s="1" t="s">
        <v>1492</v>
      </c>
      <c r="D882" s="1" t="s">
        <v>2140</v>
      </c>
    </row>
    <row r="883" spans="1:4" x14ac:dyDescent="0.25">
      <c r="A883" s="1" t="s">
        <v>1231</v>
      </c>
      <c r="B883" s="1">
        <v>2016</v>
      </c>
      <c r="C883" s="1" t="s">
        <v>1562</v>
      </c>
      <c r="D883" s="1" t="s">
        <v>2140</v>
      </c>
    </row>
    <row r="884" spans="1:4" x14ac:dyDescent="0.25">
      <c r="A884" s="1" t="s">
        <v>264</v>
      </c>
      <c r="B884" s="1">
        <v>2000</v>
      </c>
      <c r="C884" s="1" t="s">
        <v>2010</v>
      </c>
      <c r="D884" s="1" t="s">
        <v>2140</v>
      </c>
    </row>
    <row r="885" spans="1:4" x14ac:dyDescent="0.25">
      <c r="A885" s="1" t="s">
        <v>267</v>
      </c>
      <c r="B885" s="1">
        <v>2002</v>
      </c>
      <c r="C885" s="1" t="s">
        <v>2010</v>
      </c>
      <c r="D885" s="1" t="s">
        <v>2140</v>
      </c>
    </row>
    <row r="886" spans="1:4" x14ac:dyDescent="0.25">
      <c r="A886" s="1" t="s">
        <v>122</v>
      </c>
      <c r="B886" s="1">
        <v>2021</v>
      </c>
      <c r="C886" s="1" t="s">
        <v>1740</v>
      </c>
      <c r="D886" s="1" t="s">
        <v>2141</v>
      </c>
    </row>
    <row r="887" spans="1:4" x14ac:dyDescent="0.25">
      <c r="A887" s="1" t="s">
        <v>134</v>
      </c>
      <c r="B887" s="1">
        <v>2000</v>
      </c>
      <c r="C887" s="1" t="s">
        <v>1740</v>
      </c>
      <c r="D887" s="1" t="s">
        <v>2141</v>
      </c>
    </row>
    <row r="888" spans="1:4" ht="30" x14ac:dyDescent="0.25">
      <c r="A888" s="1" t="s">
        <v>1226</v>
      </c>
      <c r="B888" s="1">
        <v>2011</v>
      </c>
      <c r="C888" s="1" t="s">
        <v>1921</v>
      </c>
      <c r="D888" s="1" t="s">
        <v>2141</v>
      </c>
    </row>
    <row r="889" spans="1:4" x14ac:dyDescent="0.25">
      <c r="A889" s="1" t="s">
        <v>117</v>
      </c>
      <c r="B889" s="1">
        <v>2014</v>
      </c>
      <c r="C889" s="1" t="s">
        <v>1732</v>
      </c>
      <c r="D889" s="1" t="s">
        <v>2141</v>
      </c>
    </row>
    <row r="890" spans="1:4" x14ac:dyDescent="0.25">
      <c r="A890" s="1" t="s">
        <v>19</v>
      </c>
      <c r="B890" s="1">
        <v>2008</v>
      </c>
      <c r="C890" s="1" t="s">
        <v>1527</v>
      </c>
      <c r="D890" s="1" t="s">
        <v>2141</v>
      </c>
    </row>
    <row r="891" spans="1:4" x14ac:dyDescent="0.25">
      <c r="A891" s="1" t="s">
        <v>47</v>
      </c>
      <c r="B891" s="1">
        <v>2014</v>
      </c>
      <c r="C891" s="1" t="s">
        <v>1527</v>
      </c>
      <c r="D891" s="1" t="s">
        <v>2141</v>
      </c>
    </row>
    <row r="892" spans="1:4" x14ac:dyDescent="0.25">
      <c r="A892" s="1" t="s">
        <v>134</v>
      </c>
      <c r="B892" s="1">
        <v>2000</v>
      </c>
      <c r="C892" s="1" t="s">
        <v>1527</v>
      </c>
      <c r="D892" s="1" t="s">
        <v>2141</v>
      </c>
    </row>
    <row r="893" spans="1:4" x14ac:dyDescent="0.25">
      <c r="A893" s="1" t="s">
        <v>142</v>
      </c>
      <c r="B893" s="1">
        <v>1998</v>
      </c>
      <c r="C893" s="1" t="s">
        <v>1527</v>
      </c>
      <c r="D893" s="1" t="s">
        <v>2141</v>
      </c>
    </row>
    <row r="894" spans="1:4" x14ac:dyDescent="0.25">
      <c r="A894" s="1" t="s">
        <v>157</v>
      </c>
      <c r="B894" s="1">
        <v>2008</v>
      </c>
      <c r="C894" s="1" t="s">
        <v>1527</v>
      </c>
      <c r="D894" s="1" t="s">
        <v>2141</v>
      </c>
    </row>
    <row r="895" spans="1:4" x14ac:dyDescent="0.25">
      <c r="A895" s="1" t="s">
        <v>287</v>
      </c>
      <c r="B895" s="1">
        <v>2016</v>
      </c>
      <c r="C895" s="1" t="s">
        <v>1527</v>
      </c>
      <c r="D895" s="1" t="s">
        <v>2141</v>
      </c>
    </row>
    <row r="896" spans="1:4" x14ac:dyDescent="0.25">
      <c r="A896" s="1" t="s">
        <v>101</v>
      </c>
      <c r="B896" s="1">
        <v>2021</v>
      </c>
      <c r="C896" s="1" t="s">
        <v>1688</v>
      </c>
      <c r="D896" s="1" t="s">
        <v>2141</v>
      </c>
    </row>
    <row r="897" spans="1:4" x14ac:dyDescent="0.25">
      <c r="A897" s="1" t="s">
        <v>8</v>
      </c>
      <c r="B897" s="1">
        <v>2012</v>
      </c>
      <c r="C897" s="1" t="s">
        <v>1470</v>
      </c>
      <c r="D897" s="1" t="s">
        <v>2141</v>
      </c>
    </row>
    <row r="898" spans="1:4" x14ac:dyDescent="0.25">
      <c r="A898" s="1" t="s">
        <v>47</v>
      </c>
      <c r="B898" s="1">
        <v>2014</v>
      </c>
      <c r="C898" s="1" t="s">
        <v>1470</v>
      </c>
      <c r="D898" s="1" t="s">
        <v>2141</v>
      </c>
    </row>
    <row r="899" spans="1:4" x14ac:dyDescent="0.25">
      <c r="A899" s="1" t="s">
        <v>101</v>
      </c>
      <c r="B899" s="1">
        <v>2021</v>
      </c>
      <c r="C899" s="1" t="s">
        <v>1470</v>
      </c>
      <c r="D899" s="1" t="s">
        <v>2141</v>
      </c>
    </row>
    <row r="900" spans="1:4" x14ac:dyDescent="0.25">
      <c r="A900" s="1" t="s">
        <v>117</v>
      </c>
      <c r="B900" s="1">
        <v>2014</v>
      </c>
      <c r="C900" s="1" t="s">
        <v>1470</v>
      </c>
      <c r="D900" s="1" t="s">
        <v>2141</v>
      </c>
    </row>
    <row r="901" spans="1:4" x14ac:dyDescent="0.25">
      <c r="A901" s="1" t="s">
        <v>119</v>
      </c>
      <c r="B901" s="1">
        <v>1999</v>
      </c>
      <c r="C901" s="1" t="s">
        <v>1470</v>
      </c>
      <c r="D901" s="1" t="s">
        <v>2141</v>
      </c>
    </row>
    <row r="902" spans="1:4" x14ac:dyDescent="0.25">
      <c r="A902" s="1" t="s">
        <v>148</v>
      </c>
      <c r="B902" s="1">
        <v>2000</v>
      </c>
      <c r="C902" s="1" t="s">
        <v>1470</v>
      </c>
      <c r="D902" s="1" t="s">
        <v>2141</v>
      </c>
    </row>
    <row r="903" spans="1:4" x14ac:dyDescent="0.25">
      <c r="A903" s="1" t="s">
        <v>702</v>
      </c>
      <c r="B903" s="1">
        <v>2018</v>
      </c>
      <c r="C903" s="1" t="s">
        <v>1470</v>
      </c>
      <c r="D903" s="1" t="s">
        <v>2141</v>
      </c>
    </row>
    <row r="904" spans="1:4" x14ac:dyDescent="0.25">
      <c r="A904" s="1" t="s">
        <v>247</v>
      </c>
      <c r="B904" s="1">
        <v>2006</v>
      </c>
      <c r="C904" s="1" t="s">
        <v>1470</v>
      </c>
      <c r="D904" s="1" t="s">
        <v>2141</v>
      </c>
    </row>
    <row r="905" spans="1:4" x14ac:dyDescent="0.25">
      <c r="A905" s="1" t="s">
        <v>287</v>
      </c>
      <c r="B905" s="1">
        <v>2016</v>
      </c>
      <c r="C905" s="1" t="s">
        <v>1470</v>
      </c>
      <c r="D905" s="1" t="s">
        <v>2141</v>
      </c>
    </row>
    <row r="906" spans="1:4" x14ac:dyDescent="0.25">
      <c r="A906" s="1" t="s">
        <v>8</v>
      </c>
      <c r="B906" s="1">
        <v>2012</v>
      </c>
      <c r="C906" s="1" t="s">
        <v>1472</v>
      </c>
      <c r="D906" s="1" t="s">
        <v>2141</v>
      </c>
    </row>
    <row r="907" spans="1:4" x14ac:dyDescent="0.25">
      <c r="A907" s="1" t="s">
        <v>47</v>
      </c>
      <c r="B907" s="1">
        <v>2014</v>
      </c>
      <c r="C907" s="1" t="s">
        <v>1633</v>
      </c>
      <c r="D907" s="1" t="s">
        <v>2141</v>
      </c>
    </row>
    <row r="908" spans="1:4" x14ac:dyDescent="0.25">
      <c r="A908" s="1" t="s">
        <v>114</v>
      </c>
      <c r="B908" s="1">
        <v>2011</v>
      </c>
      <c r="C908" s="1" t="s">
        <v>1633</v>
      </c>
      <c r="D908" s="1" t="s">
        <v>2141</v>
      </c>
    </row>
    <row r="909" spans="1:4" x14ac:dyDescent="0.25">
      <c r="A909" s="1" t="s">
        <v>119</v>
      </c>
      <c r="B909" s="1">
        <v>1999</v>
      </c>
      <c r="C909" s="1" t="s">
        <v>1633</v>
      </c>
      <c r="D909" s="1" t="s">
        <v>2141</v>
      </c>
    </row>
    <row r="910" spans="1:4" x14ac:dyDescent="0.25">
      <c r="A910" s="1" t="s">
        <v>148</v>
      </c>
      <c r="B910" s="1">
        <v>2000</v>
      </c>
      <c r="C910" s="1" t="s">
        <v>1633</v>
      </c>
      <c r="D910" s="1" t="s">
        <v>2141</v>
      </c>
    </row>
    <row r="911" spans="1:4" x14ac:dyDescent="0.25">
      <c r="A911" s="1" t="s">
        <v>701</v>
      </c>
      <c r="B911" s="1">
        <v>2014</v>
      </c>
      <c r="C911" s="1" t="s">
        <v>1633</v>
      </c>
      <c r="D911" s="1" t="s">
        <v>2141</v>
      </c>
    </row>
    <row r="912" spans="1:4" x14ac:dyDescent="0.25">
      <c r="A912" s="1" t="s">
        <v>1038</v>
      </c>
      <c r="B912" s="1">
        <v>2012</v>
      </c>
      <c r="C912" s="1" t="s">
        <v>2102</v>
      </c>
      <c r="D912" s="1" t="s">
        <v>2141</v>
      </c>
    </row>
    <row r="913" spans="1:4" x14ac:dyDescent="0.25">
      <c r="A913" s="1" t="s">
        <v>134</v>
      </c>
      <c r="B913" s="1">
        <v>2000</v>
      </c>
      <c r="C913" s="1" t="s">
        <v>1787</v>
      </c>
      <c r="D913" s="1" t="s">
        <v>2141</v>
      </c>
    </row>
    <row r="914" spans="1:4" x14ac:dyDescent="0.25">
      <c r="A914" s="1" t="s">
        <v>157</v>
      </c>
      <c r="B914" s="1">
        <v>2008</v>
      </c>
      <c r="C914" s="1" t="s">
        <v>1787</v>
      </c>
      <c r="D914" s="1" t="s">
        <v>2141</v>
      </c>
    </row>
    <row r="915" spans="1:4" x14ac:dyDescent="0.25">
      <c r="A915" s="1" t="s">
        <v>701</v>
      </c>
      <c r="B915" s="1">
        <v>2014</v>
      </c>
      <c r="C915" s="1" t="s">
        <v>1787</v>
      </c>
      <c r="D915" s="1" t="s">
        <v>2141</v>
      </c>
    </row>
    <row r="916" spans="1:4" x14ac:dyDescent="0.25">
      <c r="A916" s="1" t="s">
        <v>53</v>
      </c>
      <c r="B916" s="1">
        <v>2009</v>
      </c>
      <c r="C916" s="1" t="s">
        <v>1645</v>
      </c>
      <c r="D916" s="1" t="s">
        <v>2141</v>
      </c>
    </row>
    <row r="917" spans="1:4" x14ac:dyDescent="0.25">
      <c r="A917" s="1" t="s">
        <v>41</v>
      </c>
      <c r="B917" s="1">
        <v>2020</v>
      </c>
      <c r="C917" s="1" t="s">
        <v>1621</v>
      </c>
      <c r="D917" s="1" t="s">
        <v>2141</v>
      </c>
    </row>
    <row r="918" spans="1:4" x14ac:dyDescent="0.25">
      <c r="A918" s="1" t="s">
        <v>75</v>
      </c>
      <c r="B918" s="1">
        <v>2015</v>
      </c>
      <c r="C918" s="1" t="s">
        <v>1621</v>
      </c>
      <c r="D918" s="1" t="s">
        <v>2141</v>
      </c>
    </row>
    <row r="919" spans="1:4" x14ac:dyDescent="0.25">
      <c r="A919" s="1" t="s">
        <v>122</v>
      </c>
      <c r="B919" s="1">
        <v>2021</v>
      </c>
      <c r="C919" s="1" t="s">
        <v>1621</v>
      </c>
      <c r="D919" s="1" t="s">
        <v>2141</v>
      </c>
    </row>
    <row r="920" spans="1:4" x14ac:dyDescent="0.25">
      <c r="A920" s="1" t="s">
        <v>137</v>
      </c>
      <c r="B920" s="1">
        <v>2004</v>
      </c>
      <c r="C920" s="1" t="s">
        <v>1621</v>
      </c>
      <c r="D920" s="1" t="s">
        <v>2141</v>
      </c>
    </row>
    <row r="921" spans="1:4" x14ac:dyDescent="0.25">
      <c r="A921" s="1" t="s">
        <v>206</v>
      </c>
      <c r="B921" s="1">
        <v>2022</v>
      </c>
      <c r="C921" s="1" t="s">
        <v>1621</v>
      </c>
      <c r="D921" s="1" t="s">
        <v>2141</v>
      </c>
    </row>
    <row r="922" spans="1:4" x14ac:dyDescent="0.25">
      <c r="A922" s="1" t="s">
        <v>699</v>
      </c>
      <c r="B922" s="1">
        <v>2020</v>
      </c>
      <c r="C922" s="1" t="s">
        <v>1621</v>
      </c>
      <c r="D922" s="1" t="s">
        <v>2141</v>
      </c>
    </row>
    <row r="923" spans="1:4" x14ac:dyDescent="0.25">
      <c r="A923" s="1" t="s">
        <v>701</v>
      </c>
      <c r="B923" s="1">
        <v>2014</v>
      </c>
      <c r="C923" s="1" t="s">
        <v>1621</v>
      </c>
      <c r="D923" s="1" t="s">
        <v>2141</v>
      </c>
    </row>
    <row r="924" spans="1:4" x14ac:dyDescent="0.25">
      <c r="A924" s="1" t="s">
        <v>19</v>
      </c>
      <c r="B924" s="1">
        <v>2008</v>
      </c>
      <c r="C924" s="1" t="s">
        <v>1528</v>
      </c>
      <c r="D924" s="1" t="s">
        <v>2141</v>
      </c>
    </row>
    <row r="925" spans="1:4" x14ac:dyDescent="0.25">
      <c r="A925" s="1" t="s">
        <v>1039</v>
      </c>
      <c r="B925" s="1">
        <v>2012</v>
      </c>
      <c r="C925" s="1" t="s">
        <v>1528</v>
      </c>
      <c r="D925" s="1" t="s">
        <v>2141</v>
      </c>
    </row>
    <row r="926" spans="1:4" x14ac:dyDescent="0.25">
      <c r="A926" s="1" t="s">
        <v>247</v>
      </c>
      <c r="B926" s="1">
        <v>2006</v>
      </c>
      <c r="C926" s="1" t="s">
        <v>1987</v>
      </c>
      <c r="D926" s="1" t="s">
        <v>2139</v>
      </c>
    </row>
    <row r="927" spans="1:4" x14ac:dyDescent="0.25">
      <c r="A927" s="1" t="s">
        <v>315</v>
      </c>
      <c r="B927" s="1">
        <v>2020</v>
      </c>
      <c r="C927" s="1" t="s">
        <v>2095</v>
      </c>
      <c r="D927" s="1" t="s">
        <v>2142</v>
      </c>
    </row>
    <row r="928" spans="1:4" x14ac:dyDescent="0.25">
      <c r="A928" s="1" t="s">
        <v>315</v>
      </c>
      <c r="B928" s="1">
        <v>2020</v>
      </c>
      <c r="C928" s="1" t="s">
        <v>2096</v>
      </c>
      <c r="D928" s="1" t="s">
        <v>2141</v>
      </c>
    </row>
    <row r="929" spans="1:4" x14ac:dyDescent="0.25">
      <c r="A929" s="1" t="s">
        <v>315</v>
      </c>
      <c r="B929" s="1">
        <v>2020</v>
      </c>
      <c r="C929" s="1" t="s">
        <v>2097</v>
      </c>
      <c r="D929" s="1" t="s">
        <v>2141</v>
      </c>
    </row>
    <row r="930" spans="1:4" x14ac:dyDescent="0.25">
      <c r="A930" s="1" t="s">
        <v>125</v>
      </c>
      <c r="B930" s="1">
        <v>2003</v>
      </c>
      <c r="C930" s="1" t="s">
        <v>1759</v>
      </c>
      <c r="D930" s="1" t="s">
        <v>2139</v>
      </c>
    </row>
    <row r="931" spans="1:4" x14ac:dyDescent="0.25">
      <c r="A931" s="1" t="s">
        <v>306</v>
      </c>
      <c r="B931" s="1">
        <v>2002</v>
      </c>
      <c r="C931" s="1" t="s">
        <v>2079</v>
      </c>
      <c r="D931" s="1" t="s">
        <v>2139</v>
      </c>
    </row>
    <row r="932" spans="1:4" x14ac:dyDescent="0.25">
      <c r="A932" s="1" t="s">
        <v>262</v>
      </c>
      <c r="B932" s="1">
        <v>2008</v>
      </c>
      <c r="C932" s="1" t="s">
        <v>2003</v>
      </c>
      <c r="D932" s="1" t="s">
        <v>2142</v>
      </c>
    </row>
    <row r="933" spans="1:4" x14ac:dyDescent="0.25">
      <c r="A933" s="1" t="s">
        <v>41</v>
      </c>
      <c r="B933" s="1">
        <v>2020</v>
      </c>
      <c r="C933" s="1" t="s">
        <v>1622</v>
      </c>
      <c r="D933" s="1" t="s">
        <v>2142</v>
      </c>
    </row>
    <row r="934" spans="1:4" x14ac:dyDescent="0.25">
      <c r="A934" s="1" t="s">
        <v>204</v>
      </c>
      <c r="B934" s="1">
        <v>2014</v>
      </c>
      <c r="C934" s="1" t="s">
        <v>1622</v>
      </c>
      <c r="D934" s="1" t="s">
        <v>2142</v>
      </c>
    </row>
    <row r="935" spans="1:4" ht="30" x14ac:dyDescent="0.25">
      <c r="A935" s="1" t="s">
        <v>128</v>
      </c>
      <c r="B935" s="1">
        <v>2005</v>
      </c>
      <c r="C935" s="1" t="s">
        <v>1770</v>
      </c>
      <c r="D935" s="1" t="s">
        <v>2139</v>
      </c>
    </row>
    <row r="936" spans="1:4" x14ac:dyDescent="0.25">
      <c r="A936" s="1" t="s">
        <v>148</v>
      </c>
      <c r="B936" s="1">
        <v>2000</v>
      </c>
      <c r="C936" s="1" t="s">
        <v>36</v>
      </c>
      <c r="D936" s="1" t="s">
        <v>2142</v>
      </c>
    </row>
    <row r="937" spans="1:4" x14ac:dyDescent="0.25">
      <c r="A937" s="1" t="s">
        <v>1039</v>
      </c>
      <c r="B937" s="1">
        <v>2012</v>
      </c>
      <c r="C937" s="1" t="s">
        <v>2103</v>
      </c>
      <c r="D937" s="1" t="s">
        <v>2141</v>
      </c>
    </row>
    <row r="938" spans="1:4" x14ac:dyDescent="0.25">
      <c r="A938" s="1" t="s">
        <v>175</v>
      </c>
      <c r="B938" s="1">
        <v>2016</v>
      </c>
      <c r="C938" s="1" t="s">
        <v>1880</v>
      </c>
      <c r="D938" s="1" t="s">
        <v>2139</v>
      </c>
    </row>
    <row r="939" spans="1:4" x14ac:dyDescent="0.25">
      <c r="A939" s="1" t="s">
        <v>142</v>
      </c>
      <c r="B939" s="1">
        <v>1998</v>
      </c>
      <c r="C939" s="1" t="s">
        <v>1791</v>
      </c>
      <c r="D939" s="1" t="s">
        <v>2139</v>
      </c>
    </row>
    <row r="940" spans="1:4" x14ac:dyDescent="0.25">
      <c r="A940" s="1" t="s">
        <v>145</v>
      </c>
      <c r="B940" s="1">
        <v>1999</v>
      </c>
      <c r="C940" s="1" t="s">
        <v>1791</v>
      </c>
      <c r="D940" s="1" t="s">
        <v>2139</v>
      </c>
    </row>
    <row r="941" spans="1:4" x14ac:dyDescent="0.25">
      <c r="A941" s="1" t="s">
        <v>272</v>
      </c>
      <c r="B941" s="1">
        <v>2015</v>
      </c>
      <c r="C941" s="1" t="s">
        <v>1791</v>
      </c>
      <c r="D941" s="1" t="s">
        <v>2139</v>
      </c>
    </row>
    <row r="942" spans="1:4" x14ac:dyDescent="0.25">
      <c r="A942" s="1" t="s">
        <v>95</v>
      </c>
      <c r="B942" s="1">
        <v>2018</v>
      </c>
      <c r="C942" s="1" t="s">
        <v>1678</v>
      </c>
      <c r="D942" s="1" t="s">
        <v>2139</v>
      </c>
    </row>
    <row r="943" spans="1:4" x14ac:dyDescent="0.25">
      <c r="A943" s="1" t="s">
        <v>700</v>
      </c>
      <c r="B943" s="1">
        <v>2013</v>
      </c>
      <c r="C943" s="1" t="s">
        <v>1678</v>
      </c>
      <c r="D943" s="1" t="s">
        <v>2139</v>
      </c>
    </row>
    <row r="944" spans="1:4" x14ac:dyDescent="0.25">
      <c r="A944" s="1" t="s">
        <v>236</v>
      </c>
      <c r="B944" s="1">
        <v>2020</v>
      </c>
      <c r="C944" s="1" t="s">
        <v>1678</v>
      </c>
      <c r="D944" s="1" t="s">
        <v>2139</v>
      </c>
    </row>
    <row r="945" spans="1:4" x14ac:dyDescent="0.25">
      <c r="A945" s="1" t="s">
        <v>236</v>
      </c>
      <c r="B945" s="1">
        <v>2020</v>
      </c>
      <c r="C945" s="1" t="s">
        <v>1975</v>
      </c>
      <c r="D945" s="1" t="s">
        <v>2141</v>
      </c>
    </row>
    <row r="946" spans="1:4" x14ac:dyDescent="0.25">
      <c r="A946" s="1" t="s">
        <v>8</v>
      </c>
      <c r="B946" s="1">
        <v>2012</v>
      </c>
      <c r="C946" s="1" t="s">
        <v>1476</v>
      </c>
      <c r="D946" s="1" t="s">
        <v>2141</v>
      </c>
    </row>
    <row r="947" spans="1:4" x14ac:dyDescent="0.25">
      <c r="A947" s="1" t="s">
        <v>19</v>
      </c>
      <c r="B947" s="1">
        <v>2008</v>
      </c>
      <c r="C947" s="1" t="s">
        <v>1476</v>
      </c>
      <c r="D947" s="1" t="s">
        <v>2141</v>
      </c>
    </row>
    <row r="948" spans="1:4" x14ac:dyDescent="0.25">
      <c r="A948" s="1" t="s">
        <v>37</v>
      </c>
      <c r="B948" s="1">
        <v>2010</v>
      </c>
      <c r="C948" s="1" t="s">
        <v>1476</v>
      </c>
      <c r="D948" s="1" t="s">
        <v>2141</v>
      </c>
    </row>
    <row r="949" spans="1:4" x14ac:dyDescent="0.25">
      <c r="A949" s="1" t="s">
        <v>41</v>
      </c>
      <c r="B949" s="1">
        <v>2020</v>
      </c>
      <c r="C949" s="1" t="s">
        <v>1476</v>
      </c>
      <c r="D949" s="1" t="s">
        <v>2141</v>
      </c>
    </row>
    <row r="950" spans="1:4" x14ac:dyDescent="0.25">
      <c r="A950" s="1" t="s">
        <v>47</v>
      </c>
      <c r="B950" s="1">
        <v>2014</v>
      </c>
      <c r="C950" s="1" t="s">
        <v>1476</v>
      </c>
      <c r="D950" s="1" t="s">
        <v>2141</v>
      </c>
    </row>
    <row r="951" spans="1:4" x14ac:dyDescent="0.25">
      <c r="A951" s="1" t="s">
        <v>50</v>
      </c>
      <c r="B951" s="1">
        <v>2013</v>
      </c>
      <c r="C951" s="1" t="s">
        <v>1476</v>
      </c>
      <c r="D951" s="1" t="s">
        <v>2141</v>
      </c>
    </row>
    <row r="952" spans="1:4" x14ac:dyDescent="0.25">
      <c r="A952" s="1" t="s">
        <v>95</v>
      </c>
      <c r="B952" s="1">
        <v>2018</v>
      </c>
      <c r="C952" s="1" t="s">
        <v>1476</v>
      </c>
      <c r="D952" s="1" t="s">
        <v>2141</v>
      </c>
    </row>
    <row r="953" spans="1:4" x14ac:dyDescent="0.25">
      <c r="A953" s="1" t="s">
        <v>101</v>
      </c>
      <c r="B953" s="1">
        <v>2021</v>
      </c>
      <c r="C953" s="1" t="s">
        <v>1476</v>
      </c>
      <c r="D953" s="1" t="s">
        <v>2141</v>
      </c>
    </row>
    <row r="954" spans="1:4" x14ac:dyDescent="0.25">
      <c r="A954" s="1" t="s">
        <v>110</v>
      </c>
      <c r="B954" s="1">
        <v>2004</v>
      </c>
      <c r="C954" s="1" t="s">
        <v>1476</v>
      </c>
      <c r="D954" s="1" t="s">
        <v>2141</v>
      </c>
    </row>
    <row r="955" spans="1:4" x14ac:dyDescent="0.25">
      <c r="A955" s="1" t="s">
        <v>114</v>
      </c>
      <c r="B955" s="1">
        <v>2011</v>
      </c>
      <c r="C955" s="1" t="s">
        <v>1476</v>
      </c>
      <c r="D955" s="1" t="s">
        <v>2141</v>
      </c>
    </row>
    <row r="956" spans="1:4" x14ac:dyDescent="0.25">
      <c r="A956" s="1" t="s">
        <v>119</v>
      </c>
      <c r="B956" s="1">
        <v>1999</v>
      </c>
      <c r="C956" s="1" t="s">
        <v>1476</v>
      </c>
      <c r="D956" s="1" t="s">
        <v>2141</v>
      </c>
    </row>
    <row r="957" spans="1:4" x14ac:dyDescent="0.25">
      <c r="A957" s="1" t="s">
        <v>125</v>
      </c>
      <c r="B957" s="1">
        <v>2003</v>
      </c>
      <c r="C957" s="1" t="s">
        <v>1476</v>
      </c>
      <c r="D957" s="1" t="s">
        <v>2141</v>
      </c>
    </row>
    <row r="958" spans="1:4" x14ac:dyDescent="0.25">
      <c r="A958" s="1" t="s">
        <v>134</v>
      </c>
      <c r="B958" s="1">
        <v>2000</v>
      </c>
      <c r="C958" s="1" t="s">
        <v>1476</v>
      </c>
      <c r="D958" s="1" t="s">
        <v>2141</v>
      </c>
    </row>
    <row r="959" spans="1:4" x14ac:dyDescent="0.25">
      <c r="A959" s="1" t="s">
        <v>142</v>
      </c>
      <c r="B959" s="1">
        <v>1998</v>
      </c>
      <c r="C959" s="1" t="s">
        <v>1476</v>
      </c>
      <c r="D959" s="1" t="s">
        <v>2141</v>
      </c>
    </row>
    <row r="960" spans="1:4" x14ac:dyDescent="0.25">
      <c r="A960" s="1" t="s">
        <v>145</v>
      </c>
      <c r="B960" s="1">
        <v>1999</v>
      </c>
      <c r="C960" s="1" t="s">
        <v>1476</v>
      </c>
      <c r="D960" s="1" t="s">
        <v>2141</v>
      </c>
    </row>
    <row r="961" spans="1:4" x14ac:dyDescent="0.25">
      <c r="A961" s="1" t="s">
        <v>157</v>
      </c>
      <c r="B961" s="1">
        <v>2008</v>
      </c>
      <c r="C961" s="1" t="s">
        <v>1476</v>
      </c>
      <c r="D961" s="1" t="s">
        <v>2141</v>
      </c>
    </row>
    <row r="962" spans="1:4" x14ac:dyDescent="0.25">
      <c r="A962" s="1" t="s">
        <v>196</v>
      </c>
      <c r="B962" s="1">
        <v>2001</v>
      </c>
      <c r="C962" s="1" t="s">
        <v>1476</v>
      </c>
      <c r="D962" s="1" t="s">
        <v>2141</v>
      </c>
    </row>
    <row r="963" spans="1:4" x14ac:dyDescent="0.25">
      <c r="A963" s="1" t="s">
        <v>210</v>
      </c>
      <c r="B963" s="1">
        <v>2001</v>
      </c>
      <c r="C963" s="1" t="s">
        <v>1476</v>
      </c>
      <c r="D963" s="1" t="s">
        <v>2141</v>
      </c>
    </row>
    <row r="964" spans="1:4" x14ac:dyDescent="0.25">
      <c r="A964" s="1" t="s">
        <v>698</v>
      </c>
      <c r="B964" s="1">
        <v>2007</v>
      </c>
      <c r="C964" s="1" t="s">
        <v>1476</v>
      </c>
      <c r="D964" s="1" t="s">
        <v>2141</v>
      </c>
    </row>
    <row r="965" spans="1:4" x14ac:dyDescent="0.25">
      <c r="A965" s="1" t="s">
        <v>243</v>
      </c>
      <c r="B965" s="1">
        <v>2008</v>
      </c>
      <c r="C965" s="1" t="s">
        <v>1476</v>
      </c>
      <c r="D965" s="1" t="s">
        <v>2141</v>
      </c>
    </row>
    <row r="966" spans="1:4" x14ac:dyDescent="0.25">
      <c r="A966" s="1" t="s">
        <v>247</v>
      </c>
      <c r="B966" s="1">
        <v>2006</v>
      </c>
      <c r="C966" s="1" t="s">
        <v>1476</v>
      </c>
      <c r="D966" s="1" t="s">
        <v>2141</v>
      </c>
    </row>
    <row r="967" spans="1:4" x14ac:dyDescent="0.25">
      <c r="A967" s="1" t="s">
        <v>254</v>
      </c>
      <c r="B967" s="1">
        <v>2006</v>
      </c>
      <c r="C967" s="1" t="s">
        <v>1476</v>
      </c>
      <c r="D967" s="1" t="s">
        <v>2141</v>
      </c>
    </row>
    <row r="968" spans="1:4" x14ac:dyDescent="0.25">
      <c r="A968" s="1" t="s">
        <v>258</v>
      </c>
      <c r="B968" s="1">
        <v>2013</v>
      </c>
      <c r="C968" s="1" t="s">
        <v>1476</v>
      </c>
      <c r="D968" s="1" t="s">
        <v>2141</v>
      </c>
    </row>
    <row r="969" spans="1:4" x14ac:dyDescent="0.25">
      <c r="A969" s="1" t="s">
        <v>1230</v>
      </c>
      <c r="B969" s="1">
        <v>2004</v>
      </c>
      <c r="C969" s="1" t="s">
        <v>1476</v>
      </c>
      <c r="D969" s="1" t="s">
        <v>2141</v>
      </c>
    </row>
    <row r="970" spans="1:4" x14ac:dyDescent="0.25">
      <c r="A970" s="1" t="s">
        <v>272</v>
      </c>
      <c r="B970" s="1">
        <v>2015</v>
      </c>
      <c r="C970" s="1" t="s">
        <v>1476</v>
      </c>
      <c r="D970" s="1" t="s">
        <v>2141</v>
      </c>
    </row>
    <row r="971" spans="1:4" x14ac:dyDescent="0.25">
      <c r="A971" s="1" t="s">
        <v>290</v>
      </c>
      <c r="B971" s="1">
        <v>2001</v>
      </c>
      <c r="C971" s="1" t="s">
        <v>1476</v>
      </c>
      <c r="D971" s="1" t="s">
        <v>2141</v>
      </c>
    </row>
    <row r="972" spans="1:4" x14ac:dyDescent="0.25">
      <c r="A972" s="1" t="s">
        <v>293</v>
      </c>
      <c r="B972" s="1">
        <v>2004</v>
      </c>
      <c r="C972" s="1" t="s">
        <v>1476</v>
      </c>
      <c r="D972" s="1" t="s">
        <v>2141</v>
      </c>
    </row>
    <row r="973" spans="1:4" x14ac:dyDescent="0.25">
      <c r="A973" s="1" t="s">
        <v>299</v>
      </c>
      <c r="B973" s="1">
        <v>2000</v>
      </c>
      <c r="C973" s="1" t="s">
        <v>1476</v>
      </c>
      <c r="D973" s="1" t="s">
        <v>2141</v>
      </c>
    </row>
    <row r="974" spans="1:4" x14ac:dyDescent="0.25">
      <c r="A974" s="1" t="s">
        <v>302</v>
      </c>
      <c r="B974" s="1">
        <v>2003</v>
      </c>
      <c r="C974" s="1" t="s">
        <v>1476</v>
      </c>
      <c r="D974" s="1" t="s">
        <v>2141</v>
      </c>
    </row>
    <row r="975" spans="1:4" x14ac:dyDescent="0.25">
      <c r="A975" s="1" t="s">
        <v>1025</v>
      </c>
      <c r="B975" s="1">
        <v>2004</v>
      </c>
      <c r="C975" s="1" t="s">
        <v>1476</v>
      </c>
      <c r="D975" s="1" t="s">
        <v>2141</v>
      </c>
    </row>
    <row r="976" spans="1:4" x14ac:dyDescent="0.25">
      <c r="A976" s="1" t="s">
        <v>272</v>
      </c>
      <c r="B976" s="1">
        <v>2015</v>
      </c>
      <c r="C976" s="1" t="s">
        <v>2037</v>
      </c>
      <c r="D976" s="1" t="s">
        <v>2139</v>
      </c>
    </row>
    <row r="977" spans="1:4" x14ac:dyDescent="0.25">
      <c r="A977" s="1" t="s">
        <v>315</v>
      </c>
      <c r="B977" s="1">
        <v>2020</v>
      </c>
      <c r="C977" s="1" t="s">
        <v>2090</v>
      </c>
      <c r="D977" s="1" t="s">
        <v>2139</v>
      </c>
    </row>
    <row r="978" spans="1:4" x14ac:dyDescent="0.25">
      <c r="A978" s="1" t="s">
        <v>1226</v>
      </c>
      <c r="B978" s="1">
        <v>2011</v>
      </c>
      <c r="C978" s="1" t="s">
        <v>1922</v>
      </c>
      <c r="D978" s="1" t="s">
        <v>2140</v>
      </c>
    </row>
    <row r="979" spans="1:4" x14ac:dyDescent="0.25">
      <c r="A979" s="1" t="s">
        <v>75</v>
      </c>
      <c r="B979" s="1">
        <v>2015</v>
      </c>
      <c r="C979" s="1" t="s">
        <v>1657</v>
      </c>
      <c r="D979" s="1" t="s">
        <v>2140</v>
      </c>
    </row>
    <row r="980" spans="1:4" x14ac:dyDescent="0.25">
      <c r="A980" s="1" t="s">
        <v>111</v>
      </c>
      <c r="B980" s="1">
        <v>2003</v>
      </c>
      <c r="C980" s="1" t="s">
        <v>1705</v>
      </c>
      <c r="D980" s="1" t="s">
        <v>2142</v>
      </c>
    </row>
    <row r="981" spans="1:4" x14ac:dyDescent="0.25">
      <c r="A981" s="1" t="s">
        <v>165</v>
      </c>
      <c r="B981" s="1">
        <v>2013</v>
      </c>
      <c r="C981" s="1" t="s">
        <v>1852</v>
      </c>
      <c r="D981" s="1" t="s">
        <v>2140</v>
      </c>
    </row>
    <row r="982" spans="1:4" x14ac:dyDescent="0.25">
      <c r="A982" s="1" t="s">
        <v>169</v>
      </c>
      <c r="B982" s="1">
        <v>2015</v>
      </c>
      <c r="C982" s="1" t="s">
        <v>1852</v>
      </c>
      <c r="D982" s="1" t="s">
        <v>2140</v>
      </c>
    </row>
    <row r="983" spans="1:4" x14ac:dyDescent="0.25">
      <c r="A983" s="1" t="s">
        <v>174</v>
      </c>
      <c r="B983" s="1">
        <v>2016</v>
      </c>
      <c r="C983" s="1" t="s">
        <v>1852</v>
      </c>
      <c r="D983" s="1" t="s">
        <v>2140</v>
      </c>
    </row>
    <row r="984" spans="1:4" x14ac:dyDescent="0.25">
      <c r="A984" s="1" t="s">
        <v>117</v>
      </c>
      <c r="B984" s="1">
        <v>2014</v>
      </c>
      <c r="C984" s="1" t="s">
        <v>1734</v>
      </c>
      <c r="D984" s="1" t="s">
        <v>2140</v>
      </c>
    </row>
    <row r="985" spans="1:4" x14ac:dyDescent="0.25">
      <c r="A985" s="1" t="s">
        <v>134</v>
      </c>
      <c r="B985" s="1">
        <v>2000</v>
      </c>
      <c r="C985" s="1" t="s">
        <v>1734</v>
      </c>
      <c r="D985" s="1" t="s">
        <v>2140</v>
      </c>
    </row>
    <row r="986" spans="1:4" x14ac:dyDescent="0.25">
      <c r="A986" s="1" t="s">
        <v>295</v>
      </c>
      <c r="B986" s="1">
        <v>2020</v>
      </c>
      <c r="C986" s="1" t="s">
        <v>2068</v>
      </c>
      <c r="D986" s="1" t="s">
        <v>2141</v>
      </c>
    </row>
    <row r="987" spans="1:4" x14ac:dyDescent="0.25">
      <c r="A987" s="1" t="s">
        <v>162</v>
      </c>
      <c r="B987" s="1">
        <v>2016</v>
      </c>
      <c r="C987" s="1" t="s">
        <v>1843</v>
      </c>
      <c r="D987" s="1" t="s">
        <v>2141</v>
      </c>
    </row>
    <row r="988" spans="1:4" x14ac:dyDescent="0.25">
      <c r="A988" s="1" t="s">
        <v>125</v>
      </c>
      <c r="B988" s="1">
        <v>2003</v>
      </c>
      <c r="C988" s="1" t="s">
        <v>1763</v>
      </c>
      <c r="D988" s="1" t="s">
        <v>2141</v>
      </c>
    </row>
    <row r="989" spans="1:4" x14ac:dyDescent="0.25">
      <c r="A989" s="1" t="s">
        <v>160</v>
      </c>
      <c r="B989" s="1">
        <v>2008</v>
      </c>
      <c r="C989" s="1" t="s">
        <v>1763</v>
      </c>
      <c r="D989" s="1" t="s">
        <v>2141</v>
      </c>
    </row>
    <row r="990" spans="1:4" x14ac:dyDescent="0.25">
      <c r="A990" s="1" t="s">
        <v>47</v>
      </c>
      <c r="B990" s="1">
        <v>2014</v>
      </c>
      <c r="C990" s="1" t="s">
        <v>1634</v>
      </c>
      <c r="D990" s="1" t="s">
        <v>2141</v>
      </c>
    </row>
    <row r="991" spans="1:4" x14ac:dyDescent="0.25">
      <c r="A991" s="1" t="s">
        <v>701</v>
      </c>
      <c r="B991" s="1">
        <v>2014</v>
      </c>
      <c r="C991" s="1" t="s">
        <v>1957</v>
      </c>
      <c r="D991" s="1" t="s">
        <v>2141</v>
      </c>
    </row>
    <row r="992" spans="1:4" x14ac:dyDescent="0.25">
      <c r="A992" s="1" t="s">
        <v>1025</v>
      </c>
      <c r="B992" s="1">
        <v>2004</v>
      </c>
      <c r="C992" s="1" t="s">
        <v>1957</v>
      </c>
      <c r="D992" s="1" t="s">
        <v>2141</v>
      </c>
    </row>
    <row r="993" spans="1:4" x14ac:dyDescent="0.25">
      <c r="A993" s="1" t="s">
        <v>47</v>
      </c>
      <c r="B993" s="1">
        <v>2014</v>
      </c>
      <c r="C993" s="1" t="s">
        <v>1635</v>
      </c>
      <c r="D993" s="1" t="s">
        <v>2141</v>
      </c>
    </row>
    <row r="994" spans="1:4" x14ac:dyDescent="0.25">
      <c r="A994" s="1" t="s">
        <v>139</v>
      </c>
      <c r="B994" s="1">
        <v>1998</v>
      </c>
      <c r="C994" s="1" t="s">
        <v>1635</v>
      </c>
      <c r="D994" s="1" t="s">
        <v>2141</v>
      </c>
    </row>
    <row r="995" spans="1:4" x14ac:dyDescent="0.25">
      <c r="A995" s="1" t="s">
        <v>699</v>
      </c>
      <c r="B995" s="1">
        <v>2020</v>
      </c>
      <c r="C995" s="1" t="s">
        <v>1635</v>
      </c>
      <c r="D995" s="1" t="s">
        <v>2141</v>
      </c>
    </row>
    <row r="996" spans="1:4" x14ac:dyDescent="0.25">
      <c r="A996" s="1" t="s">
        <v>295</v>
      </c>
      <c r="B996" s="1">
        <v>2020</v>
      </c>
      <c r="C996" s="1" t="s">
        <v>2069</v>
      </c>
      <c r="D996" s="1" t="s">
        <v>2142</v>
      </c>
    </row>
    <row r="997" spans="1:4" x14ac:dyDescent="0.25">
      <c r="A997" s="1" t="s">
        <v>262</v>
      </c>
      <c r="B997" s="1">
        <v>2008</v>
      </c>
      <c r="C997" s="1" t="s">
        <v>2004</v>
      </c>
      <c r="D997" s="1" t="s">
        <v>2141</v>
      </c>
    </row>
    <row r="998" spans="1:4" x14ac:dyDescent="0.25">
      <c r="A998" s="1" t="s">
        <v>239</v>
      </c>
      <c r="B998" s="1">
        <v>2020</v>
      </c>
      <c r="C998" s="1" t="s">
        <v>1980</v>
      </c>
      <c r="D998" s="1" t="s">
        <v>2141</v>
      </c>
    </row>
    <row r="999" spans="1:4" x14ac:dyDescent="0.25">
      <c r="A999" s="1" t="s">
        <v>262</v>
      </c>
      <c r="B999" s="1">
        <v>2008</v>
      </c>
      <c r="C999" s="1" t="s">
        <v>1980</v>
      </c>
      <c r="D999" s="1" t="s">
        <v>2141</v>
      </c>
    </row>
    <row r="1000" spans="1:4" x14ac:dyDescent="0.25">
      <c r="A1000" s="1" t="s">
        <v>41</v>
      </c>
      <c r="B1000" s="1">
        <v>2020</v>
      </c>
      <c r="C1000" s="1" t="s">
        <v>1623</v>
      </c>
      <c r="D1000" s="1" t="s">
        <v>2139</v>
      </c>
    </row>
    <row r="1001" spans="1:4" x14ac:dyDescent="0.25">
      <c r="A1001" s="1" t="s">
        <v>1039</v>
      </c>
      <c r="B1001" s="1">
        <v>2012</v>
      </c>
      <c r="C1001" s="1" t="s">
        <v>1623</v>
      </c>
      <c r="D1001" s="1" t="s">
        <v>2139</v>
      </c>
    </row>
    <row r="1002" spans="1:4" x14ac:dyDescent="0.25">
      <c r="A1002" s="1" t="s">
        <v>41</v>
      </c>
      <c r="B1002" s="1">
        <v>2020</v>
      </c>
      <c r="C1002" s="1" t="s">
        <v>1624</v>
      </c>
      <c r="D1002" s="1" t="s">
        <v>2139</v>
      </c>
    </row>
    <row r="1003" spans="1:4" x14ac:dyDescent="0.25">
      <c r="A1003" s="1" t="s">
        <v>53</v>
      </c>
      <c r="B1003" s="1">
        <v>2009</v>
      </c>
      <c r="C1003" s="1" t="s">
        <v>1624</v>
      </c>
      <c r="D1003" s="1" t="s">
        <v>2139</v>
      </c>
    </row>
    <row r="1004" spans="1:4" x14ac:dyDescent="0.25">
      <c r="A1004" s="1" t="s">
        <v>85</v>
      </c>
      <c r="B1004" s="1">
        <v>2001</v>
      </c>
      <c r="C1004" s="1" t="s">
        <v>1624</v>
      </c>
      <c r="D1004" s="1" t="s">
        <v>2139</v>
      </c>
    </row>
    <row r="1005" spans="1:4" x14ac:dyDescent="0.25">
      <c r="A1005" s="1" t="s">
        <v>92</v>
      </c>
      <c r="B1005" s="1">
        <v>2013</v>
      </c>
      <c r="C1005" s="1" t="s">
        <v>1624</v>
      </c>
      <c r="D1005" s="1" t="s">
        <v>2139</v>
      </c>
    </row>
    <row r="1006" spans="1:4" x14ac:dyDescent="0.25">
      <c r="A1006" s="1" t="s">
        <v>1226</v>
      </c>
      <c r="B1006" s="1">
        <v>2011</v>
      </c>
      <c r="C1006" s="1" t="s">
        <v>1624</v>
      </c>
      <c r="D1006" s="1" t="s">
        <v>2139</v>
      </c>
    </row>
    <row r="1007" spans="1:4" x14ac:dyDescent="0.25">
      <c r="A1007" s="1" t="s">
        <v>697</v>
      </c>
      <c r="B1007" s="1">
        <v>2005</v>
      </c>
      <c r="C1007" s="1" t="s">
        <v>1624</v>
      </c>
      <c r="D1007" s="1" t="s">
        <v>2139</v>
      </c>
    </row>
    <row r="1008" spans="1:4" x14ac:dyDescent="0.25">
      <c r="A1008" s="1" t="s">
        <v>699</v>
      </c>
      <c r="B1008" s="1">
        <v>2020</v>
      </c>
      <c r="C1008" s="1" t="s">
        <v>1624</v>
      </c>
      <c r="D1008" s="1" t="s">
        <v>2139</v>
      </c>
    </row>
    <row r="1009" spans="1:4" x14ac:dyDescent="0.25">
      <c r="A1009" s="1" t="s">
        <v>700</v>
      </c>
      <c r="B1009" s="1">
        <v>2013</v>
      </c>
      <c r="C1009" s="1" t="s">
        <v>1624</v>
      </c>
      <c r="D1009" s="1" t="s">
        <v>2139</v>
      </c>
    </row>
    <row r="1010" spans="1:4" x14ac:dyDescent="0.25">
      <c r="A1010" s="1" t="s">
        <v>272</v>
      </c>
      <c r="B1010" s="1">
        <v>2015</v>
      </c>
      <c r="C1010" s="1" t="s">
        <v>1624</v>
      </c>
      <c r="D1010" s="1" t="s">
        <v>2139</v>
      </c>
    </row>
    <row r="1011" spans="1:4" x14ac:dyDescent="0.25">
      <c r="A1011" s="1" t="s">
        <v>290</v>
      </c>
      <c r="B1011" s="1">
        <v>2001</v>
      </c>
      <c r="C1011" s="1" t="s">
        <v>1624</v>
      </c>
      <c r="D1011" s="1" t="s">
        <v>2139</v>
      </c>
    </row>
    <row r="1012" spans="1:4" x14ac:dyDescent="0.25">
      <c r="A1012" s="1" t="s">
        <v>185</v>
      </c>
      <c r="B1012" s="1">
        <v>2010</v>
      </c>
      <c r="C1012" s="1" t="s">
        <v>1885</v>
      </c>
      <c r="D1012" s="1" t="s">
        <v>2139</v>
      </c>
    </row>
    <row r="1013" spans="1:4" x14ac:dyDescent="0.25">
      <c r="A1013" s="1" t="s">
        <v>8</v>
      </c>
      <c r="B1013" s="1">
        <v>2012</v>
      </c>
      <c r="C1013" s="1" t="s">
        <v>1481</v>
      </c>
      <c r="D1013" s="1" t="s">
        <v>2139</v>
      </c>
    </row>
    <row r="1014" spans="1:4" x14ac:dyDescent="0.25">
      <c r="A1014" s="1" t="s">
        <v>1231</v>
      </c>
      <c r="B1014" s="1">
        <v>2016</v>
      </c>
      <c r="C1014" s="1" t="s">
        <v>1481</v>
      </c>
      <c r="D1014" s="1" t="s">
        <v>2139</v>
      </c>
    </row>
    <row r="1015" spans="1:4" x14ac:dyDescent="0.25">
      <c r="A1015" s="1" t="s">
        <v>21</v>
      </c>
      <c r="B1015" s="1">
        <v>2019</v>
      </c>
      <c r="C1015" s="1" t="s">
        <v>1481</v>
      </c>
      <c r="D1015" s="1" t="s">
        <v>2139</v>
      </c>
    </row>
    <row r="1016" spans="1:4" x14ac:dyDescent="0.25">
      <c r="A1016" s="1" t="s">
        <v>24</v>
      </c>
      <c r="B1016" s="1">
        <v>2020</v>
      </c>
      <c r="C1016" s="1" t="s">
        <v>1481</v>
      </c>
      <c r="D1016" s="1" t="s">
        <v>2139</v>
      </c>
    </row>
    <row r="1017" spans="1:4" x14ac:dyDescent="0.25">
      <c r="A1017" s="1" t="s">
        <v>95</v>
      </c>
      <c r="B1017" s="1">
        <v>2018</v>
      </c>
      <c r="C1017" s="1" t="s">
        <v>1481</v>
      </c>
      <c r="D1017" s="1" t="s">
        <v>2139</v>
      </c>
    </row>
    <row r="1018" spans="1:4" x14ac:dyDescent="0.25">
      <c r="A1018" s="1" t="s">
        <v>179</v>
      </c>
      <c r="B1018" s="1">
        <v>2017</v>
      </c>
      <c r="C1018" s="1" t="s">
        <v>1481</v>
      </c>
      <c r="D1018" s="1" t="s">
        <v>2139</v>
      </c>
    </row>
    <row r="1019" spans="1:4" x14ac:dyDescent="0.25">
      <c r="A1019" s="1" t="s">
        <v>174</v>
      </c>
      <c r="B1019" s="1">
        <v>2016</v>
      </c>
      <c r="C1019" s="1" t="s">
        <v>1481</v>
      </c>
      <c r="D1019" s="1" t="s">
        <v>2139</v>
      </c>
    </row>
    <row r="1020" spans="1:4" x14ac:dyDescent="0.25">
      <c r="A1020" s="1" t="s">
        <v>700</v>
      </c>
      <c r="B1020" s="1">
        <v>2013</v>
      </c>
      <c r="C1020" s="1" t="s">
        <v>1481</v>
      </c>
      <c r="D1020" s="1" t="s">
        <v>2139</v>
      </c>
    </row>
    <row r="1021" spans="1:4" x14ac:dyDescent="0.25">
      <c r="A1021" s="1" t="s">
        <v>701</v>
      </c>
      <c r="B1021" s="1">
        <v>2014</v>
      </c>
      <c r="C1021" s="1" t="s">
        <v>1481</v>
      </c>
      <c r="D1021" s="1" t="s">
        <v>2139</v>
      </c>
    </row>
    <row r="1022" spans="1:4" x14ac:dyDescent="0.25">
      <c r="A1022" s="1" t="s">
        <v>702</v>
      </c>
      <c r="B1022" s="1">
        <v>2018</v>
      </c>
      <c r="C1022" s="1" t="s">
        <v>1481</v>
      </c>
      <c r="D1022" s="1" t="s">
        <v>2139</v>
      </c>
    </row>
    <row r="1023" spans="1:4" x14ac:dyDescent="0.25">
      <c r="A1023" s="1" t="s">
        <v>236</v>
      </c>
      <c r="B1023" s="1">
        <v>2020</v>
      </c>
      <c r="C1023" s="1" t="s">
        <v>1481</v>
      </c>
      <c r="D1023" s="1" t="s">
        <v>2139</v>
      </c>
    </row>
    <row r="1024" spans="1:4" x14ac:dyDescent="0.25">
      <c r="A1024" s="1" t="s">
        <v>262</v>
      </c>
      <c r="B1024" s="1">
        <v>2008</v>
      </c>
      <c r="C1024" s="1" t="s">
        <v>1481</v>
      </c>
      <c r="D1024" s="1" t="s">
        <v>2139</v>
      </c>
    </row>
    <row r="1025" spans="1:4" x14ac:dyDescent="0.25">
      <c r="A1025" s="1" t="s">
        <v>270</v>
      </c>
      <c r="B1025" s="1">
        <v>2004</v>
      </c>
      <c r="C1025" s="1" t="s">
        <v>1481</v>
      </c>
      <c r="D1025" s="1" t="s">
        <v>2139</v>
      </c>
    </row>
    <row r="1026" spans="1:4" x14ac:dyDescent="0.25">
      <c r="A1026" s="1" t="s">
        <v>1038</v>
      </c>
      <c r="B1026" s="1">
        <v>2012</v>
      </c>
      <c r="C1026" s="1" t="s">
        <v>1481</v>
      </c>
      <c r="D1026" s="1" t="s">
        <v>2139</v>
      </c>
    </row>
    <row r="1027" spans="1:4" x14ac:dyDescent="0.25">
      <c r="A1027" s="1" t="s">
        <v>1039</v>
      </c>
      <c r="B1027" s="1">
        <v>2012</v>
      </c>
      <c r="C1027" s="1" t="s">
        <v>1481</v>
      </c>
      <c r="D1027" s="1" t="s">
        <v>2139</v>
      </c>
    </row>
    <row r="1028" spans="1:4" x14ac:dyDescent="0.25">
      <c r="A1028" s="1" t="s">
        <v>258</v>
      </c>
      <c r="B1028" s="1">
        <v>2013</v>
      </c>
      <c r="C1028" s="1" t="s">
        <v>1999</v>
      </c>
      <c r="D1028" s="1" t="s">
        <v>2142</v>
      </c>
    </row>
    <row r="1029" spans="1:4" x14ac:dyDescent="0.25">
      <c r="A1029" s="1" t="s">
        <v>85</v>
      </c>
      <c r="B1029" s="1">
        <v>2001</v>
      </c>
      <c r="C1029" s="1" t="s">
        <v>1668</v>
      </c>
      <c r="D1029" s="1" t="s">
        <v>2142</v>
      </c>
    </row>
    <row r="1030" spans="1:4" x14ac:dyDescent="0.25">
      <c r="A1030" s="1" t="s">
        <v>306</v>
      </c>
      <c r="B1030" s="1">
        <v>2002</v>
      </c>
      <c r="C1030" s="1" t="s">
        <v>1668</v>
      </c>
      <c r="D1030" s="1" t="s">
        <v>2142</v>
      </c>
    </row>
    <row r="1031" spans="1:4" x14ac:dyDescent="0.25">
      <c r="A1031" s="1" t="s">
        <v>75</v>
      </c>
      <c r="B1031" s="1">
        <v>2015</v>
      </c>
      <c r="C1031" s="1" t="s">
        <v>1658</v>
      </c>
      <c r="D1031" s="1" t="s">
        <v>2142</v>
      </c>
    </row>
    <row r="1032" spans="1:4" x14ac:dyDescent="0.25">
      <c r="A1032" s="1" t="s">
        <v>236</v>
      </c>
      <c r="B1032" s="1">
        <v>2020</v>
      </c>
      <c r="C1032" s="1" t="s">
        <v>1976</v>
      </c>
      <c r="D1032" s="1" t="s">
        <v>2141</v>
      </c>
    </row>
    <row r="1033" spans="1:4" x14ac:dyDescent="0.25">
      <c r="A1033" s="1" t="s">
        <v>24</v>
      </c>
      <c r="B1033" s="1">
        <v>2020</v>
      </c>
      <c r="C1033" s="1" t="s">
        <v>1577</v>
      </c>
      <c r="D1033" s="1" t="s">
        <v>2142</v>
      </c>
    </row>
    <row r="1034" spans="1:4" x14ac:dyDescent="0.25">
      <c r="A1034" s="1" t="s">
        <v>30</v>
      </c>
      <c r="B1034" s="1">
        <v>2010</v>
      </c>
      <c r="C1034" s="1" t="s">
        <v>1577</v>
      </c>
      <c r="D1034" s="1" t="s">
        <v>2142</v>
      </c>
    </row>
    <row r="1035" spans="1:4" x14ac:dyDescent="0.25">
      <c r="A1035" s="1" t="s">
        <v>165</v>
      </c>
      <c r="B1035" s="1">
        <v>2013</v>
      </c>
      <c r="C1035" s="1" t="s">
        <v>1577</v>
      </c>
      <c r="D1035" s="1" t="s">
        <v>2142</v>
      </c>
    </row>
    <row r="1036" spans="1:4" x14ac:dyDescent="0.25">
      <c r="A1036" s="1" t="s">
        <v>258</v>
      </c>
      <c r="B1036" s="1">
        <v>2013</v>
      </c>
      <c r="C1036" s="1" t="s">
        <v>1577</v>
      </c>
      <c r="D1036" s="1" t="s">
        <v>2142</v>
      </c>
    </row>
    <row r="1037" spans="1:4" x14ac:dyDescent="0.25">
      <c r="A1037" s="1" t="s">
        <v>24</v>
      </c>
      <c r="B1037" s="1">
        <v>2020</v>
      </c>
      <c r="C1037" s="1" t="s">
        <v>1582</v>
      </c>
      <c r="D1037" s="1" t="s">
        <v>2139</v>
      </c>
    </row>
    <row r="1038" spans="1:4" x14ac:dyDescent="0.25">
      <c r="A1038" s="1" t="s">
        <v>700</v>
      </c>
      <c r="B1038" s="1">
        <v>2013</v>
      </c>
      <c r="C1038" s="1" t="s">
        <v>1943</v>
      </c>
      <c r="D1038" s="1" t="s">
        <v>2141</v>
      </c>
    </row>
    <row r="1039" spans="1:4" x14ac:dyDescent="0.25">
      <c r="A1039" s="1" t="s">
        <v>701</v>
      </c>
      <c r="B1039" s="1">
        <v>2014</v>
      </c>
      <c r="C1039" s="1" t="s">
        <v>1943</v>
      </c>
      <c r="D1039" s="1" t="s">
        <v>2141</v>
      </c>
    </row>
    <row r="1040" spans="1:4" x14ac:dyDescent="0.25">
      <c r="A1040" s="1" t="s">
        <v>41</v>
      </c>
      <c r="B1040" s="1">
        <v>2020</v>
      </c>
      <c r="C1040" s="1" t="s">
        <v>1625</v>
      </c>
      <c r="D1040" s="1" t="s">
        <v>2141</v>
      </c>
    </row>
    <row r="1041" spans="1:4" x14ac:dyDescent="0.25">
      <c r="A1041" s="1" t="s">
        <v>101</v>
      </c>
      <c r="B1041" s="1">
        <v>2021</v>
      </c>
      <c r="C1041" s="1" t="s">
        <v>1695</v>
      </c>
      <c r="D1041" s="1" t="s">
        <v>2139</v>
      </c>
    </row>
    <row r="1042" spans="1:4" x14ac:dyDescent="0.25">
      <c r="A1042" s="1" t="s">
        <v>174</v>
      </c>
      <c r="B1042" s="1">
        <v>2016</v>
      </c>
      <c r="C1042" s="1" t="s">
        <v>1875</v>
      </c>
      <c r="D1042" s="1" t="s">
        <v>2141</v>
      </c>
    </row>
    <row r="1043" spans="1:4" x14ac:dyDescent="0.25">
      <c r="A1043" s="1" t="s">
        <v>702</v>
      </c>
      <c r="B1043" s="1">
        <v>2018</v>
      </c>
      <c r="C1043" s="1" t="s">
        <v>1875</v>
      </c>
      <c r="D1043" s="1" t="s">
        <v>2141</v>
      </c>
    </row>
    <row r="1044" spans="1:4" x14ac:dyDescent="0.25">
      <c r="A1044" s="1" t="s">
        <v>110</v>
      </c>
      <c r="B1044" s="1">
        <v>2004</v>
      </c>
      <c r="C1044" s="1" t="s">
        <v>1721</v>
      </c>
      <c r="D1044" s="1" t="s">
        <v>2141</v>
      </c>
    </row>
    <row r="1045" spans="1:4" x14ac:dyDescent="0.25">
      <c r="A1045" s="1" t="s">
        <v>114</v>
      </c>
      <c r="B1045" s="1">
        <v>2011</v>
      </c>
      <c r="C1045" s="1" t="s">
        <v>1721</v>
      </c>
      <c r="D1045" s="1" t="s">
        <v>2141</v>
      </c>
    </row>
    <row r="1046" spans="1:4" x14ac:dyDescent="0.25">
      <c r="A1046" s="1" t="s">
        <v>139</v>
      </c>
      <c r="B1046" s="1">
        <v>1998</v>
      </c>
      <c r="C1046" s="1" t="s">
        <v>1721</v>
      </c>
      <c r="D1046" s="1" t="s">
        <v>2141</v>
      </c>
    </row>
    <row r="1047" spans="1:4" x14ac:dyDescent="0.25">
      <c r="A1047" s="1" t="s">
        <v>157</v>
      </c>
      <c r="B1047" s="1">
        <v>2008</v>
      </c>
      <c r="C1047" s="1" t="s">
        <v>1721</v>
      </c>
      <c r="D1047" s="1" t="s">
        <v>2141</v>
      </c>
    </row>
    <row r="1048" spans="1:4" x14ac:dyDescent="0.25">
      <c r="A1048" s="1" t="s">
        <v>272</v>
      </c>
      <c r="B1048" s="1">
        <v>2015</v>
      </c>
      <c r="C1048" s="1" t="s">
        <v>1721</v>
      </c>
      <c r="D1048" s="1" t="s">
        <v>2141</v>
      </c>
    </row>
    <row r="1049" spans="1:4" x14ac:dyDescent="0.25">
      <c r="A1049" s="1" t="s">
        <v>15</v>
      </c>
      <c r="B1049" s="1">
        <v>2016</v>
      </c>
      <c r="C1049" s="1" t="s">
        <v>1539</v>
      </c>
      <c r="D1049" s="1" t="s">
        <v>2141</v>
      </c>
    </row>
    <row r="1050" spans="1:4" x14ac:dyDescent="0.25">
      <c r="A1050" s="1" t="s">
        <v>134</v>
      </c>
      <c r="B1050" s="1">
        <v>2000</v>
      </c>
      <c r="C1050" s="1" t="s">
        <v>1539</v>
      </c>
      <c r="D1050" s="1" t="s">
        <v>2141</v>
      </c>
    </row>
    <row r="1051" spans="1:4" x14ac:dyDescent="0.25">
      <c r="A1051" s="1" t="s">
        <v>157</v>
      </c>
      <c r="B1051" s="1">
        <v>2008</v>
      </c>
      <c r="C1051" s="1" t="s">
        <v>1539</v>
      </c>
      <c r="D1051" s="1" t="s">
        <v>2141</v>
      </c>
    </row>
    <row r="1052" spans="1:4" x14ac:dyDescent="0.25">
      <c r="A1052" s="1" t="s">
        <v>162</v>
      </c>
      <c r="B1052" s="1">
        <v>2016</v>
      </c>
      <c r="C1052" s="1" t="s">
        <v>1539</v>
      </c>
      <c r="D1052" s="1" t="s">
        <v>2141</v>
      </c>
    </row>
    <row r="1053" spans="1:4" x14ac:dyDescent="0.25">
      <c r="A1053" s="1" t="s">
        <v>701</v>
      </c>
      <c r="B1053" s="1">
        <v>2014</v>
      </c>
      <c r="C1053" s="1" t="s">
        <v>1539</v>
      </c>
      <c r="D1053" s="1" t="s">
        <v>2141</v>
      </c>
    </row>
    <row r="1054" spans="1:4" x14ac:dyDescent="0.25">
      <c r="A1054" s="1" t="s">
        <v>239</v>
      </c>
      <c r="B1054" s="1">
        <v>2020</v>
      </c>
      <c r="C1054" s="1" t="s">
        <v>1539</v>
      </c>
      <c r="D1054" s="1" t="s">
        <v>2141</v>
      </c>
    </row>
    <row r="1055" spans="1:4" x14ac:dyDescent="0.25">
      <c r="A1055" s="1" t="s">
        <v>702</v>
      </c>
      <c r="B1055" s="1">
        <v>2018</v>
      </c>
      <c r="C1055" s="1" t="s">
        <v>1969</v>
      </c>
      <c r="D1055" s="1" t="s">
        <v>2141</v>
      </c>
    </row>
    <row r="1056" spans="1:4" x14ac:dyDescent="0.25">
      <c r="A1056" s="1" t="s">
        <v>137</v>
      </c>
      <c r="B1056" s="1">
        <v>2004</v>
      </c>
      <c r="C1056" s="1" t="s">
        <v>1790</v>
      </c>
      <c r="D1056" s="1" t="s">
        <v>2141</v>
      </c>
    </row>
    <row r="1057" spans="1:4" x14ac:dyDescent="0.25">
      <c r="A1057" s="1" t="s">
        <v>1230</v>
      </c>
      <c r="B1057" s="1">
        <v>2004</v>
      </c>
      <c r="C1057" s="1" t="s">
        <v>1790</v>
      </c>
      <c r="D1057" s="1" t="s">
        <v>2141</v>
      </c>
    </row>
    <row r="1058" spans="1:4" x14ac:dyDescent="0.25">
      <c r="A1058" s="1" t="s">
        <v>9</v>
      </c>
      <c r="B1058" s="1">
        <v>2011</v>
      </c>
      <c r="C1058" s="1" t="s">
        <v>1503</v>
      </c>
      <c r="D1058" s="1" t="s">
        <v>2141</v>
      </c>
    </row>
    <row r="1059" spans="1:4" x14ac:dyDescent="0.25">
      <c r="A1059" s="1" t="s">
        <v>27</v>
      </c>
      <c r="B1059" s="1">
        <v>2004</v>
      </c>
      <c r="C1059" s="1" t="s">
        <v>1503</v>
      </c>
      <c r="D1059" s="1" t="s">
        <v>2141</v>
      </c>
    </row>
    <row r="1060" spans="1:4" x14ac:dyDescent="0.25">
      <c r="A1060" s="1" t="s">
        <v>41</v>
      </c>
      <c r="B1060" s="1">
        <v>2020</v>
      </c>
      <c r="C1060" s="1" t="s">
        <v>1503</v>
      </c>
      <c r="D1060" s="1" t="s">
        <v>2141</v>
      </c>
    </row>
    <row r="1061" spans="1:4" x14ac:dyDescent="0.25">
      <c r="A1061" s="1" t="s">
        <v>45</v>
      </c>
      <c r="B1061" s="1">
        <v>2004</v>
      </c>
      <c r="C1061" s="1" t="s">
        <v>1503</v>
      </c>
      <c r="D1061" s="1" t="s">
        <v>2141</v>
      </c>
    </row>
    <row r="1062" spans="1:4" x14ac:dyDescent="0.25">
      <c r="A1062" s="1" t="s">
        <v>119</v>
      </c>
      <c r="B1062" s="1">
        <v>1999</v>
      </c>
      <c r="C1062" s="1" t="s">
        <v>1503</v>
      </c>
      <c r="D1062" s="1" t="s">
        <v>2141</v>
      </c>
    </row>
    <row r="1063" spans="1:4" ht="30" x14ac:dyDescent="0.25">
      <c r="A1063" s="1" t="s">
        <v>128</v>
      </c>
      <c r="B1063" s="1">
        <v>2005</v>
      </c>
      <c r="C1063" s="1" t="s">
        <v>1503</v>
      </c>
      <c r="D1063" s="1" t="s">
        <v>2141</v>
      </c>
    </row>
    <row r="1064" spans="1:4" x14ac:dyDescent="0.25">
      <c r="A1064" s="1" t="s">
        <v>137</v>
      </c>
      <c r="B1064" s="1">
        <v>2004</v>
      </c>
      <c r="C1064" s="1" t="s">
        <v>1503</v>
      </c>
      <c r="D1064" s="1" t="s">
        <v>2141</v>
      </c>
    </row>
    <row r="1065" spans="1:4" x14ac:dyDescent="0.25">
      <c r="A1065" s="1" t="s">
        <v>151</v>
      </c>
      <c r="B1065" s="1">
        <v>2008</v>
      </c>
      <c r="C1065" s="1" t="s">
        <v>1503</v>
      </c>
      <c r="D1065" s="1" t="s">
        <v>2141</v>
      </c>
    </row>
    <row r="1066" spans="1:4" x14ac:dyDescent="0.25">
      <c r="A1066" s="1" t="s">
        <v>206</v>
      </c>
      <c r="B1066" s="1">
        <v>2022</v>
      </c>
      <c r="C1066" s="1" t="s">
        <v>1503</v>
      </c>
      <c r="D1066" s="1" t="s">
        <v>2141</v>
      </c>
    </row>
    <row r="1067" spans="1:4" x14ac:dyDescent="0.25">
      <c r="A1067" s="1" t="s">
        <v>1226</v>
      </c>
      <c r="B1067" s="1">
        <v>2011</v>
      </c>
      <c r="C1067" s="1" t="s">
        <v>1503</v>
      </c>
      <c r="D1067" s="1" t="s">
        <v>2141</v>
      </c>
    </row>
    <row r="1068" spans="1:4" x14ac:dyDescent="0.25">
      <c r="A1068" s="1" t="s">
        <v>697</v>
      </c>
      <c r="B1068" s="1">
        <v>2005</v>
      </c>
      <c r="C1068" s="1" t="s">
        <v>1503</v>
      </c>
      <c r="D1068" s="1" t="s">
        <v>2141</v>
      </c>
    </row>
    <row r="1069" spans="1:4" x14ac:dyDescent="0.25">
      <c r="A1069" s="1" t="s">
        <v>700</v>
      </c>
      <c r="B1069" s="1">
        <v>2013</v>
      </c>
      <c r="C1069" s="1" t="s">
        <v>1503</v>
      </c>
      <c r="D1069" s="1" t="s">
        <v>2141</v>
      </c>
    </row>
    <row r="1070" spans="1:4" x14ac:dyDescent="0.25">
      <c r="A1070" s="1" t="s">
        <v>701</v>
      </c>
      <c r="B1070" s="1">
        <v>2014</v>
      </c>
      <c r="C1070" s="1" t="s">
        <v>1503</v>
      </c>
      <c r="D1070" s="1" t="s">
        <v>2141</v>
      </c>
    </row>
    <row r="1071" spans="1:4" x14ac:dyDescent="0.25">
      <c r="A1071" s="1" t="s">
        <v>702</v>
      </c>
      <c r="B1071" s="1">
        <v>2018</v>
      </c>
      <c r="C1071" s="1" t="s">
        <v>1503</v>
      </c>
      <c r="D1071" s="1" t="s">
        <v>2141</v>
      </c>
    </row>
    <row r="1072" spans="1:4" x14ac:dyDescent="0.25">
      <c r="A1072" s="1" t="s">
        <v>1230</v>
      </c>
      <c r="B1072" s="1">
        <v>2004</v>
      </c>
      <c r="C1072" s="1" t="s">
        <v>1503</v>
      </c>
      <c r="D1072" s="1" t="s">
        <v>2141</v>
      </c>
    </row>
    <row r="1073" spans="1:4" x14ac:dyDescent="0.25">
      <c r="A1073" s="1" t="s">
        <v>308</v>
      </c>
      <c r="B1073" s="1">
        <v>2004</v>
      </c>
      <c r="C1073" s="1" t="s">
        <v>1503</v>
      </c>
      <c r="D1073" s="1" t="s">
        <v>2141</v>
      </c>
    </row>
    <row r="1074" spans="1:4" x14ac:dyDescent="0.25">
      <c r="A1074" s="1" t="s">
        <v>110</v>
      </c>
      <c r="B1074" s="1">
        <v>2004</v>
      </c>
      <c r="C1074" s="1" t="s">
        <v>1717</v>
      </c>
      <c r="D1074" s="1" t="s">
        <v>2141</v>
      </c>
    </row>
    <row r="1075" spans="1:4" x14ac:dyDescent="0.25">
      <c r="A1075" s="1" t="s">
        <v>151</v>
      </c>
      <c r="B1075" s="1">
        <v>2008</v>
      </c>
      <c r="C1075" s="1" t="s">
        <v>1717</v>
      </c>
      <c r="D1075" s="1" t="s">
        <v>2141</v>
      </c>
    </row>
    <row r="1076" spans="1:4" x14ac:dyDescent="0.25">
      <c r="A1076" s="1" t="s">
        <v>206</v>
      </c>
      <c r="B1076" s="1">
        <v>2022</v>
      </c>
      <c r="C1076" s="1" t="s">
        <v>1717</v>
      </c>
      <c r="D1076" s="1" t="s">
        <v>2141</v>
      </c>
    </row>
    <row r="1077" spans="1:4" x14ac:dyDescent="0.25">
      <c r="A1077" s="1" t="s">
        <v>15</v>
      </c>
      <c r="B1077" s="1">
        <v>2016</v>
      </c>
      <c r="C1077" s="1" t="s">
        <v>1517</v>
      </c>
      <c r="D1077" s="1" t="s">
        <v>2142</v>
      </c>
    </row>
    <row r="1078" spans="1:4" x14ac:dyDescent="0.25">
      <c r="A1078" s="1" t="s">
        <v>24</v>
      </c>
      <c r="B1078" s="1">
        <v>2020</v>
      </c>
      <c r="C1078" s="1" t="s">
        <v>1517</v>
      </c>
      <c r="D1078" s="1" t="s">
        <v>2142</v>
      </c>
    </row>
    <row r="1079" spans="1:4" x14ac:dyDescent="0.25">
      <c r="A1079" s="1" t="s">
        <v>30</v>
      </c>
      <c r="B1079" s="1">
        <v>2010</v>
      </c>
      <c r="C1079" s="1" t="s">
        <v>1517</v>
      </c>
      <c r="D1079" s="1" t="s">
        <v>2142</v>
      </c>
    </row>
    <row r="1080" spans="1:4" x14ac:dyDescent="0.25">
      <c r="A1080" s="1" t="s">
        <v>37</v>
      </c>
      <c r="B1080" s="1">
        <v>2010</v>
      </c>
      <c r="C1080" s="1" t="s">
        <v>1517</v>
      </c>
      <c r="D1080" s="1" t="s">
        <v>2142</v>
      </c>
    </row>
    <row r="1081" spans="1:4" x14ac:dyDescent="0.25">
      <c r="A1081" s="1" t="s">
        <v>47</v>
      </c>
      <c r="B1081" s="1">
        <v>2014</v>
      </c>
      <c r="C1081" s="1" t="s">
        <v>1517</v>
      </c>
      <c r="D1081" s="1" t="s">
        <v>2142</v>
      </c>
    </row>
    <row r="1082" spans="1:4" x14ac:dyDescent="0.25">
      <c r="A1082" s="1" t="s">
        <v>50</v>
      </c>
      <c r="B1082" s="1">
        <v>2013</v>
      </c>
      <c r="C1082" s="1" t="s">
        <v>1517</v>
      </c>
      <c r="D1082" s="1" t="s">
        <v>2142</v>
      </c>
    </row>
    <row r="1083" spans="1:4" x14ac:dyDescent="0.25">
      <c r="A1083" s="1" t="s">
        <v>85</v>
      </c>
      <c r="B1083" s="1">
        <v>2001</v>
      </c>
      <c r="C1083" s="1" t="s">
        <v>1517</v>
      </c>
      <c r="D1083" s="1" t="s">
        <v>2142</v>
      </c>
    </row>
    <row r="1084" spans="1:4" x14ac:dyDescent="0.25">
      <c r="A1084" s="1" t="s">
        <v>92</v>
      </c>
      <c r="B1084" s="1">
        <v>2013</v>
      </c>
      <c r="C1084" s="1" t="s">
        <v>1517</v>
      </c>
      <c r="D1084" s="1" t="s">
        <v>2142</v>
      </c>
    </row>
    <row r="1085" spans="1:4" x14ac:dyDescent="0.25">
      <c r="A1085" s="1" t="s">
        <v>95</v>
      </c>
      <c r="B1085" s="1">
        <v>2018</v>
      </c>
      <c r="C1085" s="1" t="s">
        <v>1517</v>
      </c>
      <c r="D1085" s="1" t="s">
        <v>2142</v>
      </c>
    </row>
    <row r="1086" spans="1:4" x14ac:dyDescent="0.25">
      <c r="A1086" s="1" t="s">
        <v>98</v>
      </c>
      <c r="B1086" s="1">
        <v>2020</v>
      </c>
      <c r="C1086" s="1" t="s">
        <v>1517</v>
      </c>
      <c r="D1086" s="1" t="s">
        <v>2142</v>
      </c>
    </row>
    <row r="1087" spans="1:4" x14ac:dyDescent="0.25">
      <c r="A1087" s="1" t="s">
        <v>101</v>
      </c>
      <c r="B1087" s="1">
        <v>2021</v>
      </c>
      <c r="C1087" s="1" t="s">
        <v>1517</v>
      </c>
      <c r="D1087" s="1" t="s">
        <v>2142</v>
      </c>
    </row>
    <row r="1088" spans="1:4" x14ac:dyDescent="0.25">
      <c r="A1088" s="1" t="s">
        <v>111</v>
      </c>
      <c r="B1088" s="1">
        <v>2003</v>
      </c>
      <c r="C1088" s="1" t="s">
        <v>1517</v>
      </c>
      <c r="D1088" s="1" t="s">
        <v>2142</v>
      </c>
    </row>
    <row r="1089" spans="1:4" x14ac:dyDescent="0.25">
      <c r="A1089" s="1" t="s">
        <v>122</v>
      </c>
      <c r="B1089" s="1">
        <v>2021</v>
      </c>
      <c r="C1089" s="1" t="s">
        <v>1517</v>
      </c>
      <c r="D1089" s="1" t="s">
        <v>2142</v>
      </c>
    </row>
    <row r="1090" spans="1:4" x14ac:dyDescent="0.25">
      <c r="A1090" s="1" t="s">
        <v>134</v>
      </c>
      <c r="B1090" s="1">
        <v>2000</v>
      </c>
      <c r="C1090" s="1" t="s">
        <v>1517</v>
      </c>
      <c r="D1090" s="1" t="s">
        <v>2142</v>
      </c>
    </row>
    <row r="1091" spans="1:4" x14ac:dyDescent="0.25">
      <c r="A1091" s="1" t="s">
        <v>145</v>
      </c>
      <c r="B1091" s="1">
        <v>1999</v>
      </c>
      <c r="C1091" s="1" t="s">
        <v>1517</v>
      </c>
      <c r="D1091" s="1" t="s">
        <v>2142</v>
      </c>
    </row>
    <row r="1092" spans="1:4" x14ac:dyDescent="0.25">
      <c r="A1092" s="1" t="s">
        <v>148</v>
      </c>
      <c r="B1092" s="1">
        <v>2000</v>
      </c>
      <c r="C1092" s="1" t="s">
        <v>1517</v>
      </c>
      <c r="D1092" s="1" t="s">
        <v>2142</v>
      </c>
    </row>
    <row r="1093" spans="1:4" x14ac:dyDescent="0.25">
      <c r="A1093" s="1" t="s">
        <v>157</v>
      </c>
      <c r="B1093" s="1">
        <v>2008</v>
      </c>
      <c r="C1093" s="1" t="s">
        <v>1517</v>
      </c>
      <c r="D1093" s="1" t="s">
        <v>2142</v>
      </c>
    </row>
    <row r="1094" spans="1:4" x14ac:dyDescent="0.25">
      <c r="A1094" s="1" t="s">
        <v>162</v>
      </c>
      <c r="B1094" s="1">
        <v>2016</v>
      </c>
      <c r="C1094" s="1" t="s">
        <v>1517</v>
      </c>
      <c r="D1094" s="1" t="s">
        <v>2142</v>
      </c>
    </row>
    <row r="1095" spans="1:4" x14ac:dyDescent="0.25">
      <c r="A1095" s="1" t="s">
        <v>185</v>
      </c>
      <c r="B1095" s="1">
        <v>2010</v>
      </c>
      <c r="C1095" s="1" t="s">
        <v>1517</v>
      </c>
      <c r="D1095" s="1" t="s">
        <v>2142</v>
      </c>
    </row>
    <row r="1096" spans="1:4" x14ac:dyDescent="0.25">
      <c r="A1096" s="1" t="s">
        <v>196</v>
      </c>
      <c r="B1096" s="1">
        <v>2001</v>
      </c>
      <c r="C1096" s="1" t="s">
        <v>1517</v>
      </c>
      <c r="D1096" s="1" t="s">
        <v>2142</v>
      </c>
    </row>
    <row r="1097" spans="1:4" x14ac:dyDescent="0.25">
      <c r="A1097" s="1" t="s">
        <v>1226</v>
      </c>
      <c r="B1097" s="1">
        <v>2011</v>
      </c>
      <c r="C1097" s="1" t="s">
        <v>1517</v>
      </c>
      <c r="D1097" s="1" t="s">
        <v>2142</v>
      </c>
    </row>
    <row r="1098" spans="1:4" x14ac:dyDescent="0.25">
      <c r="A1098" s="1" t="s">
        <v>697</v>
      </c>
      <c r="B1098" s="1">
        <v>2005</v>
      </c>
      <c r="C1098" s="1" t="s">
        <v>1517</v>
      </c>
      <c r="D1098" s="1" t="s">
        <v>2142</v>
      </c>
    </row>
    <row r="1099" spans="1:4" x14ac:dyDescent="0.25">
      <c r="A1099" s="1" t="s">
        <v>698</v>
      </c>
      <c r="B1099" s="1">
        <v>2007</v>
      </c>
      <c r="C1099" s="1" t="s">
        <v>1517</v>
      </c>
      <c r="D1099" s="1" t="s">
        <v>2142</v>
      </c>
    </row>
    <row r="1100" spans="1:4" x14ac:dyDescent="0.25">
      <c r="A1100" s="1" t="s">
        <v>236</v>
      </c>
      <c r="B1100" s="1">
        <v>2020</v>
      </c>
      <c r="C1100" s="1" t="s">
        <v>1517</v>
      </c>
      <c r="D1100" s="1" t="s">
        <v>2142</v>
      </c>
    </row>
    <row r="1101" spans="1:4" x14ac:dyDescent="0.25">
      <c r="A1101" s="1" t="s">
        <v>247</v>
      </c>
      <c r="B1101" s="1">
        <v>2006</v>
      </c>
      <c r="C1101" s="1" t="s">
        <v>1517</v>
      </c>
      <c r="D1101" s="1" t="s">
        <v>2142</v>
      </c>
    </row>
    <row r="1102" spans="1:4" x14ac:dyDescent="0.25">
      <c r="A1102" s="1" t="s">
        <v>254</v>
      </c>
      <c r="B1102" s="1">
        <v>2006</v>
      </c>
      <c r="C1102" s="1" t="s">
        <v>1517</v>
      </c>
      <c r="D1102" s="1" t="s">
        <v>2142</v>
      </c>
    </row>
    <row r="1103" spans="1:4" x14ac:dyDescent="0.25">
      <c r="A1103" s="1" t="s">
        <v>264</v>
      </c>
      <c r="B1103" s="1">
        <v>2000</v>
      </c>
      <c r="C1103" s="1" t="s">
        <v>1517</v>
      </c>
      <c r="D1103" s="1" t="s">
        <v>2142</v>
      </c>
    </row>
    <row r="1104" spans="1:4" x14ac:dyDescent="0.25">
      <c r="A1104" s="1" t="s">
        <v>281</v>
      </c>
      <c r="B1104" s="1">
        <v>2022</v>
      </c>
      <c r="C1104" s="1" t="s">
        <v>1517</v>
      </c>
      <c r="D1104" s="1" t="s">
        <v>2142</v>
      </c>
    </row>
    <row r="1105" spans="1:4" x14ac:dyDescent="0.25">
      <c r="A1105" s="1" t="s">
        <v>287</v>
      </c>
      <c r="B1105" s="1">
        <v>2016</v>
      </c>
      <c r="C1105" s="1" t="s">
        <v>1517</v>
      </c>
      <c r="D1105" s="1" t="s">
        <v>2142</v>
      </c>
    </row>
    <row r="1106" spans="1:4" x14ac:dyDescent="0.25">
      <c r="A1106" s="1" t="s">
        <v>306</v>
      </c>
      <c r="B1106" s="1">
        <v>2002</v>
      </c>
      <c r="C1106" s="1" t="s">
        <v>1517</v>
      </c>
      <c r="D1106" s="1" t="s">
        <v>2142</v>
      </c>
    </row>
    <row r="1107" spans="1:4" x14ac:dyDescent="0.25">
      <c r="A1107" s="1" t="s">
        <v>315</v>
      </c>
      <c r="B1107" s="1">
        <v>2020</v>
      </c>
      <c r="C1107" s="1" t="s">
        <v>1517</v>
      </c>
      <c r="D1107" s="1" t="s">
        <v>2142</v>
      </c>
    </row>
    <row r="1108" spans="1:4" x14ac:dyDescent="0.25">
      <c r="A1108" s="1" t="s">
        <v>1038</v>
      </c>
      <c r="B1108" s="1">
        <v>2012</v>
      </c>
      <c r="C1108" s="1" t="s">
        <v>1517</v>
      </c>
      <c r="D1108" s="1" t="s">
        <v>2142</v>
      </c>
    </row>
    <row r="1109" spans="1:4" x14ac:dyDescent="0.25">
      <c r="A1109" s="1" t="s">
        <v>185</v>
      </c>
      <c r="B1109" s="1">
        <v>2010</v>
      </c>
      <c r="C1109" s="1" t="s">
        <v>1886</v>
      </c>
      <c r="D1109" s="1" t="s">
        <v>2140</v>
      </c>
    </row>
    <row r="1110" spans="1:4" x14ac:dyDescent="0.25">
      <c r="A1110" s="1" t="s">
        <v>699</v>
      </c>
      <c r="B1110" s="1">
        <v>2020</v>
      </c>
      <c r="C1110" s="1" t="s">
        <v>1933</v>
      </c>
      <c r="D1110" s="1" t="s">
        <v>2141</v>
      </c>
    </row>
    <row r="1111" spans="1:4" x14ac:dyDescent="0.25">
      <c r="A1111" s="1" t="s">
        <v>75</v>
      </c>
      <c r="B1111" s="1">
        <v>2015</v>
      </c>
      <c r="C1111" s="1" t="s">
        <v>1659</v>
      </c>
      <c r="D1111" s="1" t="s">
        <v>2141</v>
      </c>
    </row>
    <row r="1112" spans="1:4" x14ac:dyDescent="0.25">
      <c r="A1112" s="1" t="s">
        <v>122</v>
      </c>
      <c r="B1112" s="1">
        <v>2021</v>
      </c>
      <c r="C1112" s="1" t="s">
        <v>1659</v>
      </c>
      <c r="D1112" s="1" t="s">
        <v>2141</v>
      </c>
    </row>
    <row r="1113" spans="1:4" x14ac:dyDescent="0.25">
      <c r="A1113" s="1" t="s">
        <v>262</v>
      </c>
      <c r="B1113" s="1">
        <v>2008</v>
      </c>
      <c r="C1113" s="1" t="s">
        <v>1659</v>
      </c>
      <c r="D1113" s="1" t="s">
        <v>2141</v>
      </c>
    </row>
    <row r="1114" spans="1:4" x14ac:dyDescent="0.25">
      <c r="A1114" s="1" t="s">
        <v>75</v>
      </c>
      <c r="B1114" s="1">
        <v>2015</v>
      </c>
      <c r="C1114" s="1" t="s">
        <v>1660</v>
      </c>
      <c r="D1114" s="1" t="s">
        <v>2140</v>
      </c>
    </row>
    <row r="1115" spans="1:4" x14ac:dyDescent="0.25">
      <c r="A1115" s="1" t="s">
        <v>700</v>
      </c>
      <c r="B1115" s="1">
        <v>2013</v>
      </c>
      <c r="C1115" s="1" t="s">
        <v>1944</v>
      </c>
      <c r="D1115" s="1" t="s">
        <v>2140</v>
      </c>
    </row>
    <row r="1116" spans="1:4" x14ac:dyDescent="0.25">
      <c r="A1116" s="1" t="s">
        <v>308</v>
      </c>
      <c r="B1116" s="1">
        <v>2004</v>
      </c>
      <c r="C1116" s="1" t="s">
        <v>1944</v>
      </c>
      <c r="D1116" s="1" t="s">
        <v>2140</v>
      </c>
    </row>
    <row r="1117" spans="1:4" x14ac:dyDescent="0.25">
      <c r="A1117" s="1" t="s">
        <v>185</v>
      </c>
      <c r="B1117" s="1">
        <v>2010</v>
      </c>
      <c r="C1117" s="1" t="s">
        <v>1887</v>
      </c>
      <c r="D1117" s="1" t="s">
        <v>2139</v>
      </c>
    </row>
    <row r="1118" spans="1:4" ht="30" x14ac:dyDescent="0.25">
      <c r="A1118" s="1" t="s">
        <v>128</v>
      </c>
      <c r="B1118" s="1">
        <v>2005</v>
      </c>
      <c r="C1118" s="1" t="s">
        <v>1767</v>
      </c>
      <c r="D1118" s="1" t="s">
        <v>2139</v>
      </c>
    </row>
    <row r="1119" spans="1:4" ht="30" x14ac:dyDescent="0.25">
      <c r="A1119" s="1" t="s">
        <v>130</v>
      </c>
      <c r="B1119" s="1">
        <v>2005</v>
      </c>
      <c r="C1119" s="1" t="s">
        <v>1767</v>
      </c>
      <c r="D1119" s="1" t="s">
        <v>2139</v>
      </c>
    </row>
    <row r="1120" spans="1:4" x14ac:dyDescent="0.25">
      <c r="A1120" s="1" t="s">
        <v>154</v>
      </c>
      <c r="B1120" s="1">
        <v>2014</v>
      </c>
      <c r="C1120" s="1" t="s">
        <v>1767</v>
      </c>
      <c r="D1120" s="1" t="s">
        <v>2139</v>
      </c>
    </row>
    <row r="1121" spans="1:4" x14ac:dyDescent="0.25">
      <c r="A1121" s="1" t="s">
        <v>160</v>
      </c>
      <c r="B1121" s="1">
        <v>2008</v>
      </c>
      <c r="C1121" s="1" t="s">
        <v>1767</v>
      </c>
      <c r="D1121" s="1" t="s">
        <v>2139</v>
      </c>
    </row>
    <row r="1122" spans="1:4" x14ac:dyDescent="0.25">
      <c r="A1122" s="1" t="s">
        <v>702</v>
      </c>
      <c r="B1122" s="1">
        <v>2018</v>
      </c>
      <c r="C1122" s="1" t="s">
        <v>1970</v>
      </c>
      <c r="D1122" s="1" t="s">
        <v>2140</v>
      </c>
    </row>
    <row r="1123" spans="1:4" x14ac:dyDescent="0.25">
      <c r="A1123" s="1" t="s">
        <v>155</v>
      </c>
      <c r="B1123" s="1">
        <v>2013</v>
      </c>
      <c r="C1123" s="1" t="s">
        <v>1814</v>
      </c>
      <c r="D1123" s="1" t="s">
        <v>2141</v>
      </c>
    </row>
    <row r="1124" spans="1:4" x14ac:dyDescent="0.25">
      <c r="A1124" s="1" t="s">
        <v>1225</v>
      </c>
      <c r="B1124" s="1">
        <v>2011</v>
      </c>
      <c r="C1124" s="1" t="s">
        <v>1927</v>
      </c>
      <c r="D1124" s="1" t="s">
        <v>2139</v>
      </c>
    </row>
    <row r="1125" spans="1:4" x14ac:dyDescent="0.25">
      <c r="A1125" s="1" t="s">
        <v>698</v>
      </c>
      <c r="B1125" s="1">
        <v>2007</v>
      </c>
      <c r="C1125" s="1" t="s">
        <v>1927</v>
      </c>
      <c r="D1125" s="1" t="s">
        <v>2139</v>
      </c>
    </row>
    <row r="1126" spans="1:4" x14ac:dyDescent="0.25">
      <c r="A1126" s="1" t="s">
        <v>185</v>
      </c>
      <c r="B1126" s="1">
        <v>2010</v>
      </c>
      <c r="C1126" s="1" t="s">
        <v>1888</v>
      </c>
      <c r="D1126" s="1" t="s">
        <v>2141</v>
      </c>
    </row>
    <row r="1127" spans="1:4" x14ac:dyDescent="0.25">
      <c r="A1127" s="1" t="s">
        <v>114</v>
      </c>
      <c r="B1127" s="1">
        <v>2011</v>
      </c>
      <c r="C1127" s="1" t="s">
        <v>1729</v>
      </c>
      <c r="D1127" s="1" t="s">
        <v>2141</v>
      </c>
    </row>
    <row r="1128" spans="1:4" x14ac:dyDescent="0.25">
      <c r="A1128" s="1" t="s">
        <v>125</v>
      </c>
      <c r="B1128" s="1">
        <v>2003</v>
      </c>
      <c r="C1128" s="1" t="s">
        <v>1760</v>
      </c>
      <c r="D1128" s="1" t="s">
        <v>2141</v>
      </c>
    </row>
    <row r="1129" spans="1:4" x14ac:dyDescent="0.25">
      <c r="A1129" s="1" t="s">
        <v>125</v>
      </c>
      <c r="B1129" s="1">
        <v>2003</v>
      </c>
      <c r="C1129" s="1" t="s">
        <v>1764</v>
      </c>
      <c r="D1129" s="1" t="s">
        <v>2141</v>
      </c>
    </row>
    <row r="1130" spans="1:4" x14ac:dyDescent="0.25">
      <c r="A1130" s="1" t="s">
        <v>254</v>
      </c>
      <c r="B1130" s="1">
        <v>2006</v>
      </c>
      <c r="C1130" s="1" t="s">
        <v>1998</v>
      </c>
      <c r="D1130" s="1" t="s">
        <v>2142</v>
      </c>
    </row>
    <row r="1131" spans="1:4" x14ac:dyDescent="0.25">
      <c r="A1131" s="1" t="s">
        <v>37</v>
      </c>
      <c r="B1131" s="1">
        <v>2010</v>
      </c>
      <c r="C1131" s="1" t="s">
        <v>1606</v>
      </c>
      <c r="D1131" s="1" t="s">
        <v>2139</v>
      </c>
    </row>
    <row r="1132" spans="1:4" x14ac:dyDescent="0.25">
      <c r="A1132" s="1" t="s">
        <v>15</v>
      </c>
      <c r="B1132" s="1">
        <v>2016</v>
      </c>
      <c r="C1132" s="1" t="s">
        <v>1523</v>
      </c>
      <c r="D1132" s="1" t="s">
        <v>2140</v>
      </c>
    </row>
    <row r="1133" spans="1:4" x14ac:dyDescent="0.25">
      <c r="A1133" s="1" t="s">
        <v>9</v>
      </c>
      <c r="B1133" s="1">
        <v>2011</v>
      </c>
      <c r="C1133" s="1" t="s">
        <v>1483</v>
      </c>
      <c r="D1133" s="1" t="s">
        <v>2139</v>
      </c>
    </row>
    <row r="1134" spans="1:4" x14ac:dyDescent="0.25">
      <c r="A1134" s="1" t="s">
        <v>19</v>
      </c>
      <c r="B1134" s="1">
        <v>2008</v>
      </c>
      <c r="C1134" s="1" t="s">
        <v>1483</v>
      </c>
      <c r="D1134" s="1" t="s">
        <v>2139</v>
      </c>
    </row>
    <row r="1135" spans="1:4" x14ac:dyDescent="0.25">
      <c r="A1135" s="1" t="s">
        <v>16</v>
      </c>
      <c r="B1135" s="1">
        <v>2016</v>
      </c>
      <c r="C1135" s="1" t="s">
        <v>1483</v>
      </c>
      <c r="D1135" s="1" t="s">
        <v>2139</v>
      </c>
    </row>
    <row r="1136" spans="1:4" x14ac:dyDescent="0.25">
      <c r="A1136" s="1" t="s">
        <v>21</v>
      </c>
      <c r="B1136" s="1">
        <v>2019</v>
      </c>
      <c r="C1136" s="1" t="s">
        <v>1483</v>
      </c>
      <c r="D1136" s="1" t="s">
        <v>2139</v>
      </c>
    </row>
    <row r="1137" spans="1:4" x14ac:dyDescent="0.25">
      <c r="A1137" s="1" t="s">
        <v>27</v>
      </c>
      <c r="B1137" s="1">
        <v>2004</v>
      </c>
      <c r="C1137" s="1" t="s">
        <v>1483</v>
      </c>
      <c r="D1137" s="1" t="s">
        <v>2139</v>
      </c>
    </row>
    <row r="1138" spans="1:4" x14ac:dyDescent="0.25">
      <c r="A1138" s="1" t="s">
        <v>37</v>
      </c>
      <c r="B1138" s="1">
        <v>2010</v>
      </c>
      <c r="C1138" s="1" t="s">
        <v>1483</v>
      </c>
      <c r="D1138" s="1" t="s">
        <v>2139</v>
      </c>
    </row>
    <row r="1139" spans="1:4" x14ac:dyDescent="0.25">
      <c r="A1139" s="1" t="s">
        <v>45</v>
      </c>
      <c r="B1139" s="1">
        <v>2004</v>
      </c>
      <c r="C1139" s="1" t="s">
        <v>1483</v>
      </c>
      <c r="D1139" s="1" t="s">
        <v>2139</v>
      </c>
    </row>
    <row r="1140" spans="1:4" x14ac:dyDescent="0.25">
      <c r="A1140" s="1" t="s">
        <v>92</v>
      </c>
      <c r="B1140" s="1">
        <v>2013</v>
      </c>
      <c r="C1140" s="1" t="s">
        <v>1483</v>
      </c>
      <c r="D1140" s="1" t="s">
        <v>2139</v>
      </c>
    </row>
    <row r="1141" spans="1:4" x14ac:dyDescent="0.25">
      <c r="A1141" s="1" t="s">
        <v>111</v>
      </c>
      <c r="B1141" s="1">
        <v>2003</v>
      </c>
      <c r="C1141" s="1" t="s">
        <v>1483</v>
      </c>
      <c r="D1141" s="1" t="s">
        <v>2139</v>
      </c>
    </row>
    <row r="1142" spans="1:4" x14ac:dyDescent="0.25">
      <c r="A1142" s="1" t="s">
        <v>110</v>
      </c>
      <c r="B1142" s="1">
        <v>2004</v>
      </c>
      <c r="C1142" s="1" t="s">
        <v>1483</v>
      </c>
      <c r="D1142" s="1" t="s">
        <v>2139</v>
      </c>
    </row>
    <row r="1143" spans="1:4" x14ac:dyDescent="0.25">
      <c r="A1143" s="1" t="s">
        <v>122</v>
      </c>
      <c r="B1143" s="1">
        <v>2021</v>
      </c>
      <c r="C1143" s="1" t="s">
        <v>1483</v>
      </c>
      <c r="D1143" s="1" t="s">
        <v>2139</v>
      </c>
    </row>
    <row r="1144" spans="1:4" x14ac:dyDescent="0.25">
      <c r="A1144" s="1" t="s">
        <v>137</v>
      </c>
      <c r="B1144" s="1">
        <v>2004</v>
      </c>
      <c r="C1144" s="1" t="s">
        <v>1483</v>
      </c>
      <c r="D1144" s="1" t="s">
        <v>2139</v>
      </c>
    </row>
    <row r="1145" spans="1:4" x14ac:dyDescent="0.25">
      <c r="A1145" s="1" t="s">
        <v>155</v>
      </c>
      <c r="B1145" s="1">
        <v>2013</v>
      </c>
      <c r="C1145" s="1" t="s">
        <v>1483</v>
      </c>
      <c r="D1145" s="1" t="s">
        <v>2139</v>
      </c>
    </row>
    <row r="1146" spans="1:4" x14ac:dyDescent="0.25">
      <c r="A1146" s="1" t="s">
        <v>154</v>
      </c>
      <c r="B1146" s="1">
        <v>2014</v>
      </c>
      <c r="C1146" s="1" t="s">
        <v>1483</v>
      </c>
      <c r="D1146" s="1" t="s">
        <v>2139</v>
      </c>
    </row>
    <row r="1147" spans="1:4" x14ac:dyDescent="0.25">
      <c r="A1147" s="1" t="s">
        <v>151</v>
      </c>
      <c r="B1147" s="1">
        <v>2008</v>
      </c>
      <c r="C1147" s="1" t="s">
        <v>1483</v>
      </c>
      <c r="D1147" s="1" t="s">
        <v>2139</v>
      </c>
    </row>
    <row r="1148" spans="1:4" x14ac:dyDescent="0.25">
      <c r="A1148" s="1" t="s">
        <v>185</v>
      </c>
      <c r="B1148" s="1">
        <v>2010</v>
      </c>
      <c r="C1148" s="1" t="s">
        <v>1483</v>
      </c>
      <c r="D1148" s="1" t="s">
        <v>2139</v>
      </c>
    </row>
    <row r="1149" spans="1:4" x14ac:dyDescent="0.25">
      <c r="A1149" s="1" t="s">
        <v>201</v>
      </c>
      <c r="B1149" s="1">
        <v>2002</v>
      </c>
      <c r="C1149" s="1" t="s">
        <v>1483</v>
      </c>
      <c r="D1149" s="1" t="s">
        <v>2139</v>
      </c>
    </row>
    <row r="1150" spans="1:4" x14ac:dyDescent="0.25">
      <c r="A1150" s="1" t="s">
        <v>206</v>
      </c>
      <c r="B1150" s="1">
        <v>2022</v>
      </c>
      <c r="C1150" s="1" t="s">
        <v>1483</v>
      </c>
      <c r="D1150" s="1" t="s">
        <v>2139</v>
      </c>
    </row>
    <row r="1151" spans="1:4" x14ac:dyDescent="0.25">
      <c r="A1151" s="1" t="s">
        <v>1226</v>
      </c>
      <c r="B1151" s="1">
        <v>2011</v>
      </c>
      <c r="C1151" s="1" t="s">
        <v>1483</v>
      </c>
      <c r="D1151" s="1" t="s">
        <v>2139</v>
      </c>
    </row>
    <row r="1152" spans="1:4" x14ac:dyDescent="0.25">
      <c r="A1152" s="1" t="s">
        <v>1225</v>
      </c>
      <c r="B1152" s="1">
        <v>2011</v>
      </c>
      <c r="C1152" s="1" t="s">
        <v>1483</v>
      </c>
      <c r="D1152" s="1" t="s">
        <v>2139</v>
      </c>
    </row>
    <row r="1153" spans="1:4" x14ac:dyDescent="0.25">
      <c r="A1153" s="1" t="s">
        <v>697</v>
      </c>
      <c r="B1153" s="1">
        <v>2005</v>
      </c>
      <c r="C1153" s="1" t="s">
        <v>1483</v>
      </c>
      <c r="D1153" s="1" t="s">
        <v>2139</v>
      </c>
    </row>
    <row r="1154" spans="1:4" x14ac:dyDescent="0.25">
      <c r="A1154" s="1" t="s">
        <v>698</v>
      </c>
      <c r="B1154" s="1">
        <v>2007</v>
      </c>
      <c r="C1154" s="1" t="s">
        <v>1483</v>
      </c>
      <c r="D1154" s="1" t="s">
        <v>2139</v>
      </c>
    </row>
    <row r="1155" spans="1:4" x14ac:dyDescent="0.25">
      <c r="A1155" s="1" t="s">
        <v>700</v>
      </c>
      <c r="B1155" s="1">
        <v>2013</v>
      </c>
      <c r="C1155" s="1" t="s">
        <v>1483</v>
      </c>
      <c r="D1155" s="1" t="s">
        <v>2139</v>
      </c>
    </row>
    <row r="1156" spans="1:4" x14ac:dyDescent="0.25">
      <c r="A1156" s="1" t="s">
        <v>701</v>
      </c>
      <c r="B1156" s="1">
        <v>2014</v>
      </c>
      <c r="C1156" s="1" t="s">
        <v>1483</v>
      </c>
      <c r="D1156" s="1" t="s">
        <v>2139</v>
      </c>
    </row>
    <row r="1157" spans="1:4" x14ac:dyDescent="0.25">
      <c r="A1157" s="1" t="s">
        <v>702</v>
      </c>
      <c r="B1157" s="1">
        <v>2018</v>
      </c>
      <c r="C1157" s="1" t="s">
        <v>1483</v>
      </c>
      <c r="D1157" s="1" t="s">
        <v>2139</v>
      </c>
    </row>
    <row r="1158" spans="1:4" x14ac:dyDescent="0.25">
      <c r="A1158" s="1" t="s">
        <v>247</v>
      </c>
      <c r="B1158" s="1">
        <v>2006</v>
      </c>
      <c r="C1158" s="1" t="s">
        <v>1483</v>
      </c>
      <c r="D1158" s="1" t="s">
        <v>2139</v>
      </c>
    </row>
    <row r="1159" spans="1:4" x14ac:dyDescent="0.25">
      <c r="A1159" s="1" t="s">
        <v>262</v>
      </c>
      <c r="B1159" s="1">
        <v>2008</v>
      </c>
      <c r="C1159" s="1" t="s">
        <v>1483</v>
      </c>
      <c r="D1159" s="1" t="s">
        <v>2139</v>
      </c>
    </row>
    <row r="1160" spans="1:4" x14ac:dyDescent="0.25">
      <c r="A1160" s="1" t="s">
        <v>290</v>
      </c>
      <c r="B1160" s="1">
        <v>2001</v>
      </c>
      <c r="C1160" s="1" t="s">
        <v>1483</v>
      </c>
      <c r="D1160" s="1" t="s">
        <v>2139</v>
      </c>
    </row>
    <row r="1161" spans="1:4" x14ac:dyDescent="0.25">
      <c r="A1161" s="1" t="s">
        <v>315</v>
      </c>
      <c r="B1161" s="1">
        <v>2020</v>
      </c>
      <c r="C1161" s="1" t="s">
        <v>1483</v>
      </c>
      <c r="D1161" s="1" t="s">
        <v>2139</v>
      </c>
    </row>
    <row r="1162" spans="1:4" x14ac:dyDescent="0.25">
      <c r="A1162" s="1" t="s">
        <v>111</v>
      </c>
      <c r="B1162" s="1">
        <v>2003</v>
      </c>
      <c r="C1162" s="1" t="s">
        <v>1712</v>
      </c>
      <c r="D1162" s="1" t="s">
        <v>2139</v>
      </c>
    </row>
    <row r="1163" spans="1:4" x14ac:dyDescent="0.25">
      <c r="A1163" s="1" t="s">
        <v>185</v>
      </c>
      <c r="B1163" s="1">
        <v>2010</v>
      </c>
      <c r="C1163" s="1" t="s">
        <v>1712</v>
      </c>
      <c r="D1163" s="1" t="s">
        <v>2139</v>
      </c>
    </row>
    <row r="1164" spans="1:4" x14ac:dyDescent="0.25">
      <c r="A1164" s="1" t="s">
        <v>201</v>
      </c>
      <c r="B1164" s="1">
        <v>2002</v>
      </c>
      <c r="C1164" s="1" t="s">
        <v>1712</v>
      </c>
      <c r="D1164" s="1" t="s">
        <v>2139</v>
      </c>
    </row>
    <row r="1165" spans="1:4" x14ac:dyDescent="0.25">
      <c r="A1165" s="1" t="s">
        <v>700</v>
      </c>
      <c r="B1165" s="1">
        <v>2013</v>
      </c>
      <c r="C1165" s="1" t="s">
        <v>1712</v>
      </c>
      <c r="D1165" s="1" t="s">
        <v>2139</v>
      </c>
    </row>
    <row r="1166" spans="1:4" x14ac:dyDescent="0.25">
      <c r="A1166" s="1" t="s">
        <v>701</v>
      </c>
      <c r="B1166" s="1">
        <v>2014</v>
      </c>
      <c r="C1166" s="1" t="s">
        <v>1712</v>
      </c>
      <c r="D1166" s="1" t="s">
        <v>2139</v>
      </c>
    </row>
    <row r="1167" spans="1:4" x14ac:dyDescent="0.25">
      <c r="A1167" s="1" t="s">
        <v>110</v>
      </c>
      <c r="B1167" s="1">
        <v>2004</v>
      </c>
      <c r="C1167" s="1" t="s">
        <v>1718</v>
      </c>
      <c r="D1167" s="1" t="s">
        <v>2139</v>
      </c>
    </row>
    <row r="1168" spans="1:4" x14ac:dyDescent="0.25">
      <c r="A1168" s="1" t="s">
        <v>137</v>
      </c>
      <c r="B1168" s="1">
        <v>2004</v>
      </c>
      <c r="C1168" s="1" t="s">
        <v>1718</v>
      </c>
      <c r="D1168" s="1" t="s">
        <v>2139</v>
      </c>
    </row>
    <row r="1169" spans="1:4" x14ac:dyDescent="0.25">
      <c r="A1169" s="1" t="s">
        <v>110</v>
      </c>
      <c r="B1169" s="1">
        <v>2004</v>
      </c>
      <c r="C1169" s="1" t="s">
        <v>1720</v>
      </c>
      <c r="D1169" s="1" t="s">
        <v>2139</v>
      </c>
    </row>
    <row r="1170" spans="1:4" x14ac:dyDescent="0.25">
      <c r="A1170" s="1" t="s">
        <v>315</v>
      </c>
      <c r="B1170" s="1">
        <v>2020</v>
      </c>
      <c r="C1170" s="1" t="s">
        <v>1720</v>
      </c>
      <c r="D1170" s="1" t="s">
        <v>2139</v>
      </c>
    </row>
    <row r="1171" spans="1:4" x14ac:dyDescent="0.25">
      <c r="A1171" s="1" t="s">
        <v>9</v>
      </c>
      <c r="B1171" s="1">
        <v>2011</v>
      </c>
      <c r="C1171" s="1" t="s">
        <v>1490</v>
      </c>
      <c r="D1171" s="1" t="s">
        <v>2139</v>
      </c>
    </row>
    <row r="1172" spans="1:4" x14ac:dyDescent="0.25">
      <c r="A1172" s="1" t="s">
        <v>698</v>
      </c>
      <c r="B1172" s="1">
        <v>2007</v>
      </c>
      <c r="C1172" s="1" t="s">
        <v>1490</v>
      </c>
      <c r="D1172" s="1" t="s">
        <v>2139</v>
      </c>
    </row>
    <row r="1173" spans="1:4" x14ac:dyDescent="0.25">
      <c r="A1173" s="1" t="s">
        <v>272</v>
      </c>
      <c r="B1173" s="1">
        <v>2015</v>
      </c>
      <c r="C1173" s="1" t="s">
        <v>2038</v>
      </c>
      <c r="D1173" s="1" t="s">
        <v>2139</v>
      </c>
    </row>
    <row r="1174" spans="1:4" x14ac:dyDescent="0.25">
      <c r="A1174" s="1" t="s">
        <v>272</v>
      </c>
      <c r="B1174" s="1">
        <v>2015</v>
      </c>
      <c r="C1174" s="1" t="s">
        <v>2039</v>
      </c>
      <c r="D1174" s="1" t="s">
        <v>2139</v>
      </c>
    </row>
    <row r="1175" spans="1:4" x14ac:dyDescent="0.25">
      <c r="A1175" s="1" t="s">
        <v>16</v>
      </c>
      <c r="B1175" s="1">
        <v>2016</v>
      </c>
      <c r="C1175" s="1" t="s">
        <v>1547</v>
      </c>
      <c r="D1175" s="1" t="s">
        <v>2139</v>
      </c>
    </row>
    <row r="1176" spans="1:4" x14ac:dyDescent="0.25">
      <c r="A1176" s="1" t="s">
        <v>30</v>
      </c>
      <c r="B1176" s="1">
        <v>2010</v>
      </c>
      <c r="C1176" s="1" t="s">
        <v>1595</v>
      </c>
      <c r="D1176" s="1" t="s">
        <v>2142</v>
      </c>
    </row>
    <row r="1177" spans="1:4" x14ac:dyDescent="0.25">
      <c r="A1177" s="1" t="s">
        <v>50</v>
      </c>
      <c r="B1177" s="1">
        <v>2013</v>
      </c>
      <c r="C1177" s="1" t="s">
        <v>1595</v>
      </c>
      <c r="D1177" s="1" t="s">
        <v>2142</v>
      </c>
    </row>
    <row r="1178" spans="1:4" x14ac:dyDescent="0.25">
      <c r="A1178" s="1" t="s">
        <v>95</v>
      </c>
      <c r="B1178" s="1">
        <v>2018</v>
      </c>
      <c r="C1178" s="1" t="s">
        <v>1595</v>
      </c>
      <c r="D1178" s="1" t="s">
        <v>2142</v>
      </c>
    </row>
    <row r="1179" spans="1:4" x14ac:dyDescent="0.25">
      <c r="A1179" s="1" t="s">
        <v>98</v>
      </c>
      <c r="B1179" s="1">
        <v>2020</v>
      </c>
      <c r="C1179" s="1" t="s">
        <v>1595</v>
      </c>
      <c r="D1179" s="1" t="s">
        <v>2142</v>
      </c>
    </row>
    <row r="1180" spans="1:4" x14ac:dyDescent="0.25">
      <c r="A1180" s="1" t="s">
        <v>101</v>
      </c>
      <c r="B1180" s="1">
        <v>2021</v>
      </c>
      <c r="C1180" s="1" t="s">
        <v>1595</v>
      </c>
      <c r="D1180" s="1" t="s">
        <v>2142</v>
      </c>
    </row>
    <row r="1181" spans="1:4" x14ac:dyDescent="0.25">
      <c r="A1181" s="1" t="s">
        <v>162</v>
      </c>
      <c r="B1181" s="1">
        <v>2016</v>
      </c>
      <c r="C1181" s="1" t="s">
        <v>1595</v>
      </c>
      <c r="D1181" s="1" t="s">
        <v>2142</v>
      </c>
    </row>
    <row r="1182" spans="1:4" x14ac:dyDescent="0.25">
      <c r="A1182" s="1" t="s">
        <v>179</v>
      </c>
      <c r="B1182" s="1">
        <v>2017</v>
      </c>
      <c r="C1182" s="1" t="s">
        <v>1595</v>
      </c>
      <c r="D1182" s="1" t="s">
        <v>2142</v>
      </c>
    </row>
    <row r="1183" spans="1:4" x14ac:dyDescent="0.25">
      <c r="A1183" s="1" t="s">
        <v>208</v>
      </c>
      <c r="B1183" s="1">
        <v>2004</v>
      </c>
      <c r="C1183" s="1" t="s">
        <v>1595</v>
      </c>
      <c r="D1183" s="1" t="s">
        <v>2142</v>
      </c>
    </row>
    <row r="1184" spans="1:4" x14ac:dyDescent="0.25">
      <c r="A1184" s="1" t="s">
        <v>236</v>
      </c>
      <c r="B1184" s="1">
        <v>2020</v>
      </c>
      <c r="C1184" s="1" t="s">
        <v>1595</v>
      </c>
      <c r="D1184" s="1" t="s">
        <v>2142</v>
      </c>
    </row>
    <row r="1185" spans="1:4" x14ac:dyDescent="0.25">
      <c r="A1185" s="1" t="s">
        <v>270</v>
      </c>
      <c r="B1185" s="1">
        <v>2004</v>
      </c>
      <c r="C1185" s="1" t="s">
        <v>1595</v>
      </c>
      <c r="D1185" s="1" t="s">
        <v>2142</v>
      </c>
    </row>
    <row r="1186" spans="1:4" x14ac:dyDescent="0.25">
      <c r="A1186" s="1" t="s">
        <v>287</v>
      </c>
      <c r="B1186" s="1">
        <v>2016</v>
      </c>
      <c r="C1186" s="1" t="s">
        <v>1595</v>
      </c>
      <c r="D1186" s="1" t="s">
        <v>2142</v>
      </c>
    </row>
    <row r="1187" spans="1:4" x14ac:dyDescent="0.25">
      <c r="A1187" s="1" t="s">
        <v>117</v>
      </c>
      <c r="B1187" s="1">
        <v>2014</v>
      </c>
      <c r="C1187" s="1" t="s">
        <v>1733</v>
      </c>
      <c r="D1187" s="1" t="s">
        <v>2141</v>
      </c>
    </row>
    <row r="1188" spans="1:4" x14ac:dyDescent="0.25">
      <c r="A1188" s="1" t="s">
        <v>165</v>
      </c>
      <c r="B1188" s="1">
        <v>2013</v>
      </c>
      <c r="C1188" s="1" t="s">
        <v>1853</v>
      </c>
      <c r="D1188" s="1" t="s">
        <v>2140</v>
      </c>
    </row>
    <row r="1189" spans="1:4" x14ac:dyDescent="0.25">
      <c r="A1189" s="1" t="s">
        <v>169</v>
      </c>
      <c r="B1189" s="1">
        <v>2015</v>
      </c>
      <c r="C1189" s="1" t="s">
        <v>1853</v>
      </c>
      <c r="D1189" s="1" t="s">
        <v>2140</v>
      </c>
    </row>
    <row r="1190" spans="1:4" x14ac:dyDescent="0.25">
      <c r="A1190" s="1" t="s">
        <v>174</v>
      </c>
      <c r="B1190" s="1">
        <v>2016</v>
      </c>
      <c r="C1190" s="1" t="s">
        <v>1853</v>
      </c>
      <c r="D1190" s="1" t="s">
        <v>2140</v>
      </c>
    </row>
    <row r="1191" spans="1:4" x14ac:dyDescent="0.25">
      <c r="A1191" s="1" t="s">
        <v>175</v>
      </c>
      <c r="B1191" s="1">
        <v>2016</v>
      </c>
      <c r="C1191" s="1" t="s">
        <v>1853</v>
      </c>
      <c r="D1191" s="1" t="s">
        <v>2140</v>
      </c>
    </row>
    <row r="1192" spans="1:4" x14ac:dyDescent="0.25">
      <c r="A1192" s="1" t="s">
        <v>125</v>
      </c>
      <c r="B1192" s="1">
        <v>2003</v>
      </c>
      <c r="C1192" s="1" t="s">
        <v>1765</v>
      </c>
      <c r="D1192" s="1" t="s">
        <v>2141</v>
      </c>
    </row>
    <row r="1193" spans="1:4" x14ac:dyDescent="0.25">
      <c r="A1193" s="1" t="s">
        <v>315</v>
      </c>
      <c r="B1193" s="1">
        <v>2020</v>
      </c>
      <c r="C1193" s="1" t="s">
        <v>1765</v>
      </c>
      <c r="D1193" s="1" t="s">
        <v>2141</v>
      </c>
    </row>
    <row r="1194" spans="1:4" x14ac:dyDescent="0.25">
      <c r="A1194" s="1" t="s">
        <v>179</v>
      </c>
      <c r="B1194" s="1">
        <v>2017</v>
      </c>
      <c r="C1194" s="1" t="s">
        <v>1857</v>
      </c>
      <c r="D1194" s="1" t="s">
        <v>2141</v>
      </c>
    </row>
    <row r="1195" spans="1:4" x14ac:dyDescent="0.25">
      <c r="A1195" s="1" t="s">
        <v>1039</v>
      </c>
      <c r="B1195" s="1">
        <v>2012</v>
      </c>
      <c r="C1195" s="1" t="s">
        <v>1857</v>
      </c>
      <c r="D1195" s="1" t="s">
        <v>2141</v>
      </c>
    </row>
    <row r="1196" spans="1:4" x14ac:dyDescent="0.25">
      <c r="A1196" s="1" t="s">
        <v>179</v>
      </c>
      <c r="B1196" s="1">
        <v>2017</v>
      </c>
      <c r="C1196" s="1" t="s">
        <v>1858</v>
      </c>
      <c r="D1196" s="1" t="s">
        <v>2141</v>
      </c>
    </row>
    <row r="1197" spans="1:4" x14ac:dyDescent="0.25">
      <c r="A1197" s="1" t="s">
        <v>185</v>
      </c>
      <c r="B1197" s="1">
        <v>2010</v>
      </c>
      <c r="C1197" s="1" t="s">
        <v>1858</v>
      </c>
      <c r="D1197" s="1" t="s">
        <v>2141</v>
      </c>
    </row>
    <row r="1198" spans="1:4" x14ac:dyDescent="0.25">
      <c r="A1198" s="1" t="s">
        <v>1039</v>
      </c>
      <c r="B1198" s="1">
        <v>2012</v>
      </c>
      <c r="C1198" s="1" t="s">
        <v>1858</v>
      </c>
      <c r="D1198" s="1" t="s">
        <v>2141</v>
      </c>
    </row>
    <row r="1199" spans="1:4" x14ac:dyDescent="0.25">
      <c r="A1199" s="1" t="s">
        <v>139</v>
      </c>
      <c r="B1199" s="1">
        <v>1998</v>
      </c>
      <c r="C1199" s="1" t="s">
        <v>1796</v>
      </c>
      <c r="D1199" s="1" t="s">
        <v>2141</v>
      </c>
    </row>
    <row r="1200" spans="1:4" x14ac:dyDescent="0.25">
      <c r="A1200" s="1" t="s">
        <v>157</v>
      </c>
      <c r="B1200" s="1">
        <v>2008</v>
      </c>
      <c r="C1200" s="1" t="s">
        <v>1796</v>
      </c>
      <c r="D1200" s="1" t="s">
        <v>2141</v>
      </c>
    </row>
    <row r="1201" spans="1:4" x14ac:dyDescent="0.25">
      <c r="A1201" s="1" t="s">
        <v>179</v>
      </c>
      <c r="B1201" s="1">
        <v>2017</v>
      </c>
      <c r="C1201" s="1" t="s">
        <v>1796</v>
      </c>
      <c r="D1201" s="1" t="s">
        <v>2141</v>
      </c>
    </row>
    <row r="1202" spans="1:4" x14ac:dyDescent="0.25">
      <c r="A1202" s="1" t="s">
        <v>1226</v>
      </c>
      <c r="B1202" s="1">
        <v>2011</v>
      </c>
      <c r="C1202" s="1" t="s">
        <v>1796</v>
      </c>
      <c r="D1202" s="1" t="s">
        <v>2141</v>
      </c>
    </row>
    <row r="1203" spans="1:4" x14ac:dyDescent="0.25">
      <c r="A1203" s="1" t="s">
        <v>1039</v>
      </c>
      <c r="B1203" s="1">
        <v>2012</v>
      </c>
      <c r="C1203" s="1" t="s">
        <v>1796</v>
      </c>
      <c r="D1203" s="1" t="s">
        <v>2141</v>
      </c>
    </row>
    <row r="1204" spans="1:4" x14ac:dyDescent="0.25">
      <c r="A1204" s="1" t="s">
        <v>139</v>
      </c>
      <c r="B1204" s="1">
        <v>1998</v>
      </c>
      <c r="C1204" s="1" t="s">
        <v>1797</v>
      </c>
      <c r="D1204" s="1" t="s">
        <v>2140</v>
      </c>
    </row>
    <row r="1205" spans="1:4" x14ac:dyDescent="0.25">
      <c r="A1205" s="1" t="s">
        <v>139</v>
      </c>
      <c r="B1205" s="1">
        <v>1998</v>
      </c>
      <c r="C1205" s="1" t="s">
        <v>1800</v>
      </c>
      <c r="D1205" s="1" t="s">
        <v>2141</v>
      </c>
    </row>
    <row r="1206" spans="1:4" x14ac:dyDescent="0.25">
      <c r="A1206" s="1" t="s">
        <v>1038</v>
      </c>
      <c r="B1206" s="1">
        <v>2012</v>
      </c>
      <c r="C1206" s="1" t="s">
        <v>2099</v>
      </c>
      <c r="D1206" s="1" t="s">
        <v>2140</v>
      </c>
    </row>
    <row r="1207" spans="1:4" ht="30" x14ac:dyDescent="0.25">
      <c r="A1207" s="1" t="s">
        <v>162</v>
      </c>
      <c r="B1207" s="1">
        <v>2016</v>
      </c>
      <c r="C1207" s="1" t="s">
        <v>1844</v>
      </c>
      <c r="D1207" s="1" t="s">
        <v>2141</v>
      </c>
    </row>
    <row r="1208" spans="1:4" x14ac:dyDescent="0.25">
      <c r="A1208" s="1" t="s">
        <v>41</v>
      </c>
      <c r="B1208" s="1">
        <v>2020</v>
      </c>
      <c r="C1208" s="1" t="s">
        <v>1626</v>
      </c>
      <c r="D1208" s="1" t="s">
        <v>2139</v>
      </c>
    </row>
    <row r="1209" spans="1:4" x14ac:dyDescent="0.25">
      <c r="A1209" s="1" t="s">
        <v>53</v>
      </c>
      <c r="B1209" s="1">
        <v>2009</v>
      </c>
      <c r="C1209" s="1" t="s">
        <v>1626</v>
      </c>
      <c r="D1209" s="1" t="s">
        <v>2139</v>
      </c>
    </row>
    <row r="1210" spans="1:4" x14ac:dyDescent="0.25">
      <c r="A1210" s="1" t="s">
        <v>114</v>
      </c>
      <c r="B1210" s="1">
        <v>2011</v>
      </c>
      <c r="C1210" s="1" t="s">
        <v>1626</v>
      </c>
      <c r="D1210" s="1" t="s">
        <v>2139</v>
      </c>
    </row>
    <row r="1211" spans="1:4" x14ac:dyDescent="0.25">
      <c r="A1211" s="1" t="s">
        <v>117</v>
      </c>
      <c r="B1211" s="1">
        <v>2014</v>
      </c>
      <c r="C1211" s="1" t="s">
        <v>1626</v>
      </c>
      <c r="D1211" s="1" t="s">
        <v>2139</v>
      </c>
    </row>
    <row r="1212" spans="1:4" x14ac:dyDescent="0.25">
      <c r="A1212" s="1" t="s">
        <v>239</v>
      </c>
      <c r="B1212" s="1">
        <v>2020</v>
      </c>
      <c r="C1212" s="1" t="s">
        <v>1626</v>
      </c>
      <c r="D1212" s="1" t="s">
        <v>2139</v>
      </c>
    </row>
    <row r="1213" spans="1:4" x14ac:dyDescent="0.25">
      <c r="A1213" s="1" t="s">
        <v>92</v>
      </c>
      <c r="B1213" s="1">
        <v>2013</v>
      </c>
      <c r="C1213" s="1" t="s">
        <v>1673</v>
      </c>
      <c r="D1213" s="1" t="s">
        <v>2141</v>
      </c>
    </row>
    <row r="1214" spans="1:4" x14ac:dyDescent="0.25">
      <c r="A1214" s="1" t="s">
        <v>175</v>
      </c>
      <c r="B1214" s="1">
        <v>2016</v>
      </c>
      <c r="C1214" s="1" t="s">
        <v>1673</v>
      </c>
      <c r="D1214" s="1" t="s">
        <v>2141</v>
      </c>
    </row>
    <row r="1215" spans="1:4" x14ac:dyDescent="0.25">
      <c r="A1215" s="1" t="s">
        <v>295</v>
      </c>
      <c r="B1215" s="1">
        <v>2020</v>
      </c>
      <c r="C1215" s="1" t="s">
        <v>1673</v>
      </c>
      <c r="D1215" s="1" t="s">
        <v>2141</v>
      </c>
    </row>
    <row r="1216" spans="1:4" x14ac:dyDescent="0.25">
      <c r="A1216" s="1" t="s">
        <v>122</v>
      </c>
      <c r="B1216" s="1">
        <v>2021</v>
      </c>
      <c r="C1216" s="1" t="s">
        <v>1744</v>
      </c>
      <c r="D1216" s="1" t="s">
        <v>2141</v>
      </c>
    </row>
    <row r="1217" spans="1:4" x14ac:dyDescent="0.25">
      <c r="A1217" s="1" t="s">
        <v>281</v>
      </c>
      <c r="B1217" s="1">
        <v>2022</v>
      </c>
      <c r="C1217" s="1" t="s">
        <v>2042</v>
      </c>
      <c r="D1217" s="1" t="s">
        <v>2141</v>
      </c>
    </row>
    <row r="1218" spans="1:4" x14ac:dyDescent="0.25">
      <c r="A1218" s="1" t="s">
        <v>315</v>
      </c>
      <c r="B1218" s="1">
        <v>2020</v>
      </c>
      <c r="C1218" s="1" t="s">
        <v>2091</v>
      </c>
      <c r="D1218" s="1" t="s">
        <v>2141</v>
      </c>
    </row>
    <row r="1219" spans="1:4" x14ac:dyDescent="0.25">
      <c r="A1219" s="1" t="s">
        <v>315</v>
      </c>
      <c r="B1219" s="1">
        <v>2020</v>
      </c>
      <c r="C1219" s="1" t="s">
        <v>2092</v>
      </c>
      <c r="D1219" s="1" t="s">
        <v>2141</v>
      </c>
    </row>
    <row r="1220" spans="1:4" x14ac:dyDescent="0.25">
      <c r="A1220" s="1" t="s">
        <v>50</v>
      </c>
      <c r="B1220" s="1">
        <v>2013</v>
      </c>
      <c r="C1220" s="1" t="s">
        <v>1651</v>
      </c>
      <c r="D1220" s="1" t="s">
        <v>2142</v>
      </c>
    </row>
    <row r="1221" spans="1:4" x14ac:dyDescent="0.25">
      <c r="A1221" s="1" t="s">
        <v>132</v>
      </c>
      <c r="B1221" s="1">
        <v>2011</v>
      </c>
      <c r="C1221" s="1" t="s">
        <v>1651</v>
      </c>
      <c r="D1221" s="1" t="s">
        <v>2142</v>
      </c>
    </row>
    <row r="1222" spans="1:4" x14ac:dyDescent="0.25">
      <c r="A1222" s="1" t="s">
        <v>145</v>
      </c>
      <c r="B1222" s="1">
        <v>1999</v>
      </c>
      <c r="C1222" s="1" t="s">
        <v>1651</v>
      </c>
      <c r="D1222" s="1" t="s">
        <v>2142</v>
      </c>
    </row>
    <row r="1223" spans="1:4" x14ac:dyDescent="0.25">
      <c r="A1223" s="1" t="s">
        <v>162</v>
      </c>
      <c r="B1223" s="1">
        <v>2016</v>
      </c>
      <c r="C1223" s="1" t="s">
        <v>1651</v>
      </c>
      <c r="D1223" s="1" t="s">
        <v>2142</v>
      </c>
    </row>
    <row r="1224" spans="1:4" x14ac:dyDescent="0.25">
      <c r="A1224" s="1" t="s">
        <v>75</v>
      </c>
      <c r="B1224" s="1">
        <v>2015</v>
      </c>
      <c r="C1224" s="1" t="s">
        <v>1661</v>
      </c>
      <c r="D1224" s="1" t="s">
        <v>2140</v>
      </c>
    </row>
    <row r="1225" spans="1:4" x14ac:dyDescent="0.25">
      <c r="A1225" s="1" t="s">
        <v>700</v>
      </c>
      <c r="B1225" s="1">
        <v>2013</v>
      </c>
      <c r="C1225" s="1" t="s">
        <v>1661</v>
      </c>
      <c r="D1225" s="1" t="s">
        <v>2140</v>
      </c>
    </row>
    <row r="1226" spans="1:4" x14ac:dyDescent="0.25">
      <c r="A1226" s="1" t="s">
        <v>701</v>
      </c>
      <c r="B1226" s="1">
        <v>2014</v>
      </c>
      <c r="C1226" s="1" t="s">
        <v>1661</v>
      </c>
      <c r="D1226" s="1" t="s">
        <v>2140</v>
      </c>
    </row>
    <row r="1227" spans="1:4" x14ac:dyDescent="0.25">
      <c r="A1227" s="1" t="s">
        <v>702</v>
      </c>
      <c r="B1227" s="1">
        <v>2018</v>
      </c>
      <c r="C1227" s="1" t="s">
        <v>1661</v>
      </c>
      <c r="D1227" s="1" t="s">
        <v>2140</v>
      </c>
    </row>
    <row r="1228" spans="1:4" x14ac:dyDescent="0.25">
      <c r="A1228" s="1" t="s">
        <v>101</v>
      </c>
      <c r="B1228" s="1">
        <v>2021</v>
      </c>
      <c r="C1228" s="1" t="s">
        <v>1696</v>
      </c>
      <c r="D1228" s="1" t="s">
        <v>2141</v>
      </c>
    </row>
    <row r="1229" spans="1:4" x14ac:dyDescent="0.25">
      <c r="A1229" s="1" t="s">
        <v>95</v>
      </c>
      <c r="B1229" s="1">
        <v>2018</v>
      </c>
      <c r="C1229" s="1" t="s">
        <v>1679</v>
      </c>
      <c r="D1229" s="1" t="s">
        <v>2141</v>
      </c>
    </row>
    <row r="1230" spans="1:4" x14ac:dyDescent="0.25">
      <c r="A1230" s="1" t="s">
        <v>101</v>
      </c>
      <c r="B1230" s="1">
        <v>2021</v>
      </c>
      <c r="C1230" s="1" t="s">
        <v>1679</v>
      </c>
      <c r="D1230" s="1" t="s">
        <v>2141</v>
      </c>
    </row>
    <row r="1231" spans="1:4" x14ac:dyDescent="0.25">
      <c r="A1231" s="1" t="s">
        <v>111</v>
      </c>
      <c r="B1231" s="1">
        <v>2003</v>
      </c>
      <c r="C1231" s="1" t="s">
        <v>1706</v>
      </c>
      <c r="D1231" s="1" t="s">
        <v>2141</v>
      </c>
    </row>
    <row r="1232" spans="1:4" x14ac:dyDescent="0.25">
      <c r="A1232" s="1" t="s">
        <v>250</v>
      </c>
      <c r="B1232" s="1">
        <v>2013</v>
      </c>
      <c r="C1232" s="1" t="s">
        <v>1706</v>
      </c>
      <c r="D1232" s="1" t="s">
        <v>2141</v>
      </c>
    </row>
    <row r="1233" spans="1:4" x14ac:dyDescent="0.25">
      <c r="A1233" s="1" t="s">
        <v>30</v>
      </c>
      <c r="B1233" s="1">
        <v>2010</v>
      </c>
      <c r="C1233" s="1" t="s">
        <v>1600</v>
      </c>
      <c r="D1233" s="1" t="s">
        <v>2142</v>
      </c>
    </row>
    <row r="1234" spans="1:4" x14ac:dyDescent="0.25">
      <c r="A1234" s="1" t="s">
        <v>30</v>
      </c>
      <c r="B1234" s="1">
        <v>2010</v>
      </c>
      <c r="C1234" s="1" t="s">
        <v>1596</v>
      </c>
      <c r="D1234" s="1" t="s">
        <v>2142</v>
      </c>
    </row>
    <row r="1235" spans="1:4" x14ac:dyDescent="0.25">
      <c r="A1235" s="1" t="s">
        <v>698</v>
      </c>
      <c r="B1235" s="1">
        <v>2007</v>
      </c>
      <c r="C1235" s="1" t="s">
        <v>1930</v>
      </c>
      <c r="D1235" s="1" t="s">
        <v>2139</v>
      </c>
    </row>
    <row r="1236" spans="1:4" x14ac:dyDescent="0.25">
      <c r="A1236" s="1" t="s">
        <v>95</v>
      </c>
      <c r="B1236" s="1">
        <v>2018</v>
      </c>
      <c r="C1236" s="1" t="s">
        <v>1680</v>
      </c>
      <c r="D1236" s="1" t="s">
        <v>2142</v>
      </c>
    </row>
    <row r="1237" spans="1:4" x14ac:dyDescent="0.25">
      <c r="A1237" s="1" t="s">
        <v>110</v>
      </c>
      <c r="B1237" s="1">
        <v>2004</v>
      </c>
      <c r="C1237" s="1" t="s">
        <v>1680</v>
      </c>
      <c r="D1237" s="1" t="s">
        <v>2142</v>
      </c>
    </row>
    <row r="1238" spans="1:4" x14ac:dyDescent="0.25">
      <c r="A1238" s="1" t="s">
        <v>182</v>
      </c>
      <c r="B1238" s="1">
        <v>2018</v>
      </c>
      <c r="C1238" s="1" t="s">
        <v>1680</v>
      </c>
      <c r="D1238" s="1" t="s">
        <v>2142</v>
      </c>
    </row>
    <row r="1239" spans="1:4" x14ac:dyDescent="0.25">
      <c r="A1239" s="1" t="s">
        <v>169</v>
      </c>
      <c r="B1239" s="1">
        <v>2015</v>
      </c>
      <c r="C1239" s="1" t="s">
        <v>1680</v>
      </c>
      <c r="D1239" s="1" t="s">
        <v>2142</v>
      </c>
    </row>
    <row r="1240" spans="1:4" x14ac:dyDescent="0.25">
      <c r="A1240" s="1" t="s">
        <v>175</v>
      </c>
      <c r="B1240" s="1">
        <v>2016</v>
      </c>
      <c r="C1240" s="1" t="s">
        <v>1680</v>
      </c>
      <c r="D1240" s="1" t="s">
        <v>2142</v>
      </c>
    </row>
    <row r="1241" spans="1:4" x14ac:dyDescent="0.25">
      <c r="A1241" s="1" t="s">
        <v>243</v>
      </c>
      <c r="B1241" s="1">
        <v>2008</v>
      </c>
      <c r="C1241" s="1" t="s">
        <v>1680</v>
      </c>
      <c r="D1241" s="1" t="s">
        <v>2142</v>
      </c>
    </row>
    <row r="1242" spans="1:4" x14ac:dyDescent="0.25">
      <c r="A1242" s="1" t="s">
        <v>247</v>
      </c>
      <c r="B1242" s="1">
        <v>2006</v>
      </c>
      <c r="C1242" s="1" t="s">
        <v>1680</v>
      </c>
      <c r="D1242" s="1" t="s">
        <v>2142</v>
      </c>
    </row>
    <row r="1243" spans="1:4" x14ac:dyDescent="0.25">
      <c r="A1243" s="1" t="s">
        <v>284</v>
      </c>
      <c r="B1243" s="1">
        <v>2016</v>
      </c>
      <c r="C1243" s="1" t="s">
        <v>1680</v>
      </c>
      <c r="D1243" s="1" t="s">
        <v>2142</v>
      </c>
    </row>
    <row r="1244" spans="1:4" x14ac:dyDescent="0.25">
      <c r="A1244" s="1" t="s">
        <v>293</v>
      </c>
      <c r="B1244" s="1">
        <v>2004</v>
      </c>
      <c r="C1244" s="1" t="s">
        <v>1680</v>
      </c>
      <c r="D1244" s="1" t="s">
        <v>2142</v>
      </c>
    </row>
    <row r="1245" spans="1:4" x14ac:dyDescent="0.25">
      <c r="A1245" s="1" t="s">
        <v>281</v>
      </c>
      <c r="B1245" s="1">
        <v>2022</v>
      </c>
      <c r="C1245" s="1" t="s">
        <v>2043</v>
      </c>
      <c r="D1245" s="1" t="s">
        <v>2141</v>
      </c>
    </row>
    <row r="1246" spans="1:4" x14ac:dyDescent="0.25">
      <c r="A1246" s="1" t="s">
        <v>182</v>
      </c>
      <c r="B1246" s="1">
        <v>2018</v>
      </c>
      <c r="C1246" s="1" t="s">
        <v>1868</v>
      </c>
      <c r="D1246" s="1" t="s">
        <v>2141</v>
      </c>
    </row>
    <row r="1247" spans="1:4" x14ac:dyDescent="0.25">
      <c r="A1247" s="1" t="s">
        <v>272</v>
      </c>
      <c r="B1247" s="1">
        <v>2015</v>
      </c>
      <c r="C1247" s="1" t="s">
        <v>2033</v>
      </c>
      <c r="D1247" s="1" t="s">
        <v>2142</v>
      </c>
    </row>
    <row r="1248" spans="1:4" x14ac:dyDescent="0.25">
      <c r="A1248" s="1" t="s">
        <v>122</v>
      </c>
      <c r="B1248" s="1">
        <v>2021</v>
      </c>
      <c r="C1248" s="1" t="s">
        <v>1755</v>
      </c>
      <c r="D1248" s="1" t="s">
        <v>2140</v>
      </c>
    </row>
    <row r="1249" spans="1:4" x14ac:dyDescent="0.25">
      <c r="A1249" s="1" t="s">
        <v>151</v>
      </c>
      <c r="B1249" s="1">
        <v>2008</v>
      </c>
      <c r="C1249" s="1" t="s">
        <v>1829</v>
      </c>
      <c r="D1249" s="1" t="s">
        <v>2141</v>
      </c>
    </row>
    <row r="1250" spans="1:4" x14ac:dyDescent="0.25">
      <c r="A1250" s="1" t="s">
        <v>162</v>
      </c>
      <c r="B1250" s="1">
        <v>2016</v>
      </c>
      <c r="C1250" s="1" t="s">
        <v>1829</v>
      </c>
      <c r="D1250" s="1" t="s">
        <v>2141</v>
      </c>
    </row>
    <row r="1251" spans="1:4" x14ac:dyDescent="0.25">
      <c r="A1251" s="1" t="s">
        <v>239</v>
      </c>
      <c r="B1251" s="1">
        <v>2020</v>
      </c>
      <c r="C1251" s="1" t="s">
        <v>1829</v>
      </c>
      <c r="D1251" s="1" t="s">
        <v>2141</v>
      </c>
    </row>
    <row r="1252" spans="1:4" x14ac:dyDescent="0.25">
      <c r="A1252" s="1" t="s">
        <v>122</v>
      </c>
      <c r="B1252" s="1">
        <v>2021</v>
      </c>
      <c r="C1252" s="1" t="s">
        <v>1741</v>
      </c>
      <c r="D1252" s="1" t="s">
        <v>2141</v>
      </c>
    </row>
    <row r="1253" spans="1:4" x14ac:dyDescent="0.25">
      <c r="A1253" s="1" t="s">
        <v>92</v>
      </c>
      <c r="B1253" s="1">
        <v>2013</v>
      </c>
      <c r="C1253" s="1" t="s">
        <v>1674</v>
      </c>
      <c r="D1253" s="1" t="s">
        <v>2141</v>
      </c>
    </row>
    <row r="1254" spans="1:4" x14ac:dyDescent="0.25">
      <c r="A1254" s="1" t="s">
        <v>185</v>
      </c>
      <c r="B1254" s="1">
        <v>2010</v>
      </c>
      <c r="C1254" s="1" t="s">
        <v>1674</v>
      </c>
      <c r="D1254" s="1" t="s">
        <v>2141</v>
      </c>
    </row>
    <row r="1255" spans="1:4" x14ac:dyDescent="0.25">
      <c r="A1255" s="1" t="s">
        <v>1039</v>
      </c>
      <c r="B1255" s="1">
        <v>2012</v>
      </c>
      <c r="C1255" s="1" t="s">
        <v>1674</v>
      </c>
      <c r="D1255" s="1" t="s">
        <v>2141</v>
      </c>
    </row>
    <row r="1256" spans="1:4" x14ac:dyDescent="0.25">
      <c r="A1256" s="1" t="s">
        <v>24</v>
      </c>
      <c r="B1256" s="1">
        <v>2020</v>
      </c>
      <c r="C1256" s="1" t="s">
        <v>1575</v>
      </c>
      <c r="D1256" s="1" t="s">
        <v>2141</v>
      </c>
    </row>
    <row r="1257" spans="1:4" x14ac:dyDescent="0.25">
      <c r="A1257" s="1" t="s">
        <v>137</v>
      </c>
      <c r="B1257" s="1">
        <v>2004</v>
      </c>
      <c r="C1257" s="1" t="s">
        <v>1788</v>
      </c>
      <c r="D1257" s="1" t="s">
        <v>2141</v>
      </c>
    </row>
    <row r="1258" spans="1:4" x14ac:dyDescent="0.25">
      <c r="A1258" s="1" t="s">
        <v>206</v>
      </c>
      <c r="B1258" s="1">
        <v>2022</v>
      </c>
      <c r="C1258" s="1" t="s">
        <v>1788</v>
      </c>
      <c r="D1258" s="1" t="s">
        <v>2141</v>
      </c>
    </row>
    <row r="1259" spans="1:4" x14ac:dyDescent="0.25">
      <c r="A1259" s="1" t="s">
        <v>701</v>
      </c>
      <c r="B1259" s="1">
        <v>2014</v>
      </c>
      <c r="C1259" s="1" t="s">
        <v>1788</v>
      </c>
      <c r="D1259" s="1" t="s">
        <v>2141</v>
      </c>
    </row>
    <row r="1260" spans="1:4" x14ac:dyDescent="0.25">
      <c r="A1260" s="1" t="s">
        <v>232</v>
      </c>
      <c r="B1260" s="1">
        <v>2020</v>
      </c>
      <c r="C1260" s="1" t="s">
        <v>1788</v>
      </c>
      <c r="D1260" s="1" t="s">
        <v>2141</v>
      </c>
    </row>
    <row r="1261" spans="1:4" x14ac:dyDescent="0.25">
      <c r="A1261" s="1" t="s">
        <v>700</v>
      </c>
      <c r="B1261" s="1">
        <v>2013</v>
      </c>
      <c r="C1261" s="1" t="s">
        <v>1945</v>
      </c>
      <c r="D1261" s="1" t="s">
        <v>2141</v>
      </c>
    </row>
    <row r="1262" spans="1:4" x14ac:dyDescent="0.25">
      <c r="A1262" s="1" t="s">
        <v>182</v>
      </c>
      <c r="B1262" s="1">
        <v>2018</v>
      </c>
      <c r="C1262" s="1" t="s">
        <v>1865</v>
      </c>
      <c r="D1262" s="1" t="s">
        <v>2141</v>
      </c>
    </row>
    <row r="1263" spans="1:4" x14ac:dyDescent="0.25">
      <c r="A1263" s="1" t="s">
        <v>272</v>
      </c>
      <c r="B1263" s="1">
        <v>2015</v>
      </c>
      <c r="C1263" s="1" t="s">
        <v>1865</v>
      </c>
      <c r="D1263" s="1" t="s">
        <v>2141</v>
      </c>
    </row>
    <row r="1264" spans="1:4" x14ac:dyDescent="0.25">
      <c r="A1264" s="1" t="s">
        <v>239</v>
      </c>
      <c r="B1264" s="1">
        <v>2020</v>
      </c>
      <c r="C1264" s="1" t="s">
        <v>1981</v>
      </c>
      <c r="D1264" s="1" t="s">
        <v>2142</v>
      </c>
    </row>
    <row r="1265" spans="1:4" x14ac:dyDescent="0.25">
      <c r="A1265" s="1" t="s">
        <v>199</v>
      </c>
      <c r="B1265" s="1">
        <v>2004</v>
      </c>
      <c r="C1265" s="1" t="s">
        <v>103</v>
      </c>
      <c r="D1265" s="1" t="s">
        <v>2141</v>
      </c>
    </row>
    <row r="1266" spans="1:4" x14ac:dyDescent="0.25">
      <c r="A1266" s="1" t="s">
        <v>315</v>
      </c>
      <c r="B1266" s="1">
        <v>2020</v>
      </c>
      <c r="C1266" s="1" t="s">
        <v>2093</v>
      </c>
      <c r="D1266" s="1" t="s">
        <v>2141</v>
      </c>
    </row>
    <row r="1267" spans="1:4" x14ac:dyDescent="0.25">
      <c r="A1267" s="1" t="s">
        <v>276</v>
      </c>
      <c r="B1267" s="1">
        <v>2020</v>
      </c>
      <c r="C1267" s="1" t="s">
        <v>2030</v>
      </c>
      <c r="D1267" s="1" t="s">
        <v>2142</v>
      </c>
    </row>
    <row r="1268" spans="1:4" x14ac:dyDescent="0.25">
      <c r="A1268" s="1" t="s">
        <v>122</v>
      </c>
      <c r="B1268" s="1">
        <v>2021</v>
      </c>
      <c r="C1268" s="1" t="s">
        <v>1745</v>
      </c>
      <c r="D1268" s="1" t="s">
        <v>2139</v>
      </c>
    </row>
    <row r="1269" spans="1:4" x14ac:dyDescent="0.25">
      <c r="A1269" s="1" t="s">
        <v>21</v>
      </c>
      <c r="B1269" s="1">
        <v>2019</v>
      </c>
      <c r="C1269" s="1" t="s">
        <v>1571</v>
      </c>
      <c r="D1269" s="1" t="s">
        <v>2141</v>
      </c>
    </row>
    <row r="1270" spans="1:4" x14ac:dyDescent="0.25">
      <c r="A1270" s="1" t="s">
        <v>101</v>
      </c>
      <c r="B1270" s="1">
        <v>2021</v>
      </c>
      <c r="C1270" s="1" t="s">
        <v>1689</v>
      </c>
      <c r="D1270" s="1" t="s">
        <v>2142</v>
      </c>
    </row>
    <row r="1271" spans="1:4" x14ac:dyDescent="0.25">
      <c r="A1271" s="1" t="s">
        <v>19</v>
      </c>
      <c r="B1271" s="1">
        <v>2008</v>
      </c>
      <c r="C1271" s="1" t="s">
        <v>1512</v>
      </c>
      <c r="D1271" s="1" t="s">
        <v>2140</v>
      </c>
    </row>
    <row r="1272" spans="1:4" x14ac:dyDescent="0.25">
      <c r="A1272" s="1" t="s">
        <v>16</v>
      </c>
      <c r="B1272" s="1">
        <v>2016</v>
      </c>
      <c r="C1272" s="1" t="s">
        <v>1512</v>
      </c>
      <c r="D1272" s="1" t="s">
        <v>2140</v>
      </c>
    </row>
    <row r="1273" spans="1:4" x14ac:dyDescent="0.25">
      <c r="A1273" s="1" t="s">
        <v>24</v>
      </c>
      <c r="B1273" s="1">
        <v>2020</v>
      </c>
      <c r="C1273" s="1" t="s">
        <v>1512</v>
      </c>
      <c r="D1273" s="1" t="s">
        <v>2140</v>
      </c>
    </row>
    <row r="1274" spans="1:4" x14ac:dyDescent="0.25">
      <c r="A1274" s="1" t="s">
        <v>47</v>
      </c>
      <c r="B1274" s="1">
        <v>2014</v>
      </c>
      <c r="C1274" s="1" t="s">
        <v>1512</v>
      </c>
      <c r="D1274" s="1" t="s">
        <v>2140</v>
      </c>
    </row>
    <row r="1275" spans="1:4" x14ac:dyDescent="0.25">
      <c r="A1275" s="1" t="s">
        <v>50</v>
      </c>
      <c r="B1275" s="1">
        <v>2013</v>
      </c>
      <c r="C1275" s="1" t="s">
        <v>1512</v>
      </c>
      <c r="D1275" s="1" t="s">
        <v>2140</v>
      </c>
    </row>
    <row r="1276" spans="1:4" x14ac:dyDescent="0.25">
      <c r="A1276" s="1" t="s">
        <v>75</v>
      </c>
      <c r="B1276" s="1">
        <v>2015</v>
      </c>
      <c r="C1276" s="1" t="s">
        <v>1512</v>
      </c>
      <c r="D1276" s="1" t="s">
        <v>2140</v>
      </c>
    </row>
    <row r="1277" spans="1:4" x14ac:dyDescent="0.25">
      <c r="A1277" s="1" t="s">
        <v>111</v>
      </c>
      <c r="B1277" s="1">
        <v>2003</v>
      </c>
      <c r="C1277" s="1" t="s">
        <v>1512</v>
      </c>
      <c r="D1277" s="1" t="s">
        <v>2140</v>
      </c>
    </row>
    <row r="1278" spans="1:4" x14ac:dyDescent="0.25">
      <c r="A1278" s="1" t="s">
        <v>139</v>
      </c>
      <c r="B1278" s="1">
        <v>1998</v>
      </c>
      <c r="C1278" s="1" t="s">
        <v>1512</v>
      </c>
      <c r="D1278" s="1" t="s">
        <v>2140</v>
      </c>
    </row>
    <row r="1279" spans="1:4" x14ac:dyDescent="0.25">
      <c r="A1279" s="1" t="s">
        <v>154</v>
      </c>
      <c r="B1279" s="1">
        <v>2014</v>
      </c>
      <c r="C1279" s="1" t="s">
        <v>1512</v>
      </c>
      <c r="D1279" s="1" t="s">
        <v>2140</v>
      </c>
    </row>
    <row r="1280" spans="1:4" x14ac:dyDescent="0.25">
      <c r="A1280" s="1" t="s">
        <v>157</v>
      </c>
      <c r="B1280" s="1">
        <v>2008</v>
      </c>
      <c r="C1280" s="1" t="s">
        <v>1512</v>
      </c>
      <c r="D1280" s="1" t="s">
        <v>2140</v>
      </c>
    </row>
    <row r="1281" spans="1:4" x14ac:dyDescent="0.25">
      <c r="A1281" s="1" t="s">
        <v>162</v>
      </c>
      <c r="B1281" s="1">
        <v>2016</v>
      </c>
      <c r="C1281" s="1" t="s">
        <v>1512</v>
      </c>
      <c r="D1281" s="1" t="s">
        <v>2140</v>
      </c>
    </row>
    <row r="1282" spans="1:4" x14ac:dyDescent="0.25">
      <c r="A1282" s="1" t="s">
        <v>185</v>
      </c>
      <c r="B1282" s="1">
        <v>2010</v>
      </c>
      <c r="C1282" s="1" t="s">
        <v>1512</v>
      </c>
      <c r="D1282" s="1" t="s">
        <v>2140</v>
      </c>
    </row>
    <row r="1283" spans="1:4" x14ac:dyDescent="0.25">
      <c r="A1283" s="1" t="s">
        <v>206</v>
      </c>
      <c r="B1283" s="1">
        <v>2022</v>
      </c>
      <c r="C1283" s="1" t="s">
        <v>1512</v>
      </c>
      <c r="D1283" s="1" t="s">
        <v>2140</v>
      </c>
    </row>
    <row r="1284" spans="1:4" x14ac:dyDescent="0.25">
      <c r="A1284" s="1" t="s">
        <v>1226</v>
      </c>
      <c r="B1284" s="1">
        <v>2011</v>
      </c>
      <c r="C1284" s="1" t="s">
        <v>1512</v>
      </c>
      <c r="D1284" s="1" t="s">
        <v>2140</v>
      </c>
    </row>
    <row r="1285" spans="1:4" x14ac:dyDescent="0.25">
      <c r="A1285" s="1" t="s">
        <v>1225</v>
      </c>
      <c r="B1285" s="1">
        <v>2011</v>
      </c>
      <c r="C1285" s="1" t="s">
        <v>1512</v>
      </c>
      <c r="D1285" s="1" t="s">
        <v>2140</v>
      </c>
    </row>
    <row r="1286" spans="1:4" x14ac:dyDescent="0.25">
      <c r="A1286" s="1" t="s">
        <v>698</v>
      </c>
      <c r="B1286" s="1">
        <v>2007</v>
      </c>
      <c r="C1286" s="1" t="s">
        <v>1512</v>
      </c>
      <c r="D1286" s="1" t="s">
        <v>2140</v>
      </c>
    </row>
    <row r="1287" spans="1:4" x14ac:dyDescent="0.25">
      <c r="A1287" s="1" t="s">
        <v>699</v>
      </c>
      <c r="B1287" s="1">
        <v>2020</v>
      </c>
      <c r="C1287" s="1" t="s">
        <v>1512</v>
      </c>
      <c r="D1287" s="1" t="s">
        <v>2140</v>
      </c>
    </row>
    <row r="1288" spans="1:4" x14ac:dyDescent="0.25">
      <c r="A1288" s="1" t="s">
        <v>700</v>
      </c>
      <c r="B1288" s="1">
        <v>2013</v>
      </c>
      <c r="C1288" s="1" t="s">
        <v>1512</v>
      </c>
      <c r="D1288" s="1" t="s">
        <v>2140</v>
      </c>
    </row>
    <row r="1289" spans="1:4" x14ac:dyDescent="0.25">
      <c r="A1289" s="1" t="s">
        <v>701</v>
      </c>
      <c r="B1289" s="1">
        <v>2014</v>
      </c>
      <c r="C1289" s="1" t="s">
        <v>1512</v>
      </c>
      <c r="D1289" s="1" t="s">
        <v>2140</v>
      </c>
    </row>
    <row r="1290" spans="1:4" x14ac:dyDescent="0.25">
      <c r="A1290" s="1" t="s">
        <v>702</v>
      </c>
      <c r="B1290" s="1">
        <v>2018</v>
      </c>
      <c r="C1290" s="1" t="s">
        <v>1512</v>
      </c>
      <c r="D1290" s="1" t="s">
        <v>2140</v>
      </c>
    </row>
    <row r="1291" spans="1:4" x14ac:dyDescent="0.25">
      <c r="A1291" s="1" t="s">
        <v>272</v>
      </c>
      <c r="B1291" s="1">
        <v>2015</v>
      </c>
      <c r="C1291" s="1" t="s">
        <v>1512</v>
      </c>
      <c r="D1291" s="1" t="s">
        <v>2140</v>
      </c>
    </row>
    <row r="1292" spans="1:4" x14ac:dyDescent="0.25">
      <c r="A1292" s="1" t="s">
        <v>287</v>
      </c>
      <c r="B1292" s="1">
        <v>2016</v>
      </c>
      <c r="C1292" s="1" t="s">
        <v>1512</v>
      </c>
      <c r="D1292" s="1" t="s">
        <v>2140</v>
      </c>
    </row>
    <row r="1293" spans="1:4" x14ac:dyDescent="0.25">
      <c r="A1293" s="1" t="s">
        <v>302</v>
      </c>
      <c r="B1293" s="1">
        <v>2003</v>
      </c>
      <c r="C1293" s="1" t="s">
        <v>1512</v>
      </c>
      <c r="D1293" s="1" t="s">
        <v>2140</v>
      </c>
    </row>
    <row r="1294" spans="1:4" x14ac:dyDescent="0.25">
      <c r="A1294" s="1" t="s">
        <v>1038</v>
      </c>
      <c r="B1294" s="1">
        <v>2012</v>
      </c>
      <c r="C1294" s="1" t="s">
        <v>1512</v>
      </c>
      <c r="D1294" s="1" t="s">
        <v>2140</v>
      </c>
    </row>
    <row r="1295" spans="1:4" x14ac:dyDescent="0.25">
      <c r="A1295" s="1" t="s">
        <v>1039</v>
      </c>
      <c r="B1295" s="1">
        <v>2012</v>
      </c>
      <c r="C1295" s="1" t="s">
        <v>1512</v>
      </c>
      <c r="D1295" s="1" t="s">
        <v>2140</v>
      </c>
    </row>
    <row r="1296" spans="1:4" x14ac:dyDescent="0.25">
      <c r="A1296" s="1" t="s">
        <v>254</v>
      </c>
      <c r="B1296" s="1">
        <v>2006</v>
      </c>
      <c r="C1296" s="1" t="s">
        <v>1994</v>
      </c>
      <c r="D1296" s="1" t="s">
        <v>2141</v>
      </c>
    </row>
    <row r="1297" spans="1:4" x14ac:dyDescent="0.25">
      <c r="A1297" s="1" t="s">
        <v>276</v>
      </c>
      <c r="B1297" s="1">
        <v>2020</v>
      </c>
      <c r="C1297" s="1" t="s">
        <v>1994</v>
      </c>
      <c r="D1297" s="1" t="s">
        <v>2141</v>
      </c>
    </row>
    <row r="1298" spans="1:4" x14ac:dyDescent="0.25">
      <c r="A1298" s="1" t="s">
        <v>281</v>
      </c>
      <c r="B1298" s="1">
        <v>2022</v>
      </c>
      <c r="C1298" s="1" t="s">
        <v>1994</v>
      </c>
      <c r="D1298" s="1" t="s">
        <v>2141</v>
      </c>
    </row>
    <row r="1299" spans="1:4" x14ac:dyDescent="0.25">
      <c r="A1299" s="1" t="s">
        <v>254</v>
      </c>
      <c r="B1299" s="1">
        <v>2006</v>
      </c>
      <c r="C1299" s="1" t="s">
        <v>1995</v>
      </c>
      <c r="D1299" s="1" t="s">
        <v>2139</v>
      </c>
    </row>
    <row r="1300" spans="1:4" x14ac:dyDescent="0.25">
      <c r="A1300" s="1" t="s">
        <v>284</v>
      </c>
      <c r="B1300" s="1">
        <v>2016</v>
      </c>
      <c r="C1300" s="1" t="s">
        <v>1995</v>
      </c>
      <c r="D1300" s="1" t="s">
        <v>2139</v>
      </c>
    </row>
    <row r="1301" spans="1:4" x14ac:dyDescent="0.25">
      <c r="A1301" s="1" t="s">
        <v>145</v>
      </c>
      <c r="B1301" s="1">
        <v>1999</v>
      </c>
      <c r="C1301" s="1" t="s">
        <v>1806</v>
      </c>
      <c r="D1301" s="1" t="s">
        <v>2139</v>
      </c>
    </row>
    <row r="1302" spans="1:4" x14ac:dyDescent="0.25">
      <c r="A1302" s="1" t="s">
        <v>169</v>
      </c>
      <c r="B1302" s="1">
        <v>2015</v>
      </c>
      <c r="C1302" s="1" t="s">
        <v>1806</v>
      </c>
      <c r="D1302" s="1" t="s">
        <v>2139</v>
      </c>
    </row>
    <row r="1303" spans="1:4" x14ac:dyDescent="0.25">
      <c r="A1303" s="1" t="s">
        <v>85</v>
      </c>
      <c r="B1303" s="1">
        <v>2001</v>
      </c>
      <c r="C1303" s="1" t="s">
        <v>1669</v>
      </c>
      <c r="D1303" s="1" t="s">
        <v>2141</v>
      </c>
    </row>
    <row r="1304" spans="1:4" x14ac:dyDescent="0.25">
      <c r="A1304" s="1" t="s">
        <v>122</v>
      </c>
      <c r="B1304" s="1">
        <v>2021</v>
      </c>
      <c r="C1304" s="1" t="s">
        <v>1669</v>
      </c>
      <c r="D1304" s="1" t="s">
        <v>2141</v>
      </c>
    </row>
    <row r="1305" spans="1:4" x14ac:dyDescent="0.25">
      <c r="A1305" s="1" t="s">
        <v>700</v>
      </c>
      <c r="B1305" s="1">
        <v>2013</v>
      </c>
      <c r="C1305" s="1" t="s">
        <v>1669</v>
      </c>
      <c r="D1305" s="1" t="s">
        <v>2141</v>
      </c>
    </row>
    <row r="1306" spans="1:4" x14ac:dyDescent="0.25">
      <c r="A1306" s="1" t="s">
        <v>239</v>
      </c>
      <c r="B1306" s="1">
        <v>2020</v>
      </c>
      <c r="C1306" s="1" t="s">
        <v>1669</v>
      </c>
      <c r="D1306" s="1" t="s">
        <v>2141</v>
      </c>
    </row>
    <row r="1307" spans="1:4" x14ac:dyDescent="0.25">
      <c r="A1307" s="1" t="s">
        <v>262</v>
      </c>
      <c r="B1307" s="1">
        <v>2008</v>
      </c>
      <c r="C1307" s="1" t="s">
        <v>1669</v>
      </c>
      <c r="D1307" s="1" t="s">
        <v>2141</v>
      </c>
    </row>
    <row r="1308" spans="1:4" x14ac:dyDescent="0.25">
      <c r="A1308" s="1" t="s">
        <v>315</v>
      </c>
      <c r="B1308" s="1">
        <v>2020</v>
      </c>
      <c r="C1308" s="1" t="s">
        <v>1669</v>
      </c>
      <c r="D1308" s="1" t="s">
        <v>2141</v>
      </c>
    </row>
    <row r="1309" spans="1:4" x14ac:dyDescent="0.25">
      <c r="A1309" s="1" t="s">
        <v>75</v>
      </c>
      <c r="B1309" s="1">
        <v>2015</v>
      </c>
      <c r="C1309" s="1" t="s">
        <v>1662</v>
      </c>
      <c r="D1309" s="1" t="s">
        <v>2141</v>
      </c>
    </row>
    <row r="1310" spans="1:4" x14ac:dyDescent="0.25">
      <c r="A1310" s="1" t="s">
        <v>702</v>
      </c>
      <c r="B1310" s="1">
        <v>2018</v>
      </c>
      <c r="C1310" s="1" t="s">
        <v>1662</v>
      </c>
      <c r="D1310" s="1" t="s">
        <v>2141</v>
      </c>
    </row>
    <row r="1311" spans="1:4" x14ac:dyDescent="0.25">
      <c r="A1311" s="1" t="s">
        <v>318</v>
      </c>
      <c r="B1311" s="1">
        <v>2017</v>
      </c>
      <c r="C1311" s="1" t="s">
        <v>2111</v>
      </c>
      <c r="D1311" s="1" t="s">
        <v>2141</v>
      </c>
    </row>
    <row r="1312" spans="1:4" x14ac:dyDescent="0.25">
      <c r="A1312" s="1" t="s">
        <v>16</v>
      </c>
      <c r="B1312" s="1">
        <v>2016</v>
      </c>
      <c r="C1312" s="1" t="s">
        <v>1554</v>
      </c>
      <c r="D1312" s="1" t="s">
        <v>2140</v>
      </c>
    </row>
    <row r="1313" spans="1:4" x14ac:dyDescent="0.25">
      <c r="A1313" s="1" t="s">
        <v>154</v>
      </c>
      <c r="B1313" s="1">
        <v>2014</v>
      </c>
      <c r="C1313" s="1" t="s">
        <v>1554</v>
      </c>
      <c r="D1313" s="1" t="s">
        <v>2140</v>
      </c>
    </row>
    <row r="1314" spans="1:4" x14ac:dyDescent="0.25">
      <c r="A1314" s="1" t="s">
        <v>174</v>
      </c>
      <c r="B1314" s="1">
        <v>2016</v>
      </c>
      <c r="C1314" s="1" t="s">
        <v>1554</v>
      </c>
      <c r="D1314" s="1" t="s">
        <v>2140</v>
      </c>
    </row>
    <row r="1315" spans="1:4" x14ac:dyDescent="0.25">
      <c r="A1315" s="1" t="s">
        <v>199</v>
      </c>
      <c r="B1315" s="1">
        <v>2004</v>
      </c>
      <c r="C1315" s="1" t="s">
        <v>1908</v>
      </c>
      <c r="D1315" s="1" t="s">
        <v>2142</v>
      </c>
    </row>
    <row r="1316" spans="1:4" x14ac:dyDescent="0.25">
      <c r="A1316" s="1" t="s">
        <v>199</v>
      </c>
      <c r="B1316" s="1">
        <v>2004</v>
      </c>
      <c r="C1316" s="1" t="s">
        <v>1909</v>
      </c>
      <c r="D1316" s="1" t="s">
        <v>2142</v>
      </c>
    </row>
    <row r="1317" spans="1:4" x14ac:dyDescent="0.25">
      <c r="A1317" s="1" t="s">
        <v>162</v>
      </c>
      <c r="B1317" s="1">
        <v>2016</v>
      </c>
      <c r="C1317" s="1" t="s">
        <v>1845</v>
      </c>
      <c r="D1317" s="1" t="s">
        <v>2142</v>
      </c>
    </row>
    <row r="1318" spans="1:4" x14ac:dyDescent="0.25">
      <c r="A1318" s="1" t="s">
        <v>162</v>
      </c>
      <c r="B1318" s="1">
        <v>2016</v>
      </c>
      <c r="C1318" s="1" t="s">
        <v>1846</v>
      </c>
      <c r="D1318" s="1" t="s">
        <v>2142</v>
      </c>
    </row>
    <row r="1319" spans="1:4" ht="30" x14ac:dyDescent="0.25">
      <c r="A1319" s="1" t="s">
        <v>179</v>
      </c>
      <c r="B1319" s="1">
        <v>2017</v>
      </c>
      <c r="C1319" s="1" t="s">
        <v>1859</v>
      </c>
      <c r="D1319" s="1" t="s">
        <v>2140</v>
      </c>
    </row>
    <row r="1320" spans="1:4" ht="30" x14ac:dyDescent="0.25">
      <c r="A1320" s="1" t="s">
        <v>182</v>
      </c>
      <c r="B1320" s="1">
        <v>2018</v>
      </c>
      <c r="C1320" s="1" t="s">
        <v>1859</v>
      </c>
      <c r="D1320" s="1" t="s">
        <v>2140</v>
      </c>
    </row>
    <row r="1321" spans="1:4" ht="30" x14ac:dyDescent="0.25">
      <c r="A1321" s="1" t="s">
        <v>169</v>
      </c>
      <c r="B1321" s="1">
        <v>2015</v>
      </c>
      <c r="C1321" s="1" t="s">
        <v>1859</v>
      </c>
      <c r="D1321" s="1" t="s">
        <v>2140</v>
      </c>
    </row>
    <row r="1322" spans="1:4" ht="30" x14ac:dyDescent="0.25">
      <c r="A1322" s="1" t="s">
        <v>174</v>
      </c>
      <c r="B1322" s="1">
        <v>2016</v>
      </c>
      <c r="C1322" s="1" t="s">
        <v>1859</v>
      </c>
      <c r="D1322" s="1" t="s">
        <v>2140</v>
      </c>
    </row>
    <row r="1323" spans="1:4" ht="30" x14ac:dyDescent="0.25">
      <c r="A1323" s="1" t="s">
        <v>175</v>
      </c>
      <c r="B1323" s="1">
        <v>2016</v>
      </c>
      <c r="C1323" s="1" t="s">
        <v>1859</v>
      </c>
      <c r="D1323" s="1" t="s">
        <v>2140</v>
      </c>
    </row>
    <row r="1324" spans="1:4" x14ac:dyDescent="0.25">
      <c r="A1324" s="1" t="s">
        <v>37</v>
      </c>
      <c r="B1324" s="1">
        <v>2010</v>
      </c>
      <c r="C1324" s="1" t="s">
        <v>1607</v>
      </c>
      <c r="D1324" s="1" t="s">
        <v>2139</v>
      </c>
    </row>
    <row r="1325" spans="1:4" x14ac:dyDescent="0.25">
      <c r="A1325" s="1" t="s">
        <v>9</v>
      </c>
      <c r="B1325" s="1">
        <v>2011</v>
      </c>
      <c r="C1325" s="1" t="s">
        <v>1489</v>
      </c>
      <c r="D1325" s="1" t="s">
        <v>2139</v>
      </c>
    </row>
    <row r="1326" spans="1:4" x14ac:dyDescent="0.25">
      <c r="A1326" s="1" t="s">
        <v>1231</v>
      </c>
      <c r="B1326" s="1">
        <v>2016</v>
      </c>
      <c r="C1326" s="1" t="s">
        <v>1556</v>
      </c>
      <c r="D1326" s="1" t="s">
        <v>2139</v>
      </c>
    </row>
    <row r="1327" spans="1:4" x14ac:dyDescent="0.25">
      <c r="A1327" s="1" t="s">
        <v>75</v>
      </c>
      <c r="B1327" s="1">
        <v>2015</v>
      </c>
      <c r="C1327" s="1" t="s">
        <v>1663</v>
      </c>
      <c r="D1327" s="1" t="s">
        <v>2141</v>
      </c>
    </row>
    <row r="1328" spans="1:4" x14ac:dyDescent="0.25">
      <c r="A1328" s="1" t="s">
        <v>315</v>
      </c>
      <c r="B1328" s="1">
        <v>2020</v>
      </c>
      <c r="C1328" s="1" t="s">
        <v>1663</v>
      </c>
      <c r="D1328" s="1" t="s">
        <v>2141</v>
      </c>
    </row>
    <row r="1329" spans="1:4" x14ac:dyDescent="0.25">
      <c r="A1329" s="1" t="s">
        <v>700</v>
      </c>
      <c r="B1329" s="1">
        <v>2013</v>
      </c>
      <c r="C1329" s="1" t="s">
        <v>1946</v>
      </c>
      <c r="D1329" s="1" t="s">
        <v>2139</v>
      </c>
    </row>
    <row r="1330" spans="1:4" x14ac:dyDescent="0.25">
      <c r="A1330" s="1" t="s">
        <v>315</v>
      </c>
      <c r="B1330" s="1">
        <v>2020</v>
      </c>
      <c r="C1330" s="1" t="s">
        <v>1946</v>
      </c>
      <c r="D1330" s="1" t="s">
        <v>2139</v>
      </c>
    </row>
    <row r="1331" spans="1:4" x14ac:dyDescent="0.25">
      <c r="A1331" s="1" t="s">
        <v>151</v>
      </c>
      <c r="B1331" s="1">
        <v>2008</v>
      </c>
      <c r="C1331" s="1" t="s">
        <v>1830</v>
      </c>
      <c r="D1331" s="1" t="s">
        <v>2141</v>
      </c>
    </row>
    <row r="1332" spans="1:4" x14ac:dyDescent="0.25">
      <c r="A1332" s="1" t="s">
        <v>182</v>
      </c>
      <c r="B1332" s="1">
        <v>2018</v>
      </c>
      <c r="C1332" s="1" t="s">
        <v>1830</v>
      </c>
      <c r="D1332" s="1" t="s">
        <v>2141</v>
      </c>
    </row>
    <row r="1333" spans="1:4" x14ac:dyDescent="0.25">
      <c r="A1333" s="1" t="s">
        <v>119</v>
      </c>
      <c r="B1333" s="1">
        <v>1999</v>
      </c>
      <c r="C1333" s="1" t="s">
        <v>1737</v>
      </c>
      <c r="D1333" s="1" t="s">
        <v>2141</v>
      </c>
    </row>
    <row r="1334" spans="1:4" ht="30" x14ac:dyDescent="0.25">
      <c r="A1334" s="1" t="s">
        <v>128</v>
      </c>
      <c r="B1334" s="1">
        <v>2005</v>
      </c>
      <c r="C1334" s="1" t="s">
        <v>1737</v>
      </c>
      <c r="D1334" s="1" t="s">
        <v>2141</v>
      </c>
    </row>
    <row r="1335" spans="1:4" ht="30" x14ac:dyDescent="0.25">
      <c r="A1335" s="1" t="s">
        <v>130</v>
      </c>
      <c r="B1335" s="1">
        <v>2005</v>
      </c>
      <c r="C1335" s="1" t="s">
        <v>1737</v>
      </c>
      <c r="D1335" s="1" t="s">
        <v>2141</v>
      </c>
    </row>
    <row r="1336" spans="1:4" x14ac:dyDescent="0.25">
      <c r="A1336" s="1" t="s">
        <v>137</v>
      </c>
      <c r="B1336" s="1">
        <v>2004</v>
      </c>
      <c r="C1336" s="1" t="s">
        <v>1737</v>
      </c>
      <c r="D1336" s="1" t="s">
        <v>2141</v>
      </c>
    </row>
    <row r="1337" spans="1:4" x14ac:dyDescent="0.25">
      <c r="A1337" s="1" t="s">
        <v>151</v>
      </c>
      <c r="B1337" s="1">
        <v>2008</v>
      </c>
      <c r="C1337" s="1" t="s">
        <v>1737</v>
      </c>
      <c r="D1337" s="1" t="s">
        <v>2141</v>
      </c>
    </row>
    <row r="1338" spans="1:4" x14ac:dyDescent="0.25">
      <c r="A1338" s="1" t="s">
        <v>702</v>
      </c>
      <c r="B1338" s="1">
        <v>2018</v>
      </c>
      <c r="C1338" s="1" t="s">
        <v>1737</v>
      </c>
      <c r="D1338" s="1" t="s">
        <v>2141</v>
      </c>
    </row>
    <row r="1339" spans="1:4" x14ac:dyDescent="0.25">
      <c r="A1339" s="1" t="s">
        <v>41</v>
      </c>
      <c r="B1339" s="1">
        <v>2020</v>
      </c>
      <c r="C1339" s="1" t="s">
        <v>1627</v>
      </c>
      <c r="D1339" s="1" t="s">
        <v>2140</v>
      </c>
    </row>
    <row r="1340" spans="1:4" x14ac:dyDescent="0.25">
      <c r="A1340" s="1" t="s">
        <v>148</v>
      </c>
      <c r="B1340" s="1">
        <v>2000</v>
      </c>
      <c r="C1340" s="1" t="s">
        <v>1627</v>
      </c>
      <c r="D1340" s="1" t="s">
        <v>2140</v>
      </c>
    </row>
    <row r="1341" spans="1:4" x14ac:dyDescent="0.25">
      <c r="A1341" s="1" t="s">
        <v>201</v>
      </c>
      <c r="B1341" s="1">
        <v>2002</v>
      </c>
      <c r="C1341" s="1" t="s">
        <v>1627</v>
      </c>
      <c r="D1341" s="1" t="s">
        <v>2140</v>
      </c>
    </row>
    <row r="1342" spans="1:4" x14ac:dyDescent="0.25">
      <c r="A1342" s="1" t="s">
        <v>53</v>
      </c>
      <c r="B1342" s="1">
        <v>2009</v>
      </c>
      <c r="C1342" s="1" t="s">
        <v>1646</v>
      </c>
      <c r="D1342" s="1" t="s">
        <v>2141</v>
      </c>
    </row>
    <row r="1343" spans="1:4" x14ac:dyDescent="0.25">
      <c r="A1343" s="1" t="s">
        <v>272</v>
      </c>
      <c r="B1343" s="1">
        <v>2015</v>
      </c>
      <c r="C1343" s="1" t="s">
        <v>1646</v>
      </c>
      <c r="D1343" s="1" t="s">
        <v>2141</v>
      </c>
    </row>
    <row r="1344" spans="1:4" x14ac:dyDescent="0.25">
      <c r="A1344" s="1" t="s">
        <v>701</v>
      </c>
      <c r="B1344" s="1">
        <v>2014</v>
      </c>
      <c r="C1344" s="1" t="s">
        <v>1958</v>
      </c>
      <c r="D1344" s="1" t="s">
        <v>2141</v>
      </c>
    </row>
    <row r="1345" spans="1:4" x14ac:dyDescent="0.25">
      <c r="A1345" s="1" t="s">
        <v>1231</v>
      </c>
      <c r="B1345" s="1">
        <v>2016</v>
      </c>
      <c r="C1345" s="1" t="s">
        <v>1563</v>
      </c>
      <c r="D1345" s="1" t="s">
        <v>2139</v>
      </c>
    </row>
    <row r="1346" spans="1:4" x14ac:dyDescent="0.25">
      <c r="A1346" s="1" t="s">
        <v>185</v>
      </c>
      <c r="B1346" s="1">
        <v>2010</v>
      </c>
      <c r="C1346" s="1" t="s">
        <v>1889</v>
      </c>
      <c r="D1346" s="1" t="s">
        <v>2139</v>
      </c>
    </row>
    <row r="1347" spans="1:4" x14ac:dyDescent="0.25">
      <c r="A1347" s="1" t="s">
        <v>1039</v>
      </c>
      <c r="B1347" s="1">
        <v>2012</v>
      </c>
      <c r="C1347" s="1" t="s">
        <v>1889</v>
      </c>
      <c r="D1347" s="1" t="s">
        <v>2139</v>
      </c>
    </row>
    <row r="1348" spans="1:4" x14ac:dyDescent="0.25">
      <c r="A1348" s="1" t="s">
        <v>151</v>
      </c>
      <c r="B1348" s="1">
        <v>2008</v>
      </c>
      <c r="C1348" s="1" t="s">
        <v>1831</v>
      </c>
      <c r="D1348" s="1" t="s">
        <v>2139</v>
      </c>
    </row>
    <row r="1349" spans="1:4" x14ac:dyDescent="0.25">
      <c r="A1349" s="1" t="s">
        <v>111</v>
      </c>
      <c r="B1349" s="1">
        <v>2003</v>
      </c>
      <c r="C1349" s="1" t="s">
        <v>1713</v>
      </c>
      <c r="D1349" s="1" t="s">
        <v>2140</v>
      </c>
    </row>
    <row r="1350" spans="1:4" x14ac:dyDescent="0.25">
      <c r="A1350" s="1" t="s">
        <v>302</v>
      </c>
      <c r="B1350" s="1">
        <v>2003</v>
      </c>
      <c r="C1350" s="1" t="s">
        <v>1713</v>
      </c>
      <c r="D1350" s="1" t="s">
        <v>2140</v>
      </c>
    </row>
    <row r="1351" spans="1:4" x14ac:dyDescent="0.25">
      <c r="A1351" s="1" t="s">
        <v>101</v>
      </c>
      <c r="B1351" s="1">
        <v>2021</v>
      </c>
      <c r="C1351" s="1" t="s">
        <v>1692</v>
      </c>
      <c r="D1351" s="1" t="s">
        <v>2139</v>
      </c>
    </row>
    <row r="1352" spans="1:4" x14ac:dyDescent="0.25">
      <c r="A1352" s="1" t="s">
        <v>47</v>
      </c>
      <c r="B1352" s="1">
        <v>2014</v>
      </c>
      <c r="C1352" s="1" t="s">
        <v>1638</v>
      </c>
      <c r="D1352" s="1" t="s">
        <v>2139</v>
      </c>
    </row>
    <row r="1353" spans="1:4" x14ac:dyDescent="0.25">
      <c r="A1353" s="1" t="s">
        <v>111</v>
      </c>
      <c r="B1353" s="1">
        <v>2003</v>
      </c>
      <c r="C1353" s="1" t="s">
        <v>1714</v>
      </c>
      <c r="D1353" s="1" t="s">
        <v>2140</v>
      </c>
    </row>
    <row r="1354" spans="1:4" x14ac:dyDescent="0.25">
      <c r="A1354" s="1" t="s">
        <v>157</v>
      </c>
      <c r="B1354" s="1">
        <v>2008</v>
      </c>
      <c r="C1354" s="1" t="s">
        <v>1714</v>
      </c>
      <c r="D1354" s="1" t="s">
        <v>2140</v>
      </c>
    </row>
    <row r="1355" spans="1:4" x14ac:dyDescent="0.25">
      <c r="A1355" s="1" t="s">
        <v>169</v>
      </c>
      <c r="B1355" s="1">
        <v>2015</v>
      </c>
      <c r="C1355" s="1" t="s">
        <v>1714</v>
      </c>
      <c r="D1355" s="1" t="s">
        <v>2140</v>
      </c>
    </row>
    <row r="1356" spans="1:4" x14ac:dyDescent="0.25">
      <c r="A1356" s="1" t="s">
        <v>700</v>
      </c>
      <c r="B1356" s="1">
        <v>2013</v>
      </c>
      <c r="C1356" s="1" t="s">
        <v>1714</v>
      </c>
      <c r="D1356" s="1" t="s">
        <v>2140</v>
      </c>
    </row>
    <row r="1357" spans="1:4" x14ac:dyDescent="0.25">
      <c r="A1357" s="1" t="s">
        <v>175</v>
      </c>
      <c r="B1357" s="1">
        <v>2016</v>
      </c>
      <c r="C1357" s="1" t="s">
        <v>1881</v>
      </c>
      <c r="D1357" s="1" t="s">
        <v>2140</v>
      </c>
    </row>
    <row r="1358" spans="1:4" x14ac:dyDescent="0.25">
      <c r="A1358" s="1" t="s">
        <v>122</v>
      </c>
      <c r="B1358" s="1">
        <v>2021</v>
      </c>
      <c r="C1358" s="1" t="s">
        <v>1756</v>
      </c>
      <c r="D1358" s="1" t="s">
        <v>2141</v>
      </c>
    </row>
    <row r="1359" spans="1:4" x14ac:dyDescent="0.25">
      <c r="A1359" s="1" t="s">
        <v>53</v>
      </c>
      <c r="B1359" s="1">
        <v>2009</v>
      </c>
      <c r="C1359" s="1" t="s">
        <v>1647</v>
      </c>
      <c r="D1359" s="1" t="s">
        <v>2139</v>
      </c>
    </row>
    <row r="1360" spans="1:4" x14ac:dyDescent="0.25">
      <c r="A1360" s="1" t="s">
        <v>111</v>
      </c>
      <c r="B1360" s="1">
        <v>2003</v>
      </c>
      <c r="C1360" s="1" t="s">
        <v>1707</v>
      </c>
      <c r="D1360" s="1" t="s">
        <v>2140</v>
      </c>
    </row>
    <row r="1361" spans="1:4" x14ac:dyDescent="0.25">
      <c r="A1361" s="1" t="s">
        <v>174</v>
      </c>
      <c r="B1361" s="1">
        <v>2016</v>
      </c>
      <c r="C1361" s="1" t="s">
        <v>1876</v>
      </c>
      <c r="D1361" s="1" t="s">
        <v>2139</v>
      </c>
    </row>
    <row r="1362" spans="1:4" x14ac:dyDescent="0.25">
      <c r="A1362" s="1" t="s">
        <v>287</v>
      </c>
      <c r="B1362" s="1">
        <v>2016</v>
      </c>
      <c r="C1362" s="1" t="s">
        <v>2050</v>
      </c>
      <c r="D1362" s="1" t="s">
        <v>2139</v>
      </c>
    </row>
    <row r="1363" spans="1:4" x14ac:dyDescent="0.25">
      <c r="A1363" s="1" t="s">
        <v>92</v>
      </c>
      <c r="B1363" s="1">
        <v>2013</v>
      </c>
      <c r="C1363" s="1" t="s">
        <v>1675</v>
      </c>
      <c r="D1363" s="1" t="s">
        <v>2139</v>
      </c>
    </row>
    <row r="1364" spans="1:4" x14ac:dyDescent="0.25">
      <c r="A1364" s="1" t="s">
        <v>19</v>
      </c>
      <c r="B1364" s="1">
        <v>2008</v>
      </c>
      <c r="C1364" s="1" t="s">
        <v>1529</v>
      </c>
      <c r="D1364" s="1" t="s">
        <v>2140</v>
      </c>
    </row>
    <row r="1365" spans="1:4" x14ac:dyDescent="0.25">
      <c r="A1365" s="1" t="s">
        <v>15</v>
      </c>
      <c r="B1365" s="1">
        <v>2016</v>
      </c>
      <c r="C1365" s="1" t="s">
        <v>1529</v>
      </c>
      <c r="D1365" s="1" t="s">
        <v>2140</v>
      </c>
    </row>
    <row r="1366" spans="1:4" x14ac:dyDescent="0.25">
      <c r="A1366" s="1" t="s">
        <v>16</v>
      </c>
      <c r="B1366" s="1">
        <v>2016</v>
      </c>
      <c r="C1366" s="1" t="s">
        <v>1529</v>
      </c>
      <c r="D1366" s="1" t="s">
        <v>2140</v>
      </c>
    </row>
    <row r="1367" spans="1:4" x14ac:dyDescent="0.25">
      <c r="A1367" s="1" t="s">
        <v>1231</v>
      </c>
      <c r="B1367" s="1">
        <v>2016</v>
      </c>
      <c r="C1367" s="1" t="s">
        <v>1529</v>
      </c>
      <c r="D1367" s="1" t="s">
        <v>2140</v>
      </c>
    </row>
    <row r="1368" spans="1:4" x14ac:dyDescent="0.25">
      <c r="A1368" s="1" t="s">
        <v>21</v>
      </c>
      <c r="B1368" s="1">
        <v>2019</v>
      </c>
      <c r="C1368" s="1" t="s">
        <v>1529</v>
      </c>
      <c r="D1368" s="1" t="s">
        <v>2140</v>
      </c>
    </row>
    <row r="1369" spans="1:4" x14ac:dyDescent="0.25">
      <c r="A1369" s="1" t="s">
        <v>24</v>
      </c>
      <c r="B1369" s="1">
        <v>2020</v>
      </c>
      <c r="C1369" s="1" t="s">
        <v>1529</v>
      </c>
      <c r="D1369" s="1" t="s">
        <v>2140</v>
      </c>
    </row>
    <row r="1370" spans="1:4" x14ac:dyDescent="0.25">
      <c r="A1370" s="1" t="s">
        <v>30</v>
      </c>
      <c r="B1370" s="1">
        <v>2010</v>
      </c>
      <c r="C1370" s="1" t="s">
        <v>1529</v>
      </c>
      <c r="D1370" s="1" t="s">
        <v>2140</v>
      </c>
    </row>
    <row r="1371" spans="1:4" x14ac:dyDescent="0.25">
      <c r="A1371" s="1" t="s">
        <v>41</v>
      </c>
      <c r="B1371" s="1">
        <v>2020</v>
      </c>
      <c r="C1371" s="1" t="s">
        <v>1529</v>
      </c>
      <c r="D1371" s="1" t="s">
        <v>2140</v>
      </c>
    </row>
    <row r="1372" spans="1:4" x14ac:dyDescent="0.25">
      <c r="A1372" s="1" t="s">
        <v>53</v>
      </c>
      <c r="B1372" s="1">
        <v>2009</v>
      </c>
      <c r="C1372" s="1" t="s">
        <v>1529</v>
      </c>
      <c r="D1372" s="1" t="s">
        <v>2140</v>
      </c>
    </row>
    <row r="1373" spans="1:4" x14ac:dyDescent="0.25">
      <c r="A1373" s="1" t="s">
        <v>50</v>
      </c>
      <c r="B1373" s="1">
        <v>2013</v>
      </c>
      <c r="C1373" s="1" t="s">
        <v>1529</v>
      </c>
      <c r="D1373" s="1" t="s">
        <v>2140</v>
      </c>
    </row>
    <row r="1374" spans="1:4" x14ac:dyDescent="0.25">
      <c r="A1374" s="1" t="s">
        <v>85</v>
      </c>
      <c r="B1374" s="1">
        <v>2001</v>
      </c>
      <c r="C1374" s="1" t="s">
        <v>1529</v>
      </c>
      <c r="D1374" s="1" t="s">
        <v>2140</v>
      </c>
    </row>
    <row r="1375" spans="1:4" x14ac:dyDescent="0.25">
      <c r="A1375" s="1" t="s">
        <v>95</v>
      </c>
      <c r="B1375" s="1">
        <v>2018</v>
      </c>
      <c r="C1375" s="1" t="s">
        <v>1529</v>
      </c>
      <c r="D1375" s="1" t="s">
        <v>2140</v>
      </c>
    </row>
    <row r="1376" spans="1:4" x14ac:dyDescent="0.25">
      <c r="A1376" s="1" t="s">
        <v>98</v>
      </c>
      <c r="B1376" s="1">
        <v>2020</v>
      </c>
      <c r="C1376" s="1" t="s">
        <v>1529</v>
      </c>
      <c r="D1376" s="1" t="s">
        <v>2140</v>
      </c>
    </row>
    <row r="1377" spans="1:4" x14ac:dyDescent="0.25">
      <c r="A1377" s="1" t="s">
        <v>101</v>
      </c>
      <c r="B1377" s="1">
        <v>2021</v>
      </c>
      <c r="C1377" s="1" t="s">
        <v>1529</v>
      </c>
      <c r="D1377" s="1" t="s">
        <v>2140</v>
      </c>
    </row>
    <row r="1378" spans="1:4" x14ac:dyDescent="0.25">
      <c r="A1378" s="1" t="s">
        <v>110</v>
      </c>
      <c r="B1378" s="1">
        <v>2004</v>
      </c>
      <c r="C1378" s="1" t="s">
        <v>1529</v>
      </c>
      <c r="D1378" s="1" t="s">
        <v>2140</v>
      </c>
    </row>
    <row r="1379" spans="1:4" x14ac:dyDescent="0.25">
      <c r="A1379" s="1" t="s">
        <v>114</v>
      </c>
      <c r="B1379" s="1">
        <v>2011</v>
      </c>
      <c r="C1379" s="1" t="s">
        <v>1529</v>
      </c>
      <c r="D1379" s="1" t="s">
        <v>2140</v>
      </c>
    </row>
    <row r="1380" spans="1:4" x14ac:dyDescent="0.25">
      <c r="A1380" s="1" t="s">
        <v>117</v>
      </c>
      <c r="B1380" s="1">
        <v>2014</v>
      </c>
      <c r="C1380" s="1" t="s">
        <v>1529</v>
      </c>
      <c r="D1380" s="1" t="s">
        <v>2140</v>
      </c>
    </row>
    <row r="1381" spans="1:4" x14ac:dyDescent="0.25">
      <c r="A1381" s="1" t="s">
        <v>119</v>
      </c>
      <c r="B1381" s="1">
        <v>1999</v>
      </c>
      <c r="C1381" s="1" t="s">
        <v>1529</v>
      </c>
      <c r="D1381" s="1" t="s">
        <v>2140</v>
      </c>
    </row>
    <row r="1382" spans="1:4" x14ac:dyDescent="0.25">
      <c r="A1382" s="1" t="s">
        <v>122</v>
      </c>
      <c r="B1382" s="1">
        <v>2021</v>
      </c>
      <c r="C1382" s="1" t="s">
        <v>1529</v>
      </c>
      <c r="D1382" s="1" t="s">
        <v>2140</v>
      </c>
    </row>
    <row r="1383" spans="1:4" x14ac:dyDescent="0.25">
      <c r="A1383" s="1" t="s">
        <v>125</v>
      </c>
      <c r="B1383" s="1">
        <v>2003</v>
      </c>
      <c r="C1383" s="1" t="s">
        <v>1529</v>
      </c>
      <c r="D1383" s="1" t="s">
        <v>2140</v>
      </c>
    </row>
    <row r="1384" spans="1:4" ht="30" x14ac:dyDescent="0.25">
      <c r="A1384" s="1" t="s">
        <v>128</v>
      </c>
      <c r="B1384" s="1">
        <v>2005</v>
      </c>
      <c r="C1384" s="1" t="s">
        <v>1529</v>
      </c>
      <c r="D1384" s="1" t="s">
        <v>2140</v>
      </c>
    </row>
    <row r="1385" spans="1:4" ht="30" x14ac:dyDescent="0.25">
      <c r="A1385" s="1" t="s">
        <v>130</v>
      </c>
      <c r="B1385" s="1">
        <v>2005</v>
      </c>
      <c r="C1385" s="1" t="s">
        <v>1529</v>
      </c>
      <c r="D1385" s="1" t="s">
        <v>2140</v>
      </c>
    </row>
    <row r="1386" spans="1:4" x14ac:dyDescent="0.25">
      <c r="A1386" s="1" t="s">
        <v>132</v>
      </c>
      <c r="B1386" s="1">
        <v>2011</v>
      </c>
      <c r="C1386" s="1" t="s">
        <v>1529</v>
      </c>
      <c r="D1386" s="1" t="s">
        <v>2140</v>
      </c>
    </row>
    <row r="1387" spans="1:4" x14ac:dyDescent="0.25">
      <c r="A1387" s="1" t="s">
        <v>134</v>
      </c>
      <c r="B1387" s="1">
        <v>2000</v>
      </c>
      <c r="C1387" s="1" t="s">
        <v>1529</v>
      </c>
      <c r="D1387" s="1" t="s">
        <v>2140</v>
      </c>
    </row>
    <row r="1388" spans="1:4" x14ac:dyDescent="0.25">
      <c r="A1388" s="1" t="s">
        <v>137</v>
      </c>
      <c r="B1388" s="1">
        <v>2004</v>
      </c>
      <c r="C1388" s="1" t="s">
        <v>1529</v>
      </c>
      <c r="D1388" s="1" t="s">
        <v>2140</v>
      </c>
    </row>
    <row r="1389" spans="1:4" x14ac:dyDescent="0.25">
      <c r="A1389" s="1" t="s">
        <v>142</v>
      </c>
      <c r="B1389" s="1">
        <v>1998</v>
      </c>
      <c r="C1389" s="1" t="s">
        <v>1529</v>
      </c>
      <c r="D1389" s="1" t="s">
        <v>2140</v>
      </c>
    </row>
    <row r="1390" spans="1:4" x14ac:dyDescent="0.25">
      <c r="A1390" s="1" t="s">
        <v>139</v>
      </c>
      <c r="B1390" s="1">
        <v>1998</v>
      </c>
      <c r="C1390" s="1" t="s">
        <v>1529</v>
      </c>
      <c r="D1390" s="1" t="s">
        <v>2140</v>
      </c>
    </row>
    <row r="1391" spans="1:4" x14ac:dyDescent="0.25">
      <c r="A1391" s="1" t="s">
        <v>145</v>
      </c>
      <c r="B1391" s="1">
        <v>1999</v>
      </c>
      <c r="C1391" s="1" t="s">
        <v>1529</v>
      </c>
      <c r="D1391" s="1" t="s">
        <v>2140</v>
      </c>
    </row>
    <row r="1392" spans="1:4" x14ac:dyDescent="0.25">
      <c r="A1392" s="1" t="s">
        <v>148</v>
      </c>
      <c r="B1392" s="1">
        <v>2000</v>
      </c>
      <c r="C1392" s="1" t="s">
        <v>1529</v>
      </c>
      <c r="D1392" s="1" t="s">
        <v>2140</v>
      </c>
    </row>
    <row r="1393" spans="1:4" x14ac:dyDescent="0.25">
      <c r="A1393" s="1" t="s">
        <v>155</v>
      </c>
      <c r="B1393" s="1">
        <v>2013</v>
      </c>
      <c r="C1393" s="1" t="s">
        <v>1529</v>
      </c>
      <c r="D1393" s="1" t="s">
        <v>2140</v>
      </c>
    </row>
    <row r="1394" spans="1:4" x14ac:dyDescent="0.25">
      <c r="A1394" s="1" t="s">
        <v>154</v>
      </c>
      <c r="B1394" s="1">
        <v>2014</v>
      </c>
      <c r="C1394" s="1" t="s">
        <v>1529</v>
      </c>
      <c r="D1394" s="1" t="s">
        <v>2140</v>
      </c>
    </row>
    <row r="1395" spans="1:4" x14ac:dyDescent="0.25">
      <c r="A1395" s="1" t="s">
        <v>151</v>
      </c>
      <c r="B1395" s="1">
        <v>2008</v>
      </c>
      <c r="C1395" s="1" t="s">
        <v>1529</v>
      </c>
      <c r="D1395" s="1" t="s">
        <v>2140</v>
      </c>
    </row>
    <row r="1396" spans="1:4" x14ac:dyDescent="0.25">
      <c r="A1396" s="1" t="s">
        <v>157</v>
      </c>
      <c r="B1396" s="1">
        <v>2008</v>
      </c>
      <c r="C1396" s="1" t="s">
        <v>1529</v>
      </c>
      <c r="D1396" s="1" t="s">
        <v>2140</v>
      </c>
    </row>
    <row r="1397" spans="1:4" x14ac:dyDescent="0.25">
      <c r="A1397" s="1" t="s">
        <v>160</v>
      </c>
      <c r="B1397" s="1">
        <v>2008</v>
      </c>
      <c r="C1397" s="1" t="s">
        <v>1529</v>
      </c>
      <c r="D1397" s="1" t="s">
        <v>2140</v>
      </c>
    </row>
    <row r="1398" spans="1:4" x14ac:dyDescent="0.25">
      <c r="A1398" s="1" t="s">
        <v>165</v>
      </c>
      <c r="B1398" s="1">
        <v>2013</v>
      </c>
      <c r="C1398" s="1" t="s">
        <v>1529</v>
      </c>
      <c r="D1398" s="1" t="s">
        <v>2140</v>
      </c>
    </row>
    <row r="1399" spans="1:4" x14ac:dyDescent="0.25">
      <c r="A1399" s="1" t="s">
        <v>179</v>
      </c>
      <c r="B1399" s="1">
        <v>2017</v>
      </c>
      <c r="C1399" s="1" t="s">
        <v>1529</v>
      </c>
      <c r="D1399" s="1" t="s">
        <v>2140</v>
      </c>
    </row>
    <row r="1400" spans="1:4" x14ac:dyDescent="0.25">
      <c r="A1400" s="1" t="s">
        <v>182</v>
      </c>
      <c r="B1400" s="1">
        <v>2018</v>
      </c>
      <c r="C1400" s="1" t="s">
        <v>1529</v>
      </c>
      <c r="D1400" s="1" t="s">
        <v>2140</v>
      </c>
    </row>
    <row r="1401" spans="1:4" x14ac:dyDescent="0.25">
      <c r="A1401" s="1" t="s">
        <v>169</v>
      </c>
      <c r="B1401" s="1">
        <v>2015</v>
      </c>
      <c r="C1401" s="1" t="s">
        <v>1529</v>
      </c>
      <c r="D1401" s="1" t="s">
        <v>2140</v>
      </c>
    </row>
    <row r="1402" spans="1:4" x14ac:dyDescent="0.25">
      <c r="A1402" s="1" t="s">
        <v>188</v>
      </c>
      <c r="B1402" s="1">
        <v>2004</v>
      </c>
      <c r="C1402" s="1" t="s">
        <v>1529</v>
      </c>
      <c r="D1402" s="1" t="s">
        <v>2140</v>
      </c>
    </row>
    <row r="1403" spans="1:4" x14ac:dyDescent="0.25">
      <c r="A1403" s="1" t="s">
        <v>196</v>
      </c>
      <c r="B1403" s="1">
        <v>2001</v>
      </c>
      <c r="C1403" s="1" t="s">
        <v>1529</v>
      </c>
      <c r="D1403" s="1" t="s">
        <v>2140</v>
      </c>
    </row>
    <row r="1404" spans="1:4" x14ac:dyDescent="0.25">
      <c r="A1404" s="1" t="s">
        <v>201</v>
      </c>
      <c r="B1404" s="1">
        <v>2002</v>
      </c>
      <c r="C1404" s="1" t="s">
        <v>1529</v>
      </c>
      <c r="D1404" s="1" t="s">
        <v>2140</v>
      </c>
    </row>
    <row r="1405" spans="1:4" x14ac:dyDescent="0.25">
      <c r="A1405" s="1" t="s">
        <v>204</v>
      </c>
      <c r="B1405" s="1">
        <v>2014</v>
      </c>
      <c r="C1405" s="1" t="s">
        <v>1529</v>
      </c>
      <c r="D1405" s="1" t="s">
        <v>2140</v>
      </c>
    </row>
    <row r="1406" spans="1:4" x14ac:dyDescent="0.25">
      <c r="A1406" s="1" t="s">
        <v>210</v>
      </c>
      <c r="B1406" s="1">
        <v>2001</v>
      </c>
      <c r="C1406" s="1" t="s">
        <v>1529</v>
      </c>
      <c r="D1406" s="1" t="s">
        <v>2140</v>
      </c>
    </row>
    <row r="1407" spans="1:4" x14ac:dyDescent="0.25">
      <c r="A1407" s="1" t="s">
        <v>247</v>
      </c>
      <c r="B1407" s="1">
        <v>2006</v>
      </c>
      <c r="C1407" s="1" t="s">
        <v>1529</v>
      </c>
      <c r="D1407" s="1" t="s">
        <v>2140</v>
      </c>
    </row>
    <row r="1408" spans="1:4" x14ac:dyDescent="0.25">
      <c r="A1408" s="1" t="s">
        <v>250</v>
      </c>
      <c r="B1408" s="1">
        <v>2013</v>
      </c>
      <c r="C1408" s="1" t="s">
        <v>1529</v>
      </c>
      <c r="D1408" s="1" t="s">
        <v>2140</v>
      </c>
    </row>
    <row r="1409" spans="1:4" x14ac:dyDescent="0.25">
      <c r="A1409" s="1" t="s">
        <v>254</v>
      </c>
      <c r="B1409" s="1">
        <v>2006</v>
      </c>
      <c r="C1409" s="1" t="s">
        <v>1529</v>
      </c>
      <c r="D1409" s="1" t="s">
        <v>2140</v>
      </c>
    </row>
    <row r="1410" spans="1:4" x14ac:dyDescent="0.25">
      <c r="A1410" s="1" t="s">
        <v>258</v>
      </c>
      <c r="B1410" s="1">
        <v>2013</v>
      </c>
      <c r="C1410" s="1" t="s">
        <v>1529</v>
      </c>
      <c r="D1410" s="1" t="s">
        <v>2140</v>
      </c>
    </row>
    <row r="1411" spans="1:4" x14ac:dyDescent="0.25">
      <c r="A1411" s="1" t="s">
        <v>1230</v>
      </c>
      <c r="B1411" s="1">
        <v>2004</v>
      </c>
      <c r="C1411" s="1" t="s">
        <v>1529</v>
      </c>
      <c r="D1411" s="1" t="s">
        <v>2140</v>
      </c>
    </row>
    <row r="1412" spans="1:4" x14ac:dyDescent="0.25">
      <c r="A1412" s="1" t="s">
        <v>262</v>
      </c>
      <c r="B1412" s="1">
        <v>2008</v>
      </c>
      <c r="C1412" s="1" t="s">
        <v>1529</v>
      </c>
      <c r="D1412" s="1" t="s">
        <v>2140</v>
      </c>
    </row>
    <row r="1413" spans="1:4" x14ac:dyDescent="0.25">
      <c r="A1413" s="1" t="s">
        <v>267</v>
      </c>
      <c r="B1413" s="1">
        <v>2002</v>
      </c>
      <c r="C1413" s="1" t="s">
        <v>1529</v>
      </c>
      <c r="D1413" s="1" t="s">
        <v>2140</v>
      </c>
    </row>
    <row r="1414" spans="1:4" x14ac:dyDescent="0.25">
      <c r="A1414" s="1" t="s">
        <v>270</v>
      </c>
      <c r="B1414" s="1">
        <v>2004</v>
      </c>
      <c r="C1414" s="1" t="s">
        <v>1529</v>
      </c>
      <c r="D1414" s="1" t="s">
        <v>2140</v>
      </c>
    </row>
    <row r="1415" spans="1:4" x14ac:dyDescent="0.25">
      <c r="A1415" s="1" t="s">
        <v>272</v>
      </c>
      <c r="B1415" s="1">
        <v>2015</v>
      </c>
      <c r="C1415" s="1" t="s">
        <v>1529</v>
      </c>
      <c r="D1415" s="1" t="s">
        <v>2140</v>
      </c>
    </row>
    <row r="1416" spans="1:4" x14ac:dyDescent="0.25">
      <c r="A1416" s="1" t="s">
        <v>284</v>
      </c>
      <c r="B1416" s="1">
        <v>2016</v>
      </c>
      <c r="C1416" s="1" t="s">
        <v>1529</v>
      </c>
      <c r="D1416" s="1" t="s">
        <v>2140</v>
      </c>
    </row>
    <row r="1417" spans="1:4" x14ac:dyDescent="0.25">
      <c r="A1417" s="1" t="s">
        <v>287</v>
      </c>
      <c r="B1417" s="1">
        <v>2016</v>
      </c>
      <c r="C1417" s="1" t="s">
        <v>1529</v>
      </c>
      <c r="D1417" s="1" t="s">
        <v>2140</v>
      </c>
    </row>
    <row r="1418" spans="1:4" x14ac:dyDescent="0.25">
      <c r="A1418" s="1" t="s">
        <v>290</v>
      </c>
      <c r="B1418" s="1">
        <v>2001</v>
      </c>
      <c r="C1418" s="1" t="s">
        <v>1529</v>
      </c>
      <c r="D1418" s="1" t="s">
        <v>2140</v>
      </c>
    </row>
    <row r="1419" spans="1:4" x14ac:dyDescent="0.25">
      <c r="A1419" s="1" t="s">
        <v>293</v>
      </c>
      <c r="B1419" s="1">
        <v>2004</v>
      </c>
      <c r="C1419" s="1" t="s">
        <v>1529</v>
      </c>
      <c r="D1419" s="1" t="s">
        <v>2140</v>
      </c>
    </row>
    <row r="1420" spans="1:4" x14ac:dyDescent="0.25">
      <c r="A1420" s="1" t="s">
        <v>299</v>
      </c>
      <c r="B1420" s="1">
        <v>2000</v>
      </c>
      <c r="C1420" s="1" t="s">
        <v>1529</v>
      </c>
      <c r="D1420" s="1" t="s">
        <v>2140</v>
      </c>
    </row>
    <row r="1421" spans="1:4" x14ac:dyDescent="0.25">
      <c r="A1421" s="1" t="s">
        <v>1025</v>
      </c>
      <c r="B1421" s="1">
        <v>2004</v>
      </c>
      <c r="C1421" s="1" t="s">
        <v>1529</v>
      </c>
      <c r="D1421" s="1" t="s">
        <v>2140</v>
      </c>
    </row>
    <row r="1422" spans="1:4" x14ac:dyDescent="0.25">
      <c r="A1422" s="1" t="s">
        <v>306</v>
      </c>
      <c r="B1422" s="1">
        <v>2002</v>
      </c>
      <c r="C1422" s="1" t="s">
        <v>1529</v>
      </c>
      <c r="D1422" s="1" t="s">
        <v>2140</v>
      </c>
    </row>
    <row r="1423" spans="1:4" x14ac:dyDescent="0.25">
      <c r="A1423" s="1" t="s">
        <v>315</v>
      </c>
      <c r="B1423" s="1">
        <v>2020</v>
      </c>
      <c r="C1423" s="1" t="s">
        <v>1529</v>
      </c>
      <c r="D1423" s="1" t="s">
        <v>2140</v>
      </c>
    </row>
    <row r="1424" spans="1:4" x14ac:dyDescent="0.25">
      <c r="A1424" s="1" t="s">
        <v>1038</v>
      </c>
      <c r="B1424" s="1">
        <v>2012</v>
      </c>
      <c r="C1424" s="1" t="s">
        <v>1529</v>
      </c>
      <c r="D1424" s="1" t="s">
        <v>2140</v>
      </c>
    </row>
    <row r="1425" spans="1:4" x14ac:dyDescent="0.25">
      <c r="A1425" s="1" t="s">
        <v>1039</v>
      </c>
      <c r="B1425" s="1">
        <v>2012</v>
      </c>
      <c r="C1425" s="1" t="s">
        <v>1529</v>
      </c>
      <c r="D1425" s="1" t="s">
        <v>2140</v>
      </c>
    </row>
    <row r="1426" spans="1:4" x14ac:dyDescent="0.25">
      <c r="A1426" s="1" t="s">
        <v>27</v>
      </c>
      <c r="B1426" s="1">
        <v>2004</v>
      </c>
      <c r="C1426" s="1" t="s">
        <v>1584</v>
      </c>
      <c r="D1426" s="1" t="s">
        <v>2140</v>
      </c>
    </row>
    <row r="1427" spans="1:4" x14ac:dyDescent="0.25">
      <c r="A1427" s="1" t="s">
        <v>45</v>
      </c>
      <c r="B1427" s="1">
        <v>2004</v>
      </c>
      <c r="C1427" s="1" t="s">
        <v>1584</v>
      </c>
      <c r="D1427" s="1" t="s">
        <v>2140</v>
      </c>
    </row>
    <row r="1428" spans="1:4" x14ac:dyDescent="0.25">
      <c r="A1428" s="1" t="s">
        <v>9</v>
      </c>
      <c r="B1428" s="1">
        <v>2011</v>
      </c>
      <c r="C1428" s="1" t="s">
        <v>1498</v>
      </c>
      <c r="D1428" s="1" t="s">
        <v>2140</v>
      </c>
    </row>
    <row r="1429" spans="1:4" x14ac:dyDescent="0.25">
      <c r="A1429" s="1" t="s">
        <v>139</v>
      </c>
      <c r="B1429" s="1">
        <v>1998</v>
      </c>
      <c r="C1429" s="1" t="s">
        <v>1498</v>
      </c>
      <c r="D1429" s="1" t="s">
        <v>2140</v>
      </c>
    </row>
    <row r="1430" spans="1:4" x14ac:dyDescent="0.25">
      <c r="A1430" s="1" t="s">
        <v>145</v>
      </c>
      <c r="B1430" s="1">
        <v>1999</v>
      </c>
      <c r="C1430" s="1" t="s">
        <v>1498</v>
      </c>
      <c r="D1430" s="1" t="s">
        <v>2140</v>
      </c>
    </row>
    <row r="1431" spans="1:4" x14ac:dyDescent="0.25">
      <c r="A1431" s="1" t="s">
        <v>148</v>
      </c>
      <c r="B1431" s="1">
        <v>2000</v>
      </c>
      <c r="C1431" s="1" t="s">
        <v>1498</v>
      </c>
      <c r="D1431" s="1" t="s">
        <v>2140</v>
      </c>
    </row>
    <row r="1432" spans="1:4" x14ac:dyDescent="0.25">
      <c r="A1432" s="1" t="s">
        <v>206</v>
      </c>
      <c r="B1432" s="1">
        <v>2022</v>
      </c>
      <c r="C1432" s="1" t="s">
        <v>1498</v>
      </c>
      <c r="D1432" s="1" t="s">
        <v>2140</v>
      </c>
    </row>
    <row r="1433" spans="1:4" x14ac:dyDescent="0.25">
      <c r="A1433" s="1" t="s">
        <v>1226</v>
      </c>
      <c r="B1433" s="1">
        <v>2011</v>
      </c>
      <c r="C1433" s="1" t="s">
        <v>1498</v>
      </c>
      <c r="D1433" s="1" t="s">
        <v>2140</v>
      </c>
    </row>
    <row r="1434" spans="1:4" x14ac:dyDescent="0.25">
      <c r="A1434" s="1" t="s">
        <v>698</v>
      </c>
      <c r="B1434" s="1">
        <v>2007</v>
      </c>
      <c r="C1434" s="1" t="s">
        <v>1498</v>
      </c>
      <c r="D1434" s="1" t="s">
        <v>2140</v>
      </c>
    </row>
    <row r="1435" spans="1:4" x14ac:dyDescent="0.25">
      <c r="A1435" s="1" t="s">
        <v>700</v>
      </c>
      <c r="B1435" s="1">
        <v>2013</v>
      </c>
      <c r="C1435" s="1" t="s">
        <v>1498</v>
      </c>
      <c r="D1435" s="1" t="s">
        <v>2140</v>
      </c>
    </row>
    <row r="1436" spans="1:4" x14ac:dyDescent="0.25">
      <c r="A1436" s="1" t="s">
        <v>701</v>
      </c>
      <c r="B1436" s="1">
        <v>2014</v>
      </c>
      <c r="C1436" s="1" t="s">
        <v>1498</v>
      </c>
      <c r="D1436" s="1" t="s">
        <v>2140</v>
      </c>
    </row>
    <row r="1437" spans="1:4" x14ac:dyDescent="0.25">
      <c r="A1437" s="1" t="s">
        <v>254</v>
      </c>
      <c r="B1437" s="1">
        <v>2006</v>
      </c>
      <c r="C1437" s="1" t="s">
        <v>1498</v>
      </c>
      <c r="D1437" s="1" t="s">
        <v>2140</v>
      </c>
    </row>
    <row r="1438" spans="1:4" x14ac:dyDescent="0.25">
      <c r="A1438" s="1" t="s">
        <v>290</v>
      </c>
      <c r="B1438" s="1">
        <v>2001</v>
      </c>
      <c r="C1438" s="1" t="s">
        <v>1498</v>
      </c>
      <c r="D1438" s="1" t="s">
        <v>2140</v>
      </c>
    </row>
    <row r="1439" spans="1:4" x14ac:dyDescent="0.25">
      <c r="A1439" s="1" t="s">
        <v>264</v>
      </c>
      <c r="B1439" s="1">
        <v>2000</v>
      </c>
      <c r="C1439" s="1" t="s">
        <v>2011</v>
      </c>
      <c r="D1439" s="1" t="s">
        <v>2141</v>
      </c>
    </row>
    <row r="1440" spans="1:4" x14ac:dyDescent="0.25">
      <c r="A1440" s="1" t="s">
        <v>699</v>
      </c>
      <c r="B1440" s="1">
        <v>2020</v>
      </c>
      <c r="C1440" s="1" t="s">
        <v>1934</v>
      </c>
      <c r="D1440" s="1" t="s">
        <v>2140</v>
      </c>
    </row>
    <row r="1441" spans="1:4" x14ac:dyDescent="0.25">
      <c r="A1441" s="1" t="s">
        <v>134</v>
      </c>
      <c r="B1441" s="1">
        <v>2000</v>
      </c>
      <c r="C1441" s="1" t="s">
        <v>1784</v>
      </c>
      <c r="D1441" s="1" t="s">
        <v>2141</v>
      </c>
    </row>
    <row r="1442" spans="1:4" ht="30" x14ac:dyDescent="0.25">
      <c r="A1442" s="1" t="s">
        <v>130</v>
      </c>
      <c r="B1442" s="1">
        <v>2005</v>
      </c>
      <c r="C1442" s="1" t="s">
        <v>1772</v>
      </c>
      <c r="D1442" s="1" t="s">
        <v>2140</v>
      </c>
    </row>
    <row r="1443" spans="1:4" x14ac:dyDescent="0.25">
      <c r="A1443" s="1" t="s">
        <v>37</v>
      </c>
      <c r="B1443" s="1">
        <v>2010</v>
      </c>
      <c r="C1443" s="1" t="s">
        <v>1608</v>
      </c>
      <c r="D1443" s="1" t="s">
        <v>2141</v>
      </c>
    </row>
    <row r="1444" spans="1:4" x14ac:dyDescent="0.25">
      <c r="A1444" s="1" t="s">
        <v>165</v>
      </c>
      <c r="B1444" s="1">
        <v>2013</v>
      </c>
      <c r="C1444" s="1" t="s">
        <v>1608</v>
      </c>
      <c r="D1444" s="1" t="s">
        <v>2141</v>
      </c>
    </row>
    <row r="1445" spans="1:4" x14ac:dyDescent="0.25">
      <c r="A1445" s="1" t="s">
        <v>175</v>
      </c>
      <c r="B1445" s="1">
        <v>2016</v>
      </c>
      <c r="C1445" s="1" t="s">
        <v>1608</v>
      </c>
      <c r="D1445" s="1" t="s">
        <v>2141</v>
      </c>
    </row>
    <row r="1446" spans="1:4" x14ac:dyDescent="0.25">
      <c r="A1446" s="1" t="s">
        <v>208</v>
      </c>
      <c r="B1446" s="1">
        <v>2004</v>
      </c>
      <c r="C1446" s="1" t="s">
        <v>1608</v>
      </c>
      <c r="D1446" s="1" t="s">
        <v>2141</v>
      </c>
    </row>
    <row r="1447" spans="1:4" x14ac:dyDescent="0.25">
      <c r="A1447" s="1" t="s">
        <v>308</v>
      </c>
      <c r="B1447" s="1">
        <v>2004</v>
      </c>
      <c r="C1447" s="1" t="s">
        <v>2082</v>
      </c>
      <c r="D1447" s="1" t="s">
        <v>2139</v>
      </c>
    </row>
    <row r="1448" spans="1:4" x14ac:dyDescent="0.25">
      <c r="A1448" s="1" t="s">
        <v>125</v>
      </c>
      <c r="B1448" s="1">
        <v>2003</v>
      </c>
      <c r="C1448" s="1" t="s">
        <v>1761</v>
      </c>
      <c r="D1448" s="1" t="s">
        <v>2139</v>
      </c>
    </row>
    <row r="1449" spans="1:4" x14ac:dyDescent="0.25">
      <c r="A1449" s="1" t="s">
        <v>37</v>
      </c>
      <c r="B1449" s="1">
        <v>2010</v>
      </c>
      <c r="C1449" s="1" t="s">
        <v>1609</v>
      </c>
      <c r="D1449" s="1" t="s">
        <v>2142</v>
      </c>
    </row>
    <row r="1450" spans="1:4" x14ac:dyDescent="0.25">
      <c r="A1450" s="1" t="s">
        <v>111</v>
      </c>
      <c r="B1450" s="1">
        <v>2003</v>
      </c>
      <c r="C1450" s="1" t="s">
        <v>1609</v>
      </c>
      <c r="D1450" s="1" t="s">
        <v>2142</v>
      </c>
    </row>
    <row r="1451" spans="1:4" x14ac:dyDescent="0.25">
      <c r="A1451" s="1" t="s">
        <v>145</v>
      </c>
      <c r="B1451" s="1">
        <v>1999</v>
      </c>
      <c r="C1451" s="1" t="s">
        <v>1609</v>
      </c>
      <c r="D1451" s="1" t="s">
        <v>2142</v>
      </c>
    </row>
    <row r="1452" spans="1:4" x14ac:dyDescent="0.25">
      <c r="A1452" s="1" t="s">
        <v>148</v>
      </c>
      <c r="B1452" s="1">
        <v>2000</v>
      </c>
      <c r="C1452" s="1" t="s">
        <v>1609</v>
      </c>
      <c r="D1452" s="1" t="s">
        <v>2142</v>
      </c>
    </row>
    <row r="1453" spans="1:4" x14ac:dyDescent="0.25">
      <c r="A1453" s="1" t="s">
        <v>281</v>
      </c>
      <c r="B1453" s="1">
        <v>2022</v>
      </c>
      <c r="C1453" s="1" t="s">
        <v>2044</v>
      </c>
      <c r="D1453" s="1" t="s">
        <v>2141</v>
      </c>
    </row>
    <row r="1454" spans="1:4" x14ac:dyDescent="0.25">
      <c r="A1454" s="1" t="s">
        <v>37</v>
      </c>
      <c r="B1454" s="1">
        <v>2010</v>
      </c>
      <c r="C1454" s="1" t="s">
        <v>1610</v>
      </c>
      <c r="D1454" s="1" t="s">
        <v>2142</v>
      </c>
    </row>
    <row r="1455" spans="1:4" x14ac:dyDescent="0.25">
      <c r="A1455" s="1" t="s">
        <v>701</v>
      </c>
      <c r="B1455" s="1">
        <v>2014</v>
      </c>
      <c r="C1455" s="1" t="s">
        <v>1962</v>
      </c>
      <c r="D1455" s="1" t="s">
        <v>2140</v>
      </c>
    </row>
    <row r="1456" spans="1:4" x14ac:dyDescent="0.25">
      <c r="A1456" s="1" t="s">
        <v>179</v>
      </c>
      <c r="B1456" s="1">
        <v>2017</v>
      </c>
      <c r="C1456" s="1" t="s">
        <v>1860</v>
      </c>
      <c r="D1456" s="1" t="s">
        <v>2140</v>
      </c>
    </row>
    <row r="1457" spans="1:4" x14ac:dyDescent="0.25">
      <c r="A1457" s="1" t="s">
        <v>174</v>
      </c>
      <c r="B1457" s="1">
        <v>2016</v>
      </c>
      <c r="C1457" s="1" t="s">
        <v>1860</v>
      </c>
      <c r="D1457" s="1" t="s">
        <v>2140</v>
      </c>
    </row>
    <row r="1458" spans="1:4" x14ac:dyDescent="0.25">
      <c r="A1458" s="1" t="s">
        <v>179</v>
      </c>
      <c r="B1458" s="1">
        <v>2017</v>
      </c>
      <c r="C1458" s="1" t="s">
        <v>1861</v>
      </c>
      <c r="D1458" s="1" t="s">
        <v>2141</v>
      </c>
    </row>
    <row r="1459" spans="1:4" x14ac:dyDescent="0.25">
      <c r="A1459" s="1" t="s">
        <v>318</v>
      </c>
      <c r="B1459" s="1">
        <v>2017</v>
      </c>
      <c r="C1459" s="1" t="s">
        <v>2112</v>
      </c>
      <c r="D1459" s="1" t="s">
        <v>2141</v>
      </c>
    </row>
    <row r="1460" spans="1:4" x14ac:dyDescent="0.25">
      <c r="A1460" s="1" t="s">
        <v>15</v>
      </c>
      <c r="B1460" s="1">
        <v>2016</v>
      </c>
      <c r="C1460" s="1" t="s">
        <v>1524</v>
      </c>
      <c r="D1460" s="1" t="s">
        <v>2141</v>
      </c>
    </row>
    <row r="1461" spans="1:4" x14ac:dyDescent="0.25">
      <c r="A1461" s="1" t="s">
        <v>125</v>
      </c>
      <c r="B1461" s="1">
        <v>2003</v>
      </c>
      <c r="C1461" s="1" t="s">
        <v>1524</v>
      </c>
      <c r="D1461" s="1" t="s">
        <v>2141</v>
      </c>
    </row>
    <row r="1462" spans="1:4" x14ac:dyDescent="0.25">
      <c r="A1462" s="1" t="s">
        <v>318</v>
      </c>
      <c r="B1462" s="1">
        <v>2017</v>
      </c>
      <c r="C1462" s="1" t="s">
        <v>2113</v>
      </c>
      <c r="D1462" s="1" t="s">
        <v>2142</v>
      </c>
    </row>
    <row r="1463" spans="1:4" x14ac:dyDescent="0.25">
      <c r="A1463" s="1" t="s">
        <v>258</v>
      </c>
      <c r="B1463" s="1">
        <v>2013</v>
      </c>
      <c r="C1463" s="1" t="s">
        <v>2000</v>
      </c>
      <c r="D1463" s="1" t="s">
        <v>2140</v>
      </c>
    </row>
    <row r="1464" spans="1:4" x14ac:dyDescent="0.25">
      <c r="A1464" s="1" t="s">
        <v>98</v>
      </c>
      <c r="B1464" s="1">
        <v>2020</v>
      </c>
      <c r="C1464" s="1" t="s">
        <v>1681</v>
      </c>
      <c r="D1464" s="1" t="s">
        <v>2141</v>
      </c>
    </row>
    <row r="1465" spans="1:4" x14ac:dyDescent="0.25">
      <c r="A1465" s="1" t="s">
        <v>174</v>
      </c>
      <c r="B1465" s="1">
        <v>2016</v>
      </c>
      <c r="C1465" s="1" t="s">
        <v>1681</v>
      </c>
      <c r="D1465" s="1" t="s">
        <v>2141</v>
      </c>
    </row>
    <row r="1466" spans="1:4" x14ac:dyDescent="0.25">
      <c r="A1466" s="1" t="s">
        <v>175</v>
      </c>
      <c r="B1466" s="1">
        <v>2016</v>
      </c>
      <c r="C1466" s="1" t="s">
        <v>1681</v>
      </c>
      <c r="D1466" s="1" t="s">
        <v>2141</v>
      </c>
    </row>
    <row r="1467" spans="1:4" x14ac:dyDescent="0.25">
      <c r="A1467" s="1" t="s">
        <v>188</v>
      </c>
      <c r="B1467" s="1">
        <v>2004</v>
      </c>
      <c r="C1467" s="1" t="s">
        <v>1681</v>
      </c>
      <c r="D1467" s="1" t="s">
        <v>2141</v>
      </c>
    </row>
    <row r="1468" spans="1:4" x14ac:dyDescent="0.25">
      <c r="A1468" s="1" t="s">
        <v>196</v>
      </c>
      <c r="B1468" s="1">
        <v>2001</v>
      </c>
      <c r="C1468" s="1" t="s">
        <v>1681</v>
      </c>
      <c r="D1468" s="1" t="s">
        <v>2141</v>
      </c>
    </row>
    <row r="1469" spans="1:4" x14ac:dyDescent="0.25">
      <c r="A1469" s="1" t="s">
        <v>199</v>
      </c>
      <c r="B1469" s="1">
        <v>2004</v>
      </c>
      <c r="C1469" s="1" t="s">
        <v>1681</v>
      </c>
      <c r="D1469" s="1" t="s">
        <v>2141</v>
      </c>
    </row>
    <row r="1470" spans="1:4" x14ac:dyDescent="0.25">
      <c r="A1470" s="1" t="s">
        <v>208</v>
      </c>
      <c r="B1470" s="1">
        <v>2004</v>
      </c>
      <c r="C1470" s="1" t="s">
        <v>1681</v>
      </c>
      <c r="D1470" s="1" t="s">
        <v>2141</v>
      </c>
    </row>
    <row r="1471" spans="1:4" x14ac:dyDescent="0.25">
      <c r="A1471" s="1" t="s">
        <v>699</v>
      </c>
      <c r="B1471" s="1">
        <v>2020</v>
      </c>
      <c r="C1471" s="1" t="s">
        <v>1681</v>
      </c>
      <c r="D1471" s="1" t="s">
        <v>2141</v>
      </c>
    </row>
    <row r="1472" spans="1:4" x14ac:dyDescent="0.25">
      <c r="A1472" s="1" t="s">
        <v>232</v>
      </c>
      <c r="B1472" s="1">
        <v>2020</v>
      </c>
      <c r="C1472" s="1" t="s">
        <v>1681</v>
      </c>
      <c r="D1472" s="1" t="s">
        <v>2141</v>
      </c>
    </row>
    <row r="1473" spans="1:4" x14ac:dyDescent="0.25">
      <c r="A1473" s="1" t="s">
        <v>250</v>
      </c>
      <c r="B1473" s="1">
        <v>2013</v>
      </c>
      <c r="C1473" s="1" t="s">
        <v>1681</v>
      </c>
      <c r="D1473" s="1" t="s">
        <v>2141</v>
      </c>
    </row>
    <row r="1474" spans="1:4" x14ac:dyDescent="0.25">
      <c r="A1474" s="1" t="s">
        <v>254</v>
      </c>
      <c r="B1474" s="1">
        <v>2006</v>
      </c>
      <c r="C1474" s="1" t="s">
        <v>1681</v>
      </c>
      <c r="D1474" s="1" t="s">
        <v>2141</v>
      </c>
    </row>
    <row r="1475" spans="1:4" x14ac:dyDescent="0.25">
      <c r="A1475" s="1" t="s">
        <v>276</v>
      </c>
      <c r="B1475" s="1">
        <v>2020</v>
      </c>
      <c r="C1475" s="1" t="s">
        <v>1681</v>
      </c>
      <c r="D1475" s="1" t="s">
        <v>2141</v>
      </c>
    </row>
    <row r="1476" spans="1:4" x14ac:dyDescent="0.25">
      <c r="A1476" s="1" t="s">
        <v>284</v>
      </c>
      <c r="B1476" s="1">
        <v>2016</v>
      </c>
      <c r="C1476" s="1" t="s">
        <v>1681</v>
      </c>
      <c r="D1476" s="1" t="s">
        <v>2141</v>
      </c>
    </row>
    <row r="1477" spans="1:4" x14ac:dyDescent="0.25">
      <c r="A1477" s="1" t="s">
        <v>293</v>
      </c>
      <c r="B1477" s="1">
        <v>2004</v>
      </c>
      <c r="C1477" s="1" t="s">
        <v>1681</v>
      </c>
      <c r="D1477" s="1" t="s">
        <v>2141</v>
      </c>
    </row>
    <row r="1478" spans="1:4" x14ac:dyDescent="0.25">
      <c r="A1478" s="1" t="s">
        <v>295</v>
      </c>
      <c r="B1478" s="1">
        <v>2020</v>
      </c>
      <c r="C1478" s="1" t="s">
        <v>1681</v>
      </c>
      <c r="D1478" s="1" t="s">
        <v>2141</v>
      </c>
    </row>
    <row r="1479" spans="1:4" x14ac:dyDescent="0.25">
      <c r="A1479" s="1" t="s">
        <v>264</v>
      </c>
      <c r="B1479" s="1">
        <v>2000</v>
      </c>
      <c r="C1479" s="1" t="s">
        <v>2012</v>
      </c>
      <c r="D1479" s="1" t="s">
        <v>2140</v>
      </c>
    </row>
    <row r="1480" spans="1:4" x14ac:dyDescent="0.25">
      <c r="A1480" s="1" t="s">
        <v>267</v>
      </c>
      <c r="B1480" s="1">
        <v>2002</v>
      </c>
      <c r="C1480" s="1" t="s">
        <v>2012</v>
      </c>
      <c r="D1480" s="1" t="s">
        <v>2140</v>
      </c>
    </row>
    <row r="1481" spans="1:4" x14ac:dyDescent="0.25">
      <c r="A1481" s="1" t="s">
        <v>155</v>
      </c>
      <c r="B1481" s="1">
        <v>2013</v>
      </c>
      <c r="C1481" s="1" t="s">
        <v>1815</v>
      </c>
      <c r="D1481" s="1" t="s">
        <v>2140</v>
      </c>
    </row>
    <row r="1482" spans="1:4" x14ac:dyDescent="0.25">
      <c r="A1482" s="1" t="s">
        <v>155</v>
      </c>
      <c r="B1482" s="1">
        <v>2013</v>
      </c>
      <c r="C1482" s="1" t="s">
        <v>1819</v>
      </c>
      <c r="D1482" s="1" t="s">
        <v>2141</v>
      </c>
    </row>
    <row r="1483" spans="1:4" x14ac:dyDescent="0.25">
      <c r="A1483" s="1" t="s">
        <v>315</v>
      </c>
      <c r="B1483" s="1">
        <v>2020</v>
      </c>
      <c r="C1483" s="1" t="s">
        <v>2098</v>
      </c>
      <c r="D1483" s="1" t="s">
        <v>2141</v>
      </c>
    </row>
    <row r="1484" spans="1:4" x14ac:dyDescent="0.25">
      <c r="A1484" s="1" t="s">
        <v>155</v>
      </c>
      <c r="B1484" s="1">
        <v>2013</v>
      </c>
      <c r="C1484" s="1" t="s">
        <v>1820</v>
      </c>
      <c r="D1484" s="1" t="s">
        <v>2141</v>
      </c>
    </row>
    <row r="1485" spans="1:4" x14ac:dyDescent="0.25">
      <c r="A1485" s="1" t="s">
        <v>155</v>
      </c>
      <c r="B1485" s="1">
        <v>2013</v>
      </c>
      <c r="C1485" s="1" t="s">
        <v>1821</v>
      </c>
      <c r="D1485" s="1" t="s">
        <v>2140</v>
      </c>
    </row>
    <row r="1486" spans="1:4" x14ac:dyDescent="0.25">
      <c r="A1486" s="1" t="s">
        <v>315</v>
      </c>
      <c r="B1486" s="1">
        <v>2020</v>
      </c>
      <c r="C1486" s="1" t="s">
        <v>1821</v>
      </c>
      <c r="D1486" s="1" t="s">
        <v>2140</v>
      </c>
    </row>
    <row r="1487" spans="1:4" x14ac:dyDescent="0.25">
      <c r="A1487" s="1" t="s">
        <v>19</v>
      </c>
      <c r="B1487" s="1">
        <v>2008</v>
      </c>
      <c r="C1487" s="1" t="s">
        <v>1513</v>
      </c>
      <c r="D1487" s="1" t="s">
        <v>2139</v>
      </c>
    </row>
    <row r="1488" spans="1:4" x14ac:dyDescent="0.25">
      <c r="A1488" s="1" t="s">
        <v>30</v>
      </c>
      <c r="B1488" s="1">
        <v>2010</v>
      </c>
      <c r="C1488" s="1" t="s">
        <v>1513</v>
      </c>
      <c r="D1488" s="1" t="s">
        <v>2139</v>
      </c>
    </row>
    <row r="1489" spans="1:4" x14ac:dyDescent="0.25">
      <c r="A1489" s="1" t="s">
        <v>276</v>
      </c>
      <c r="B1489" s="1">
        <v>2020</v>
      </c>
      <c r="C1489" s="1" t="s">
        <v>1513</v>
      </c>
      <c r="D1489" s="1" t="s">
        <v>2139</v>
      </c>
    </row>
    <row r="1490" spans="1:4" x14ac:dyDescent="0.25">
      <c r="A1490" s="1" t="s">
        <v>47</v>
      </c>
      <c r="B1490" s="1">
        <v>2014</v>
      </c>
      <c r="C1490" s="1" t="s">
        <v>1636</v>
      </c>
      <c r="D1490" s="1" t="s">
        <v>2139</v>
      </c>
    </row>
    <row r="1491" spans="1:4" x14ac:dyDescent="0.25">
      <c r="A1491" s="1" t="s">
        <v>15</v>
      </c>
      <c r="B1491" s="1">
        <v>2016</v>
      </c>
      <c r="C1491" s="1" t="s">
        <v>1518</v>
      </c>
      <c r="D1491" s="1" t="s">
        <v>2139</v>
      </c>
    </row>
    <row r="1492" spans="1:4" x14ac:dyDescent="0.25">
      <c r="A1492" s="1" t="s">
        <v>1231</v>
      </c>
      <c r="B1492" s="1">
        <v>2016</v>
      </c>
      <c r="C1492" s="1" t="s">
        <v>1518</v>
      </c>
      <c r="D1492" s="1" t="s">
        <v>2139</v>
      </c>
    </row>
    <row r="1493" spans="1:4" x14ac:dyDescent="0.25">
      <c r="A1493" s="1" t="s">
        <v>24</v>
      </c>
      <c r="B1493" s="1">
        <v>2020</v>
      </c>
      <c r="C1493" s="1" t="s">
        <v>1518</v>
      </c>
      <c r="D1493" s="1" t="s">
        <v>2139</v>
      </c>
    </row>
    <row r="1494" spans="1:4" x14ac:dyDescent="0.25">
      <c r="A1494" s="1" t="s">
        <v>75</v>
      </c>
      <c r="B1494" s="1">
        <v>2015</v>
      </c>
      <c r="C1494" s="1" t="s">
        <v>1518</v>
      </c>
      <c r="D1494" s="1" t="s">
        <v>2139</v>
      </c>
    </row>
    <row r="1495" spans="1:4" x14ac:dyDescent="0.25">
      <c r="A1495" s="1" t="s">
        <v>85</v>
      </c>
      <c r="B1495" s="1">
        <v>2001</v>
      </c>
      <c r="C1495" s="1" t="s">
        <v>1518</v>
      </c>
      <c r="D1495" s="1" t="s">
        <v>2139</v>
      </c>
    </row>
    <row r="1496" spans="1:4" x14ac:dyDescent="0.25">
      <c r="A1496" s="1" t="s">
        <v>111</v>
      </c>
      <c r="B1496" s="1">
        <v>2003</v>
      </c>
      <c r="C1496" s="1" t="s">
        <v>1518</v>
      </c>
      <c r="D1496" s="1" t="s">
        <v>2139</v>
      </c>
    </row>
    <row r="1497" spans="1:4" x14ac:dyDescent="0.25">
      <c r="A1497" s="1" t="s">
        <v>157</v>
      </c>
      <c r="B1497" s="1">
        <v>2008</v>
      </c>
      <c r="C1497" s="1" t="s">
        <v>1518</v>
      </c>
      <c r="D1497" s="1" t="s">
        <v>2139</v>
      </c>
    </row>
    <row r="1498" spans="1:4" x14ac:dyDescent="0.25">
      <c r="A1498" s="1" t="s">
        <v>185</v>
      </c>
      <c r="B1498" s="1">
        <v>2010</v>
      </c>
      <c r="C1498" s="1" t="s">
        <v>1518</v>
      </c>
      <c r="D1498" s="1" t="s">
        <v>2139</v>
      </c>
    </row>
    <row r="1499" spans="1:4" x14ac:dyDescent="0.25">
      <c r="A1499" s="1" t="s">
        <v>196</v>
      </c>
      <c r="B1499" s="1">
        <v>2001</v>
      </c>
      <c r="C1499" s="1" t="s">
        <v>1518</v>
      </c>
      <c r="D1499" s="1" t="s">
        <v>2139</v>
      </c>
    </row>
    <row r="1500" spans="1:4" x14ac:dyDescent="0.25">
      <c r="A1500" s="1" t="s">
        <v>264</v>
      </c>
      <c r="B1500" s="1">
        <v>2000</v>
      </c>
      <c r="C1500" s="1" t="s">
        <v>1518</v>
      </c>
      <c r="D1500" s="1" t="s">
        <v>2139</v>
      </c>
    </row>
    <row r="1501" spans="1:4" x14ac:dyDescent="0.25">
      <c r="A1501" s="1" t="s">
        <v>267</v>
      </c>
      <c r="B1501" s="1">
        <v>2002</v>
      </c>
      <c r="C1501" s="1" t="s">
        <v>1518</v>
      </c>
      <c r="D1501" s="1" t="s">
        <v>2139</v>
      </c>
    </row>
    <row r="1502" spans="1:4" x14ac:dyDescent="0.25">
      <c r="A1502" s="1" t="s">
        <v>306</v>
      </c>
      <c r="B1502" s="1">
        <v>2002</v>
      </c>
      <c r="C1502" s="1" t="s">
        <v>1518</v>
      </c>
      <c r="D1502" s="1" t="s">
        <v>2139</v>
      </c>
    </row>
    <row r="1503" spans="1:4" x14ac:dyDescent="0.25">
      <c r="A1503" s="1" t="s">
        <v>1038</v>
      </c>
      <c r="B1503" s="1">
        <v>2012</v>
      </c>
      <c r="C1503" s="1" t="s">
        <v>1518</v>
      </c>
      <c r="D1503" s="1" t="s">
        <v>2139</v>
      </c>
    </row>
    <row r="1504" spans="1:4" x14ac:dyDescent="0.25">
      <c r="A1504" s="1" t="s">
        <v>1039</v>
      </c>
      <c r="B1504" s="1">
        <v>2012</v>
      </c>
      <c r="C1504" s="1" t="s">
        <v>1518</v>
      </c>
      <c r="D1504" s="1" t="s">
        <v>2139</v>
      </c>
    </row>
    <row r="1505" spans="1:4" x14ac:dyDescent="0.25">
      <c r="A1505" s="1" t="s">
        <v>157</v>
      </c>
      <c r="B1505" s="1">
        <v>2008</v>
      </c>
      <c r="C1505" s="1" t="s">
        <v>1837</v>
      </c>
      <c r="D1505" s="1" t="s">
        <v>2139</v>
      </c>
    </row>
    <row r="1506" spans="1:4" x14ac:dyDescent="0.25">
      <c r="A1506" s="1" t="s">
        <v>196</v>
      </c>
      <c r="B1506" s="1">
        <v>2001</v>
      </c>
      <c r="C1506" s="1" t="s">
        <v>1907</v>
      </c>
      <c r="D1506" s="1" t="s">
        <v>2139</v>
      </c>
    </row>
    <row r="1507" spans="1:4" x14ac:dyDescent="0.25">
      <c r="A1507" s="1" t="s">
        <v>264</v>
      </c>
      <c r="B1507" s="1">
        <v>2000</v>
      </c>
      <c r="C1507" s="1" t="s">
        <v>1907</v>
      </c>
      <c r="D1507" s="1" t="s">
        <v>2139</v>
      </c>
    </row>
    <row r="1508" spans="1:4" x14ac:dyDescent="0.25">
      <c r="A1508" s="1" t="s">
        <v>15</v>
      </c>
      <c r="B1508" s="1">
        <v>2016</v>
      </c>
      <c r="C1508" s="1" t="s">
        <v>1519</v>
      </c>
      <c r="D1508" s="1" t="s">
        <v>2139</v>
      </c>
    </row>
    <row r="1509" spans="1:4" x14ac:dyDescent="0.25">
      <c r="A1509" s="1" t="s">
        <v>24</v>
      </c>
      <c r="B1509" s="1">
        <v>2020</v>
      </c>
      <c r="C1509" s="1" t="s">
        <v>1519</v>
      </c>
      <c r="D1509" s="1" t="s">
        <v>2139</v>
      </c>
    </row>
    <row r="1510" spans="1:4" x14ac:dyDescent="0.25">
      <c r="A1510" s="1" t="s">
        <v>85</v>
      </c>
      <c r="B1510" s="1">
        <v>2001</v>
      </c>
      <c r="C1510" s="1" t="s">
        <v>1519</v>
      </c>
      <c r="D1510" s="1" t="s">
        <v>2139</v>
      </c>
    </row>
    <row r="1511" spans="1:4" x14ac:dyDescent="0.25">
      <c r="A1511" s="1" t="s">
        <v>306</v>
      </c>
      <c r="B1511" s="1">
        <v>2002</v>
      </c>
      <c r="C1511" s="1" t="s">
        <v>1519</v>
      </c>
      <c r="D1511" s="1" t="s">
        <v>2139</v>
      </c>
    </row>
    <row r="1512" spans="1:4" x14ac:dyDescent="0.25">
      <c r="A1512" s="1" t="s">
        <v>1038</v>
      </c>
      <c r="B1512" s="1">
        <v>2012</v>
      </c>
      <c r="C1512" s="1" t="s">
        <v>1519</v>
      </c>
      <c r="D1512" s="1" t="s">
        <v>2139</v>
      </c>
    </row>
    <row r="1513" spans="1:4" x14ac:dyDescent="0.25">
      <c r="A1513" s="1" t="s">
        <v>1039</v>
      </c>
      <c r="B1513" s="1">
        <v>2012</v>
      </c>
      <c r="C1513" s="1" t="s">
        <v>1519</v>
      </c>
      <c r="D1513" s="1" t="s">
        <v>2139</v>
      </c>
    </row>
    <row r="1514" spans="1:4" x14ac:dyDescent="0.25">
      <c r="A1514" s="1" t="s">
        <v>702</v>
      </c>
      <c r="B1514" s="1">
        <v>2018</v>
      </c>
      <c r="C1514" s="1" t="s">
        <v>1971</v>
      </c>
      <c r="D1514" s="1" t="s">
        <v>2139</v>
      </c>
    </row>
    <row r="1515" spans="1:4" x14ac:dyDescent="0.25">
      <c r="A1515" s="1" t="s">
        <v>262</v>
      </c>
      <c r="B1515" s="1">
        <v>2008</v>
      </c>
      <c r="C1515" s="1" t="s">
        <v>2005</v>
      </c>
      <c r="D1515" s="1" t="s">
        <v>2141</v>
      </c>
    </row>
    <row r="1516" spans="1:4" x14ac:dyDescent="0.25">
      <c r="A1516" s="1" t="s">
        <v>117</v>
      </c>
      <c r="B1516" s="1">
        <v>2014</v>
      </c>
      <c r="C1516" s="1" t="s">
        <v>1735</v>
      </c>
      <c r="D1516" s="1" t="s">
        <v>2141</v>
      </c>
    </row>
    <row r="1517" spans="1:4" x14ac:dyDescent="0.25">
      <c r="A1517" s="1" t="s">
        <v>134</v>
      </c>
      <c r="B1517" s="1">
        <v>2000</v>
      </c>
      <c r="C1517" s="1" t="s">
        <v>1735</v>
      </c>
      <c r="D1517" s="1" t="s">
        <v>2141</v>
      </c>
    </row>
    <row r="1518" spans="1:4" x14ac:dyDescent="0.25">
      <c r="A1518" s="1" t="s">
        <v>160</v>
      </c>
      <c r="B1518" s="1">
        <v>2008</v>
      </c>
      <c r="C1518" s="1" t="s">
        <v>1840</v>
      </c>
      <c r="D1518" s="1" t="s">
        <v>2141</v>
      </c>
    </row>
    <row r="1519" spans="1:4" x14ac:dyDescent="0.25">
      <c r="A1519" s="1" t="s">
        <v>179</v>
      </c>
      <c r="B1519" s="1">
        <v>2017</v>
      </c>
      <c r="C1519" s="1" t="s">
        <v>1862</v>
      </c>
      <c r="D1519" s="1" t="s">
        <v>2141</v>
      </c>
    </row>
    <row r="1520" spans="1:4" x14ac:dyDescent="0.25">
      <c r="A1520" s="1" t="s">
        <v>185</v>
      </c>
      <c r="B1520" s="1">
        <v>2010</v>
      </c>
      <c r="C1520" s="1" t="s">
        <v>1892</v>
      </c>
      <c r="D1520" s="1" t="s">
        <v>2141</v>
      </c>
    </row>
    <row r="1521" spans="1:4" x14ac:dyDescent="0.25">
      <c r="A1521" s="1" t="s">
        <v>134</v>
      </c>
      <c r="B1521" s="1">
        <v>2000</v>
      </c>
      <c r="C1521" s="1" t="s">
        <v>1781</v>
      </c>
      <c r="D1521" s="1" t="s">
        <v>2141</v>
      </c>
    </row>
    <row r="1522" spans="1:4" x14ac:dyDescent="0.25">
      <c r="A1522" s="1" t="s">
        <v>53</v>
      </c>
      <c r="B1522" s="1">
        <v>2009</v>
      </c>
      <c r="C1522" s="1" t="s">
        <v>1650</v>
      </c>
      <c r="D1522" s="1" t="s">
        <v>2141</v>
      </c>
    </row>
    <row r="1523" spans="1:4" x14ac:dyDescent="0.25">
      <c r="A1523" s="1" t="s">
        <v>272</v>
      </c>
      <c r="B1523" s="1">
        <v>2015</v>
      </c>
      <c r="C1523" s="1" t="s">
        <v>2034</v>
      </c>
      <c r="D1523" s="1" t="s">
        <v>2141</v>
      </c>
    </row>
    <row r="1524" spans="1:4" x14ac:dyDescent="0.25">
      <c r="A1524" s="1" t="s">
        <v>272</v>
      </c>
      <c r="B1524" s="1">
        <v>2015</v>
      </c>
      <c r="C1524" s="1" t="s">
        <v>2040</v>
      </c>
      <c r="D1524" s="1" t="s">
        <v>2141</v>
      </c>
    </row>
    <row r="1525" spans="1:4" x14ac:dyDescent="0.25">
      <c r="A1525" s="1" t="s">
        <v>175</v>
      </c>
      <c r="B1525" s="1">
        <v>2016</v>
      </c>
      <c r="C1525" s="1" t="s">
        <v>1882</v>
      </c>
      <c r="D1525" s="1" t="s">
        <v>2141</v>
      </c>
    </row>
    <row r="1526" spans="1:4" x14ac:dyDescent="0.25">
      <c r="A1526" s="1" t="s">
        <v>101</v>
      </c>
      <c r="B1526" s="1">
        <v>2021</v>
      </c>
      <c r="C1526" s="1" t="s">
        <v>1697</v>
      </c>
      <c r="D1526" s="1" t="s">
        <v>2141</v>
      </c>
    </row>
    <row r="1527" spans="1:4" x14ac:dyDescent="0.25">
      <c r="A1527" s="1" t="s">
        <v>37</v>
      </c>
      <c r="B1527" s="1">
        <v>2010</v>
      </c>
      <c r="C1527" s="1" t="s">
        <v>1611</v>
      </c>
      <c r="D1527" s="1" t="s">
        <v>2141</v>
      </c>
    </row>
    <row r="1528" spans="1:4" x14ac:dyDescent="0.25">
      <c r="A1528" s="1" t="s">
        <v>21</v>
      </c>
      <c r="B1528" s="1">
        <v>2019</v>
      </c>
      <c r="C1528" s="1" t="s">
        <v>1566</v>
      </c>
      <c r="D1528" s="1" t="s">
        <v>2141</v>
      </c>
    </row>
    <row r="1529" spans="1:4" x14ac:dyDescent="0.25">
      <c r="A1529" s="1" t="s">
        <v>157</v>
      </c>
      <c r="B1529" s="1">
        <v>2008</v>
      </c>
      <c r="C1529" s="1" t="s">
        <v>1566</v>
      </c>
      <c r="D1529" s="1" t="s">
        <v>2141</v>
      </c>
    </row>
    <row r="1530" spans="1:4" x14ac:dyDescent="0.25">
      <c r="A1530" s="1" t="s">
        <v>700</v>
      </c>
      <c r="B1530" s="1">
        <v>2013</v>
      </c>
      <c r="C1530" s="1" t="s">
        <v>1947</v>
      </c>
      <c r="D1530" s="1" t="s">
        <v>2142</v>
      </c>
    </row>
    <row r="1531" spans="1:4" x14ac:dyDescent="0.25">
      <c r="A1531" s="1" t="s">
        <v>1226</v>
      </c>
      <c r="B1531" s="1">
        <v>2011</v>
      </c>
      <c r="C1531" s="1" t="s">
        <v>1923</v>
      </c>
      <c r="D1531" s="1" t="s">
        <v>2142</v>
      </c>
    </row>
    <row r="1532" spans="1:4" x14ac:dyDescent="0.25">
      <c r="A1532" s="1" t="s">
        <v>1225</v>
      </c>
      <c r="B1532" s="1">
        <v>2011</v>
      </c>
      <c r="C1532" s="1" t="s">
        <v>1923</v>
      </c>
      <c r="D1532" s="1" t="s">
        <v>2142</v>
      </c>
    </row>
    <row r="1533" spans="1:4" x14ac:dyDescent="0.25">
      <c r="A1533" s="1" t="s">
        <v>151</v>
      </c>
      <c r="B1533" s="1">
        <v>2008</v>
      </c>
      <c r="C1533" s="1" t="s">
        <v>1832</v>
      </c>
      <c r="D1533" s="1" t="s">
        <v>2142</v>
      </c>
    </row>
    <row r="1534" spans="1:4" x14ac:dyDescent="0.25">
      <c r="A1534" s="1" t="s">
        <v>101</v>
      </c>
      <c r="B1534" s="1">
        <v>2021</v>
      </c>
      <c r="C1534" s="1" t="s">
        <v>1698</v>
      </c>
      <c r="D1534" s="1" t="s">
        <v>2142</v>
      </c>
    </row>
    <row r="1535" spans="1:4" x14ac:dyDescent="0.25">
      <c r="A1535" s="1" t="s">
        <v>16</v>
      </c>
      <c r="B1535" s="1">
        <v>2016</v>
      </c>
      <c r="C1535" s="1" t="s">
        <v>1550</v>
      </c>
      <c r="D1535" s="1" t="s">
        <v>2141</v>
      </c>
    </row>
    <row r="1536" spans="1:4" x14ac:dyDescent="0.25">
      <c r="A1536" s="1" t="s">
        <v>318</v>
      </c>
      <c r="B1536" s="1">
        <v>2017</v>
      </c>
      <c r="C1536" s="1" t="s">
        <v>2114</v>
      </c>
      <c r="D1536" s="1" t="s">
        <v>2141</v>
      </c>
    </row>
    <row r="1537" spans="1:4" ht="30" x14ac:dyDescent="0.25">
      <c r="A1537" s="1" t="s">
        <v>206</v>
      </c>
      <c r="B1537" s="1">
        <v>2022</v>
      </c>
      <c r="C1537" s="1" t="s">
        <v>1916</v>
      </c>
      <c r="D1537" s="1" t="s">
        <v>2139</v>
      </c>
    </row>
    <row r="1538" spans="1:4" x14ac:dyDescent="0.25">
      <c r="A1538" s="1" t="s">
        <v>206</v>
      </c>
      <c r="B1538" s="1">
        <v>2022</v>
      </c>
      <c r="C1538" s="1" t="s">
        <v>1917</v>
      </c>
      <c r="D1538" s="1" t="s">
        <v>2139</v>
      </c>
    </row>
    <row r="1539" spans="1:4" x14ac:dyDescent="0.25">
      <c r="A1539" s="1" t="s">
        <v>75</v>
      </c>
      <c r="B1539" s="1">
        <v>2015</v>
      </c>
      <c r="C1539" s="1" t="s">
        <v>1664</v>
      </c>
      <c r="D1539" s="1" t="s">
        <v>2139</v>
      </c>
    </row>
    <row r="1540" spans="1:4" x14ac:dyDescent="0.25">
      <c r="A1540" s="1" t="s">
        <v>700</v>
      </c>
      <c r="B1540" s="1">
        <v>2013</v>
      </c>
      <c r="C1540" s="1" t="s">
        <v>1948</v>
      </c>
      <c r="D1540" s="1" t="s">
        <v>2140</v>
      </c>
    </row>
    <row r="1541" spans="1:4" x14ac:dyDescent="0.25">
      <c r="A1541" s="1" t="s">
        <v>188</v>
      </c>
      <c r="B1541" s="1">
        <v>2004</v>
      </c>
      <c r="C1541" s="1" t="s">
        <v>1898</v>
      </c>
      <c r="D1541" s="1" t="s">
        <v>2142</v>
      </c>
    </row>
    <row r="1542" spans="1:4" x14ac:dyDescent="0.25">
      <c r="A1542" s="1" t="s">
        <v>287</v>
      </c>
      <c r="B1542" s="1">
        <v>2016</v>
      </c>
      <c r="C1542" s="1" t="s">
        <v>2051</v>
      </c>
      <c r="D1542" s="1" t="s">
        <v>2140</v>
      </c>
    </row>
    <row r="1543" spans="1:4" x14ac:dyDescent="0.25">
      <c r="A1543" s="1" t="s">
        <v>41</v>
      </c>
      <c r="B1543" s="1">
        <v>2020</v>
      </c>
      <c r="C1543" s="1" t="s">
        <v>1628</v>
      </c>
      <c r="D1543" s="1" t="s">
        <v>2139</v>
      </c>
    </row>
    <row r="1544" spans="1:4" x14ac:dyDescent="0.25">
      <c r="A1544" s="1" t="s">
        <v>701</v>
      </c>
      <c r="B1544" s="1">
        <v>2014</v>
      </c>
      <c r="C1544" s="1" t="s">
        <v>1959</v>
      </c>
      <c r="D1544" s="1" t="s">
        <v>2139</v>
      </c>
    </row>
    <row r="1545" spans="1:4" x14ac:dyDescent="0.25">
      <c r="A1545" s="1" t="s">
        <v>702</v>
      </c>
      <c r="B1545" s="1">
        <v>2018</v>
      </c>
      <c r="C1545" s="1" t="s">
        <v>1959</v>
      </c>
      <c r="D1545" s="1" t="s">
        <v>2139</v>
      </c>
    </row>
    <row r="1546" spans="1:4" x14ac:dyDescent="0.25">
      <c r="A1546" s="1" t="s">
        <v>1038</v>
      </c>
      <c r="B1546" s="1">
        <v>2012</v>
      </c>
      <c r="C1546" s="1" t="s">
        <v>1959</v>
      </c>
      <c r="D1546" s="1" t="s">
        <v>2139</v>
      </c>
    </row>
    <row r="1547" spans="1:4" x14ac:dyDescent="0.25">
      <c r="A1547" s="1" t="s">
        <v>276</v>
      </c>
      <c r="B1547" s="1">
        <v>2020</v>
      </c>
      <c r="C1547" s="1" t="s">
        <v>2031</v>
      </c>
      <c r="D1547" s="1" t="s">
        <v>2139</v>
      </c>
    </row>
    <row r="1548" spans="1:4" x14ac:dyDescent="0.25">
      <c r="A1548" s="1" t="s">
        <v>264</v>
      </c>
      <c r="B1548" s="1">
        <v>2000</v>
      </c>
      <c r="C1548" s="1" t="s">
        <v>2013</v>
      </c>
      <c r="D1548" s="1" t="s">
        <v>2140</v>
      </c>
    </row>
    <row r="1549" spans="1:4" x14ac:dyDescent="0.25">
      <c r="A1549" s="1" t="s">
        <v>267</v>
      </c>
      <c r="B1549" s="1">
        <v>2002</v>
      </c>
      <c r="C1549" s="1" t="s">
        <v>2013</v>
      </c>
      <c r="D1549" s="1" t="s">
        <v>2140</v>
      </c>
    </row>
    <row r="1550" spans="1:4" ht="30" x14ac:dyDescent="0.25">
      <c r="A1550" s="1" t="s">
        <v>128</v>
      </c>
      <c r="B1550" s="1">
        <v>2005</v>
      </c>
      <c r="C1550" s="1" t="s">
        <v>1768</v>
      </c>
      <c r="D1550" s="1" t="s">
        <v>2140</v>
      </c>
    </row>
    <row r="1551" spans="1:4" ht="30" x14ac:dyDescent="0.25">
      <c r="A1551" s="1" t="s">
        <v>130</v>
      </c>
      <c r="B1551" s="1">
        <v>2005</v>
      </c>
      <c r="C1551" s="1" t="s">
        <v>1768</v>
      </c>
      <c r="D1551" s="1" t="s">
        <v>2140</v>
      </c>
    </row>
    <row r="1552" spans="1:4" x14ac:dyDescent="0.25">
      <c r="A1552" s="1" t="s">
        <v>137</v>
      </c>
      <c r="B1552" s="1">
        <v>2004</v>
      </c>
      <c r="C1552" s="1" t="s">
        <v>1768</v>
      </c>
      <c r="D1552" s="1" t="s">
        <v>2140</v>
      </c>
    </row>
    <row r="1553" spans="1:4" x14ac:dyDescent="0.25">
      <c r="A1553" s="1" t="s">
        <v>1226</v>
      </c>
      <c r="B1553" s="1">
        <v>2011</v>
      </c>
      <c r="C1553" s="1" t="s">
        <v>1768</v>
      </c>
      <c r="D1553" s="1" t="s">
        <v>2140</v>
      </c>
    </row>
    <row r="1554" spans="1:4" x14ac:dyDescent="0.25">
      <c r="A1554" s="1" t="s">
        <v>700</v>
      </c>
      <c r="B1554" s="1">
        <v>2013</v>
      </c>
      <c r="C1554" s="1" t="s">
        <v>1952</v>
      </c>
      <c r="D1554" s="1" t="s">
        <v>2139</v>
      </c>
    </row>
    <row r="1555" spans="1:4" x14ac:dyDescent="0.25">
      <c r="A1555" s="1" t="s">
        <v>701</v>
      </c>
      <c r="B1555" s="1">
        <v>2014</v>
      </c>
      <c r="C1555" s="1" t="s">
        <v>1960</v>
      </c>
      <c r="D1555" s="1" t="s">
        <v>2142</v>
      </c>
    </row>
    <row r="1556" spans="1:4" x14ac:dyDescent="0.25">
      <c r="A1556" s="1" t="s">
        <v>700</v>
      </c>
      <c r="B1556" s="1">
        <v>2013</v>
      </c>
      <c r="C1556" s="1" t="s">
        <v>1953</v>
      </c>
      <c r="D1556" s="1" t="s">
        <v>2142</v>
      </c>
    </row>
    <row r="1557" spans="1:4" x14ac:dyDescent="0.25">
      <c r="A1557" s="1" t="s">
        <v>701</v>
      </c>
      <c r="B1557" s="1">
        <v>2014</v>
      </c>
      <c r="C1557" s="1" t="s">
        <v>1953</v>
      </c>
      <c r="D1557" s="1" t="s">
        <v>2142</v>
      </c>
    </row>
    <row r="1558" spans="1:4" x14ac:dyDescent="0.25">
      <c r="A1558" s="1" t="s">
        <v>702</v>
      </c>
      <c r="B1558" s="1">
        <v>2018</v>
      </c>
      <c r="C1558" s="1" t="s">
        <v>1953</v>
      </c>
      <c r="D1558" s="1" t="s">
        <v>2142</v>
      </c>
    </row>
    <row r="1559" spans="1:4" x14ac:dyDescent="0.25">
      <c r="A1559" s="1" t="s">
        <v>701</v>
      </c>
      <c r="B1559" s="1">
        <v>2014</v>
      </c>
      <c r="C1559" s="1" t="s">
        <v>1961</v>
      </c>
      <c r="D1559" s="1" t="s">
        <v>2139</v>
      </c>
    </row>
    <row r="1560" spans="1:4" x14ac:dyDescent="0.25">
      <c r="A1560" s="1" t="s">
        <v>702</v>
      </c>
      <c r="B1560" s="1">
        <v>2018</v>
      </c>
      <c r="C1560" s="1" t="s">
        <v>1961</v>
      </c>
      <c r="D1560" s="1" t="s">
        <v>2139</v>
      </c>
    </row>
    <row r="1561" spans="1:4" x14ac:dyDescent="0.25">
      <c r="A1561" s="1" t="s">
        <v>9</v>
      </c>
      <c r="B1561" s="1">
        <v>2011</v>
      </c>
      <c r="C1561" s="1" t="s">
        <v>1506</v>
      </c>
      <c r="D1561" s="1" t="s">
        <v>2142</v>
      </c>
    </row>
    <row r="1562" spans="1:4" x14ac:dyDescent="0.25">
      <c r="A1562" s="1" t="s">
        <v>27</v>
      </c>
      <c r="B1562" s="1">
        <v>2004</v>
      </c>
      <c r="C1562" s="1" t="s">
        <v>1506</v>
      </c>
      <c r="D1562" s="1" t="s">
        <v>2142</v>
      </c>
    </row>
    <row r="1563" spans="1:4" x14ac:dyDescent="0.25">
      <c r="A1563" s="1" t="s">
        <v>1225</v>
      </c>
      <c r="B1563" s="1">
        <v>2011</v>
      </c>
      <c r="C1563" s="1" t="s">
        <v>1928</v>
      </c>
      <c r="D1563" s="1" t="s">
        <v>2139</v>
      </c>
    </row>
    <row r="1564" spans="1:4" x14ac:dyDescent="0.25">
      <c r="A1564" s="1" t="s">
        <v>698</v>
      </c>
      <c r="B1564" s="1">
        <v>2007</v>
      </c>
      <c r="C1564" s="1" t="s">
        <v>1928</v>
      </c>
      <c r="D1564" s="1" t="s">
        <v>2139</v>
      </c>
    </row>
    <row r="1565" spans="1:4" x14ac:dyDescent="0.25">
      <c r="A1565" s="1" t="s">
        <v>308</v>
      </c>
      <c r="B1565" s="1">
        <v>2004</v>
      </c>
      <c r="C1565" s="1" t="s">
        <v>2083</v>
      </c>
      <c r="D1565" s="1" t="s">
        <v>2140</v>
      </c>
    </row>
    <row r="1566" spans="1:4" x14ac:dyDescent="0.25">
      <c r="A1566" s="1" t="s">
        <v>101</v>
      </c>
      <c r="B1566" s="1">
        <v>2021</v>
      </c>
      <c r="C1566" s="1" t="s">
        <v>1693</v>
      </c>
      <c r="D1566" s="1" t="s">
        <v>2142</v>
      </c>
    </row>
    <row r="1567" spans="1:4" x14ac:dyDescent="0.25">
      <c r="A1567" s="1" t="s">
        <v>24</v>
      </c>
      <c r="B1567" s="1">
        <v>2020</v>
      </c>
      <c r="C1567" s="1" t="s">
        <v>1583</v>
      </c>
      <c r="D1567" s="1" t="s">
        <v>2140</v>
      </c>
    </row>
    <row r="1568" spans="1:4" x14ac:dyDescent="0.25">
      <c r="A1568" s="1" t="s">
        <v>157</v>
      </c>
      <c r="B1568" s="1">
        <v>2008</v>
      </c>
      <c r="C1568" s="1" t="s">
        <v>1583</v>
      </c>
      <c r="D1568" s="1" t="s">
        <v>2140</v>
      </c>
    </row>
    <row r="1569" spans="1:4" x14ac:dyDescent="0.25">
      <c r="A1569" s="1" t="s">
        <v>698</v>
      </c>
      <c r="B1569" s="1">
        <v>2007</v>
      </c>
      <c r="C1569" s="1" t="s">
        <v>1583</v>
      </c>
      <c r="D1569" s="1" t="s">
        <v>2140</v>
      </c>
    </row>
    <row r="1570" spans="1:4" x14ac:dyDescent="0.25">
      <c r="A1570" s="1" t="s">
        <v>254</v>
      </c>
      <c r="B1570" s="1">
        <v>2006</v>
      </c>
      <c r="C1570" s="1" t="s">
        <v>1997</v>
      </c>
      <c r="D1570" s="1" t="s">
        <v>2139</v>
      </c>
    </row>
    <row r="1571" spans="1:4" x14ac:dyDescent="0.25">
      <c r="A1571" s="1" t="s">
        <v>290</v>
      </c>
      <c r="B1571" s="1">
        <v>2001</v>
      </c>
      <c r="C1571" s="1" t="s">
        <v>2062</v>
      </c>
      <c r="D1571" s="1" t="s">
        <v>2141</v>
      </c>
    </row>
    <row r="1572" spans="1:4" x14ac:dyDescent="0.25">
      <c r="A1572" s="1" t="s">
        <v>9</v>
      </c>
      <c r="B1572" s="1">
        <v>2011</v>
      </c>
      <c r="C1572" s="1" t="s">
        <v>1485</v>
      </c>
      <c r="D1572" s="1" t="s">
        <v>2140</v>
      </c>
    </row>
    <row r="1573" spans="1:4" x14ac:dyDescent="0.25">
      <c r="A1573" s="1" t="s">
        <v>37</v>
      </c>
      <c r="B1573" s="1">
        <v>2010</v>
      </c>
      <c r="C1573" s="1" t="s">
        <v>1485</v>
      </c>
      <c r="D1573" s="1" t="s">
        <v>2140</v>
      </c>
    </row>
    <row r="1574" spans="1:4" x14ac:dyDescent="0.25">
      <c r="A1574" s="1" t="s">
        <v>47</v>
      </c>
      <c r="B1574" s="1">
        <v>2014</v>
      </c>
      <c r="C1574" s="1" t="s">
        <v>1485</v>
      </c>
      <c r="D1574" s="1" t="s">
        <v>2140</v>
      </c>
    </row>
    <row r="1575" spans="1:4" x14ac:dyDescent="0.25">
      <c r="A1575" s="1" t="s">
        <v>75</v>
      </c>
      <c r="B1575" s="1">
        <v>2015</v>
      </c>
      <c r="C1575" s="1" t="s">
        <v>1485</v>
      </c>
      <c r="D1575" s="1" t="s">
        <v>2140</v>
      </c>
    </row>
    <row r="1576" spans="1:4" x14ac:dyDescent="0.25">
      <c r="A1576" s="1" t="s">
        <v>92</v>
      </c>
      <c r="B1576" s="1">
        <v>2013</v>
      </c>
      <c r="C1576" s="1" t="s">
        <v>1485</v>
      </c>
      <c r="D1576" s="1" t="s">
        <v>2140</v>
      </c>
    </row>
    <row r="1577" spans="1:4" x14ac:dyDescent="0.25">
      <c r="A1577" s="1" t="s">
        <v>145</v>
      </c>
      <c r="B1577" s="1">
        <v>1999</v>
      </c>
      <c r="C1577" s="1" t="s">
        <v>1485</v>
      </c>
      <c r="D1577" s="1" t="s">
        <v>2140</v>
      </c>
    </row>
    <row r="1578" spans="1:4" x14ac:dyDescent="0.25">
      <c r="A1578" s="1" t="s">
        <v>148</v>
      </c>
      <c r="B1578" s="1">
        <v>2000</v>
      </c>
      <c r="C1578" s="1" t="s">
        <v>1485</v>
      </c>
      <c r="D1578" s="1" t="s">
        <v>2140</v>
      </c>
    </row>
    <row r="1579" spans="1:4" x14ac:dyDescent="0.25">
      <c r="A1579" s="1" t="s">
        <v>157</v>
      </c>
      <c r="B1579" s="1">
        <v>2008</v>
      </c>
      <c r="C1579" s="1" t="s">
        <v>1485</v>
      </c>
      <c r="D1579" s="1" t="s">
        <v>2140</v>
      </c>
    </row>
    <row r="1580" spans="1:4" x14ac:dyDescent="0.25">
      <c r="A1580" s="1" t="s">
        <v>185</v>
      </c>
      <c r="B1580" s="1">
        <v>2010</v>
      </c>
      <c r="C1580" s="1" t="s">
        <v>1485</v>
      </c>
      <c r="D1580" s="1" t="s">
        <v>2140</v>
      </c>
    </row>
    <row r="1581" spans="1:4" x14ac:dyDescent="0.25">
      <c r="A1581" s="1" t="s">
        <v>206</v>
      </c>
      <c r="B1581" s="1">
        <v>2022</v>
      </c>
      <c r="C1581" s="1" t="s">
        <v>1485</v>
      </c>
      <c r="D1581" s="1" t="s">
        <v>2140</v>
      </c>
    </row>
    <row r="1582" spans="1:4" x14ac:dyDescent="0.25">
      <c r="A1582" s="1" t="s">
        <v>1226</v>
      </c>
      <c r="B1582" s="1">
        <v>2011</v>
      </c>
      <c r="C1582" s="1" t="s">
        <v>1485</v>
      </c>
      <c r="D1582" s="1" t="s">
        <v>2140</v>
      </c>
    </row>
    <row r="1583" spans="1:4" x14ac:dyDescent="0.25">
      <c r="A1583" s="1" t="s">
        <v>1225</v>
      </c>
      <c r="B1583" s="1">
        <v>2011</v>
      </c>
      <c r="C1583" s="1" t="s">
        <v>1485</v>
      </c>
      <c r="D1583" s="1" t="s">
        <v>2140</v>
      </c>
    </row>
    <row r="1584" spans="1:4" x14ac:dyDescent="0.25">
      <c r="A1584" s="1" t="s">
        <v>697</v>
      </c>
      <c r="B1584" s="1">
        <v>2005</v>
      </c>
      <c r="C1584" s="1" t="s">
        <v>1485</v>
      </c>
      <c r="D1584" s="1" t="s">
        <v>2140</v>
      </c>
    </row>
    <row r="1585" spans="1:4" x14ac:dyDescent="0.25">
      <c r="A1585" s="1" t="s">
        <v>698</v>
      </c>
      <c r="B1585" s="1">
        <v>2007</v>
      </c>
      <c r="C1585" s="1" t="s">
        <v>1485</v>
      </c>
      <c r="D1585" s="1" t="s">
        <v>2140</v>
      </c>
    </row>
    <row r="1586" spans="1:4" x14ac:dyDescent="0.25">
      <c r="A1586" s="1" t="s">
        <v>700</v>
      </c>
      <c r="B1586" s="1">
        <v>2013</v>
      </c>
      <c r="C1586" s="1" t="s">
        <v>1485</v>
      </c>
      <c r="D1586" s="1" t="s">
        <v>2140</v>
      </c>
    </row>
    <row r="1587" spans="1:4" x14ac:dyDescent="0.25">
      <c r="A1587" s="1" t="s">
        <v>701</v>
      </c>
      <c r="B1587" s="1">
        <v>2014</v>
      </c>
      <c r="C1587" s="1" t="s">
        <v>1485</v>
      </c>
      <c r="D1587" s="1" t="s">
        <v>2140</v>
      </c>
    </row>
    <row r="1588" spans="1:4" x14ac:dyDescent="0.25">
      <c r="A1588" s="1" t="s">
        <v>702</v>
      </c>
      <c r="B1588" s="1">
        <v>2018</v>
      </c>
      <c r="C1588" s="1" t="s">
        <v>1485</v>
      </c>
      <c r="D1588" s="1" t="s">
        <v>2140</v>
      </c>
    </row>
    <row r="1589" spans="1:4" x14ac:dyDescent="0.25">
      <c r="A1589" s="1" t="s">
        <v>281</v>
      </c>
      <c r="B1589" s="1">
        <v>2022</v>
      </c>
      <c r="C1589" s="1" t="s">
        <v>1485</v>
      </c>
      <c r="D1589" s="1" t="s">
        <v>2140</v>
      </c>
    </row>
    <row r="1590" spans="1:4" x14ac:dyDescent="0.25">
      <c r="A1590" s="1" t="s">
        <v>308</v>
      </c>
      <c r="B1590" s="1">
        <v>2004</v>
      </c>
      <c r="C1590" s="1" t="s">
        <v>1485</v>
      </c>
      <c r="D1590" s="1" t="s">
        <v>2140</v>
      </c>
    </row>
    <row r="1591" spans="1:4" x14ac:dyDescent="0.25">
      <c r="A1591" s="1" t="s">
        <v>247</v>
      </c>
      <c r="B1591" s="1">
        <v>2006</v>
      </c>
      <c r="C1591" s="1" t="s">
        <v>1988</v>
      </c>
      <c r="D1591" s="1" t="s">
        <v>2142</v>
      </c>
    </row>
    <row r="1592" spans="1:4" x14ac:dyDescent="0.25">
      <c r="A1592" s="1" t="s">
        <v>1039</v>
      </c>
      <c r="B1592" s="1">
        <v>2012</v>
      </c>
      <c r="C1592" s="1" t="s">
        <v>2105</v>
      </c>
      <c r="D1592" s="1" t="s">
        <v>2141</v>
      </c>
    </row>
    <row r="1593" spans="1:4" x14ac:dyDescent="0.25">
      <c r="A1593" s="1" t="s">
        <v>247</v>
      </c>
      <c r="B1593" s="1">
        <v>2006</v>
      </c>
      <c r="C1593" s="1" t="s">
        <v>1990</v>
      </c>
      <c r="D1593" s="1" t="s">
        <v>2142</v>
      </c>
    </row>
    <row r="1594" spans="1:4" x14ac:dyDescent="0.25">
      <c r="A1594" s="1" t="s">
        <v>8</v>
      </c>
      <c r="B1594" s="1">
        <v>2012</v>
      </c>
      <c r="C1594" s="1" t="s">
        <v>1475</v>
      </c>
      <c r="D1594" s="1" t="s">
        <v>2142</v>
      </c>
    </row>
    <row r="1595" spans="1:4" x14ac:dyDescent="0.25">
      <c r="A1595" s="1" t="s">
        <v>162</v>
      </c>
      <c r="B1595" s="1">
        <v>2016</v>
      </c>
      <c r="C1595" s="1" t="s">
        <v>1847</v>
      </c>
      <c r="D1595" s="1" t="s">
        <v>2142</v>
      </c>
    </row>
    <row r="1596" spans="1:4" x14ac:dyDescent="0.25">
      <c r="A1596" s="1" t="s">
        <v>185</v>
      </c>
      <c r="B1596" s="1">
        <v>2010</v>
      </c>
      <c r="C1596" s="1" t="s">
        <v>1893</v>
      </c>
      <c r="D1596" s="1" t="s">
        <v>2139</v>
      </c>
    </row>
    <row r="1597" spans="1:4" x14ac:dyDescent="0.25">
      <c r="A1597" s="1" t="s">
        <v>267</v>
      </c>
      <c r="B1597" s="1">
        <v>2002</v>
      </c>
      <c r="C1597" s="1" t="s">
        <v>2022</v>
      </c>
      <c r="D1597" s="1" t="s">
        <v>2140</v>
      </c>
    </row>
    <row r="1598" spans="1:4" x14ac:dyDescent="0.25">
      <c r="A1598" s="1" t="s">
        <v>264</v>
      </c>
      <c r="B1598" s="1">
        <v>2000</v>
      </c>
      <c r="C1598" s="1" t="s">
        <v>2014</v>
      </c>
      <c r="D1598" s="1" t="s">
        <v>2140</v>
      </c>
    </row>
    <row r="1599" spans="1:4" x14ac:dyDescent="0.25">
      <c r="A1599" s="1" t="s">
        <v>267</v>
      </c>
      <c r="B1599" s="1">
        <v>2002</v>
      </c>
      <c r="C1599" s="1" t="s">
        <v>2014</v>
      </c>
      <c r="D1599" s="1" t="s">
        <v>2140</v>
      </c>
    </row>
    <row r="1600" spans="1:4" x14ac:dyDescent="0.25">
      <c r="A1600" s="1" t="s">
        <v>75</v>
      </c>
      <c r="B1600" s="1">
        <v>2015</v>
      </c>
      <c r="C1600" s="1" t="s">
        <v>1665</v>
      </c>
      <c r="D1600" s="1" t="s">
        <v>2140</v>
      </c>
    </row>
    <row r="1601" spans="1:4" x14ac:dyDescent="0.25">
      <c r="A1601" s="1" t="s">
        <v>9</v>
      </c>
      <c r="B1601" s="1">
        <v>2011</v>
      </c>
      <c r="C1601" s="1" t="s">
        <v>1487</v>
      </c>
      <c r="D1601" s="1" t="s">
        <v>2139</v>
      </c>
    </row>
    <row r="1602" spans="1:4" x14ac:dyDescent="0.25">
      <c r="A1602" s="1" t="s">
        <v>21</v>
      </c>
      <c r="B1602" s="1">
        <v>2019</v>
      </c>
      <c r="C1602" s="1" t="s">
        <v>1487</v>
      </c>
      <c r="D1602" s="1" t="s">
        <v>2139</v>
      </c>
    </row>
    <row r="1603" spans="1:4" x14ac:dyDescent="0.25">
      <c r="A1603" s="1" t="s">
        <v>45</v>
      </c>
      <c r="B1603" s="1">
        <v>2004</v>
      </c>
      <c r="C1603" s="1" t="s">
        <v>1487</v>
      </c>
      <c r="D1603" s="1" t="s">
        <v>2139</v>
      </c>
    </row>
    <row r="1604" spans="1:4" x14ac:dyDescent="0.25">
      <c r="A1604" s="1" t="s">
        <v>157</v>
      </c>
      <c r="B1604" s="1">
        <v>2008</v>
      </c>
      <c r="C1604" s="1" t="s">
        <v>1487</v>
      </c>
      <c r="D1604" s="1" t="s">
        <v>2139</v>
      </c>
    </row>
    <row r="1605" spans="1:4" x14ac:dyDescent="0.25">
      <c r="A1605" s="1" t="s">
        <v>206</v>
      </c>
      <c r="B1605" s="1">
        <v>2022</v>
      </c>
      <c r="C1605" s="1" t="s">
        <v>1487</v>
      </c>
      <c r="D1605" s="1" t="s">
        <v>2139</v>
      </c>
    </row>
    <row r="1606" spans="1:4" x14ac:dyDescent="0.25">
      <c r="A1606" s="1" t="s">
        <v>1226</v>
      </c>
      <c r="B1606" s="1">
        <v>2011</v>
      </c>
      <c r="C1606" s="1" t="s">
        <v>1487</v>
      </c>
      <c r="D1606" s="1" t="s">
        <v>2139</v>
      </c>
    </row>
    <row r="1607" spans="1:4" x14ac:dyDescent="0.25">
      <c r="A1607" s="1" t="s">
        <v>697</v>
      </c>
      <c r="B1607" s="1">
        <v>2005</v>
      </c>
      <c r="C1607" s="1" t="s">
        <v>1487</v>
      </c>
      <c r="D1607" s="1" t="s">
        <v>2139</v>
      </c>
    </row>
    <row r="1608" spans="1:4" x14ac:dyDescent="0.25">
      <c r="A1608" s="1" t="s">
        <v>701</v>
      </c>
      <c r="B1608" s="1">
        <v>2014</v>
      </c>
      <c r="C1608" s="1" t="s">
        <v>1487</v>
      </c>
      <c r="D1608" s="1" t="s">
        <v>2139</v>
      </c>
    </row>
    <row r="1609" spans="1:4" x14ac:dyDescent="0.25">
      <c r="A1609" s="1" t="s">
        <v>702</v>
      </c>
      <c r="B1609" s="1">
        <v>2018</v>
      </c>
      <c r="C1609" s="1" t="s">
        <v>1487</v>
      </c>
      <c r="D1609" s="1" t="s">
        <v>2139</v>
      </c>
    </row>
    <row r="1610" spans="1:4" x14ac:dyDescent="0.25">
      <c r="A1610" s="1" t="s">
        <v>145</v>
      </c>
      <c r="B1610" s="1">
        <v>1999</v>
      </c>
      <c r="C1610" s="1" t="s">
        <v>1807</v>
      </c>
      <c r="D1610" s="1" t="s">
        <v>2142</v>
      </c>
    </row>
    <row r="1611" spans="1:4" x14ac:dyDescent="0.25">
      <c r="A1611" s="1" t="s">
        <v>134</v>
      </c>
      <c r="B1611" s="1">
        <v>2000</v>
      </c>
      <c r="C1611" s="1" t="s">
        <v>1785</v>
      </c>
      <c r="D1611" s="1" t="s">
        <v>2139</v>
      </c>
    </row>
    <row r="1612" spans="1:4" x14ac:dyDescent="0.25">
      <c r="A1612" s="1" t="s">
        <v>185</v>
      </c>
      <c r="B1612" s="1">
        <v>2010</v>
      </c>
      <c r="C1612" s="1" t="s">
        <v>1890</v>
      </c>
      <c r="D1612" s="1" t="s">
        <v>2141</v>
      </c>
    </row>
    <row r="1613" spans="1:4" x14ac:dyDescent="0.25">
      <c r="A1613" s="1" t="s">
        <v>188</v>
      </c>
      <c r="B1613" s="1">
        <v>2004</v>
      </c>
      <c r="C1613" s="1" t="s">
        <v>1899</v>
      </c>
      <c r="D1613" s="1" t="s">
        <v>2140</v>
      </c>
    </row>
    <row r="1614" spans="1:4" x14ac:dyDescent="0.25">
      <c r="A1614" s="1" t="s">
        <v>137</v>
      </c>
      <c r="B1614" s="1">
        <v>2004</v>
      </c>
      <c r="C1614" s="1" t="s">
        <v>1789</v>
      </c>
      <c r="D1614" s="1" t="s">
        <v>2141</v>
      </c>
    </row>
    <row r="1615" spans="1:4" x14ac:dyDescent="0.25">
      <c r="A1615" s="1" t="s">
        <v>15</v>
      </c>
      <c r="B1615" s="1">
        <v>2016</v>
      </c>
      <c r="C1615" s="1" t="s">
        <v>1525</v>
      </c>
      <c r="D1615" s="1" t="s">
        <v>2142</v>
      </c>
    </row>
    <row r="1616" spans="1:4" x14ac:dyDescent="0.25">
      <c r="A1616" s="1" t="s">
        <v>264</v>
      </c>
      <c r="B1616" s="1">
        <v>2000</v>
      </c>
      <c r="C1616" s="1" t="s">
        <v>1525</v>
      </c>
      <c r="D1616" s="1" t="s">
        <v>2142</v>
      </c>
    </row>
    <row r="1617" spans="1:4" x14ac:dyDescent="0.25">
      <c r="A1617" s="1" t="s">
        <v>15</v>
      </c>
      <c r="B1617" s="1">
        <v>2016</v>
      </c>
      <c r="C1617" s="1" t="s">
        <v>1540</v>
      </c>
      <c r="D1617" s="1" t="s">
        <v>2142</v>
      </c>
    </row>
    <row r="1618" spans="1:4" x14ac:dyDescent="0.25">
      <c r="A1618" s="1" t="s">
        <v>122</v>
      </c>
      <c r="B1618" s="1">
        <v>2021</v>
      </c>
      <c r="C1618" s="1" t="s">
        <v>1742</v>
      </c>
      <c r="D1618" s="1" t="s">
        <v>2139</v>
      </c>
    </row>
    <row r="1619" spans="1:4" x14ac:dyDescent="0.25">
      <c r="A1619" s="1" t="s">
        <v>264</v>
      </c>
      <c r="B1619" s="1">
        <v>2000</v>
      </c>
      <c r="C1619" s="1" t="s">
        <v>1742</v>
      </c>
      <c r="D1619" s="1" t="s">
        <v>2139</v>
      </c>
    </row>
    <row r="1620" spans="1:4" x14ac:dyDescent="0.25">
      <c r="A1620" s="1" t="s">
        <v>267</v>
      </c>
      <c r="B1620" s="1">
        <v>2002</v>
      </c>
      <c r="C1620" s="1" t="s">
        <v>1742</v>
      </c>
      <c r="D1620" s="1" t="s">
        <v>2139</v>
      </c>
    </row>
    <row r="1621" spans="1:4" x14ac:dyDescent="0.25">
      <c r="A1621" s="1" t="s">
        <v>700</v>
      </c>
      <c r="B1621" s="1">
        <v>2013</v>
      </c>
      <c r="C1621" s="1" t="s">
        <v>1949</v>
      </c>
      <c r="D1621" s="1" t="s">
        <v>2140</v>
      </c>
    </row>
    <row r="1622" spans="1:4" x14ac:dyDescent="0.25">
      <c r="A1622" s="1" t="s">
        <v>308</v>
      </c>
      <c r="B1622" s="1">
        <v>2004</v>
      </c>
      <c r="C1622" s="1" t="s">
        <v>1949</v>
      </c>
      <c r="D1622" s="1" t="s">
        <v>2140</v>
      </c>
    </row>
    <row r="1623" spans="1:4" x14ac:dyDescent="0.25">
      <c r="A1623" s="1" t="s">
        <v>1038</v>
      </c>
      <c r="B1623" s="1">
        <v>2012</v>
      </c>
      <c r="C1623" s="1" t="s">
        <v>1949</v>
      </c>
      <c r="D1623" s="1" t="s">
        <v>2140</v>
      </c>
    </row>
    <row r="1624" spans="1:4" x14ac:dyDescent="0.25">
      <c r="A1624" s="1" t="s">
        <v>267</v>
      </c>
      <c r="B1624" s="1">
        <v>2002</v>
      </c>
      <c r="C1624" s="1" t="s">
        <v>2023</v>
      </c>
      <c r="D1624" s="1" t="s">
        <v>2139</v>
      </c>
    </row>
    <row r="1625" spans="1:4" x14ac:dyDescent="0.25">
      <c r="A1625" s="1" t="s">
        <v>299</v>
      </c>
      <c r="B1625" s="1">
        <v>2000</v>
      </c>
      <c r="C1625" s="1" t="s">
        <v>2023</v>
      </c>
      <c r="D1625" s="1" t="s">
        <v>2139</v>
      </c>
    </row>
    <row r="1626" spans="1:4" x14ac:dyDescent="0.25">
      <c r="A1626" s="1" t="s">
        <v>157</v>
      </c>
      <c r="B1626" s="1">
        <v>2008</v>
      </c>
      <c r="C1626" s="1" t="s">
        <v>1834</v>
      </c>
      <c r="D1626" s="1" t="s">
        <v>2141</v>
      </c>
    </row>
    <row r="1627" spans="1:4" x14ac:dyDescent="0.25">
      <c r="A1627" s="1" t="s">
        <v>700</v>
      </c>
      <c r="B1627" s="1">
        <v>2013</v>
      </c>
      <c r="C1627" s="1" t="s">
        <v>1950</v>
      </c>
      <c r="D1627" s="1" t="s">
        <v>2141</v>
      </c>
    </row>
    <row r="1628" spans="1:4" x14ac:dyDescent="0.25">
      <c r="A1628" s="1" t="s">
        <v>315</v>
      </c>
      <c r="B1628" s="1">
        <v>2020</v>
      </c>
      <c r="C1628" s="1" t="s">
        <v>1950</v>
      </c>
      <c r="D1628" s="1" t="s">
        <v>2141</v>
      </c>
    </row>
    <row r="1629" spans="1:4" x14ac:dyDescent="0.25">
      <c r="A1629" s="1" t="s">
        <v>262</v>
      </c>
      <c r="B1629" s="1">
        <v>2008</v>
      </c>
      <c r="C1629" s="1" t="s">
        <v>1950</v>
      </c>
      <c r="D1629" s="1" t="s">
        <v>2141</v>
      </c>
    </row>
    <row r="1630" spans="1:4" x14ac:dyDescent="0.25">
      <c r="A1630" s="1" t="s">
        <v>188</v>
      </c>
      <c r="B1630" s="1">
        <v>2004</v>
      </c>
      <c r="C1630" s="1" t="s">
        <v>1900</v>
      </c>
      <c r="D1630" s="1" t="s">
        <v>2141</v>
      </c>
    </row>
    <row r="1631" spans="1:4" x14ac:dyDescent="0.25">
      <c r="A1631" s="1" t="s">
        <v>299</v>
      </c>
      <c r="B1631" s="1">
        <v>2000</v>
      </c>
      <c r="C1631" s="1" t="s">
        <v>1900</v>
      </c>
      <c r="D1631" s="1" t="s">
        <v>2141</v>
      </c>
    </row>
    <row r="1632" spans="1:4" x14ac:dyDescent="0.25">
      <c r="A1632" s="1" t="s">
        <v>98</v>
      </c>
      <c r="B1632" s="1">
        <v>2020</v>
      </c>
      <c r="C1632" s="1" t="s">
        <v>1682</v>
      </c>
      <c r="D1632" s="1" t="s">
        <v>2141</v>
      </c>
    </row>
    <row r="1633" spans="1:4" x14ac:dyDescent="0.25">
      <c r="A1633" s="1" t="s">
        <v>175</v>
      </c>
      <c r="B1633" s="1">
        <v>2016</v>
      </c>
      <c r="C1633" s="1" t="s">
        <v>1682</v>
      </c>
      <c r="D1633" s="1" t="s">
        <v>2141</v>
      </c>
    </row>
    <row r="1634" spans="1:4" x14ac:dyDescent="0.25">
      <c r="A1634" s="1" t="s">
        <v>250</v>
      </c>
      <c r="B1634" s="1">
        <v>2013</v>
      </c>
      <c r="C1634" s="1" t="s">
        <v>1682</v>
      </c>
      <c r="D1634" s="1" t="s">
        <v>2141</v>
      </c>
    </row>
    <row r="1635" spans="1:4" x14ac:dyDescent="0.25">
      <c r="A1635" s="1" t="s">
        <v>276</v>
      </c>
      <c r="B1635" s="1">
        <v>2020</v>
      </c>
      <c r="C1635" s="1" t="s">
        <v>1682</v>
      </c>
      <c r="D1635" s="1" t="s">
        <v>2141</v>
      </c>
    </row>
    <row r="1636" spans="1:4" x14ac:dyDescent="0.25">
      <c r="A1636" s="1" t="s">
        <v>295</v>
      </c>
      <c r="B1636" s="1">
        <v>2020</v>
      </c>
      <c r="C1636" s="1" t="s">
        <v>1682</v>
      </c>
      <c r="D1636" s="1" t="s">
        <v>2141</v>
      </c>
    </row>
    <row r="1637" spans="1:4" x14ac:dyDescent="0.25">
      <c r="A1637" s="1" t="s">
        <v>9</v>
      </c>
      <c r="B1637" s="1">
        <v>2011</v>
      </c>
      <c r="C1637" s="1" t="s">
        <v>1496</v>
      </c>
      <c r="D1637" s="1" t="s">
        <v>2141</v>
      </c>
    </row>
    <row r="1638" spans="1:4" x14ac:dyDescent="0.25">
      <c r="A1638" s="1" t="s">
        <v>698</v>
      </c>
      <c r="B1638" s="1">
        <v>2007</v>
      </c>
      <c r="C1638" s="1" t="s">
        <v>1496</v>
      </c>
      <c r="D1638" s="1" t="s">
        <v>2141</v>
      </c>
    </row>
    <row r="1639" spans="1:4" x14ac:dyDescent="0.25">
      <c r="A1639" s="1" t="s">
        <v>157</v>
      </c>
      <c r="B1639" s="1">
        <v>2008</v>
      </c>
      <c r="C1639" s="1" t="s">
        <v>1835</v>
      </c>
      <c r="D1639" s="1" t="s">
        <v>2140</v>
      </c>
    </row>
    <row r="1640" spans="1:4" x14ac:dyDescent="0.25">
      <c r="A1640" s="1" t="s">
        <v>264</v>
      </c>
      <c r="B1640" s="1">
        <v>2000</v>
      </c>
      <c r="C1640" s="1" t="s">
        <v>2015</v>
      </c>
      <c r="D1640" s="1" t="s">
        <v>2141</v>
      </c>
    </row>
    <row r="1641" spans="1:4" x14ac:dyDescent="0.25">
      <c r="A1641" s="1" t="s">
        <v>267</v>
      </c>
      <c r="B1641" s="1">
        <v>2002</v>
      </c>
      <c r="C1641" s="1" t="s">
        <v>2015</v>
      </c>
      <c r="D1641" s="1" t="s">
        <v>2141</v>
      </c>
    </row>
    <row r="1642" spans="1:4" x14ac:dyDescent="0.25">
      <c r="A1642" s="1" t="s">
        <v>701</v>
      </c>
      <c r="B1642" s="1">
        <v>2014</v>
      </c>
      <c r="C1642" s="1" t="s">
        <v>1963</v>
      </c>
      <c r="D1642" s="1" t="s">
        <v>2141</v>
      </c>
    </row>
    <row r="1643" spans="1:4" x14ac:dyDescent="0.25">
      <c r="A1643" s="1" t="s">
        <v>19</v>
      </c>
      <c r="B1643" s="1">
        <v>2008</v>
      </c>
      <c r="C1643" s="1" t="s">
        <v>1530</v>
      </c>
      <c r="D1643" s="1" t="s">
        <v>2142</v>
      </c>
    </row>
    <row r="1644" spans="1:4" x14ac:dyDescent="0.25">
      <c r="A1644" s="1" t="s">
        <v>262</v>
      </c>
      <c r="B1644" s="1">
        <v>2008</v>
      </c>
      <c r="C1644" s="1" t="s">
        <v>1530</v>
      </c>
      <c r="D1644" s="1" t="s">
        <v>2142</v>
      </c>
    </row>
    <row r="1645" spans="1:4" x14ac:dyDescent="0.25">
      <c r="A1645" s="1" t="s">
        <v>287</v>
      </c>
      <c r="B1645" s="1">
        <v>2016</v>
      </c>
      <c r="C1645" s="1" t="s">
        <v>2052</v>
      </c>
      <c r="D1645" s="1" t="s">
        <v>2142</v>
      </c>
    </row>
    <row r="1646" spans="1:4" x14ac:dyDescent="0.25">
      <c r="A1646" s="1" t="s">
        <v>41</v>
      </c>
      <c r="B1646" s="1">
        <v>2020</v>
      </c>
      <c r="C1646" s="1" t="s">
        <v>1629</v>
      </c>
      <c r="D1646" s="1" t="s">
        <v>2141</v>
      </c>
    </row>
    <row r="1647" spans="1:4" x14ac:dyDescent="0.25">
      <c r="A1647" s="1" t="s">
        <v>45</v>
      </c>
      <c r="B1647" s="1">
        <v>2004</v>
      </c>
      <c r="C1647" s="1" t="s">
        <v>1629</v>
      </c>
      <c r="D1647" s="1" t="s">
        <v>2141</v>
      </c>
    </row>
    <row r="1648" spans="1:4" x14ac:dyDescent="0.25">
      <c r="A1648" s="1" t="s">
        <v>139</v>
      </c>
      <c r="B1648" s="1">
        <v>1998</v>
      </c>
      <c r="C1648" s="1" t="s">
        <v>1629</v>
      </c>
      <c r="D1648" s="1" t="s">
        <v>2141</v>
      </c>
    </row>
    <row r="1649" spans="1:4" x14ac:dyDescent="0.25">
      <c r="A1649" s="1" t="s">
        <v>145</v>
      </c>
      <c r="B1649" s="1">
        <v>1999</v>
      </c>
      <c r="C1649" s="1" t="s">
        <v>1629</v>
      </c>
      <c r="D1649" s="1" t="s">
        <v>2141</v>
      </c>
    </row>
    <row r="1650" spans="1:4" x14ac:dyDescent="0.25">
      <c r="A1650" s="1" t="s">
        <v>182</v>
      </c>
      <c r="B1650" s="1">
        <v>2018</v>
      </c>
      <c r="C1650" s="1" t="s">
        <v>1629</v>
      </c>
      <c r="D1650" s="1" t="s">
        <v>2141</v>
      </c>
    </row>
    <row r="1651" spans="1:4" x14ac:dyDescent="0.25">
      <c r="A1651" s="1" t="s">
        <v>174</v>
      </c>
      <c r="B1651" s="1">
        <v>2016</v>
      </c>
      <c r="C1651" s="1" t="s">
        <v>1629</v>
      </c>
      <c r="D1651" s="1" t="s">
        <v>2141</v>
      </c>
    </row>
    <row r="1652" spans="1:4" x14ac:dyDescent="0.25">
      <c r="A1652" s="1" t="s">
        <v>272</v>
      </c>
      <c r="B1652" s="1">
        <v>2015</v>
      </c>
      <c r="C1652" s="1" t="s">
        <v>1629</v>
      </c>
      <c r="D1652" s="1" t="s">
        <v>2141</v>
      </c>
    </row>
    <row r="1653" spans="1:4" x14ac:dyDescent="0.25">
      <c r="A1653" s="1" t="s">
        <v>50</v>
      </c>
      <c r="B1653" s="1">
        <v>2013</v>
      </c>
      <c r="C1653" s="1" t="s">
        <v>1652</v>
      </c>
      <c r="D1653" s="1" t="s">
        <v>2141</v>
      </c>
    </row>
    <row r="1654" spans="1:4" x14ac:dyDescent="0.25">
      <c r="A1654" s="1" t="s">
        <v>117</v>
      </c>
      <c r="B1654" s="1">
        <v>2014</v>
      </c>
      <c r="C1654" s="1" t="s">
        <v>1652</v>
      </c>
      <c r="D1654" s="1" t="s">
        <v>2141</v>
      </c>
    </row>
    <row r="1655" spans="1:4" x14ac:dyDescent="0.25">
      <c r="A1655" s="1" t="s">
        <v>243</v>
      </c>
      <c r="B1655" s="1">
        <v>2008</v>
      </c>
      <c r="C1655" s="1" t="s">
        <v>1985</v>
      </c>
      <c r="D1655" s="1" t="s">
        <v>2141</v>
      </c>
    </row>
    <row r="1656" spans="1:4" x14ac:dyDescent="0.25">
      <c r="A1656" s="1" t="s">
        <v>148</v>
      </c>
      <c r="B1656" s="1">
        <v>2000</v>
      </c>
      <c r="C1656" s="1" t="s">
        <v>460</v>
      </c>
      <c r="D1656" s="1" t="s">
        <v>2142</v>
      </c>
    </row>
    <row r="1657" spans="1:4" x14ac:dyDescent="0.25">
      <c r="A1657" s="1" t="s">
        <v>1039</v>
      </c>
      <c r="B1657" s="1">
        <v>2012</v>
      </c>
      <c r="C1657" s="1" t="s">
        <v>2104</v>
      </c>
      <c r="D1657" s="1" t="s">
        <v>2141</v>
      </c>
    </row>
    <row r="1658" spans="1:4" x14ac:dyDescent="0.25">
      <c r="A1658" s="1" t="s">
        <v>179</v>
      </c>
      <c r="B1658" s="1">
        <v>2017</v>
      </c>
      <c r="C1658" s="1" t="s">
        <v>1863</v>
      </c>
      <c r="D1658" s="1" t="s">
        <v>2139</v>
      </c>
    </row>
    <row r="1659" spans="1:4" x14ac:dyDescent="0.25">
      <c r="A1659" s="1" t="s">
        <v>122</v>
      </c>
      <c r="B1659" s="1">
        <v>2021</v>
      </c>
      <c r="C1659" s="1" t="s">
        <v>1746</v>
      </c>
      <c r="D1659" s="1" t="s">
        <v>2139</v>
      </c>
    </row>
    <row r="1660" spans="1:4" x14ac:dyDescent="0.25">
      <c r="A1660" s="1" t="s">
        <v>308</v>
      </c>
      <c r="B1660" s="1">
        <v>2004</v>
      </c>
      <c r="C1660" s="1" t="s">
        <v>2084</v>
      </c>
      <c r="D1660" s="1" t="s">
        <v>2140</v>
      </c>
    </row>
    <row r="1661" spans="1:4" x14ac:dyDescent="0.25">
      <c r="A1661" s="1" t="s">
        <v>179</v>
      </c>
      <c r="B1661" s="1">
        <v>2017</v>
      </c>
      <c r="C1661" s="1" t="s">
        <v>1864</v>
      </c>
      <c r="D1661" s="1" t="s">
        <v>2140</v>
      </c>
    </row>
    <row r="1662" spans="1:4" x14ac:dyDescent="0.25">
      <c r="A1662" s="1" t="s">
        <v>21</v>
      </c>
      <c r="B1662" s="1">
        <v>2019</v>
      </c>
      <c r="C1662" s="1" t="s">
        <v>1567</v>
      </c>
      <c r="D1662" s="1" t="s">
        <v>2141</v>
      </c>
    </row>
    <row r="1663" spans="1:4" x14ac:dyDescent="0.25">
      <c r="A1663" s="1" t="s">
        <v>85</v>
      </c>
      <c r="B1663" s="1">
        <v>2001</v>
      </c>
      <c r="C1663" s="1" t="s">
        <v>1567</v>
      </c>
      <c r="D1663" s="1" t="s">
        <v>2141</v>
      </c>
    </row>
    <row r="1664" spans="1:4" x14ac:dyDescent="0.25">
      <c r="A1664" s="1" t="s">
        <v>92</v>
      </c>
      <c r="B1664" s="1">
        <v>2013</v>
      </c>
      <c r="C1664" s="1" t="s">
        <v>1567</v>
      </c>
      <c r="D1664" s="1" t="s">
        <v>2141</v>
      </c>
    </row>
    <row r="1665" spans="1:4" x14ac:dyDescent="0.25">
      <c r="A1665" s="1" t="s">
        <v>95</v>
      </c>
      <c r="B1665" s="1">
        <v>2018</v>
      </c>
      <c r="C1665" s="1" t="s">
        <v>1567</v>
      </c>
      <c r="D1665" s="1" t="s">
        <v>2141</v>
      </c>
    </row>
    <row r="1666" spans="1:4" x14ac:dyDescent="0.25">
      <c r="A1666" s="1" t="s">
        <v>700</v>
      </c>
      <c r="B1666" s="1">
        <v>2013</v>
      </c>
      <c r="C1666" s="1" t="s">
        <v>1567</v>
      </c>
      <c r="D1666" s="1" t="s">
        <v>2141</v>
      </c>
    </row>
    <row r="1667" spans="1:4" x14ac:dyDescent="0.25">
      <c r="A1667" s="1" t="s">
        <v>1038</v>
      </c>
      <c r="B1667" s="1">
        <v>2012</v>
      </c>
      <c r="C1667" s="1" t="s">
        <v>1567</v>
      </c>
      <c r="D1667" s="1" t="s">
        <v>2141</v>
      </c>
    </row>
    <row r="1668" spans="1:4" x14ac:dyDescent="0.25">
      <c r="A1668" s="1" t="s">
        <v>1039</v>
      </c>
      <c r="B1668" s="1">
        <v>2012</v>
      </c>
      <c r="C1668" s="1" t="s">
        <v>1567</v>
      </c>
      <c r="D1668" s="1" t="s">
        <v>2141</v>
      </c>
    </row>
    <row r="1669" spans="1:4" x14ac:dyDescent="0.25">
      <c r="A1669" s="1" t="s">
        <v>239</v>
      </c>
      <c r="B1669" s="1">
        <v>2020</v>
      </c>
      <c r="C1669" s="1" t="s">
        <v>1982</v>
      </c>
      <c r="D1669" s="1" t="s">
        <v>2141</v>
      </c>
    </row>
    <row r="1670" spans="1:4" x14ac:dyDescent="0.25">
      <c r="A1670" s="1" t="s">
        <v>155</v>
      </c>
      <c r="B1670" s="1">
        <v>2013</v>
      </c>
      <c r="C1670" s="1" t="s">
        <v>1816</v>
      </c>
      <c r="D1670" s="1" t="s">
        <v>2141</v>
      </c>
    </row>
    <row r="1671" spans="1:4" x14ac:dyDescent="0.25">
      <c r="A1671" s="1" t="s">
        <v>254</v>
      </c>
      <c r="B1671" s="1">
        <v>2006</v>
      </c>
      <c r="C1671" s="1" t="s">
        <v>1816</v>
      </c>
      <c r="D1671" s="1" t="s">
        <v>2141</v>
      </c>
    </row>
    <row r="1672" spans="1:4" x14ac:dyDescent="0.25">
      <c r="A1672" s="1" t="s">
        <v>101</v>
      </c>
      <c r="B1672" s="1">
        <v>2021</v>
      </c>
      <c r="C1672" s="1" t="s">
        <v>1690</v>
      </c>
      <c r="D1672" s="1" t="s">
        <v>2140</v>
      </c>
    </row>
    <row r="1673" spans="1:4" x14ac:dyDescent="0.25">
      <c r="A1673" s="1" t="s">
        <v>264</v>
      </c>
      <c r="B1673" s="1">
        <v>2000</v>
      </c>
      <c r="C1673" s="1" t="s">
        <v>2016</v>
      </c>
      <c r="D1673" s="1" t="s">
        <v>2141</v>
      </c>
    </row>
    <row r="1674" spans="1:4" x14ac:dyDescent="0.25">
      <c r="A1674" s="1" t="s">
        <v>267</v>
      </c>
      <c r="B1674" s="1">
        <v>2002</v>
      </c>
      <c r="C1674" s="1" t="s">
        <v>2016</v>
      </c>
      <c r="D1674" s="1" t="s">
        <v>2141</v>
      </c>
    </row>
    <row r="1675" spans="1:4" x14ac:dyDescent="0.25">
      <c r="A1675" s="1" t="s">
        <v>132</v>
      </c>
      <c r="B1675" s="1">
        <v>2011</v>
      </c>
      <c r="C1675" s="1" t="s">
        <v>1777</v>
      </c>
      <c r="D1675" s="1" t="s">
        <v>2139</v>
      </c>
    </row>
    <row r="1676" spans="1:4" x14ac:dyDescent="0.25">
      <c r="A1676" s="1" t="s">
        <v>19</v>
      </c>
      <c r="B1676" s="1">
        <v>2008</v>
      </c>
      <c r="C1676" s="1" t="s">
        <v>1531</v>
      </c>
      <c r="D1676" s="1" t="s">
        <v>2141</v>
      </c>
    </row>
    <row r="1677" spans="1:4" x14ac:dyDescent="0.25">
      <c r="A1677" s="1" t="s">
        <v>16</v>
      </c>
      <c r="B1677" s="1">
        <v>2016</v>
      </c>
      <c r="C1677" s="1" t="s">
        <v>1531</v>
      </c>
      <c r="D1677" s="1" t="s">
        <v>2141</v>
      </c>
    </row>
    <row r="1678" spans="1:4" x14ac:dyDescent="0.25">
      <c r="A1678" s="1" t="s">
        <v>21</v>
      </c>
      <c r="B1678" s="1">
        <v>2019</v>
      </c>
      <c r="C1678" s="1" t="s">
        <v>1531</v>
      </c>
      <c r="D1678" s="1" t="s">
        <v>2141</v>
      </c>
    </row>
    <row r="1679" spans="1:4" x14ac:dyDescent="0.25">
      <c r="A1679" s="1" t="s">
        <v>30</v>
      </c>
      <c r="B1679" s="1">
        <v>2010</v>
      </c>
      <c r="C1679" s="1" t="s">
        <v>1531</v>
      </c>
      <c r="D1679" s="1" t="s">
        <v>2141</v>
      </c>
    </row>
    <row r="1680" spans="1:4" x14ac:dyDescent="0.25">
      <c r="A1680" s="1" t="s">
        <v>154</v>
      </c>
      <c r="B1680" s="1">
        <v>2014</v>
      </c>
      <c r="C1680" s="1" t="s">
        <v>1824</v>
      </c>
      <c r="D1680" s="1" t="s">
        <v>2139</v>
      </c>
    </row>
    <row r="1681" spans="1:4" x14ac:dyDescent="0.25">
      <c r="A1681" s="1" t="s">
        <v>19</v>
      </c>
      <c r="B1681" s="1">
        <v>2008</v>
      </c>
      <c r="C1681" s="1" t="s">
        <v>1532</v>
      </c>
      <c r="D1681" s="1" t="s">
        <v>2141</v>
      </c>
    </row>
    <row r="1682" spans="1:4" x14ac:dyDescent="0.25">
      <c r="A1682" s="1" t="s">
        <v>53</v>
      </c>
      <c r="B1682" s="1">
        <v>2009</v>
      </c>
      <c r="C1682" s="1" t="s">
        <v>1532</v>
      </c>
      <c r="D1682" s="1" t="s">
        <v>2141</v>
      </c>
    </row>
    <row r="1683" spans="1:4" x14ac:dyDescent="0.25">
      <c r="A1683" s="1" t="s">
        <v>75</v>
      </c>
      <c r="B1683" s="1">
        <v>2015</v>
      </c>
      <c r="C1683" s="1" t="s">
        <v>1532</v>
      </c>
      <c r="D1683" s="1" t="s">
        <v>2141</v>
      </c>
    </row>
    <row r="1684" spans="1:4" x14ac:dyDescent="0.25">
      <c r="A1684" s="1" t="s">
        <v>114</v>
      </c>
      <c r="B1684" s="1">
        <v>2011</v>
      </c>
      <c r="C1684" s="1" t="s">
        <v>1532</v>
      </c>
      <c r="D1684" s="1" t="s">
        <v>2141</v>
      </c>
    </row>
    <row r="1685" spans="1:4" x14ac:dyDescent="0.25">
      <c r="A1685" s="1" t="s">
        <v>134</v>
      </c>
      <c r="B1685" s="1">
        <v>2000</v>
      </c>
      <c r="C1685" s="1" t="s">
        <v>1532</v>
      </c>
      <c r="D1685" s="1" t="s">
        <v>2141</v>
      </c>
    </row>
    <row r="1686" spans="1:4" x14ac:dyDescent="0.25">
      <c r="A1686" s="1" t="s">
        <v>137</v>
      </c>
      <c r="B1686" s="1">
        <v>2004</v>
      </c>
      <c r="C1686" s="1" t="s">
        <v>1532</v>
      </c>
      <c r="D1686" s="1" t="s">
        <v>2141</v>
      </c>
    </row>
    <row r="1687" spans="1:4" x14ac:dyDescent="0.25">
      <c r="A1687" s="1" t="s">
        <v>151</v>
      </c>
      <c r="B1687" s="1">
        <v>2008</v>
      </c>
      <c r="C1687" s="1" t="s">
        <v>1532</v>
      </c>
      <c r="D1687" s="1" t="s">
        <v>2141</v>
      </c>
    </row>
    <row r="1688" spans="1:4" x14ac:dyDescent="0.25">
      <c r="A1688" s="1" t="s">
        <v>185</v>
      </c>
      <c r="B1688" s="1">
        <v>2010</v>
      </c>
      <c r="C1688" s="1" t="s">
        <v>1532</v>
      </c>
      <c r="D1688" s="1" t="s">
        <v>2141</v>
      </c>
    </row>
    <row r="1689" spans="1:4" x14ac:dyDescent="0.25">
      <c r="A1689" s="1" t="s">
        <v>247</v>
      </c>
      <c r="B1689" s="1">
        <v>2006</v>
      </c>
      <c r="C1689" s="1" t="s">
        <v>1532</v>
      </c>
      <c r="D1689" s="1" t="s">
        <v>2141</v>
      </c>
    </row>
    <row r="1690" spans="1:4" x14ac:dyDescent="0.25">
      <c r="A1690" s="1" t="s">
        <v>8</v>
      </c>
      <c r="B1690" s="1">
        <v>2012</v>
      </c>
      <c r="C1690" s="1" t="s">
        <v>1478</v>
      </c>
      <c r="D1690" s="1" t="s">
        <v>2141</v>
      </c>
    </row>
    <row r="1691" spans="1:4" x14ac:dyDescent="0.25">
      <c r="A1691" s="1" t="s">
        <v>47</v>
      </c>
      <c r="B1691" s="1">
        <v>2014</v>
      </c>
      <c r="C1691" s="1" t="s">
        <v>1478</v>
      </c>
      <c r="D1691" s="1" t="s">
        <v>2141</v>
      </c>
    </row>
    <row r="1692" spans="1:4" x14ac:dyDescent="0.25">
      <c r="A1692" s="1" t="s">
        <v>206</v>
      </c>
      <c r="B1692" s="1">
        <v>2022</v>
      </c>
      <c r="C1692" s="1" t="s">
        <v>1478</v>
      </c>
      <c r="D1692" s="1" t="s">
        <v>2141</v>
      </c>
    </row>
    <row r="1693" spans="1:4" x14ac:dyDescent="0.25">
      <c r="A1693" s="1" t="s">
        <v>700</v>
      </c>
      <c r="B1693" s="1">
        <v>2013</v>
      </c>
      <c r="C1693" s="1" t="s">
        <v>1478</v>
      </c>
      <c r="D1693" s="1" t="s">
        <v>2141</v>
      </c>
    </row>
    <row r="1694" spans="1:4" x14ac:dyDescent="0.25">
      <c r="A1694" s="1" t="s">
        <v>21</v>
      </c>
      <c r="B1694" s="1">
        <v>2019</v>
      </c>
      <c r="C1694" s="1" t="s">
        <v>1572</v>
      </c>
      <c r="D1694" s="1" t="s">
        <v>2141</v>
      </c>
    </row>
    <row r="1695" spans="1:4" x14ac:dyDescent="0.25">
      <c r="A1695" s="1" t="s">
        <v>101</v>
      </c>
      <c r="B1695" s="1">
        <v>2021</v>
      </c>
      <c r="C1695" s="1" t="s">
        <v>1699</v>
      </c>
      <c r="D1695" s="1" t="s">
        <v>2141</v>
      </c>
    </row>
    <row r="1696" spans="1:4" x14ac:dyDescent="0.25">
      <c r="A1696" s="1" t="s">
        <v>15</v>
      </c>
      <c r="B1696" s="1">
        <v>2016</v>
      </c>
      <c r="C1696" s="1" t="s">
        <v>1541</v>
      </c>
      <c r="D1696" s="1" t="s">
        <v>2141</v>
      </c>
    </row>
    <row r="1697" spans="1:4" x14ac:dyDescent="0.25">
      <c r="A1697" s="1" t="s">
        <v>101</v>
      </c>
      <c r="B1697" s="1">
        <v>2021</v>
      </c>
      <c r="C1697" s="1" t="s">
        <v>1541</v>
      </c>
      <c r="D1697" s="1" t="s">
        <v>2141</v>
      </c>
    </row>
    <row r="1698" spans="1:4" x14ac:dyDescent="0.25">
      <c r="A1698" s="1" t="s">
        <v>117</v>
      </c>
      <c r="B1698" s="1">
        <v>2014</v>
      </c>
      <c r="C1698" s="1" t="s">
        <v>1541</v>
      </c>
      <c r="D1698" s="1" t="s">
        <v>2141</v>
      </c>
    </row>
    <row r="1699" spans="1:4" x14ac:dyDescent="0.25">
      <c r="A1699" s="1" t="s">
        <v>122</v>
      </c>
      <c r="B1699" s="1">
        <v>2021</v>
      </c>
      <c r="C1699" s="1" t="s">
        <v>1541</v>
      </c>
      <c r="D1699" s="1" t="s">
        <v>2141</v>
      </c>
    </row>
    <row r="1700" spans="1:4" x14ac:dyDescent="0.25">
      <c r="A1700" s="1" t="s">
        <v>134</v>
      </c>
      <c r="B1700" s="1">
        <v>2000</v>
      </c>
      <c r="C1700" s="1" t="s">
        <v>1541</v>
      </c>
      <c r="D1700" s="1" t="s">
        <v>2141</v>
      </c>
    </row>
    <row r="1701" spans="1:4" x14ac:dyDescent="0.25">
      <c r="A1701" s="1" t="s">
        <v>701</v>
      </c>
      <c r="B1701" s="1">
        <v>2014</v>
      </c>
      <c r="C1701" s="1" t="s">
        <v>1541</v>
      </c>
      <c r="D1701" s="1" t="s">
        <v>2141</v>
      </c>
    </row>
    <row r="1702" spans="1:4" x14ac:dyDescent="0.25">
      <c r="A1702" s="1" t="s">
        <v>702</v>
      </c>
      <c r="B1702" s="1">
        <v>2018</v>
      </c>
      <c r="C1702" s="1" t="s">
        <v>1541</v>
      </c>
      <c r="D1702" s="1" t="s">
        <v>2141</v>
      </c>
    </row>
    <row r="1703" spans="1:4" x14ac:dyDescent="0.25">
      <c r="A1703" s="1" t="s">
        <v>267</v>
      </c>
      <c r="B1703" s="1">
        <v>2002</v>
      </c>
      <c r="C1703" s="1" t="s">
        <v>2024</v>
      </c>
      <c r="D1703" s="1" t="s">
        <v>2141</v>
      </c>
    </row>
    <row r="1704" spans="1:4" x14ac:dyDescent="0.25">
      <c r="A1704" s="1" t="s">
        <v>308</v>
      </c>
      <c r="B1704" s="1">
        <v>2004</v>
      </c>
      <c r="C1704" s="1" t="s">
        <v>2085</v>
      </c>
      <c r="D1704" s="1" t="s">
        <v>2141</v>
      </c>
    </row>
    <row r="1705" spans="1:4" x14ac:dyDescent="0.25">
      <c r="A1705" s="1" t="s">
        <v>169</v>
      </c>
      <c r="B1705" s="1">
        <v>2015</v>
      </c>
      <c r="C1705" s="1" t="s">
        <v>1870</v>
      </c>
      <c r="D1705" s="1" t="s">
        <v>2142</v>
      </c>
    </row>
    <row r="1706" spans="1:4" x14ac:dyDescent="0.25">
      <c r="A1706" s="1" t="s">
        <v>318</v>
      </c>
      <c r="B1706" s="1">
        <v>2017</v>
      </c>
      <c r="C1706" s="1" t="s">
        <v>2115</v>
      </c>
      <c r="D1706" s="1" t="s">
        <v>2141</v>
      </c>
    </row>
    <row r="1707" spans="1:4" ht="30" x14ac:dyDescent="0.25">
      <c r="A1707" s="1" t="s">
        <v>318</v>
      </c>
      <c r="B1707" s="1">
        <v>2017</v>
      </c>
      <c r="C1707" s="1" t="s">
        <v>2116</v>
      </c>
      <c r="D1707" s="1" t="s">
        <v>2141</v>
      </c>
    </row>
    <row r="1708" spans="1:4" x14ac:dyDescent="0.25">
      <c r="A1708" s="1" t="s">
        <v>318</v>
      </c>
      <c r="B1708" s="1">
        <v>2017</v>
      </c>
      <c r="C1708" s="1" t="s">
        <v>2117</v>
      </c>
      <c r="D1708" s="1" t="s">
        <v>2141</v>
      </c>
    </row>
    <row r="1709" spans="1:4" x14ac:dyDescent="0.25">
      <c r="A1709" s="1" t="s">
        <v>700</v>
      </c>
      <c r="B1709" s="1">
        <v>2013</v>
      </c>
      <c r="C1709" s="1" t="s">
        <v>1954</v>
      </c>
      <c r="D1709" s="1" t="s">
        <v>2140</v>
      </c>
    </row>
    <row r="1710" spans="1:4" x14ac:dyDescent="0.25">
      <c r="A1710" s="1" t="s">
        <v>287</v>
      </c>
      <c r="B1710" s="1">
        <v>2016</v>
      </c>
      <c r="C1710" s="1" t="s">
        <v>2058</v>
      </c>
      <c r="D1710" s="1" t="s">
        <v>2141</v>
      </c>
    </row>
    <row r="1711" spans="1:4" x14ac:dyDescent="0.25">
      <c r="A1711" s="1" t="s">
        <v>287</v>
      </c>
      <c r="B1711" s="1">
        <v>2016</v>
      </c>
      <c r="C1711" s="1" t="s">
        <v>2053</v>
      </c>
      <c r="D1711" s="1" t="s">
        <v>2141</v>
      </c>
    </row>
    <row r="1712" spans="1:4" x14ac:dyDescent="0.25">
      <c r="A1712" s="1" t="s">
        <v>139</v>
      </c>
      <c r="B1712" s="1">
        <v>1998</v>
      </c>
      <c r="C1712" s="1" t="s">
        <v>1803</v>
      </c>
      <c r="D1712" s="1" t="s">
        <v>2141</v>
      </c>
    </row>
    <row r="1713" spans="1:4" x14ac:dyDescent="0.25">
      <c r="A1713" s="1" t="s">
        <v>165</v>
      </c>
      <c r="B1713" s="1">
        <v>2013</v>
      </c>
      <c r="C1713" s="1" t="s">
        <v>1854</v>
      </c>
      <c r="D1713" s="1" t="s">
        <v>2141</v>
      </c>
    </row>
    <row r="1714" spans="1:4" x14ac:dyDescent="0.25">
      <c r="A1714" s="1" t="s">
        <v>98</v>
      </c>
      <c r="B1714" s="1">
        <v>2020</v>
      </c>
      <c r="C1714" s="1" t="s">
        <v>1683</v>
      </c>
      <c r="D1714" s="1" t="s">
        <v>2140</v>
      </c>
    </row>
    <row r="1715" spans="1:4" x14ac:dyDescent="0.25">
      <c r="A1715" s="1" t="s">
        <v>98</v>
      </c>
      <c r="B1715" s="1">
        <v>2020</v>
      </c>
      <c r="C1715" s="1" t="s">
        <v>1684</v>
      </c>
      <c r="D1715" s="1" t="s">
        <v>2140</v>
      </c>
    </row>
    <row r="1716" spans="1:4" x14ac:dyDescent="0.25">
      <c r="A1716" s="1" t="s">
        <v>111</v>
      </c>
      <c r="B1716" s="1">
        <v>2003</v>
      </c>
      <c r="C1716" s="1" t="s">
        <v>1708</v>
      </c>
      <c r="D1716" s="1" t="s">
        <v>2141</v>
      </c>
    </row>
    <row r="1717" spans="1:4" x14ac:dyDescent="0.25">
      <c r="A1717" s="1" t="s">
        <v>250</v>
      </c>
      <c r="B1717" s="1">
        <v>2013</v>
      </c>
      <c r="C1717" s="1" t="s">
        <v>1708</v>
      </c>
      <c r="D1717" s="1" t="s">
        <v>2141</v>
      </c>
    </row>
    <row r="1718" spans="1:4" x14ac:dyDescent="0.25">
      <c r="A1718" s="1" t="s">
        <v>85</v>
      </c>
      <c r="B1718" s="1">
        <v>2001</v>
      </c>
      <c r="C1718" s="1" t="s">
        <v>1670</v>
      </c>
      <c r="D1718" s="1" t="s">
        <v>2139</v>
      </c>
    </row>
    <row r="1719" spans="1:4" x14ac:dyDescent="0.25">
      <c r="A1719" s="1" t="s">
        <v>92</v>
      </c>
      <c r="B1719" s="1">
        <v>2013</v>
      </c>
      <c r="C1719" s="1" t="s">
        <v>1670</v>
      </c>
      <c r="D1719" s="1" t="s">
        <v>2139</v>
      </c>
    </row>
    <row r="1720" spans="1:4" x14ac:dyDescent="0.25">
      <c r="A1720" s="1" t="s">
        <v>196</v>
      </c>
      <c r="B1720" s="1">
        <v>2001</v>
      </c>
      <c r="C1720" s="1" t="s">
        <v>1670</v>
      </c>
      <c r="D1720" s="1" t="s">
        <v>2139</v>
      </c>
    </row>
    <row r="1721" spans="1:4" x14ac:dyDescent="0.25">
      <c r="A1721" s="1" t="s">
        <v>199</v>
      </c>
      <c r="B1721" s="1">
        <v>2004</v>
      </c>
      <c r="C1721" s="1" t="s">
        <v>1670</v>
      </c>
      <c r="D1721" s="1" t="s">
        <v>2139</v>
      </c>
    </row>
    <row r="1722" spans="1:4" x14ac:dyDescent="0.25">
      <c r="A1722" s="1" t="s">
        <v>210</v>
      </c>
      <c r="B1722" s="1">
        <v>2001</v>
      </c>
      <c r="C1722" s="1" t="s">
        <v>1670</v>
      </c>
      <c r="D1722" s="1" t="s">
        <v>2139</v>
      </c>
    </row>
    <row r="1723" spans="1:4" x14ac:dyDescent="0.25">
      <c r="A1723" s="1" t="s">
        <v>700</v>
      </c>
      <c r="B1723" s="1">
        <v>2013</v>
      </c>
      <c r="C1723" s="1" t="s">
        <v>1670</v>
      </c>
      <c r="D1723" s="1" t="s">
        <v>2139</v>
      </c>
    </row>
    <row r="1724" spans="1:4" x14ac:dyDescent="0.25">
      <c r="A1724" s="1" t="s">
        <v>264</v>
      </c>
      <c r="B1724" s="1">
        <v>2000</v>
      </c>
      <c r="C1724" s="1" t="s">
        <v>1670</v>
      </c>
      <c r="D1724" s="1" t="s">
        <v>2139</v>
      </c>
    </row>
    <row r="1725" spans="1:4" x14ac:dyDescent="0.25">
      <c r="A1725" s="1" t="s">
        <v>267</v>
      </c>
      <c r="B1725" s="1">
        <v>2002</v>
      </c>
      <c r="C1725" s="1" t="s">
        <v>1670</v>
      </c>
      <c r="D1725" s="1" t="s">
        <v>2139</v>
      </c>
    </row>
    <row r="1726" spans="1:4" x14ac:dyDescent="0.25">
      <c r="A1726" s="1" t="s">
        <v>302</v>
      </c>
      <c r="B1726" s="1">
        <v>2003</v>
      </c>
      <c r="C1726" s="1" t="s">
        <v>1670</v>
      </c>
      <c r="D1726" s="1" t="s">
        <v>2139</v>
      </c>
    </row>
    <row r="1727" spans="1:4" x14ac:dyDescent="0.25">
      <c r="A1727" s="1" t="s">
        <v>306</v>
      </c>
      <c r="B1727" s="1">
        <v>2002</v>
      </c>
      <c r="C1727" s="1" t="s">
        <v>1670</v>
      </c>
      <c r="D1727" s="1" t="s">
        <v>2139</v>
      </c>
    </row>
    <row r="1728" spans="1:4" x14ac:dyDescent="0.25">
      <c r="A1728" s="1" t="s">
        <v>318</v>
      </c>
      <c r="B1728" s="1">
        <v>2017</v>
      </c>
      <c r="C1728" s="1" t="s">
        <v>1670</v>
      </c>
      <c r="D1728" s="1" t="s">
        <v>2139</v>
      </c>
    </row>
    <row r="1729" spans="1:4" x14ac:dyDescent="0.25">
      <c r="A1729" s="1" t="s">
        <v>267</v>
      </c>
      <c r="B1729" s="1">
        <v>2002</v>
      </c>
      <c r="C1729" s="1" t="s">
        <v>2025</v>
      </c>
      <c r="D1729" s="1" t="s">
        <v>2139</v>
      </c>
    </row>
    <row r="1730" spans="1:4" x14ac:dyDescent="0.25">
      <c r="A1730" s="1" t="s">
        <v>111</v>
      </c>
      <c r="B1730" s="1">
        <v>2003</v>
      </c>
      <c r="C1730" s="1" t="s">
        <v>1715</v>
      </c>
      <c r="D1730" s="1" t="s">
        <v>2141</v>
      </c>
    </row>
    <row r="1731" spans="1:4" x14ac:dyDescent="0.25">
      <c r="A1731" s="1" t="s">
        <v>155</v>
      </c>
      <c r="B1731" s="1">
        <v>2013</v>
      </c>
      <c r="C1731" s="1" t="s">
        <v>1822</v>
      </c>
      <c r="D1731" s="1" t="s">
        <v>2140</v>
      </c>
    </row>
    <row r="1732" spans="1:4" x14ac:dyDescent="0.25">
      <c r="A1732" s="1" t="s">
        <v>145</v>
      </c>
      <c r="B1732" s="1">
        <v>1999</v>
      </c>
      <c r="C1732" s="1" t="s">
        <v>1808</v>
      </c>
      <c r="D1732" s="1" t="s">
        <v>2142</v>
      </c>
    </row>
    <row r="1733" spans="1:4" x14ac:dyDescent="0.25">
      <c r="A1733" s="1" t="s">
        <v>101</v>
      </c>
      <c r="B1733" s="1">
        <v>2021</v>
      </c>
      <c r="C1733" s="1" t="s">
        <v>1691</v>
      </c>
      <c r="D1733" s="1" t="s">
        <v>2142</v>
      </c>
    </row>
    <row r="1734" spans="1:4" x14ac:dyDescent="0.25">
      <c r="A1734" s="1" t="s">
        <v>299</v>
      </c>
      <c r="B1734" s="1">
        <v>2000</v>
      </c>
      <c r="C1734" s="1" t="s">
        <v>2074</v>
      </c>
      <c r="D1734" s="1" t="s">
        <v>2141</v>
      </c>
    </row>
    <row r="1735" spans="1:4" x14ac:dyDescent="0.25">
      <c r="A1735" s="1" t="s">
        <v>299</v>
      </c>
      <c r="B1735" s="1">
        <v>2000</v>
      </c>
      <c r="C1735" s="1" t="s">
        <v>2075</v>
      </c>
      <c r="D1735" s="1" t="s">
        <v>2141</v>
      </c>
    </row>
    <row r="1736" spans="1:4" x14ac:dyDescent="0.25">
      <c r="A1736" s="1" t="s">
        <v>21</v>
      </c>
      <c r="B1736" s="1">
        <v>2019</v>
      </c>
      <c r="C1736" s="1" t="s">
        <v>1564</v>
      </c>
      <c r="D1736" s="1" t="s">
        <v>2140</v>
      </c>
    </row>
    <row r="1737" spans="1:4" x14ac:dyDescent="0.25">
      <c r="A1737" s="1" t="s">
        <v>19</v>
      </c>
      <c r="B1737" s="1">
        <v>2008</v>
      </c>
      <c r="C1737" s="1" t="s">
        <v>1515</v>
      </c>
      <c r="D1737" s="1" t="s">
        <v>2140</v>
      </c>
    </row>
    <row r="1738" spans="1:4" x14ac:dyDescent="0.25">
      <c r="A1738" s="1" t="s">
        <v>15</v>
      </c>
      <c r="B1738" s="1">
        <v>2016</v>
      </c>
      <c r="C1738" s="1" t="s">
        <v>1515</v>
      </c>
      <c r="D1738" s="1" t="s">
        <v>2140</v>
      </c>
    </row>
    <row r="1739" spans="1:4" x14ac:dyDescent="0.25">
      <c r="A1739" s="1" t="s">
        <v>16</v>
      </c>
      <c r="B1739" s="1">
        <v>2016</v>
      </c>
      <c r="C1739" s="1" t="s">
        <v>1515</v>
      </c>
      <c r="D1739" s="1" t="s">
        <v>2140</v>
      </c>
    </row>
    <row r="1740" spans="1:4" x14ac:dyDescent="0.25">
      <c r="A1740" s="1" t="s">
        <v>21</v>
      </c>
      <c r="B1740" s="1">
        <v>2019</v>
      </c>
      <c r="C1740" s="1" t="s">
        <v>1515</v>
      </c>
      <c r="D1740" s="1" t="s">
        <v>2140</v>
      </c>
    </row>
    <row r="1741" spans="1:4" x14ac:dyDescent="0.25">
      <c r="A1741" s="1" t="s">
        <v>24</v>
      </c>
      <c r="B1741" s="1">
        <v>2020</v>
      </c>
      <c r="C1741" s="1" t="s">
        <v>1515</v>
      </c>
      <c r="D1741" s="1" t="s">
        <v>2140</v>
      </c>
    </row>
    <row r="1742" spans="1:4" x14ac:dyDescent="0.25">
      <c r="A1742" s="1" t="s">
        <v>30</v>
      </c>
      <c r="B1742" s="1">
        <v>2010</v>
      </c>
      <c r="C1742" s="1" t="s">
        <v>1515</v>
      </c>
      <c r="D1742" s="1" t="s">
        <v>2140</v>
      </c>
    </row>
    <row r="1743" spans="1:4" x14ac:dyDescent="0.25">
      <c r="A1743" s="1" t="s">
        <v>47</v>
      </c>
      <c r="B1743" s="1">
        <v>2014</v>
      </c>
      <c r="C1743" s="1" t="s">
        <v>1515</v>
      </c>
      <c r="D1743" s="1" t="s">
        <v>2140</v>
      </c>
    </row>
    <row r="1744" spans="1:4" x14ac:dyDescent="0.25">
      <c r="A1744" s="1" t="s">
        <v>53</v>
      </c>
      <c r="B1744" s="1">
        <v>2009</v>
      </c>
      <c r="C1744" s="1" t="s">
        <v>1515</v>
      </c>
      <c r="D1744" s="1" t="s">
        <v>2140</v>
      </c>
    </row>
    <row r="1745" spans="1:4" x14ac:dyDescent="0.25">
      <c r="A1745" s="1" t="s">
        <v>50</v>
      </c>
      <c r="B1745" s="1">
        <v>2013</v>
      </c>
      <c r="C1745" s="1" t="s">
        <v>1515</v>
      </c>
      <c r="D1745" s="1" t="s">
        <v>2140</v>
      </c>
    </row>
    <row r="1746" spans="1:4" x14ac:dyDescent="0.25">
      <c r="A1746" s="1" t="s">
        <v>101</v>
      </c>
      <c r="B1746" s="1">
        <v>2021</v>
      </c>
      <c r="C1746" s="1" t="s">
        <v>1515</v>
      </c>
      <c r="D1746" s="1" t="s">
        <v>2140</v>
      </c>
    </row>
    <row r="1747" spans="1:4" x14ac:dyDescent="0.25">
      <c r="A1747" s="1" t="s">
        <v>110</v>
      </c>
      <c r="B1747" s="1">
        <v>2004</v>
      </c>
      <c r="C1747" s="1" t="s">
        <v>1515</v>
      </c>
      <c r="D1747" s="1" t="s">
        <v>2140</v>
      </c>
    </row>
    <row r="1748" spans="1:4" x14ac:dyDescent="0.25">
      <c r="A1748" s="1" t="s">
        <v>114</v>
      </c>
      <c r="B1748" s="1">
        <v>2011</v>
      </c>
      <c r="C1748" s="1" t="s">
        <v>1515</v>
      </c>
      <c r="D1748" s="1" t="s">
        <v>2140</v>
      </c>
    </row>
    <row r="1749" spans="1:4" x14ac:dyDescent="0.25">
      <c r="A1749" s="1" t="s">
        <v>117</v>
      </c>
      <c r="B1749" s="1">
        <v>2014</v>
      </c>
      <c r="C1749" s="1" t="s">
        <v>1515</v>
      </c>
      <c r="D1749" s="1" t="s">
        <v>2140</v>
      </c>
    </row>
    <row r="1750" spans="1:4" x14ac:dyDescent="0.25">
      <c r="A1750" s="1" t="s">
        <v>122</v>
      </c>
      <c r="B1750" s="1">
        <v>2021</v>
      </c>
      <c r="C1750" s="1" t="s">
        <v>1515</v>
      </c>
      <c r="D1750" s="1" t="s">
        <v>2140</v>
      </c>
    </row>
    <row r="1751" spans="1:4" x14ac:dyDescent="0.25">
      <c r="A1751" s="1" t="s">
        <v>125</v>
      </c>
      <c r="B1751" s="1">
        <v>2003</v>
      </c>
      <c r="C1751" s="1" t="s">
        <v>1515</v>
      </c>
      <c r="D1751" s="1" t="s">
        <v>2140</v>
      </c>
    </row>
    <row r="1752" spans="1:4" ht="30" x14ac:dyDescent="0.25">
      <c r="A1752" s="1" t="s">
        <v>128</v>
      </c>
      <c r="B1752" s="1">
        <v>2005</v>
      </c>
      <c r="C1752" s="1" t="s">
        <v>1515</v>
      </c>
      <c r="D1752" s="1" t="s">
        <v>2140</v>
      </c>
    </row>
    <row r="1753" spans="1:4" ht="30" x14ac:dyDescent="0.25">
      <c r="A1753" s="1" t="s">
        <v>130</v>
      </c>
      <c r="B1753" s="1">
        <v>2005</v>
      </c>
      <c r="C1753" s="1" t="s">
        <v>1515</v>
      </c>
      <c r="D1753" s="1" t="s">
        <v>2140</v>
      </c>
    </row>
    <row r="1754" spans="1:4" x14ac:dyDescent="0.25">
      <c r="A1754" s="1" t="s">
        <v>132</v>
      </c>
      <c r="B1754" s="1">
        <v>2011</v>
      </c>
      <c r="C1754" s="1" t="s">
        <v>1515</v>
      </c>
      <c r="D1754" s="1" t="s">
        <v>2140</v>
      </c>
    </row>
    <row r="1755" spans="1:4" x14ac:dyDescent="0.25">
      <c r="A1755" s="1" t="s">
        <v>134</v>
      </c>
      <c r="B1755" s="1">
        <v>2000</v>
      </c>
      <c r="C1755" s="1" t="s">
        <v>1515</v>
      </c>
      <c r="D1755" s="1" t="s">
        <v>2140</v>
      </c>
    </row>
    <row r="1756" spans="1:4" x14ac:dyDescent="0.25">
      <c r="A1756" s="1" t="s">
        <v>137</v>
      </c>
      <c r="B1756" s="1">
        <v>2004</v>
      </c>
      <c r="C1756" s="1" t="s">
        <v>1515</v>
      </c>
      <c r="D1756" s="1" t="s">
        <v>2140</v>
      </c>
    </row>
    <row r="1757" spans="1:4" x14ac:dyDescent="0.25">
      <c r="A1757" s="1" t="s">
        <v>155</v>
      </c>
      <c r="B1757" s="1">
        <v>2013</v>
      </c>
      <c r="C1757" s="1" t="s">
        <v>1515</v>
      </c>
      <c r="D1757" s="1" t="s">
        <v>2140</v>
      </c>
    </row>
    <row r="1758" spans="1:4" x14ac:dyDescent="0.25">
      <c r="A1758" s="1" t="s">
        <v>154</v>
      </c>
      <c r="B1758" s="1">
        <v>2014</v>
      </c>
      <c r="C1758" s="1" t="s">
        <v>1515</v>
      </c>
      <c r="D1758" s="1" t="s">
        <v>2140</v>
      </c>
    </row>
    <row r="1759" spans="1:4" x14ac:dyDescent="0.25">
      <c r="A1759" s="1" t="s">
        <v>151</v>
      </c>
      <c r="B1759" s="1">
        <v>2008</v>
      </c>
      <c r="C1759" s="1" t="s">
        <v>1515</v>
      </c>
      <c r="D1759" s="1" t="s">
        <v>2140</v>
      </c>
    </row>
    <row r="1760" spans="1:4" x14ac:dyDescent="0.25">
      <c r="A1760" s="1" t="s">
        <v>157</v>
      </c>
      <c r="B1760" s="1">
        <v>2008</v>
      </c>
      <c r="C1760" s="1" t="s">
        <v>1515</v>
      </c>
      <c r="D1760" s="1" t="s">
        <v>2140</v>
      </c>
    </row>
    <row r="1761" spans="1:4" x14ac:dyDescent="0.25">
      <c r="A1761" s="1" t="s">
        <v>160</v>
      </c>
      <c r="B1761" s="1">
        <v>2008</v>
      </c>
      <c r="C1761" s="1" t="s">
        <v>1515</v>
      </c>
      <c r="D1761" s="1" t="s">
        <v>2140</v>
      </c>
    </row>
    <row r="1762" spans="1:4" x14ac:dyDescent="0.25">
      <c r="A1762" s="1" t="s">
        <v>162</v>
      </c>
      <c r="B1762" s="1">
        <v>2016</v>
      </c>
      <c r="C1762" s="1" t="s">
        <v>1515</v>
      </c>
      <c r="D1762" s="1" t="s">
        <v>2140</v>
      </c>
    </row>
    <row r="1763" spans="1:4" x14ac:dyDescent="0.25">
      <c r="A1763" s="1" t="s">
        <v>185</v>
      </c>
      <c r="B1763" s="1">
        <v>2010</v>
      </c>
      <c r="C1763" s="1" t="s">
        <v>1515</v>
      </c>
      <c r="D1763" s="1" t="s">
        <v>2140</v>
      </c>
    </row>
    <row r="1764" spans="1:4" x14ac:dyDescent="0.25">
      <c r="A1764" s="1" t="s">
        <v>236</v>
      </c>
      <c r="B1764" s="1">
        <v>2020</v>
      </c>
      <c r="C1764" s="1" t="s">
        <v>1515</v>
      </c>
      <c r="D1764" s="1" t="s">
        <v>2140</v>
      </c>
    </row>
    <row r="1765" spans="1:4" x14ac:dyDescent="0.25">
      <c r="A1765" s="1" t="s">
        <v>239</v>
      </c>
      <c r="B1765" s="1">
        <v>2020</v>
      </c>
      <c r="C1765" s="1" t="s">
        <v>1515</v>
      </c>
      <c r="D1765" s="1" t="s">
        <v>2140</v>
      </c>
    </row>
    <row r="1766" spans="1:4" x14ac:dyDescent="0.25">
      <c r="A1766" s="1" t="s">
        <v>247</v>
      </c>
      <c r="B1766" s="1">
        <v>2006</v>
      </c>
      <c r="C1766" s="1" t="s">
        <v>1515</v>
      </c>
      <c r="D1766" s="1" t="s">
        <v>2140</v>
      </c>
    </row>
    <row r="1767" spans="1:4" x14ac:dyDescent="0.25">
      <c r="A1767" s="1" t="s">
        <v>254</v>
      </c>
      <c r="B1767" s="1">
        <v>2006</v>
      </c>
      <c r="C1767" s="1" t="s">
        <v>1515</v>
      </c>
      <c r="D1767" s="1" t="s">
        <v>2140</v>
      </c>
    </row>
    <row r="1768" spans="1:4" x14ac:dyDescent="0.25">
      <c r="A1768" s="1" t="s">
        <v>1230</v>
      </c>
      <c r="B1768" s="1">
        <v>2004</v>
      </c>
      <c r="C1768" s="1" t="s">
        <v>1515</v>
      </c>
      <c r="D1768" s="1" t="s">
        <v>2140</v>
      </c>
    </row>
    <row r="1769" spans="1:4" x14ac:dyDescent="0.25">
      <c r="A1769" s="1" t="s">
        <v>262</v>
      </c>
      <c r="B1769" s="1">
        <v>2008</v>
      </c>
      <c r="C1769" s="1" t="s">
        <v>1515</v>
      </c>
      <c r="D1769" s="1" t="s">
        <v>2140</v>
      </c>
    </row>
    <row r="1770" spans="1:4" x14ac:dyDescent="0.25">
      <c r="A1770" s="1" t="s">
        <v>272</v>
      </c>
      <c r="B1770" s="1">
        <v>2015</v>
      </c>
      <c r="C1770" s="1" t="s">
        <v>1515</v>
      </c>
      <c r="D1770" s="1" t="s">
        <v>2140</v>
      </c>
    </row>
    <row r="1771" spans="1:4" x14ac:dyDescent="0.25">
      <c r="A1771" s="1" t="s">
        <v>287</v>
      </c>
      <c r="B1771" s="1">
        <v>2016</v>
      </c>
      <c r="C1771" s="1" t="s">
        <v>1515</v>
      </c>
      <c r="D1771" s="1" t="s">
        <v>2140</v>
      </c>
    </row>
    <row r="1772" spans="1:4" x14ac:dyDescent="0.25">
      <c r="A1772" s="1" t="s">
        <v>302</v>
      </c>
      <c r="B1772" s="1">
        <v>2003</v>
      </c>
      <c r="C1772" s="1" t="s">
        <v>1515</v>
      </c>
      <c r="D1772" s="1" t="s">
        <v>2140</v>
      </c>
    </row>
    <row r="1773" spans="1:4" x14ac:dyDescent="0.25">
      <c r="A1773" s="1" t="s">
        <v>315</v>
      </c>
      <c r="B1773" s="1">
        <v>2020</v>
      </c>
      <c r="C1773" s="1" t="s">
        <v>1515</v>
      </c>
      <c r="D1773" s="1" t="s">
        <v>2140</v>
      </c>
    </row>
    <row r="1774" spans="1:4" x14ac:dyDescent="0.25">
      <c r="A1774" s="1" t="s">
        <v>1038</v>
      </c>
      <c r="B1774" s="1">
        <v>2012</v>
      </c>
      <c r="C1774" s="1" t="s">
        <v>1515</v>
      </c>
      <c r="D1774" s="1" t="s">
        <v>2140</v>
      </c>
    </row>
    <row r="1775" spans="1:4" x14ac:dyDescent="0.25">
      <c r="A1775" s="1" t="s">
        <v>1039</v>
      </c>
      <c r="B1775" s="1">
        <v>2012</v>
      </c>
      <c r="C1775" s="1" t="s">
        <v>1515</v>
      </c>
      <c r="D1775" s="1" t="s">
        <v>2140</v>
      </c>
    </row>
    <row r="1776" spans="1:4" x14ac:dyDescent="0.25">
      <c r="A1776" s="1" t="s">
        <v>700</v>
      </c>
      <c r="B1776" s="1">
        <v>2013</v>
      </c>
      <c r="C1776" s="1" t="s">
        <v>1951</v>
      </c>
      <c r="D1776" s="1" t="s">
        <v>2140</v>
      </c>
    </row>
    <row r="1777" spans="1:4" x14ac:dyDescent="0.25">
      <c r="A1777" s="1" t="s">
        <v>308</v>
      </c>
      <c r="B1777" s="1">
        <v>2004</v>
      </c>
      <c r="C1777" s="1" t="s">
        <v>1951</v>
      </c>
      <c r="D1777" s="1" t="s">
        <v>2140</v>
      </c>
    </row>
    <row r="1778" spans="1:4" x14ac:dyDescent="0.25">
      <c r="A1778" s="1" t="s">
        <v>236</v>
      </c>
      <c r="B1778" s="1">
        <v>2020</v>
      </c>
      <c r="C1778" s="1" t="s">
        <v>1977</v>
      </c>
      <c r="D1778" s="1" t="s">
        <v>2142</v>
      </c>
    </row>
    <row r="1779" spans="1:4" x14ac:dyDescent="0.25">
      <c r="A1779" s="1" t="s">
        <v>85</v>
      </c>
      <c r="B1779" s="1">
        <v>2001</v>
      </c>
      <c r="C1779" s="1" t="s">
        <v>1671</v>
      </c>
      <c r="D1779" s="1" t="s">
        <v>2140</v>
      </c>
    </row>
    <row r="1780" spans="1:4" x14ac:dyDescent="0.25">
      <c r="A1780" s="1" t="s">
        <v>264</v>
      </c>
      <c r="B1780" s="1">
        <v>2000</v>
      </c>
      <c r="C1780" s="1" t="s">
        <v>2017</v>
      </c>
      <c r="D1780" s="1" t="s">
        <v>2141</v>
      </c>
    </row>
    <row r="1781" spans="1:4" x14ac:dyDescent="0.25">
      <c r="A1781" s="1" t="s">
        <v>267</v>
      </c>
      <c r="B1781" s="1">
        <v>2002</v>
      </c>
      <c r="C1781" s="1" t="s">
        <v>2017</v>
      </c>
      <c r="D1781" s="1" t="s">
        <v>2141</v>
      </c>
    </row>
    <row r="1782" spans="1:4" x14ac:dyDescent="0.25">
      <c r="A1782" s="1" t="s">
        <v>315</v>
      </c>
      <c r="B1782" s="1">
        <v>2020</v>
      </c>
      <c r="C1782" s="1" t="s">
        <v>2094</v>
      </c>
      <c r="D1782" s="1" t="s">
        <v>2141</v>
      </c>
    </row>
  </sheetData>
  <autoFilter ref="A1:D1782" xr:uid="{200970DD-4DCC-4202-A8D5-2C1F53CF5BE5}"/>
  <sortState xmlns:xlrd2="http://schemas.microsoft.com/office/spreadsheetml/2017/richdata2" ref="A2:D1783">
    <sortCondition ref="C2:C1783"/>
    <sortCondition ref="A2:A1783"/>
  </sortState>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78E0A-7B46-4719-8582-17DEF4B60C7B}">
  <dimension ref="A1:AI139"/>
  <sheetViews>
    <sheetView zoomScale="82" zoomScaleNormal="82" workbookViewId="0">
      <pane ySplit="1" topLeftCell="A2" activePane="bottomLeft" state="frozen"/>
      <selection activeCell="F1" sqref="F1"/>
      <selection pane="bottomLeft" activeCell="D152" sqref="D152"/>
    </sheetView>
  </sheetViews>
  <sheetFormatPr defaultRowHeight="15" x14ac:dyDescent="0.25"/>
  <cols>
    <col min="1" max="1" width="30.42578125" customWidth="1"/>
    <col min="2" max="2" width="30.5703125" customWidth="1"/>
    <col min="3" max="3" width="27" customWidth="1"/>
    <col min="4" max="4" width="34.5703125" customWidth="1"/>
    <col min="5" max="5" width="30.28515625" customWidth="1"/>
    <col min="6" max="6" width="25" customWidth="1"/>
    <col min="7" max="7" width="18.28515625" customWidth="1"/>
    <col min="8" max="8" width="17.7109375" customWidth="1"/>
    <col min="9" max="9" width="32.7109375" customWidth="1"/>
    <col min="10" max="10" width="14.42578125" customWidth="1"/>
    <col min="11" max="12" width="13.28515625" customWidth="1"/>
    <col min="13" max="13" width="14.85546875" customWidth="1"/>
    <col min="14" max="15" width="13.28515625" customWidth="1"/>
    <col min="16" max="16" width="12" customWidth="1"/>
    <col min="17" max="17" width="11" customWidth="1"/>
    <col min="18" max="20" width="12.85546875" customWidth="1"/>
    <col min="21" max="21" width="12" customWidth="1"/>
    <col min="22" max="22" width="11.42578125" customWidth="1"/>
    <col min="23" max="24" width="15" customWidth="1"/>
    <col min="25" max="28" width="12" customWidth="1"/>
    <col min="29" max="29" width="10.42578125" customWidth="1"/>
    <col min="30" max="30" width="12.140625" customWidth="1"/>
    <col min="31" max="31" width="12" customWidth="1"/>
    <col min="32" max="33" width="8.5703125" customWidth="1"/>
    <col min="34" max="34" width="12" customWidth="1"/>
    <col min="35" max="35" width="11" customWidth="1"/>
  </cols>
  <sheetData>
    <row r="1" spans="1:35" s="10" customFormat="1" x14ac:dyDescent="0.25">
      <c r="A1" s="10" t="s">
        <v>379</v>
      </c>
      <c r="B1" s="10" t="s">
        <v>2144</v>
      </c>
      <c r="C1" s="10" t="s">
        <v>2148</v>
      </c>
      <c r="D1" s="10" t="s">
        <v>2137</v>
      </c>
      <c r="E1" s="10" t="s">
        <v>2230</v>
      </c>
      <c r="F1" s="10" t="s">
        <v>2237</v>
      </c>
      <c r="G1" s="10" t="s">
        <v>2150</v>
      </c>
      <c r="H1" s="10" t="s">
        <v>2151</v>
      </c>
      <c r="I1" s="10" t="s">
        <v>2238</v>
      </c>
      <c r="J1" s="10" t="s">
        <v>2245</v>
      </c>
      <c r="K1" s="10" t="s">
        <v>1503</v>
      </c>
      <c r="L1" s="10" t="s">
        <v>1829</v>
      </c>
      <c r="M1" s="10" t="s">
        <v>1644</v>
      </c>
      <c r="N1" s="10" t="s">
        <v>2184</v>
      </c>
      <c r="O1" s="10" t="s">
        <v>2244</v>
      </c>
      <c r="P1" s="10" t="s">
        <v>1912</v>
      </c>
      <c r="Q1" s="10" t="s">
        <v>1539</v>
      </c>
      <c r="R1" s="10" t="s">
        <v>1467</v>
      </c>
      <c r="S1" s="10" t="s">
        <v>2250</v>
      </c>
      <c r="T1" s="10" t="s">
        <v>2246</v>
      </c>
      <c r="U1" s="10" t="s">
        <v>2153</v>
      </c>
      <c r="V1" s="10" t="s">
        <v>1514</v>
      </c>
      <c r="W1" s="10" t="s">
        <v>1568</v>
      </c>
      <c r="X1" s="10" t="s">
        <v>1727</v>
      </c>
      <c r="Y1" s="10" t="s">
        <v>1585</v>
      </c>
      <c r="Z1" s="10" t="s">
        <v>2249</v>
      </c>
      <c r="AA1" s="10" t="s">
        <v>2242</v>
      </c>
      <c r="AB1" s="10" t="s">
        <v>2258</v>
      </c>
      <c r="AC1" s="10" t="s">
        <v>1496</v>
      </c>
      <c r="AD1" s="10" t="s">
        <v>2248</v>
      </c>
      <c r="AE1" s="10" t="s">
        <v>2154</v>
      </c>
      <c r="AF1" s="10" t="s">
        <v>2247</v>
      </c>
      <c r="AG1" s="10" t="s">
        <v>2252</v>
      </c>
      <c r="AH1" s="10" t="s">
        <v>2159</v>
      </c>
      <c r="AI1" s="10" t="s">
        <v>2243</v>
      </c>
    </row>
    <row r="2" spans="1:35" x14ac:dyDescent="0.25">
      <c r="A2" t="s">
        <v>8</v>
      </c>
      <c r="B2" t="str">
        <f>INDEX(Articles!$Q$2:$Q$99, MATCH($A2,Articles!$B$2:$B$99,0))</f>
        <v>MGN-3/Biobran</v>
      </c>
      <c r="D2" t="s">
        <v>70</v>
      </c>
      <c r="E2" t="s">
        <v>2234</v>
      </c>
      <c r="F2" t="s">
        <v>2145</v>
      </c>
      <c r="I2" t="s">
        <v>1805</v>
      </c>
      <c r="O2" t="s">
        <v>60</v>
      </c>
      <c r="R2" t="s">
        <v>60</v>
      </c>
      <c r="AI2" t="s">
        <v>60</v>
      </c>
    </row>
    <row r="3" spans="1:35" x14ac:dyDescent="0.25">
      <c r="A3" t="s">
        <v>9</v>
      </c>
      <c r="B3" t="str">
        <f>INDEX(Articles!$Q$2:$Q$99, MATCH($A3,Articles!$B$2:$B$99,0))</f>
        <v>RBEP/EFR</v>
      </c>
      <c r="D3" t="s">
        <v>1241</v>
      </c>
      <c r="E3" t="s">
        <v>2146</v>
      </c>
      <c r="F3" t="s">
        <v>2146</v>
      </c>
      <c r="I3" t="s">
        <v>2168</v>
      </c>
      <c r="T3" t="s">
        <v>60</v>
      </c>
      <c r="AC3" t="s">
        <v>60</v>
      </c>
    </row>
    <row r="4" spans="1:35" x14ac:dyDescent="0.25">
      <c r="A4" t="s">
        <v>9</v>
      </c>
      <c r="B4" t="str">
        <f>INDEX(Articles!$Q$2:$Q$99, MATCH($A4,Articles!$B$2:$B$99,0))</f>
        <v>RBEP/EFR</v>
      </c>
      <c r="D4" t="s">
        <v>1241</v>
      </c>
      <c r="E4" t="s">
        <v>2147</v>
      </c>
      <c r="F4" t="s">
        <v>2236</v>
      </c>
      <c r="G4" t="s">
        <v>2152</v>
      </c>
      <c r="I4" t="s">
        <v>2167</v>
      </c>
      <c r="J4" t="s">
        <v>60</v>
      </c>
      <c r="R4" t="s">
        <v>60</v>
      </c>
      <c r="X4" t="s">
        <v>60</v>
      </c>
    </row>
    <row r="5" spans="1:35" x14ac:dyDescent="0.25">
      <c r="A5" t="s">
        <v>9</v>
      </c>
      <c r="B5" t="str">
        <f>INDEX(Articles!$Q$2:$Q$99, MATCH($A5,Articles!$B$2:$B$99,0))</f>
        <v>RBEP/EFR</v>
      </c>
      <c r="D5" t="s">
        <v>2124</v>
      </c>
      <c r="E5" t="s">
        <v>2234</v>
      </c>
      <c r="F5" t="s">
        <v>2145</v>
      </c>
      <c r="I5" t="s">
        <v>2228</v>
      </c>
      <c r="AI5" t="s">
        <v>60</v>
      </c>
    </row>
    <row r="6" spans="1:35" x14ac:dyDescent="0.25">
      <c r="A6" t="s">
        <v>9</v>
      </c>
      <c r="B6" t="str">
        <f>INDEX(Articles!$Q$2:$Q$99, MATCH($A6,Articles!$B$2:$B$99,0))</f>
        <v>RBEP/EFR</v>
      </c>
      <c r="D6" t="s">
        <v>2128</v>
      </c>
      <c r="E6" t="s">
        <v>2234</v>
      </c>
      <c r="F6" t="s">
        <v>2229</v>
      </c>
      <c r="I6" t="s">
        <v>2176</v>
      </c>
    </row>
    <row r="7" spans="1:35" x14ac:dyDescent="0.25">
      <c r="A7" t="s">
        <v>19</v>
      </c>
      <c r="B7" t="str">
        <f>INDEX(Articles!$Q$2:$Q$99, MATCH($A7,Articles!$B$2:$B$99,0))</f>
        <v>MGN-3/Biobran</v>
      </c>
      <c r="D7" t="s">
        <v>1241</v>
      </c>
      <c r="E7" t="s">
        <v>2146</v>
      </c>
      <c r="F7" t="s">
        <v>2146</v>
      </c>
      <c r="I7" t="s">
        <v>2168</v>
      </c>
      <c r="O7" t="s">
        <v>60</v>
      </c>
      <c r="R7" t="s">
        <v>60</v>
      </c>
      <c r="T7" t="s">
        <v>60</v>
      </c>
      <c r="AI7" t="s">
        <v>60</v>
      </c>
    </row>
    <row r="8" spans="1:35" x14ac:dyDescent="0.25">
      <c r="A8" t="s">
        <v>15</v>
      </c>
      <c r="B8" t="str">
        <f>INDEX(Articles!$Q$2:$Q$99, MATCH($A8,Articles!$B$2:$B$99,0))</f>
        <v>MGN-3/Biobran</v>
      </c>
      <c r="D8" t="s">
        <v>1241</v>
      </c>
      <c r="E8" t="s">
        <v>2146</v>
      </c>
      <c r="F8" t="s">
        <v>2146</v>
      </c>
      <c r="G8" t="s">
        <v>1525</v>
      </c>
      <c r="I8" t="s">
        <v>1579</v>
      </c>
      <c r="Q8" t="s">
        <v>60</v>
      </c>
      <c r="T8" t="s">
        <v>60</v>
      </c>
      <c r="V8" t="s">
        <v>60</v>
      </c>
      <c r="AD8" t="s">
        <v>60</v>
      </c>
    </row>
    <row r="9" spans="1:35" x14ac:dyDescent="0.25">
      <c r="A9" t="s">
        <v>16</v>
      </c>
      <c r="B9" t="str">
        <f>INDEX(Articles!$Q$2:$Q$99, MATCH($A9,Articles!$B$2:$B$99,0))</f>
        <v>MGN-3/Biobran</v>
      </c>
      <c r="C9" t="s">
        <v>2164</v>
      </c>
      <c r="D9" t="s">
        <v>1241</v>
      </c>
      <c r="E9" t="s">
        <v>2146</v>
      </c>
      <c r="F9" t="s">
        <v>2146</v>
      </c>
      <c r="I9" t="s">
        <v>2179</v>
      </c>
      <c r="T9" t="s">
        <v>60</v>
      </c>
      <c r="V9" t="s">
        <v>60</v>
      </c>
      <c r="W9" t="s">
        <v>60</v>
      </c>
    </row>
    <row r="10" spans="1:35" x14ac:dyDescent="0.25">
      <c r="A10" t="s">
        <v>1231</v>
      </c>
      <c r="B10" t="str">
        <f>INDEX(Articles!$Q$2:$Q$99, MATCH($A10,Articles!$B$2:$B$99,0))</f>
        <v>MGN-3/Biobran</v>
      </c>
      <c r="D10" t="s">
        <v>1241</v>
      </c>
      <c r="E10" t="s">
        <v>2146</v>
      </c>
      <c r="F10" t="s">
        <v>2146</v>
      </c>
      <c r="G10" t="s">
        <v>1481</v>
      </c>
      <c r="I10" t="s">
        <v>1579</v>
      </c>
      <c r="T10" t="s">
        <v>60</v>
      </c>
      <c r="Z10" t="s">
        <v>60</v>
      </c>
      <c r="AH10" t="s">
        <v>60</v>
      </c>
    </row>
    <row r="11" spans="1:35" x14ac:dyDescent="0.25">
      <c r="A11" t="s">
        <v>1231</v>
      </c>
      <c r="B11" t="str">
        <f>INDEX(Articles!$Q$2:$Q$99, MATCH($A11,Articles!$B$2:$B$99,0))</f>
        <v>MGN-3/Biobran</v>
      </c>
      <c r="D11" t="s">
        <v>1241</v>
      </c>
      <c r="E11" t="s">
        <v>2146</v>
      </c>
      <c r="F11" t="s">
        <v>2146</v>
      </c>
      <c r="G11" t="s">
        <v>1481</v>
      </c>
      <c r="I11" t="s">
        <v>2210</v>
      </c>
      <c r="Z11" t="s">
        <v>60</v>
      </c>
      <c r="AH11" t="s">
        <v>60</v>
      </c>
    </row>
    <row r="12" spans="1:35" x14ac:dyDescent="0.25">
      <c r="A12" t="s">
        <v>21</v>
      </c>
      <c r="B12" t="str">
        <f>INDEX(Articles!$Q$2:$Q$99, MATCH($A12,Articles!$B$2:$B$99,0))</f>
        <v>MGN-3/Biobran</v>
      </c>
      <c r="C12" t="s">
        <v>2177</v>
      </c>
      <c r="D12" t="s">
        <v>1241</v>
      </c>
      <c r="E12" t="s">
        <v>2146</v>
      </c>
      <c r="F12" t="s">
        <v>2146</v>
      </c>
      <c r="I12" t="s">
        <v>2179</v>
      </c>
      <c r="T12" t="s">
        <v>60</v>
      </c>
      <c r="V12" t="s">
        <v>60</v>
      </c>
      <c r="W12" t="s">
        <v>60</v>
      </c>
    </row>
    <row r="13" spans="1:35" x14ac:dyDescent="0.25">
      <c r="A13" t="s">
        <v>24</v>
      </c>
      <c r="B13" t="str">
        <f>INDEX(Articles!$Q$2:$Q$99, MATCH($A13,Articles!$B$2:$B$99,0))</f>
        <v>MGN-3/Biobran</v>
      </c>
      <c r="D13" t="s">
        <v>1241</v>
      </c>
      <c r="E13" t="s">
        <v>2146</v>
      </c>
      <c r="F13" t="s">
        <v>2146</v>
      </c>
      <c r="G13" t="s">
        <v>1481</v>
      </c>
      <c r="I13" t="s">
        <v>1579</v>
      </c>
      <c r="T13" t="s">
        <v>60</v>
      </c>
      <c r="V13" t="s">
        <v>60</v>
      </c>
      <c r="W13" t="s">
        <v>60</v>
      </c>
      <c r="Z13" t="s">
        <v>60</v>
      </c>
      <c r="AH13" t="s">
        <v>60</v>
      </c>
    </row>
    <row r="14" spans="1:35" x14ac:dyDescent="0.25">
      <c r="A14" t="s">
        <v>24</v>
      </c>
      <c r="B14" t="str">
        <f>INDEX(Articles!$Q$2:$Q$99, MATCH($A14,Articles!$B$2:$B$99,0))</f>
        <v>MGN-3/Biobran</v>
      </c>
      <c r="D14" t="s">
        <v>1241</v>
      </c>
      <c r="E14" t="s">
        <v>2146</v>
      </c>
      <c r="F14" t="s">
        <v>2146</v>
      </c>
      <c r="G14" t="s">
        <v>1481</v>
      </c>
      <c r="I14" t="s">
        <v>2210</v>
      </c>
      <c r="V14" t="s">
        <v>60</v>
      </c>
      <c r="W14" t="s">
        <v>60</v>
      </c>
      <c r="Z14" t="s">
        <v>60</v>
      </c>
      <c r="AH14" t="s">
        <v>60</v>
      </c>
    </row>
    <row r="15" spans="1:35" x14ac:dyDescent="0.25">
      <c r="A15" t="s">
        <v>27</v>
      </c>
      <c r="B15" t="str">
        <f>INDEX(Articles!$Q$2:$Q$99, MATCH($A15,Articles!$B$2:$B$99,0))</f>
        <v>MGN-3/Biobran</v>
      </c>
      <c r="C15" t="s">
        <v>2195</v>
      </c>
      <c r="D15" t="s">
        <v>1241</v>
      </c>
      <c r="E15" t="s">
        <v>2234</v>
      </c>
      <c r="F15" t="s">
        <v>2145</v>
      </c>
      <c r="I15" t="s">
        <v>1805</v>
      </c>
      <c r="N15" t="s">
        <v>60</v>
      </c>
    </row>
    <row r="16" spans="1:35" x14ac:dyDescent="0.25">
      <c r="A16" t="s">
        <v>27</v>
      </c>
      <c r="B16" t="str">
        <f>INDEX(Articles!$Q$2:$Q$99, MATCH($A16,Articles!$B$2:$B$99,0))</f>
        <v>MGN-3/Biobran</v>
      </c>
      <c r="C16" t="s">
        <v>2195</v>
      </c>
      <c r="D16" t="s">
        <v>1241</v>
      </c>
      <c r="E16" t="s">
        <v>2146</v>
      </c>
      <c r="F16" t="s">
        <v>2146</v>
      </c>
      <c r="I16" t="s">
        <v>2168</v>
      </c>
      <c r="T16" t="s">
        <v>60</v>
      </c>
      <c r="AC16" t="s">
        <v>60</v>
      </c>
    </row>
    <row r="17" spans="1:35" x14ac:dyDescent="0.25">
      <c r="A17" t="s">
        <v>27</v>
      </c>
      <c r="B17" t="str">
        <f>INDEX(Articles!$Q$2:$Q$99, MATCH($A17,Articles!$B$2:$B$99,0))</f>
        <v>MGN-3/Biobran</v>
      </c>
      <c r="C17" t="s">
        <v>2195</v>
      </c>
      <c r="D17" t="s">
        <v>1241</v>
      </c>
      <c r="E17" t="s">
        <v>2147</v>
      </c>
      <c r="F17" t="s">
        <v>2147</v>
      </c>
      <c r="I17" t="s">
        <v>2167</v>
      </c>
      <c r="J17" t="s">
        <v>60</v>
      </c>
      <c r="X17" t="s">
        <v>60</v>
      </c>
      <c r="Y17" t="s">
        <v>60</v>
      </c>
    </row>
    <row r="18" spans="1:35" x14ac:dyDescent="0.25">
      <c r="A18" t="s">
        <v>30</v>
      </c>
      <c r="B18" t="str">
        <f>INDEX(Articles!$Q$2:$Q$99, MATCH($A18,Articles!$B$2:$B$99,0))</f>
        <v>MGN-3/Biobran</v>
      </c>
      <c r="C18" t="s">
        <v>2149</v>
      </c>
      <c r="D18" t="s">
        <v>70</v>
      </c>
      <c r="E18" t="s">
        <v>2146</v>
      </c>
      <c r="F18" t="s">
        <v>2146</v>
      </c>
      <c r="G18" t="s">
        <v>1481</v>
      </c>
      <c r="I18" t="s">
        <v>2179</v>
      </c>
      <c r="U18" t="s">
        <v>60</v>
      </c>
      <c r="AC18" t="s">
        <v>60</v>
      </c>
      <c r="AD18" t="s">
        <v>60</v>
      </c>
      <c r="AE18" t="s">
        <v>60</v>
      </c>
      <c r="AI18" t="s">
        <v>60</v>
      </c>
    </row>
    <row r="19" spans="1:35" x14ac:dyDescent="0.25">
      <c r="A19" t="s">
        <v>37</v>
      </c>
      <c r="B19" t="str">
        <f>INDEX(Articles!$Q$2:$Q$99, MATCH($A19,Articles!$B$2:$B$99,0))</f>
        <v>MGN-3/Biobran</v>
      </c>
      <c r="D19" t="s">
        <v>2124</v>
      </c>
      <c r="E19" t="s">
        <v>2146</v>
      </c>
      <c r="F19" t="s">
        <v>2146</v>
      </c>
      <c r="G19" t="s">
        <v>1609</v>
      </c>
      <c r="I19" t="s">
        <v>2168</v>
      </c>
      <c r="T19" t="s">
        <v>60</v>
      </c>
    </row>
    <row r="20" spans="1:35" x14ac:dyDescent="0.25">
      <c r="A20" t="s">
        <v>41</v>
      </c>
      <c r="B20" t="str">
        <f>INDEX(Articles!$Q$2:$Q$99, MATCH($A20,Articles!$B$2:$B$99,0))</f>
        <v>MGN-3/Biobran</v>
      </c>
      <c r="C20" t="s">
        <v>2155</v>
      </c>
      <c r="D20" t="s">
        <v>70</v>
      </c>
      <c r="E20" t="s">
        <v>1986</v>
      </c>
      <c r="F20" t="s">
        <v>1986</v>
      </c>
      <c r="I20" t="s">
        <v>2156</v>
      </c>
      <c r="AE20" t="s">
        <v>59</v>
      </c>
      <c r="AI20" t="s">
        <v>60</v>
      </c>
    </row>
    <row r="21" spans="1:35" x14ac:dyDescent="0.25">
      <c r="A21" t="s">
        <v>45</v>
      </c>
      <c r="B21" t="str">
        <f>INDEX(Articles!$Q$2:$Q$99, MATCH($A21,Articles!$B$2:$B$99,0))</f>
        <v>MGN-3/Biobran</v>
      </c>
      <c r="C21" t="s">
        <v>2195</v>
      </c>
      <c r="D21" t="s">
        <v>2124</v>
      </c>
      <c r="E21" t="s">
        <v>2234</v>
      </c>
      <c r="F21" t="s">
        <v>2145</v>
      </c>
      <c r="G21" t="s">
        <v>1487</v>
      </c>
      <c r="I21" t="s">
        <v>1805</v>
      </c>
      <c r="K21" t="s">
        <v>60</v>
      </c>
      <c r="N21" t="s">
        <v>60</v>
      </c>
      <c r="R21" t="s">
        <v>60</v>
      </c>
      <c r="S21" t="s">
        <v>60</v>
      </c>
    </row>
    <row r="22" spans="1:35" x14ac:dyDescent="0.25">
      <c r="A22" t="s">
        <v>47</v>
      </c>
      <c r="B22" t="str">
        <f>INDEX(Articles!$Q$2:$Q$99, MATCH($A22,Articles!$B$2:$B$99,0))</f>
        <v>RBEP/EFR</v>
      </c>
      <c r="D22" t="s">
        <v>70</v>
      </c>
      <c r="E22" t="s">
        <v>2234</v>
      </c>
      <c r="F22" t="s">
        <v>2145</v>
      </c>
      <c r="I22" t="s">
        <v>1805</v>
      </c>
      <c r="O22" t="s">
        <v>59</v>
      </c>
      <c r="R22" t="s">
        <v>60</v>
      </c>
      <c r="AI22" t="s">
        <v>60</v>
      </c>
    </row>
    <row r="23" spans="1:35" x14ac:dyDescent="0.25">
      <c r="A23" t="s">
        <v>53</v>
      </c>
      <c r="B23" t="str">
        <f>INDEX(Articles!$Q$2:$Q$99, MATCH($A23,Articles!$B$2:$B$99,0))</f>
        <v>MGN-3/Biobran</v>
      </c>
      <c r="D23" t="s">
        <v>2124</v>
      </c>
      <c r="E23" t="s">
        <v>2234</v>
      </c>
      <c r="F23" t="s">
        <v>2145</v>
      </c>
      <c r="I23" t="s">
        <v>1805</v>
      </c>
      <c r="M23" t="s">
        <v>60</v>
      </c>
    </row>
    <row r="24" spans="1:35" x14ac:dyDescent="0.25">
      <c r="A24" t="s">
        <v>50</v>
      </c>
      <c r="B24" t="str">
        <f>INDEX(Articles!$Q$2:$Q$99, MATCH($A24,Articles!$B$2:$B$99,0))</f>
        <v>MGN-3/Biobran</v>
      </c>
      <c r="D24" t="s">
        <v>70</v>
      </c>
      <c r="E24" t="s">
        <v>2146</v>
      </c>
      <c r="F24" t="s">
        <v>2157</v>
      </c>
      <c r="G24" t="s">
        <v>2180</v>
      </c>
      <c r="I24" t="s">
        <v>1805</v>
      </c>
      <c r="M24" t="s">
        <v>60</v>
      </c>
      <c r="O24" t="s">
        <v>60</v>
      </c>
      <c r="R24" t="s">
        <v>60</v>
      </c>
    </row>
    <row r="25" spans="1:35" x14ac:dyDescent="0.25">
      <c r="A25" t="s">
        <v>75</v>
      </c>
      <c r="B25" t="str">
        <f>INDEX(Articles!$Q$2:$Q$99, MATCH($A25,Articles!$B$2:$B$99,0))</f>
        <v>BPP/FF</v>
      </c>
      <c r="D25" t="s">
        <v>2124</v>
      </c>
      <c r="E25" t="s">
        <v>2234</v>
      </c>
      <c r="F25" t="s">
        <v>2145</v>
      </c>
      <c r="G25" t="s">
        <v>1481</v>
      </c>
      <c r="I25" t="s">
        <v>2210</v>
      </c>
      <c r="AH25" t="s">
        <v>60</v>
      </c>
    </row>
    <row r="26" spans="1:35" x14ac:dyDescent="0.25">
      <c r="A26" t="s">
        <v>75</v>
      </c>
      <c r="B26" t="str">
        <f>INDEX(Articles!$Q$2:$Q$99, MATCH($A26,Articles!$B$2:$B$99,0))</f>
        <v>BPP/FF</v>
      </c>
      <c r="D26" t="s">
        <v>1241</v>
      </c>
      <c r="E26" t="s">
        <v>2232</v>
      </c>
      <c r="F26" t="s">
        <v>2158</v>
      </c>
      <c r="G26" t="s">
        <v>1481</v>
      </c>
      <c r="I26" t="s">
        <v>2210</v>
      </c>
      <c r="W26" t="s">
        <v>60</v>
      </c>
      <c r="Z26" t="s">
        <v>60</v>
      </c>
      <c r="AH26" t="s">
        <v>60</v>
      </c>
    </row>
    <row r="27" spans="1:35" x14ac:dyDescent="0.25">
      <c r="A27" t="s">
        <v>85</v>
      </c>
      <c r="B27" t="str">
        <f>INDEX(Articles!$Q$2:$Q$99, MATCH($A27,Articles!$B$2:$B$99,0))</f>
        <v>MGN-3/Biobran</v>
      </c>
      <c r="D27" t="s">
        <v>1241</v>
      </c>
      <c r="E27" t="s">
        <v>2232</v>
      </c>
      <c r="F27" t="s">
        <v>1672</v>
      </c>
      <c r="G27" t="s">
        <v>1481</v>
      </c>
      <c r="I27" t="s">
        <v>2210</v>
      </c>
      <c r="AH27" t="s">
        <v>60</v>
      </c>
    </row>
    <row r="28" spans="1:35" x14ac:dyDescent="0.25">
      <c r="A28" t="s">
        <v>92</v>
      </c>
      <c r="B28" t="str">
        <f>INDEX(Articles!$Q$2:$Q$99, MATCH($A28,Articles!$B$2:$B$99,0))</f>
        <v>MGN-3/Biobran</v>
      </c>
      <c r="D28" t="s">
        <v>1241</v>
      </c>
      <c r="E28" t="s">
        <v>2232</v>
      </c>
      <c r="F28" t="s">
        <v>1672</v>
      </c>
      <c r="G28" t="s">
        <v>1481</v>
      </c>
      <c r="I28" t="s">
        <v>2210</v>
      </c>
      <c r="R28" t="s">
        <v>60</v>
      </c>
      <c r="Z28" t="s">
        <v>60</v>
      </c>
      <c r="AH28" t="s">
        <v>60</v>
      </c>
    </row>
    <row r="29" spans="1:35" x14ac:dyDescent="0.25">
      <c r="A29" t="s">
        <v>95</v>
      </c>
      <c r="B29" t="str">
        <f>INDEX(Articles!$Q$2:$Q$99, MATCH($A29,Articles!$B$2:$B$99,0))</f>
        <v>MGN-3/Biobran</v>
      </c>
      <c r="D29" t="s">
        <v>70</v>
      </c>
      <c r="E29" t="s">
        <v>2160</v>
      </c>
      <c r="F29" t="s">
        <v>2160</v>
      </c>
      <c r="I29" t="s">
        <v>1805</v>
      </c>
      <c r="O29" t="s">
        <v>60</v>
      </c>
      <c r="Q29" t="s">
        <v>59</v>
      </c>
      <c r="AH29" t="s">
        <v>60</v>
      </c>
    </row>
    <row r="30" spans="1:35" x14ac:dyDescent="0.25">
      <c r="A30" t="s">
        <v>98</v>
      </c>
      <c r="B30" t="str">
        <f>INDEX(Articles!$Q$2:$Q$99, MATCH($A30,Articles!$B$2:$B$99,0))</f>
        <v>MGN-3/Biobran</v>
      </c>
      <c r="D30" t="s">
        <v>70</v>
      </c>
      <c r="E30" t="s">
        <v>2160</v>
      </c>
      <c r="F30" t="s">
        <v>2160</v>
      </c>
      <c r="I30" t="s">
        <v>2257</v>
      </c>
      <c r="AF30" t="s">
        <v>60</v>
      </c>
    </row>
    <row r="31" spans="1:35" x14ac:dyDescent="0.25">
      <c r="A31" t="s">
        <v>101</v>
      </c>
      <c r="B31" t="str">
        <f>INDEX(Articles!$Q$2:$Q$99, MATCH($A31,Articles!$B$2:$B$99,0))</f>
        <v>MGN-3/Biobran</v>
      </c>
      <c r="D31" t="s">
        <v>70</v>
      </c>
      <c r="E31" t="s">
        <v>2235</v>
      </c>
      <c r="F31" t="s">
        <v>2161</v>
      </c>
      <c r="G31" t="s">
        <v>2162</v>
      </c>
      <c r="I31" t="s">
        <v>2255</v>
      </c>
      <c r="AD31" t="s">
        <v>60</v>
      </c>
      <c r="AE31" t="s">
        <v>60</v>
      </c>
    </row>
    <row r="32" spans="1:35" x14ac:dyDescent="0.25">
      <c r="A32" t="s">
        <v>101</v>
      </c>
      <c r="B32" t="str">
        <f>INDEX(Articles!$Q$2:$Q$99, MATCH($A32,Articles!$B$2:$B$99,0))</f>
        <v>MGN-3/Biobran</v>
      </c>
      <c r="D32" t="s">
        <v>70</v>
      </c>
      <c r="E32" t="s">
        <v>2160</v>
      </c>
      <c r="F32" t="s">
        <v>2160</v>
      </c>
      <c r="I32" t="s">
        <v>1805</v>
      </c>
      <c r="O32" t="s">
        <v>60</v>
      </c>
      <c r="W32" t="s">
        <v>60</v>
      </c>
      <c r="AI32" t="s">
        <v>60</v>
      </c>
    </row>
    <row r="33" spans="1:35" x14ac:dyDescent="0.25">
      <c r="A33" t="s">
        <v>111</v>
      </c>
      <c r="B33" t="str">
        <f>INDEX(Articles!$Q$2:$Q$99, MATCH($A33,Articles!$B$2:$B$99,0))</f>
        <v>MGN-3/Biobran</v>
      </c>
      <c r="C33" t="s">
        <v>2163</v>
      </c>
      <c r="D33" t="s">
        <v>1241</v>
      </c>
      <c r="E33" t="s">
        <v>2234</v>
      </c>
      <c r="F33" t="s">
        <v>2145</v>
      </c>
      <c r="I33" t="s">
        <v>2251</v>
      </c>
      <c r="AG33" t="s">
        <v>60</v>
      </c>
      <c r="AI33" t="s">
        <v>60</v>
      </c>
    </row>
    <row r="34" spans="1:35" x14ac:dyDescent="0.25">
      <c r="A34" t="s">
        <v>110</v>
      </c>
      <c r="B34" t="str">
        <f>INDEX(Articles!$Q$2:$Q$99, MATCH($A34,Articles!$B$2:$B$99,0))</f>
        <v>MGN-3/Biobran</v>
      </c>
      <c r="D34" t="s">
        <v>1241</v>
      </c>
      <c r="E34" t="s">
        <v>2160</v>
      </c>
      <c r="F34" t="s">
        <v>2160</v>
      </c>
      <c r="I34" t="s">
        <v>1805</v>
      </c>
      <c r="O34" t="s">
        <v>60</v>
      </c>
    </row>
    <row r="35" spans="1:35" x14ac:dyDescent="0.25">
      <c r="A35" t="s">
        <v>110</v>
      </c>
      <c r="B35" t="str">
        <f>INDEX(Articles!$Q$2:$Q$99, MATCH($A35,Articles!$B$2:$B$99,0))</f>
        <v>MGN-3/Biobran</v>
      </c>
      <c r="D35" t="s">
        <v>2124</v>
      </c>
      <c r="E35" t="s">
        <v>2160</v>
      </c>
      <c r="F35" t="s">
        <v>2160</v>
      </c>
      <c r="I35" t="s">
        <v>1805</v>
      </c>
      <c r="O35" t="s">
        <v>60</v>
      </c>
    </row>
    <row r="36" spans="1:35" x14ac:dyDescent="0.25">
      <c r="A36" t="s">
        <v>114</v>
      </c>
      <c r="B36" t="str">
        <f>INDEX(Articles!$Q$2:$Q$99, MATCH($A36,Articles!$B$2:$B$99,0))</f>
        <v>MGN-3/Biobran</v>
      </c>
      <c r="D36" t="s">
        <v>2124</v>
      </c>
      <c r="E36" t="s">
        <v>2234</v>
      </c>
      <c r="F36" t="s">
        <v>2145</v>
      </c>
      <c r="I36" t="s">
        <v>1805</v>
      </c>
      <c r="M36" t="s">
        <v>60</v>
      </c>
      <c r="N36" t="s">
        <v>60</v>
      </c>
      <c r="R36" t="s">
        <v>60</v>
      </c>
    </row>
    <row r="37" spans="1:35" x14ac:dyDescent="0.25">
      <c r="A37" t="s">
        <v>117</v>
      </c>
      <c r="B37" t="str">
        <f>INDEX(Articles!$Q$2:$Q$99, MATCH($A37,Articles!$B$2:$B$99,0))</f>
        <v>MGN-3/Biobran</v>
      </c>
      <c r="D37" t="s">
        <v>2124</v>
      </c>
      <c r="E37" t="s">
        <v>2234</v>
      </c>
      <c r="F37" t="s">
        <v>2145</v>
      </c>
      <c r="I37" t="s">
        <v>1805</v>
      </c>
      <c r="M37" t="s">
        <v>60</v>
      </c>
      <c r="N37" t="s">
        <v>60</v>
      </c>
      <c r="R37" t="s">
        <v>60</v>
      </c>
    </row>
    <row r="38" spans="1:35" x14ac:dyDescent="0.25">
      <c r="A38" t="s">
        <v>119</v>
      </c>
      <c r="B38" t="str">
        <f>INDEX(Articles!$Q$2:$Q$99, MATCH($A38,Articles!$B$2:$B$99,0))</f>
        <v>MGN-3/Biobran</v>
      </c>
      <c r="D38" t="s">
        <v>69</v>
      </c>
      <c r="E38" t="s">
        <v>2146</v>
      </c>
      <c r="F38" t="s">
        <v>2146</v>
      </c>
      <c r="G38" t="s">
        <v>2165</v>
      </c>
      <c r="I38" t="s">
        <v>1805</v>
      </c>
      <c r="N38" t="s">
        <v>60</v>
      </c>
      <c r="O38" t="s">
        <v>60</v>
      </c>
      <c r="AC38" t="s">
        <v>60</v>
      </c>
    </row>
    <row r="39" spans="1:35" x14ac:dyDescent="0.25">
      <c r="A39" t="s">
        <v>122</v>
      </c>
      <c r="B39" t="str">
        <f>INDEX(Articles!$Q$2:$Q$99, MATCH($A39,Articles!$B$2:$B$99,0))</f>
        <v>MGN-3/Biobran</v>
      </c>
      <c r="D39" t="s">
        <v>1241</v>
      </c>
      <c r="E39" t="s">
        <v>2166</v>
      </c>
      <c r="F39" t="s">
        <v>2166</v>
      </c>
      <c r="G39" t="s">
        <v>1751</v>
      </c>
      <c r="I39" t="s">
        <v>2239</v>
      </c>
      <c r="W39" t="s">
        <v>60</v>
      </c>
      <c r="Z39" t="s">
        <v>60</v>
      </c>
      <c r="AB39" t="s">
        <v>60</v>
      </c>
    </row>
    <row r="40" spans="1:35" x14ac:dyDescent="0.25">
      <c r="A40" t="s">
        <v>122</v>
      </c>
      <c r="B40" t="str">
        <f>INDEX(Articles!$Q$2:$Q$99, MATCH($A40,Articles!$B$2:$B$99,0))</f>
        <v>MGN-3/Biobran</v>
      </c>
      <c r="D40" t="s">
        <v>1241</v>
      </c>
      <c r="E40" t="s">
        <v>2166</v>
      </c>
      <c r="F40" t="s">
        <v>2166</v>
      </c>
      <c r="G40" t="s">
        <v>1751</v>
      </c>
      <c r="I40" t="s">
        <v>2169</v>
      </c>
      <c r="W40" t="s">
        <v>60</v>
      </c>
      <c r="Z40" t="s">
        <v>60</v>
      </c>
      <c r="AB40" t="s">
        <v>60</v>
      </c>
    </row>
    <row r="41" spans="1:35" x14ac:dyDescent="0.25">
      <c r="A41" t="s">
        <v>125</v>
      </c>
      <c r="B41" t="str">
        <f>INDEX(Articles!$Q$2:$Q$99, MATCH($A41,Articles!$B$2:$B$99,0))</f>
        <v>MGN-3/Biobran</v>
      </c>
      <c r="D41" t="s">
        <v>2124</v>
      </c>
      <c r="E41" t="s">
        <v>2146</v>
      </c>
      <c r="F41" t="s">
        <v>2170</v>
      </c>
      <c r="G41" t="s">
        <v>2180</v>
      </c>
      <c r="I41" t="s">
        <v>2168</v>
      </c>
      <c r="V41" t="s">
        <v>60</v>
      </c>
      <c r="W41" t="s">
        <v>60</v>
      </c>
    </row>
    <row r="42" spans="1:35" x14ac:dyDescent="0.25">
      <c r="A42" t="s">
        <v>128</v>
      </c>
      <c r="B42" t="str">
        <f>INDEX(Articles!$Q$2:$Q$99, MATCH($A42,Articles!$B$2:$B$99,0))</f>
        <v>MGN-3/Biobran</v>
      </c>
      <c r="C42" t="s">
        <v>2171</v>
      </c>
      <c r="D42" t="s">
        <v>2124</v>
      </c>
      <c r="E42" t="s">
        <v>2146</v>
      </c>
      <c r="F42" t="s">
        <v>2146</v>
      </c>
      <c r="G42" t="s">
        <v>2172</v>
      </c>
      <c r="I42" t="s">
        <v>2179</v>
      </c>
      <c r="V42" t="s">
        <v>60</v>
      </c>
    </row>
    <row r="43" spans="1:35" x14ac:dyDescent="0.25">
      <c r="A43" t="s">
        <v>130</v>
      </c>
      <c r="B43" t="str">
        <f>INDEX(Articles!$Q$2:$Q$99, MATCH($A43,Articles!$B$2:$B$99,0))</f>
        <v>MGN-3/Biobran</v>
      </c>
      <c r="C43" t="s">
        <v>2171</v>
      </c>
      <c r="D43" t="s">
        <v>2124</v>
      </c>
      <c r="E43" t="s">
        <v>2146</v>
      </c>
      <c r="F43" t="s">
        <v>2146</v>
      </c>
      <c r="G43" t="s">
        <v>2172</v>
      </c>
      <c r="I43" t="s">
        <v>2179</v>
      </c>
      <c r="V43" t="s">
        <v>60</v>
      </c>
    </row>
    <row r="44" spans="1:35" x14ac:dyDescent="0.25">
      <c r="A44" t="s">
        <v>132</v>
      </c>
      <c r="B44" t="str">
        <f>INDEX(Articles!$Q$2:$Q$99, MATCH($A44,Articles!$B$2:$B$99,0))</f>
        <v>MGN-3/Biobran</v>
      </c>
      <c r="C44" t="s">
        <v>1775</v>
      </c>
      <c r="D44" t="s">
        <v>2124</v>
      </c>
      <c r="E44" t="s">
        <v>2146</v>
      </c>
      <c r="F44" t="s">
        <v>2157</v>
      </c>
      <c r="G44" t="s">
        <v>2180</v>
      </c>
      <c r="I44" t="s">
        <v>2179</v>
      </c>
      <c r="V44" t="s">
        <v>60</v>
      </c>
      <c r="W44" t="s">
        <v>60</v>
      </c>
    </row>
    <row r="45" spans="1:35" x14ac:dyDescent="0.25">
      <c r="A45" t="s">
        <v>134</v>
      </c>
      <c r="B45" t="str">
        <f>INDEX(Articles!$Q$2:$Q$99, MATCH($A45,Articles!$B$2:$B$99,0))</f>
        <v>MGN-3/Biobran</v>
      </c>
      <c r="D45" t="s">
        <v>2124</v>
      </c>
      <c r="E45" t="s">
        <v>2234</v>
      </c>
      <c r="F45" t="s">
        <v>2145</v>
      </c>
      <c r="I45" t="s">
        <v>1805</v>
      </c>
      <c r="O45" t="s">
        <v>60</v>
      </c>
      <c r="R45" t="s">
        <v>60</v>
      </c>
    </row>
    <row r="46" spans="1:35" x14ac:dyDescent="0.25">
      <c r="A46" t="s">
        <v>137</v>
      </c>
      <c r="B46" t="str">
        <f>INDEX(Articles!$Q$2:$Q$99, MATCH($A46,Articles!$B$2:$B$99,0))</f>
        <v>MGN-3/Biobran</v>
      </c>
      <c r="D46" t="s">
        <v>2124</v>
      </c>
      <c r="E46" t="s">
        <v>2234</v>
      </c>
      <c r="F46" t="s">
        <v>2145</v>
      </c>
      <c r="I46" t="s">
        <v>1805</v>
      </c>
      <c r="K46" t="s">
        <v>60</v>
      </c>
      <c r="R46" t="s">
        <v>60</v>
      </c>
      <c r="S46" t="s">
        <v>60</v>
      </c>
    </row>
    <row r="47" spans="1:35" x14ac:dyDescent="0.25">
      <c r="A47" t="s">
        <v>142</v>
      </c>
      <c r="B47" t="str">
        <f>INDEX(Articles!$Q$2:$Q$99, MATCH($A47,Articles!$B$2:$B$99,0))</f>
        <v>MGN-3/Biobran</v>
      </c>
      <c r="D47" t="s">
        <v>69</v>
      </c>
      <c r="E47" t="s">
        <v>2234</v>
      </c>
      <c r="F47" t="s">
        <v>2145</v>
      </c>
      <c r="I47" t="s">
        <v>1805</v>
      </c>
      <c r="O47" t="s">
        <v>60</v>
      </c>
      <c r="R47" t="s">
        <v>60</v>
      </c>
      <c r="AI47" t="s">
        <v>60</v>
      </c>
    </row>
    <row r="48" spans="1:35" x14ac:dyDescent="0.25">
      <c r="A48" t="s">
        <v>139</v>
      </c>
      <c r="B48" t="str">
        <f>INDEX(Articles!$Q$2:$Q$99, MATCH($A48,Articles!$B$2:$B$99,0))</f>
        <v>MGN-3/Biobran</v>
      </c>
      <c r="D48" t="s">
        <v>2124</v>
      </c>
      <c r="E48" t="s">
        <v>1986</v>
      </c>
      <c r="F48" t="s">
        <v>1986</v>
      </c>
      <c r="I48" t="s">
        <v>2173</v>
      </c>
    </row>
    <row r="49" spans="1:35" x14ac:dyDescent="0.25">
      <c r="A49" t="s">
        <v>145</v>
      </c>
      <c r="B49" t="str">
        <f>INDEX(Articles!$Q$2:$Q$99, MATCH($A49,Articles!$B$2:$B$99,0))</f>
        <v>MGN-3/Biobran</v>
      </c>
      <c r="D49" t="s">
        <v>69</v>
      </c>
      <c r="E49" t="s">
        <v>2146</v>
      </c>
      <c r="F49" t="s">
        <v>2146</v>
      </c>
      <c r="G49" t="s">
        <v>2165</v>
      </c>
      <c r="I49" t="s">
        <v>1805</v>
      </c>
      <c r="N49" t="s">
        <v>60</v>
      </c>
      <c r="O49" t="s">
        <v>60</v>
      </c>
    </row>
    <row r="50" spans="1:35" x14ac:dyDescent="0.25">
      <c r="A50" t="s">
        <v>145</v>
      </c>
      <c r="B50" t="str">
        <f>INDEX(Articles!$Q$2:$Q$99, MATCH($A50,Articles!$B$2:$B$99,0))</f>
        <v>MGN-3/Biobran</v>
      </c>
      <c r="D50" t="s">
        <v>69</v>
      </c>
      <c r="E50" t="s">
        <v>2174</v>
      </c>
      <c r="F50" t="s">
        <v>2174</v>
      </c>
      <c r="I50" t="s">
        <v>1805</v>
      </c>
      <c r="O50" t="s">
        <v>60</v>
      </c>
    </row>
    <row r="51" spans="1:35" x14ac:dyDescent="0.25">
      <c r="A51" t="s">
        <v>148</v>
      </c>
      <c r="B51" t="str">
        <f>INDEX(Articles!$Q$2:$Q$99, MATCH($A51,Articles!$B$2:$B$99,0))</f>
        <v>MGN-3/Biobran</v>
      </c>
      <c r="D51" t="s">
        <v>2124</v>
      </c>
      <c r="E51" t="s">
        <v>2146</v>
      </c>
      <c r="F51" t="s">
        <v>2146</v>
      </c>
      <c r="G51" t="s">
        <v>2152</v>
      </c>
      <c r="I51" t="s">
        <v>2168</v>
      </c>
      <c r="R51" t="s">
        <v>60</v>
      </c>
      <c r="T51" t="s">
        <v>60</v>
      </c>
    </row>
    <row r="52" spans="1:35" x14ac:dyDescent="0.25">
      <c r="A52" t="s">
        <v>613</v>
      </c>
      <c r="B52" t="str">
        <f>INDEX(Articles!$Q$2:$Q$99, MATCH($A52,Articles!$B$2:$B$99,0))</f>
        <v>MGN-3/Biobran</v>
      </c>
      <c r="D52" t="s">
        <v>2124</v>
      </c>
      <c r="E52" t="s">
        <v>2234</v>
      </c>
      <c r="F52" t="s">
        <v>2145</v>
      </c>
      <c r="I52" t="s">
        <v>2240</v>
      </c>
      <c r="L52" t="s">
        <v>60</v>
      </c>
      <c r="R52" t="s">
        <v>60</v>
      </c>
    </row>
    <row r="53" spans="1:35" x14ac:dyDescent="0.25">
      <c r="A53" t="s">
        <v>155</v>
      </c>
      <c r="B53" t="str">
        <f>INDEX(Articles!$Q$2:$Q$99, MATCH($A53,Articles!$B$2:$B$99,0))</f>
        <v>MGN-3/Biobran</v>
      </c>
      <c r="C53" t="s">
        <v>2177</v>
      </c>
      <c r="D53" t="s">
        <v>1241</v>
      </c>
      <c r="E53" t="s">
        <v>2234</v>
      </c>
      <c r="F53" t="s">
        <v>2145</v>
      </c>
      <c r="G53" t="s">
        <v>2175</v>
      </c>
      <c r="I53" t="s">
        <v>2212</v>
      </c>
      <c r="AA53" t="s">
        <v>60</v>
      </c>
      <c r="AB53" t="s">
        <v>60</v>
      </c>
    </row>
    <row r="54" spans="1:35" x14ac:dyDescent="0.25">
      <c r="A54" t="s">
        <v>155</v>
      </c>
      <c r="B54" t="str">
        <f>INDEX(Articles!$Q$2:$Q$99, MATCH($A54,Articles!$B$2:$B$99,0))</f>
        <v>MGN-3/Biobran</v>
      </c>
      <c r="C54" t="s">
        <v>2177</v>
      </c>
      <c r="D54" t="s">
        <v>1241</v>
      </c>
      <c r="E54" t="s">
        <v>2234</v>
      </c>
      <c r="F54" t="s">
        <v>2145</v>
      </c>
      <c r="G54" t="s">
        <v>2175</v>
      </c>
      <c r="I54" t="s">
        <v>2169</v>
      </c>
      <c r="AA54" t="s">
        <v>60</v>
      </c>
      <c r="AB54" t="s">
        <v>60</v>
      </c>
    </row>
    <row r="55" spans="1:35" x14ac:dyDescent="0.25">
      <c r="A55" t="s">
        <v>154</v>
      </c>
      <c r="B55" t="str">
        <f>INDEX(Articles!$Q$2:$Q$99, MATCH($A55,Articles!$B$2:$B$99,0))</f>
        <v>MGN-3/Biobran</v>
      </c>
      <c r="C55" t="s">
        <v>2164</v>
      </c>
      <c r="D55" t="s">
        <v>2124</v>
      </c>
      <c r="E55" t="s">
        <v>2146</v>
      </c>
      <c r="F55" t="s">
        <v>2146</v>
      </c>
      <c r="G55" t="s">
        <v>2172</v>
      </c>
      <c r="I55" t="s">
        <v>2179</v>
      </c>
      <c r="T55" t="s">
        <v>60</v>
      </c>
      <c r="V55" t="s">
        <v>60</v>
      </c>
      <c r="AC55" t="s">
        <v>60</v>
      </c>
    </row>
    <row r="56" spans="1:35" x14ac:dyDescent="0.25">
      <c r="A56" t="s">
        <v>157</v>
      </c>
      <c r="B56" t="str">
        <f>INDEX(Articles!$Q$2:$Q$99, MATCH($A56,Articles!$B$2:$B$99,0))</f>
        <v>MGN-3/Biobran</v>
      </c>
      <c r="D56" t="s">
        <v>1241</v>
      </c>
      <c r="E56" t="s">
        <v>2234</v>
      </c>
      <c r="F56" t="s">
        <v>2145</v>
      </c>
      <c r="I56" t="s">
        <v>1805</v>
      </c>
      <c r="N56" t="s">
        <v>60</v>
      </c>
      <c r="O56" t="s">
        <v>60</v>
      </c>
      <c r="R56" t="s">
        <v>60</v>
      </c>
    </row>
    <row r="57" spans="1:35" x14ac:dyDescent="0.25">
      <c r="A57" t="s">
        <v>160</v>
      </c>
      <c r="B57" t="str">
        <f>INDEX(Articles!$Q$2:$Q$99, MATCH($A57,Articles!$B$2:$B$99,0))</f>
        <v>MGN-3/Biobran</v>
      </c>
      <c r="C57" t="s">
        <v>2178</v>
      </c>
      <c r="D57" t="s">
        <v>2124</v>
      </c>
      <c r="E57" t="s">
        <v>2146</v>
      </c>
      <c r="F57" t="s">
        <v>2146</v>
      </c>
      <c r="G57" t="s">
        <v>2172</v>
      </c>
      <c r="I57" t="s">
        <v>2179</v>
      </c>
      <c r="AC57" t="s">
        <v>60</v>
      </c>
    </row>
    <row r="58" spans="1:35" x14ac:dyDescent="0.25">
      <c r="A58" t="s">
        <v>162</v>
      </c>
      <c r="B58" t="str">
        <f>INDEX(Articles!$Q$2:$Q$99, MATCH($A58,Articles!$B$2:$B$99,0))</f>
        <v>MGN-3/Biobran</v>
      </c>
      <c r="C58" t="s">
        <v>1775</v>
      </c>
      <c r="D58" t="s">
        <v>69</v>
      </c>
      <c r="E58" t="s">
        <v>2146</v>
      </c>
      <c r="F58" t="s">
        <v>2233</v>
      </c>
      <c r="G58" t="s">
        <v>2180</v>
      </c>
      <c r="I58" t="s">
        <v>1805</v>
      </c>
      <c r="L58" t="s">
        <v>60</v>
      </c>
      <c r="Z58" t="s">
        <v>60</v>
      </c>
    </row>
    <row r="59" spans="1:35" x14ac:dyDescent="0.25">
      <c r="A59" t="s">
        <v>165</v>
      </c>
      <c r="B59" t="str">
        <f>INDEX(Articles!$Q$2:$Q$99, MATCH($A59,Articles!$B$2:$B$99,0))</f>
        <v>MGN-3/Biobran</v>
      </c>
      <c r="C59" t="s">
        <v>2196</v>
      </c>
      <c r="D59" t="s">
        <v>164</v>
      </c>
      <c r="E59" t="s">
        <v>2146</v>
      </c>
      <c r="F59" t="s">
        <v>2146</v>
      </c>
      <c r="G59" t="s">
        <v>2172</v>
      </c>
      <c r="H59" t="s">
        <v>2201</v>
      </c>
      <c r="I59" t="s">
        <v>2179</v>
      </c>
      <c r="T59" t="s">
        <v>60</v>
      </c>
      <c r="U59" t="s">
        <v>60</v>
      </c>
      <c r="AC59" t="s">
        <v>60</v>
      </c>
      <c r="AE59" t="s">
        <v>60</v>
      </c>
      <c r="AF59" t="s">
        <v>60</v>
      </c>
      <c r="AH59" t="s">
        <v>60</v>
      </c>
    </row>
    <row r="60" spans="1:35" x14ac:dyDescent="0.25">
      <c r="A60" t="s">
        <v>179</v>
      </c>
      <c r="B60" t="str">
        <f>INDEX(Articles!$Q$2:$Q$99, MATCH($A60,Articles!$B$2:$B$99,0))</f>
        <v>MGN-3/Biobran</v>
      </c>
      <c r="C60" t="s">
        <v>2182</v>
      </c>
      <c r="D60" t="s">
        <v>173</v>
      </c>
      <c r="E60" t="s">
        <v>2146</v>
      </c>
      <c r="F60" t="s">
        <v>2146</v>
      </c>
      <c r="G60" t="s">
        <v>2181</v>
      </c>
      <c r="I60" t="s">
        <v>2179</v>
      </c>
      <c r="T60" t="s">
        <v>60</v>
      </c>
      <c r="U60" t="s">
        <v>60</v>
      </c>
      <c r="AE60" t="s">
        <v>60</v>
      </c>
    </row>
    <row r="61" spans="1:35" x14ac:dyDescent="0.25">
      <c r="A61" t="s">
        <v>182</v>
      </c>
      <c r="B61" t="str">
        <f>INDEX(Articles!$Q$2:$Q$99, MATCH($A61,Articles!$B$2:$B$99,0))</f>
        <v>MGN-3/Biobran</v>
      </c>
      <c r="C61" t="s">
        <v>2183</v>
      </c>
      <c r="D61" t="s">
        <v>173</v>
      </c>
      <c r="E61" t="s">
        <v>2146</v>
      </c>
      <c r="F61" t="s">
        <v>2146</v>
      </c>
      <c r="G61" t="s">
        <v>2172</v>
      </c>
      <c r="H61" t="s">
        <v>1806</v>
      </c>
      <c r="I61" t="s">
        <v>2179</v>
      </c>
      <c r="T61" t="s">
        <v>60</v>
      </c>
      <c r="U61" t="s">
        <v>60</v>
      </c>
      <c r="AE61" t="s">
        <v>60</v>
      </c>
    </row>
    <row r="62" spans="1:35" x14ac:dyDescent="0.25">
      <c r="A62" t="s">
        <v>169</v>
      </c>
      <c r="B62" t="str">
        <f>INDEX(Articles!$Q$2:$Q$99, MATCH($A62,Articles!$B$2:$B$99,0))</f>
        <v>MGN-3/Biobran</v>
      </c>
      <c r="C62" t="s">
        <v>2198</v>
      </c>
      <c r="D62" t="s">
        <v>173</v>
      </c>
      <c r="E62" t="s">
        <v>2146</v>
      </c>
      <c r="F62" t="s">
        <v>2146</v>
      </c>
      <c r="G62" t="s">
        <v>1806</v>
      </c>
      <c r="H62" t="s">
        <v>1870</v>
      </c>
      <c r="I62" t="s">
        <v>2179</v>
      </c>
      <c r="T62" t="s">
        <v>60</v>
      </c>
      <c r="AC62" t="s">
        <v>60</v>
      </c>
      <c r="AE62" t="s">
        <v>60</v>
      </c>
      <c r="AF62" t="s">
        <v>60</v>
      </c>
    </row>
    <row r="63" spans="1:35" x14ac:dyDescent="0.25">
      <c r="A63" t="s">
        <v>174</v>
      </c>
      <c r="B63" t="str">
        <f>INDEX(Articles!$Q$2:$Q$99, MATCH($A63,Articles!$B$2:$B$99,0))</f>
        <v>MGN-3/Biobran</v>
      </c>
      <c r="C63" t="s">
        <v>2197</v>
      </c>
      <c r="D63" t="s">
        <v>173</v>
      </c>
      <c r="E63" t="s">
        <v>2146</v>
      </c>
      <c r="F63" t="s">
        <v>2146</v>
      </c>
      <c r="G63" t="s">
        <v>1695</v>
      </c>
      <c r="I63" t="s">
        <v>2179</v>
      </c>
      <c r="T63" t="s">
        <v>60</v>
      </c>
      <c r="AC63" t="s">
        <v>60</v>
      </c>
      <c r="AE63" t="s">
        <v>60</v>
      </c>
      <c r="AF63" t="s">
        <v>60</v>
      </c>
    </row>
    <row r="64" spans="1:35" x14ac:dyDescent="0.25">
      <c r="A64" t="s">
        <v>175</v>
      </c>
      <c r="B64" t="str">
        <f>INDEX(Articles!$Q$2:$Q$99, MATCH($A64,Articles!$B$2:$B$99,0))</f>
        <v>MGN-3/Biobran</v>
      </c>
      <c r="C64" t="s">
        <v>2199</v>
      </c>
      <c r="D64" t="s">
        <v>178</v>
      </c>
      <c r="E64" t="s">
        <v>2146</v>
      </c>
      <c r="F64" t="s">
        <v>2146</v>
      </c>
      <c r="G64" t="s">
        <v>2165</v>
      </c>
      <c r="H64" t="s">
        <v>2165</v>
      </c>
      <c r="I64" t="s">
        <v>2257</v>
      </c>
      <c r="AE64" t="s">
        <v>60</v>
      </c>
      <c r="AF64" t="s">
        <v>60</v>
      </c>
      <c r="AG64" t="s">
        <v>60</v>
      </c>
      <c r="AI64" t="s">
        <v>60</v>
      </c>
    </row>
    <row r="65" spans="1:35" x14ac:dyDescent="0.25">
      <c r="A65" t="s">
        <v>185</v>
      </c>
      <c r="B65" t="str">
        <f>INDEX(Articles!$Q$2:$Q$99, MATCH($A65,Articles!$B$2:$B$99,0))</f>
        <v>MGN-3/Biobran</v>
      </c>
      <c r="D65" t="s">
        <v>2124</v>
      </c>
      <c r="E65" t="s">
        <v>2234</v>
      </c>
      <c r="F65" t="s">
        <v>2147</v>
      </c>
      <c r="I65" t="s">
        <v>2211</v>
      </c>
      <c r="J65" t="s">
        <v>60</v>
      </c>
      <c r="R65" t="s">
        <v>60</v>
      </c>
      <c r="Z65" t="s">
        <v>60</v>
      </c>
    </row>
    <row r="66" spans="1:35" x14ac:dyDescent="0.25">
      <c r="A66" t="s">
        <v>185</v>
      </c>
      <c r="B66" t="str">
        <f>INDEX(Articles!$Q$2:$Q$99, MATCH($A66,Articles!$B$2:$B$99,0))</f>
        <v>MGN-3/Biobran</v>
      </c>
      <c r="D66" t="s">
        <v>2124</v>
      </c>
      <c r="E66" t="s">
        <v>2234</v>
      </c>
      <c r="F66" t="s">
        <v>2147</v>
      </c>
      <c r="I66" t="s">
        <v>2167</v>
      </c>
      <c r="J66" t="s">
        <v>60</v>
      </c>
      <c r="R66" t="s">
        <v>60</v>
      </c>
      <c r="Z66" t="s">
        <v>60</v>
      </c>
    </row>
    <row r="67" spans="1:35" x14ac:dyDescent="0.25">
      <c r="A67" t="s">
        <v>188</v>
      </c>
      <c r="B67" t="str">
        <f>INDEX(Articles!$Q$2:$Q$99, MATCH($A67,Articles!$B$2:$B$99,0))</f>
        <v>MGN-3/Biobran</v>
      </c>
      <c r="C67" t="s">
        <v>2187</v>
      </c>
      <c r="D67" t="s">
        <v>164</v>
      </c>
      <c r="E67" t="s">
        <v>2185</v>
      </c>
      <c r="F67" t="s">
        <v>2185</v>
      </c>
      <c r="G67" t="s">
        <v>2186</v>
      </c>
      <c r="I67" t="s">
        <v>2241</v>
      </c>
      <c r="Z67" t="s">
        <v>60</v>
      </c>
      <c r="AE67" t="s">
        <v>60</v>
      </c>
      <c r="AF67" t="s">
        <v>60</v>
      </c>
    </row>
    <row r="68" spans="1:35" x14ac:dyDescent="0.25">
      <c r="A68" t="s">
        <v>188</v>
      </c>
      <c r="B68" t="str">
        <f>INDEX(Articles!$Q$2:$Q$99, MATCH($A68,Articles!$B$2:$B$99,0))</f>
        <v>MGN-3/Biobran</v>
      </c>
      <c r="C68" t="s">
        <v>2187</v>
      </c>
      <c r="D68" t="s">
        <v>164</v>
      </c>
      <c r="E68" t="s">
        <v>2185</v>
      </c>
      <c r="F68" t="s">
        <v>2185</v>
      </c>
      <c r="G68" t="s">
        <v>2186</v>
      </c>
      <c r="I68" t="s">
        <v>2211</v>
      </c>
      <c r="Z68" t="s">
        <v>60</v>
      </c>
      <c r="AE68" t="s">
        <v>60</v>
      </c>
      <c r="AF68" t="s">
        <v>60</v>
      </c>
    </row>
    <row r="69" spans="1:35" x14ac:dyDescent="0.25">
      <c r="A69" t="s">
        <v>191</v>
      </c>
      <c r="B69" t="str">
        <f>INDEX(Articles!$Q$2:$Q$99, MATCH($A69,Articles!$B$2:$B$99,0))</f>
        <v>MGN-3/Biobran</v>
      </c>
      <c r="C69" t="s">
        <v>2189</v>
      </c>
      <c r="D69" t="s">
        <v>70</v>
      </c>
      <c r="E69" t="s">
        <v>2146</v>
      </c>
      <c r="F69" t="s">
        <v>2146</v>
      </c>
      <c r="G69" t="s">
        <v>2188</v>
      </c>
      <c r="I69" t="s">
        <v>1805</v>
      </c>
      <c r="O69" t="s">
        <v>59</v>
      </c>
      <c r="AI69" t="s">
        <v>60</v>
      </c>
    </row>
    <row r="70" spans="1:35" x14ac:dyDescent="0.25">
      <c r="A70" t="s">
        <v>191</v>
      </c>
      <c r="B70" t="str">
        <f>INDEX(Articles!$Q$2:$Q$99, MATCH($A70,Articles!$B$2:$B$99,0))</f>
        <v>MGN-3/Biobran</v>
      </c>
      <c r="C70" t="s">
        <v>2189</v>
      </c>
      <c r="D70" t="s">
        <v>70</v>
      </c>
      <c r="E70" t="s">
        <v>2190</v>
      </c>
      <c r="F70" t="s">
        <v>2190</v>
      </c>
      <c r="G70" t="s">
        <v>2191</v>
      </c>
      <c r="I70" t="s">
        <v>2253</v>
      </c>
      <c r="O70" t="s">
        <v>59</v>
      </c>
      <c r="AG70" t="s">
        <v>60</v>
      </c>
      <c r="AI70" t="s">
        <v>60</v>
      </c>
    </row>
    <row r="71" spans="1:35" x14ac:dyDescent="0.25">
      <c r="A71" t="s">
        <v>196</v>
      </c>
      <c r="B71" t="str">
        <f>INDEX(Articles!$Q$2:$Q$99, MATCH($A71,Articles!$B$2:$B$99,0))</f>
        <v>MGN-3/Biobran</v>
      </c>
      <c r="C71" t="s">
        <v>2192</v>
      </c>
      <c r="D71" t="s">
        <v>1241</v>
      </c>
      <c r="E71" t="s">
        <v>2234</v>
      </c>
      <c r="F71" t="s">
        <v>2145</v>
      </c>
      <c r="I71" t="s">
        <v>2213</v>
      </c>
      <c r="AC71" t="s">
        <v>60</v>
      </c>
      <c r="AD71" t="s">
        <v>60</v>
      </c>
      <c r="AH71" t="s">
        <v>60</v>
      </c>
    </row>
    <row r="72" spans="1:35" x14ac:dyDescent="0.25">
      <c r="A72" t="s">
        <v>196</v>
      </c>
      <c r="B72" t="str">
        <f>INDEX(Articles!$Q$2:$Q$99, MATCH($A72,Articles!$B$2:$B$99,0))</f>
        <v>MGN-3/Biobran</v>
      </c>
      <c r="C72" t="s">
        <v>2192</v>
      </c>
      <c r="D72" t="s">
        <v>1241</v>
      </c>
      <c r="E72" t="s">
        <v>2234</v>
      </c>
      <c r="F72" t="s">
        <v>2145</v>
      </c>
      <c r="I72" t="s">
        <v>2253</v>
      </c>
      <c r="AG72" t="s">
        <v>60</v>
      </c>
      <c r="AI72" t="s">
        <v>60</v>
      </c>
    </row>
    <row r="73" spans="1:35" x14ac:dyDescent="0.25">
      <c r="A73" t="s">
        <v>199</v>
      </c>
      <c r="B73" t="str">
        <f>INDEX(Articles!$Q$2:$Q$99, MATCH($A73,Articles!$B$2:$B$99,0))</f>
        <v>MGN-3/Biobran</v>
      </c>
      <c r="C73" t="s">
        <v>2193</v>
      </c>
      <c r="D73" t="s">
        <v>173</v>
      </c>
      <c r="E73" t="s">
        <v>2146</v>
      </c>
      <c r="F73" t="s">
        <v>2146</v>
      </c>
      <c r="G73" t="s">
        <v>2194</v>
      </c>
      <c r="I73" t="s">
        <v>2179</v>
      </c>
      <c r="T73" t="s">
        <v>60</v>
      </c>
      <c r="AC73" t="s">
        <v>60</v>
      </c>
      <c r="AE73" t="s">
        <v>60</v>
      </c>
    </row>
    <row r="74" spans="1:35" x14ac:dyDescent="0.25">
      <c r="A74" t="s">
        <v>201</v>
      </c>
      <c r="B74" t="str">
        <f>INDEX(Articles!$Q$2:$Q$99, MATCH($A74,Articles!$B$2:$B$99,0))</f>
        <v>MGN-3/Biobran</v>
      </c>
      <c r="D74" t="s">
        <v>1241</v>
      </c>
      <c r="E74" t="s">
        <v>2147</v>
      </c>
      <c r="F74" t="s">
        <v>2200</v>
      </c>
      <c r="G74" t="s">
        <v>2162</v>
      </c>
      <c r="I74" t="s">
        <v>2214</v>
      </c>
      <c r="P74" t="s">
        <v>60</v>
      </c>
      <c r="X74" t="s">
        <v>59</v>
      </c>
      <c r="Y74" t="s">
        <v>60</v>
      </c>
      <c r="Z74" t="s">
        <v>60</v>
      </c>
    </row>
    <row r="75" spans="1:35" x14ac:dyDescent="0.25">
      <c r="A75" t="s">
        <v>201</v>
      </c>
      <c r="B75" t="str">
        <f>INDEX(Articles!$Q$2:$Q$99, MATCH($A75,Articles!$B$2:$B$99,0))</f>
        <v>MGN-3/Biobran</v>
      </c>
      <c r="D75" t="s">
        <v>1241</v>
      </c>
      <c r="E75" t="s">
        <v>2147</v>
      </c>
      <c r="F75" t="s">
        <v>2236</v>
      </c>
      <c r="G75" t="s">
        <v>2152</v>
      </c>
      <c r="I75" t="s">
        <v>2167</v>
      </c>
      <c r="P75" t="s">
        <v>60</v>
      </c>
      <c r="X75" t="s">
        <v>59</v>
      </c>
      <c r="Y75" t="s">
        <v>60</v>
      </c>
      <c r="Z75" t="s">
        <v>60</v>
      </c>
    </row>
    <row r="76" spans="1:35" x14ac:dyDescent="0.25">
      <c r="A76" t="s">
        <v>204</v>
      </c>
      <c r="B76" t="str">
        <f>INDEX(Articles!$Q$2:$Q$99, MATCH($A76,Articles!$B$2:$B$99,0))</f>
        <v>MGN-3/Biobran</v>
      </c>
      <c r="D76" t="s">
        <v>70</v>
      </c>
      <c r="E76" t="s">
        <v>2204</v>
      </c>
      <c r="F76" t="s">
        <v>2204</v>
      </c>
      <c r="G76" t="s">
        <v>2191</v>
      </c>
      <c r="I76" t="s">
        <v>1805</v>
      </c>
      <c r="O76" t="s">
        <v>60</v>
      </c>
      <c r="Q76" t="s">
        <v>60</v>
      </c>
      <c r="Z76" t="s">
        <v>60</v>
      </c>
      <c r="AE76" t="s">
        <v>60</v>
      </c>
      <c r="AI76" t="s">
        <v>60</v>
      </c>
    </row>
    <row r="77" spans="1:35" x14ac:dyDescent="0.25">
      <c r="A77" t="s">
        <v>206</v>
      </c>
      <c r="B77" t="str">
        <f>INDEX(Articles!$Q$2:$Q$99, MATCH($A77,Articles!$B$2:$B$99,0))</f>
        <v>RBEP/EFR</v>
      </c>
      <c r="D77" t="s">
        <v>2124</v>
      </c>
      <c r="E77" t="s">
        <v>2234</v>
      </c>
      <c r="F77" t="s">
        <v>2145</v>
      </c>
      <c r="I77" t="s">
        <v>1805</v>
      </c>
      <c r="K77" t="s">
        <v>60</v>
      </c>
      <c r="N77" t="s">
        <v>60</v>
      </c>
      <c r="R77" t="s">
        <v>60</v>
      </c>
      <c r="S77" t="s">
        <v>60</v>
      </c>
    </row>
    <row r="78" spans="1:35" x14ac:dyDescent="0.25">
      <c r="A78" t="s">
        <v>208</v>
      </c>
      <c r="B78" t="str">
        <f>INDEX(Articles!$Q$2:$Q$99, MATCH($A78,Articles!$B$2:$B$99,0))</f>
        <v>MGN-3/Biobran</v>
      </c>
      <c r="C78" t="s">
        <v>2203</v>
      </c>
      <c r="D78" t="s">
        <v>173</v>
      </c>
      <c r="E78" t="s">
        <v>2146</v>
      </c>
      <c r="F78" t="s">
        <v>2146</v>
      </c>
      <c r="G78" t="s">
        <v>2201</v>
      </c>
      <c r="H78" t="s">
        <v>2202</v>
      </c>
      <c r="I78" t="s">
        <v>2179</v>
      </c>
      <c r="AC78" t="s">
        <v>60</v>
      </c>
      <c r="AF78" t="s">
        <v>60</v>
      </c>
    </row>
    <row r="79" spans="1:35" x14ac:dyDescent="0.25">
      <c r="A79" t="s">
        <v>210</v>
      </c>
      <c r="B79" t="str">
        <f>INDEX(Articles!$Q$2:$Q$99, MATCH($A79,Articles!$B$2:$B$99,0))</f>
        <v>MGN-3/Biobran</v>
      </c>
      <c r="D79" t="s">
        <v>69</v>
      </c>
      <c r="E79" t="s">
        <v>2205</v>
      </c>
      <c r="F79" t="s">
        <v>2205</v>
      </c>
      <c r="I79" t="s">
        <v>2254</v>
      </c>
      <c r="AE79" t="s">
        <v>60</v>
      </c>
    </row>
    <row r="80" spans="1:35" x14ac:dyDescent="0.25">
      <c r="A80" t="s">
        <v>1226</v>
      </c>
      <c r="B80" t="str">
        <f>INDEX(Articles!$Q$2:$Q$99, MATCH($A80,Articles!$B$2:$B$99,0))</f>
        <v xml:space="preserve">Fermented black rice bran </v>
      </c>
      <c r="D80" t="s">
        <v>1241</v>
      </c>
      <c r="E80" t="s">
        <v>2234</v>
      </c>
      <c r="F80" t="s">
        <v>2145</v>
      </c>
      <c r="I80" t="s">
        <v>1805</v>
      </c>
      <c r="K80" t="s">
        <v>60</v>
      </c>
      <c r="Q80" t="s">
        <v>60</v>
      </c>
      <c r="R80" t="s">
        <v>60</v>
      </c>
    </row>
    <row r="81" spans="1:35" x14ac:dyDescent="0.25">
      <c r="A81" t="s">
        <v>1225</v>
      </c>
      <c r="B81" t="str">
        <f>INDEX(Articles!$Q$2:$Q$99, MATCH($A81,Articles!$B$2:$B$99,0))</f>
        <v xml:space="preserve">Fermented SuperC3GHi bran </v>
      </c>
      <c r="D81" t="s">
        <v>1241</v>
      </c>
      <c r="E81" t="s">
        <v>2146</v>
      </c>
      <c r="F81" t="s">
        <v>2146</v>
      </c>
      <c r="I81" t="s">
        <v>2168</v>
      </c>
      <c r="T81" t="s">
        <v>60</v>
      </c>
      <c r="AC81" t="s">
        <v>60</v>
      </c>
    </row>
    <row r="82" spans="1:35" x14ac:dyDescent="0.25">
      <c r="A82" t="s">
        <v>1225</v>
      </c>
      <c r="B82" t="str">
        <f>INDEX(Articles!$Q$2:$Q$99, MATCH($A82,Articles!$B$2:$B$99,0))</f>
        <v xml:space="preserve">Fermented SuperC3GHi bran </v>
      </c>
      <c r="D82" t="s">
        <v>1241</v>
      </c>
      <c r="E82" t="s">
        <v>2147</v>
      </c>
      <c r="F82" t="s">
        <v>2236</v>
      </c>
      <c r="G82" t="s">
        <v>2152</v>
      </c>
      <c r="I82" t="s">
        <v>2211</v>
      </c>
      <c r="Q82" t="s">
        <v>60</v>
      </c>
      <c r="Z82" t="s">
        <v>60</v>
      </c>
    </row>
    <row r="83" spans="1:35" x14ac:dyDescent="0.25">
      <c r="A83" t="s">
        <v>1225</v>
      </c>
      <c r="B83" t="str">
        <f>INDEX(Articles!$Q$2:$Q$99, MATCH($A83,Articles!$B$2:$B$99,0))</f>
        <v xml:space="preserve">Fermented SuperC3GHi bran </v>
      </c>
      <c r="D83" t="s">
        <v>2124</v>
      </c>
      <c r="E83" t="s">
        <v>2234</v>
      </c>
      <c r="F83" t="s">
        <v>2145</v>
      </c>
      <c r="I83" t="s">
        <v>2167</v>
      </c>
      <c r="J83" t="s">
        <v>60</v>
      </c>
    </row>
    <row r="84" spans="1:35" x14ac:dyDescent="0.25">
      <c r="A84" t="s">
        <v>697</v>
      </c>
      <c r="B84" t="str">
        <f>INDEX(Articles!$Q$2:$Q$99, MATCH($A84,Articles!$B$2:$B$99,0))</f>
        <v>RBEP/EFR</v>
      </c>
      <c r="D84" t="s">
        <v>1241</v>
      </c>
      <c r="E84" t="s">
        <v>2234</v>
      </c>
      <c r="F84" t="s">
        <v>2145</v>
      </c>
      <c r="I84" t="s">
        <v>1805</v>
      </c>
      <c r="K84" t="s">
        <v>60</v>
      </c>
      <c r="Q84" t="s">
        <v>60</v>
      </c>
    </row>
    <row r="85" spans="1:35" x14ac:dyDescent="0.25">
      <c r="A85" t="s">
        <v>697</v>
      </c>
      <c r="B85" t="str">
        <f>INDEX(Articles!$Q$2:$Q$99, MATCH($A85,Articles!$B$2:$B$99,0))</f>
        <v>RBEP/EFR</v>
      </c>
      <c r="D85" t="s">
        <v>2124</v>
      </c>
      <c r="E85" t="s">
        <v>2234</v>
      </c>
      <c r="F85" t="s">
        <v>2145</v>
      </c>
      <c r="I85" t="s">
        <v>1805</v>
      </c>
      <c r="K85" t="s">
        <v>60</v>
      </c>
      <c r="N85" t="s">
        <v>60</v>
      </c>
    </row>
    <row r="86" spans="1:35" x14ac:dyDescent="0.25">
      <c r="A86" t="s">
        <v>698</v>
      </c>
      <c r="B86" t="str">
        <f>INDEX(Articles!$Q$2:$Q$99, MATCH($A86,Articles!$B$2:$B$99,0))</f>
        <v>RBEP/EFR</v>
      </c>
      <c r="D86" t="s">
        <v>1241</v>
      </c>
      <c r="E86" t="s">
        <v>2146</v>
      </c>
      <c r="F86" t="s">
        <v>2146</v>
      </c>
      <c r="I86" t="s">
        <v>2168</v>
      </c>
      <c r="O86" t="s">
        <v>60</v>
      </c>
      <c r="T86" t="s">
        <v>60</v>
      </c>
      <c r="AC86" t="s">
        <v>60</v>
      </c>
    </row>
    <row r="87" spans="1:35" x14ac:dyDescent="0.25">
      <c r="A87" t="s">
        <v>699</v>
      </c>
      <c r="B87" t="str">
        <f>INDEX(Articles!$Q$2:$Q$99, MATCH($A87,Articles!$B$2:$B$99,0))</f>
        <v>ONS</v>
      </c>
      <c r="C87" t="s">
        <v>2206</v>
      </c>
      <c r="D87" t="s">
        <v>223</v>
      </c>
      <c r="E87" t="s">
        <v>2146</v>
      </c>
      <c r="F87" t="s">
        <v>2146</v>
      </c>
      <c r="G87" t="s">
        <v>2165</v>
      </c>
      <c r="I87" t="s">
        <v>2257</v>
      </c>
      <c r="R87" t="s">
        <v>60</v>
      </c>
      <c r="AF87" t="s">
        <v>60</v>
      </c>
    </row>
    <row r="88" spans="1:35" x14ac:dyDescent="0.25">
      <c r="A88" t="s">
        <v>700</v>
      </c>
      <c r="B88" t="str">
        <f>INDEX(Articles!$Q$2:$Q$99, MATCH($A88,Articles!$B$2:$B$99,0))</f>
        <v>BPP/FF</v>
      </c>
      <c r="D88" t="s">
        <v>2124</v>
      </c>
      <c r="E88" t="s">
        <v>2234</v>
      </c>
      <c r="F88" t="s">
        <v>2145</v>
      </c>
      <c r="I88" t="s">
        <v>1805</v>
      </c>
      <c r="K88" t="s">
        <v>60</v>
      </c>
    </row>
    <row r="89" spans="1:35" x14ac:dyDescent="0.25">
      <c r="A89" t="s">
        <v>700</v>
      </c>
      <c r="B89" t="str">
        <f>INDEX(Articles!$Q$2:$Q$99, MATCH($A89,Articles!$B$2:$B$99,0))</f>
        <v>BPP/FF</v>
      </c>
      <c r="D89" t="s">
        <v>1241</v>
      </c>
      <c r="E89" t="s">
        <v>2207</v>
      </c>
      <c r="F89" t="s">
        <v>2207</v>
      </c>
      <c r="I89" t="s">
        <v>2176</v>
      </c>
      <c r="R89" t="s">
        <v>60</v>
      </c>
      <c r="AB89" t="s">
        <v>60</v>
      </c>
      <c r="AH89" t="s">
        <v>60</v>
      </c>
    </row>
    <row r="90" spans="1:35" x14ac:dyDescent="0.25">
      <c r="A90" t="s">
        <v>700</v>
      </c>
      <c r="B90" t="str">
        <f>INDEX(Articles!$Q$2:$Q$99, MATCH($A90,Articles!$B$2:$B$99,0))</f>
        <v>BPP/FF</v>
      </c>
      <c r="D90" t="s">
        <v>1241</v>
      </c>
      <c r="E90" t="s">
        <v>2232</v>
      </c>
      <c r="F90" t="s">
        <v>2208</v>
      </c>
      <c r="G90" t="s">
        <v>1481</v>
      </c>
      <c r="I90" t="s">
        <v>2210</v>
      </c>
      <c r="R90" t="s">
        <v>60</v>
      </c>
      <c r="AB90" t="s">
        <v>60</v>
      </c>
      <c r="AH90" t="s">
        <v>60</v>
      </c>
    </row>
    <row r="91" spans="1:35" x14ac:dyDescent="0.25">
      <c r="A91" t="s">
        <v>701</v>
      </c>
      <c r="B91" t="str">
        <f>INDEX(Articles!$Q$2:$Q$99, MATCH($A91,Articles!$B$2:$B$99,0))</f>
        <v>BPP/FF</v>
      </c>
      <c r="D91" t="s">
        <v>2124</v>
      </c>
      <c r="E91" t="s">
        <v>2234</v>
      </c>
      <c r="F91" t="s">
        <v>2145</v>
      </c>
      <c r="I91" t="s">
        <v>1805</v>
      </c>
      <c r="K91" t="s">
        <v>60</v>
      </c>
      <c r="M91" t="s">
        <v>60</v>
      </c>
    </row>
    <row r="92" spans="1:35" x14ac:dyDescent="0.25">
      <c r="A92" t="s">
        <v>701</v>
      </c>
      <c r="B92" t="str">
        <f>INDEX(Articles!$Q$2:$Q$99, MATCH($A92,Articles!$B$2:$B$99,0))</f>
        <v>BPP/FF</v>
      </c>
      <c r="D92" t="s">
        <v>1241</v>
      </c>
      <c r="E92" t="s">
        <v>2209</v>
      </c>
      <c r="F92" t="s">
        <v>2209</v>
      </c>
      <c r="I92" t="s">
        <v>2240</v>
      </c>
      <c r="N92" t="s">
        <v>60</v>
      </c>
      <c r="Q92" t="s">
        <v>60</v>
      </c>
      <c r="R92" t="s">
        <v>60</v>
      </c>
      <c r="AC92" t="s">
        <v>60</v>
      </c>
      <c r="AH92" t="s">
        <v>60</v>
      </c>
    </row>
    <row r="93" spans="1:35" x14ac:dyDescent="0.25">
      <c r="A93" t="s">
        <v>702</v>
      </c>
      <c r="B93" t="str">
        <f>INDEX(Articles!$Q$2:$Q$99, MATCH($A93,Articles!$B$2:$B$99,0))</f>
        <v>BPRBE</v>
      </c>
      <c r="D93" t="s">
        <v>2124</v>
      </c>
      <c r="E93" t="s">
        <v>2234</v>
      </c>
      <c r="F93" t="s">
        <v>2145</v>
      </c>
      <c r="I93" t="s">
        <v>1805</v>
      </c>
      <c r="K93" t="s">
        <v>60</v>
      </c>
      <c r="R93" t="s">
        <v>60</v>
      </c>
      <c r="S93" t="s">
        <v>60</v>
      </c>
      <c r="W93" t="s">
        <v>60</v>
      </c>
    </row>
    <row r="94" spans="1:35" x14ac:dyDescent="0.25">
      <c r="A94" t="s">
        <v>702</v>
      </c>
      <c r="B94" t="str">
        <f>INDEX(Articles!$Q$2:$Q$99, MATCH($A94,Articles!$B$2:$B$99,0))</f>
        <v>BPRBE</v>
      </c>
      <c r="D94" t="s">
        <v>1241</v>
      </c>
      <c r="E94" t="s">
        <v>2190</v>
      </c>
      <c r="F94" t="s">
        <v>2190</v>
      </c>
      <c r="G94" t="s">
        <v>2191</v>
      </c>
      <c r="I94" t="s">
        <v>2240</v>
      </c>
      <c r="AE94" t="s">
        <v>60</v>
      </c>
    </row>
    <row r="95" spans="1:35" x14ac:dyDescent="0.25">
      <c r="A95" t="s">
        <v>236</v>
      </c>
      <c r="B95" t="str">
        <f>INDEX(Articles!$Q$2:$Q$99, MATCH($A95,Articles!$B$2:$B$99,0))</f>
        <v>MGN-3/Biobran</v>
      </c>
      <c r="C95" t="s">
        <v>2155</v>
      </c>
      <c r="D95" t="s">
        <v>70</v>
      </c>
      <c r="E95" t="s">
        <v>1986</v>
      </c>
      <c r="F95" t="s">
        <v>1986</v>
      </c>
      <c r="I95" t="s">
        <v>1805</v>
      </c>
      <c r="Q95" t="s">
        <v>60</v>
      </c>
      <c r="AH95" t="s">
        <v>60</v>
      </c>
      <c r="AI95" t="s">
        <v>60</v>
      </c>
    </row>
    <row r="96" spans="1:35" x14ac:dyDescent="0.25">
      <c r="A96" t="s">
        <v>232</v>
      </c>
      <c r="B96" t="str">
        <f>INDEX(Articles!$Q$2:$Q$99, MATCH($A96,Articles!$B$2:$B$99,0))</f>
        <v>MGN-3/Biobran</v>
      </c>
      <c r="C96" t="s">
        <v>2155</v>
      </c>
      <c r="D96" t="s">
        <v>70</v>
      </c>
      <c r="E96" t="s">
        <v>1986</v>
      </c>
      <c r="F96" t="s">
        <v>1986</v>
      </c>
      <c r="I96" t="s">
        <v>2215</v>
      </c>
      <c r="S96" t="s">
        <v>60</v>
      </c>
    </row>
    <row r="97" spans="1:35" x14ac:dyDescent="0.25">
      <c r="A97" t="s">
        <v>239</v>
      </c>
      <c r="B97" t="str">
        <f>INDEX(Articles!$Q$2:$Q$99, MATCH($A97,Articles!$B$2:$B$99,0))</f>
        <v>MGN-3/Biobran</v>
      </c>
      <c r="D97" t="s">
        <v>70</v>
      </c>
      <c r="E97" t="s">
        <v>2232</v>
      </c>
      <c r="F97" t="s">
        <v>2216</v>
      </c>
      <c r="G97" t="s">
        <v>1481</v>
      </c>
      <c r="I97" t="s">
        <v>2210</v>
      </c>
      <c r="Q97" t="s">
        <v>60</v>
      </c>
      <c r="R97" t="s">
        <v>60</v>
      </c>
      <c r="AH97" t="s">
        <v>60</v>
      </c>
      <c r="AI97" t="s">
        <v>60</v>
      </c>
    </row>
    <row r="98" spans="1:35" x14ac:dyDescent="0.25">
      <c r="A98" t="s">
        <v>243</v>
      </c>
      <c r="B98" t="str">
        <f>INDEX(Articles!$Q$2:$Q$99, MATCH($A98,Articles!$B$2:$B$99,0))</f>
        <v>MGN-3/Biobran</v>
      </c>
      <c r="D98" t="s">
        <v>69</v>
      </c>
      <c r="E98" t="s">
        <v>2146</v>
      </c>
      <c r="F98" t="s">
        <v>2146</v>
      </c>
      <c r="G98" t="s">
        <v>2165</v>
      </c>
      <c r="I98" t="s">
        <v>1805</v>
      </c>
      <c r="N98" t="s">
        <v>60</v>
      </c>
      <c r="Q98" t="s">
        <v>60</v>
      </c>
    </row>
    <row r="99" spans="1:35" x14ac:dyDescent="0.25">
      <c r="A99" t="s">
        <v>247</v>
      </c>
      <c r="B99" t="str">
        <f>INDEX(Articles!$Q$2:$Q$99, MATCH($A99,Articles!$B$2:$B$99,0))</f>
        <v>MGN-3/Biobran</v>
      </c>
      <c r="D99" t="s">
        <v>173</v>
      </c>
      <c r="E99" t="s">
        <v>2146</v>
      </c>
      <c r="F99" t="s">
        <v>2146</v>
      </c>
      <c r="G99" t="s">
        <v>2152</v>
      </c>
      <c r="H99" t="s">
        <v>1695</v>
      </c>
      <c r="I99" t="s">
        <v>2168</v>
      </c>
      <c r="T99" t="s">
        <v>60</v>
      </c>
      <c r="AC99" t="s">
        <v>60</v>
      </c>
    </row>
    <row r="100" spans="1:35" x14ac:dyDescent="0.25">
      <c r="A100" t="s">
        <v>250</v>
      </c>
      <c r="B100" t="str">
        <f>INDEX(Articles!$Q$2:$Q$99, MATCH($A100,Articles!$B$2:$B$99,0))</f>
        <v>MGN-3/Biobran</v>
      </c>
      <c r="D100" t="s">
        <v>70</v>
      </c>
      <c r="E100" t="s">
        <v>2146</v>
      </c>
      <c r="F100" t="s">
        <v>2146</v>
      </c>
      <c r="G100" t="s">
        <v>2172</v>
      </c>
      <c r="I100" t="s">
        <v>2257</v>
      </c>
      <c r="AF100" t="s">
        <v>60</v>
      </c>
      <c r="AG100" t="s">
        <v>60</v>
      </c>
      <c r="AI100" t="s">
        <v>60</v>
      </c>
    </row>
    <row r="101" spans="1:35" x14ac:dyDescent="0.25">
      <c r="A101" t="s">
        <v>254</v>
      </c>
      <c r="B101" t="str">
        <f>INDEX(Articles!$Q$2:$Q$99, MATCH($A101,Articles!$B$2:$B$99,0))</f>
        <v>MGN-3/Biobran</v>
      </c>
      <c r="D101" t="s">
        <v>70</v>
      </c>
      <c r="E101" t="s">
        <v>2205</v>
      </c>
      <c r="F101" t="s">
        <v>2205</v>
      </c>
      <c r="I101" t="s">
        <v>2156</v>
      </c>
      <c r="AI101" t="s">
        <v>60</v>
      </c>
    </row>
    <row r="102" spans="1:35" x14ac:dyDescent="0.25">
      <c r="A102" t="s">
        <v>258</v>
      </c>
      <c r="B102" t="str">
        <f>INDEX(Articles!$Q$2:$Q$99, MATCH($A102,Articles!$B$2:$B$99,0))</f>
        <v>MGN-3/Biobran</v>
      </c>
      <c r="C102" t="s">
        <v>2189</v>
      </c>
      <c r="D102" t="s">
        <v>173</v>
      </c>
      <c r="E102" t="s">
        <v>2146</v>
      </c>
      <c r="F102" t="s">
        <v>2146</v>
      </c>
      <c r="G102" t="s">
        <v>1481</v>
      </c>
      <c r="I102" t="s">
        <v>2179</v>
      </c>
      <c r="U102" t="s">
        <v>60</v>
      </c>
      <c r="AE102" t="s">
        <v>60</v>
      </c>
    </row>
    <row r="103" spans="1:35" x14ac:dyDescent="0.25">
      <c r="A103" t="s">
        <v>1230</v>
      </c>
      <c r="B103" t="str">
        <f>INDEX(Articles!$Q$2:$Q$99, MATCH($A103,Articles!$B$2:$B$99,0))</f>
        <v>MGN-3/Biobran</v>
      </c>
      <c r="D103" t="s">
        <v>2124</v>
      </c>
      <c r="E103" t="s">
        <v>2234</v>
      </c>
      <c r="F103" t="s">
        <v>2145</v>
      </c>
      <c r="I103" t="s">
        <v>1805</v>
      </c>
      <c r="K103" t="s">
        <v>60</v>
      </c>
    </row>
    <row r="104" spans="1:35" x14ac:dyDescent="0.25">
      <c r="A104" t="s">
        <v>262</v>
      </c>
      <c r="B104" t="str">
        <f>INDEX(Articles!$Q$2:$Q$99, MATCH($A104,Articles!$B$2:$B$99,0))</f>
        <v>MGN-3/Biobran</v>
      </c>
      <c r="D104" t="s">
        <v>1241</v>
      </c>
      <c r="E104" t="s">
        <v>2146</v>
      </c>
      <c r="F104" t="s">
        <v>2146</v>
      </c>
      <c r="I104" t="s">
        <v>2168</v>
      </c>
      <c r="T104" t="s">
        <v>60</v>
      </c>
      <c r="V104" t="s">
        <v>60</v>
      </c>
      <c r="W104" t="s">
        <v>60</v>
      </c>
      <c r="AB104" t="s">
        <v>60</v>
      </c>
    </row>
    <row r="105" spans="1:35" x14ac:dyDescent="0.25">
      <c r="A105" t="s">
        <v>262</v>
      </c>
      <c r="B105" t="str">
        <f>INDEX(Articles!$Q$2:$Q$99, MATCH($A105,Articles!$B$2:$B$99,0))</f>
        <v>MGN-3/Biobran</v>
      </c>
      <c r="D105" t="s">
        <v>1241</v>
      </c>
      <c r="E105" t="s">
        <v>2146</v>
      </c>
      <c r="F105" t="s">
        <v>2146</v>
      </c>
      <c r="I105" t="s">
        <v>2169</v>
      </c>
      <c r="T105" t="s">
        <v>60</v>
      </c>
      <c r="V105" t="s">
        <v>60</v>
      </c>
      <c r="W105" t="s">
        <v>60</v>
      </c>
      <c r="AB105" t="s">
        <v>60</v>
      </c>
    </row>
    <row r="106" spans="1:35" x14ac:dyDescent="0.25">
      <c r="A106" t="s">
        <v>264</v>
      </c>
      <c r="B106" t="str">
        <f>INDEX(Articles!$Q$2:$Q$99, MATCH($A106,Articles!$B$2:$B$99,0))</f>
        <v>MGN-3/Biobran</v>
      </c>
      <c r="D106" t="s">
        <v>1241</v>
      </c>
      <c r="E106" t="s">
        <v>2217</v>
      </c>
      <c r="F106" t="s">
        <v>2217</v>
      </c>
      <c r="I106" t="s">
        <v>2219</v>
      </c>
    </row>
    <row r="107" spans="1:35" x14ac:dyDescent="0.25">
      <c r="A107" t="s">
        <v>264</v>
      </c>
      <c r="B107" t="str">
        <f>INDEX(Articles!$Q$2:$Q$99, MATCH($A107,Articles!$B$2:$B$99,0))</f>
        <v>MGN-3/Biobran</v>
      </c>
      <c r="D107" t="s">
        <v>1241</v>
      </c>
      <c r="E107" t="s">
        <v>2217</v>
      </c>
      <c r="F107" t="s">
        <v>2217</v>
      </c>
      <c r="I107" t="s">
        <v>2256</v>
      </c>
    </row>
    <row r="108" spans="1:35" x14ac:dyDescent="0.25">
      <c r="A108" t="s">
        <v>267</v>
      </c>
      <c r="B108" t="str">
        <f>INDEX(Articles!$Q$2:$Q$99, MATCH($A108,Articles!$B$2:$B$99,0))</f>
        <v>MGN-3/Biobran</v>
      </c>
      <c r="D108" t="s">
        <v>1241</v>
      </c>
      <c r="E108" t="s">
        <v>2217</v>
      </c>
      <c r="F108" t="s">
        <v>2217</v>
      </c>
      <c r="I108" t="s">
        <v>2218</v>
      </c>
    </row>
    <row r="109" spans="1:35" x14ac:dyDescent="0.25">
      <c r="A109" t="s">
        <v>267</v>
      </c>
      <c r="B109" t="str">
        <f>INDEX(Articles!$Q$2:$Q$99, MATCH($A109,Articles!$B$2:$B$99,0))</f>
        <v>MGN-3/Biobran</v>
      </c>
      <c r="D109" t="s">
        <v>1241</v>
      </c>
      <c r="E109" t="s">
        <v>2217</v>
      </c>
      <c r="F109" t="s">
        <v>2217</v>
      </c>
      <c r="I109" t="s">
        <v>2219</v>
      </c>
    </row>
    <row r="110" spans="1:35" x14ac:dyDescent="0.25">
      <c r="A110" t="s">
        <v>270</v>
      </c>
      <c r="B110" t="str">
        <f>INDEX(Articles!$Q$2:$Q$99, MATCH($A110,Articles!$B$2:$B$99,0))</f>
        <v>MGN-3/Biobran</v>
      </c>
      <c r="C110" t="s">
        <v>2220</v>
      </c>
      <c r="D110" t="s">
        <v>164</v>
      </c>
      <c r="E110" t="s">
        <v>2146</v>
      </c>
      <c r="F110" t="s">
        <v>2146</v>
      </c>
      <c r="G110" t="s">
        <v>1481</v>
      </c>
      <c r="H110" t="s">
        <v>2165</v>
      </c>
      <c r="I110" t="s">
        <v>2179</v>
      </c>
      <c r="U110" t="s">
        <v>60</v>
      </c>
      <c r="AC110" t="s">
        <v>60</v>
      </c>
      <c r="AF110" t="s">
        <v>60</v>
      </c>
      <c r="AH110" t="s">
        <v>60</v>
      </c>
    </row>
    <row r="111" spans="1:35" x14ac:dyDescent="0.25">
      <c r="A111" t="s">
        <v>270</v>
      </c>
      <c r="B111" t="str">
        <f>INDEX(Articles!$Q$2:$Q$99, MATCH($A111,Articles!$B$2:$B$99,0))</f>
        <v>MGN-3/Biobran</v>
      </c>
      <c r="C111" t="s">
        <v>2220</v>
      </c>
      <c r="D111" t="s">
        <v>164</v>
      </c>
      <c r="E111" t="s">
        <v>2146</v>
      </c>
      <c r="F111" t="s">
        <v>2146</v>
      </c>
      <c r="G111" t="s">
        <v>1481</v>
      </c>
      <c r="H111" t="s">
        <v>2165</v>
      </c>
      <c r="I111" t="s">
        <v>1805</v>
      </c>
      <c r="U111" t="s">
        <v>60</v>
      </c>
      <c r="AC111" t="s">
        <v>60</v>
      </c>
      <c r="AF111" t="s">
        <v>60</v>
      </c>
      <c r="AH111" t="s">
        <v>60</v>
      </c>
    </row>
    <row r="112" spans="1:35" x14ac:dyDescent="0.25">
      <c r="A112" t="s">
        <v>270</v>
      </c>
      <c r="B112" t="str">
        <f>INDEX(Articles!$Q$2:$Q$99, MATCH($A112,Articles!$B$2:$B$99,0))</f>
        <v>MGN-3/Biobran</v>
      </c>
      <c r="C112" t="s">
        <v>2220</v>
      </c>
      <c r="D112" t="s">
        <v>164</v>
      </c>
      <c r="E112" t="s">
        <v>2146</v>
      </c>
      <c r="F112" t="s">
        <v>2146</v>
      </c>
      <c r="G112" t="s">
        <v>1481</v>
      </c>
      <c r="H112" t="s">
        <v>2165</v>
      </c>
      <c r="I112" t="s">
        <v>2210</v>
      </c>
      <c r="U112" t="s">
        <v>60</v>
      </c>
      <c r="AC112" t="s">
        <v>60</v>
      </c>
      <c r="AF112" t="s">
        <v>60</v>
      </c>
      <c r="AH112" t="s">
        <v>60</v>
      </c>
    </row>
    <row r="113" spans="1:35" x14ac:dyDescent="0.25">
      <c r="A113" t="s">
        <v>272</v>
      </c>
      <c r="B113" t="str">
        <f>INDEX(Articles!$Q$2:$Q$99, MATCH($A113,Articles!$B$2:$B$99,0))</f>
        <v>MGN-3/Biobran</v>
      </c>
      <c r="D113" t="s">
        <v>2124</v>
      </c>
      <c r="E113" t="s">
        <v>2234</v>
      </c>
      <c r="F113" t="s">
        <v>2145</v>
      </c>
      <c r="I113" t="s">
        <v>1805</v>
      </c>
      <c r="K113" t="s">
        <v>60</v>
      </c>
      <c r="O113" t="s">
        <v>60</v>
      </c>
    </row>
    <row r="114" spans="1:35" x14ac:dyDescent="0.25">
      <c r="A114" t="s">
        <v>272</v>
      </c>
      <c r="B114" t="str">
        <f>INDEX(Articles!$Q$2:$Q$99, MATCH($A114,Articles!$B$2:$B$99,0))</f>
        <v>MGN-3/Biobran</v>
      </c>
      <c r="D114" t="s">
        <v>1241</v>
      </c>
      <c r="E114" t="s">
        <v>2146</v>
      </c>
      <c r="F114" t="s">
        <v>2146</v>
      </c>
      <c r="I114" t="s">
        <v>1805</v>
      </c>
      <c r="K114" t="s">
        <v>60</v>
      </c>
      <c r="O114" t="s">
        <v>60</v>
      </c>
    </row>
    <row r="115" spans="1:35" x14ac:dyDescent="0.25">
      <c r="A115" t="s">
        <v>281</v>
      </c>
      <c r="B115" t="str">
        <f>INDEX(Articles!$Q$2:$Q$99, MATCH($A115,Articles!$B$2:$B$99,0))</f>
        <v>MGN-3/Biobran</v>
      </c>
      <c r="C115" t="s">
        <v>2206</v>
      </c>
      <c r="D115" t="s">
        <v>69</v>
      </c>
      <c r="E115" t="s">
        <v>2146</v>
      </c>
      <c r="F115" t="s">
        <v>2146</v>
      </c>
      <c r="G115" t="s">
        <v>2165</v>
      </c>
      <c r="I115" t="s">
        <v>2221</v>
      </c>
      <c r="U115" t="s">
        <v>60</v>
      </c>
    </row>
    <row r="116" spans="1:35" x14ac:dyDescent="0.25">
      <c r="A116" t="s">
        <v>284</v>
      </c>
      <c r="B116" t="str">
        <f>INDEX(Articles!$Q$2:$Q$99, MATCH($A116,Articles!$B$2:$B$99,0))</f>
        <v>MGN-3/Biobran</v>
      </c>
      <c r="C116" t="s">
        <v>2222</v>
      </c>
      <c r="D116" t="s">
        <v>70</v>
      </c>
      <c r="E116" t="s">
        <v>2205</v>
      </c>
      <c r="F116" t="s">
        <v>2205</v>
      </c>
      <c r="I116" t="s">
        <v>2254</v>
      </c>
      <c r="AE116" t="s">
        <v>60</v>
      </c>
    </row>
    <row r="117" spans="1:35" x14ac:dyDescent="0.25">
      <c r="A117" t="s">
        <v>284</v>
      </c>
      <c r="B117" t="str">
        <f>INDEX(Articles!$Q$2:$Q$99, MATCH($A117,Articles!$B$2:$B$99,0))</f>
        <v>MGN-3/Biobran</v>
      </c>
      <c r="C117" t="s">
        <v>2222</v>
      </c>
      <c r="D117" t="s">
        <v>70</v>
      </c>
      <c r="E117" t="s">
        <v>2146</v>
      </c>
      <c r="F117" t="s">
        <v>2146</v>
      </c>
      <c r="G117" t="s">
        <v>2165</v>
      </c>
      <c r="I117" t="s">
        <v>2257</v>
      </c>
      <c r="AF117" t="s">
        <v>60</v>
      </c>
    </row>
    <row r="118" spans="1:35" x14ac:dyDescent="0.25">
      <c r="A118" t="s">
        <v>287</v>
      </c>
      <c r="B118" t="str">
        <f>INDEX(Articles!$Q$2:$Q$99, MATCH($A118,Articles!$B$2:$B$99,0))</f>
        <v>MGN-3/Biobran</v>
      </c>
      <c r="D118" t="s">
        <v>70</v>
      </c>
      <c r="E118" t="s">
        <v>2232</v>
      </c>
      <c r="F118" t="s">
        <v>1672</v>
      </c>
      <c r="G118" t="s">
        <v>1481</v>
      </c>
      <c r="I118" t="s">
        <v>2210</v>
      </c>
      <c r="AE118" t="s">
        <v>60</v>
      </c>
      <c r="AF118" t="s">
        <v>60</v>
      </c>
      <c r="AH118" t="s">
        <v>60</v>
      </c>
      <c r="AI118" t="s">
        <v>60</v>
      </c>
    </row>
    <row r="119" spans="1:35" x14ac:dyDescent="0.25">
      <c r="A119" t="s">
        <v>287</v>
      </c>
      <c r="B119" t="str">
        <f>INDEX(Articles!$Q$2:$Q$99, MATCH($A119,Articles!$B$2:$B$99,0))</f>
        <v>MGN-3/Biobran</v>
      </c>
      <c r="D119" t="s">
        <v>70</v>
      </c>
      <c r="E119" t="s">
        <v>2232</v>
      </c>
      <c r="F119" t="s">
        <v>2231</v>
      </c>
      <c r="G119" t="s">
        <v>1481</v>
      </c>
      <c r="I119" t="s">
        <v>2223</v>
      </c>
      <c r="AE119" t="s">
        <v>60</v>
      </c>
      <c r="AF119" t="s">
        <v>60</v>
      </c>
      <c r="AH119" t="s">
        <v>60</v>
      </c>
      <c r="AI119" t="s">
        <v>60</v>
      </c>
    </row>
    <row r="120" spans="1:35" x14ac:dyDescent="0.25">
      <c r="A120" t="s">
        <v>290</v>
      </c>
      <c r="B120" t="str">
        <f>INDEX(Articles!$Q$2:$Q$99, MATCH($A120,Articles!$B$2:$B$99,0))</f>
        <v>MGN-3/Biobran</v>
      </c>
      <c r="D120" t="s">
        <v>1241</v>
      </c>
      <c r="E120" t="s">
        <v>1937</v>
      </c>
      <c r="F120" t="s">
        <v>1937</v>
      </c>
      <c r="I120" t="s">
        <v>2211</v>
      </c>
      <c r="R120" t="s">
        <v>60</v>
      </c>
      <c r="Z120" t="s">
        <v>60</v>
      </c>
      <c r="AC120" t="s">
        <v>60</v>
      </c>
    </row>
    <row r="121" spans="1:35" x14ac:dyDescent="0.25">
      <c r="A121" t="s">
        <v>293</v>
      </c>
      <c r="B121" t="str">
        <f>INDEX(Articles!$Q$2:$Q$99, MATCH($A121,Articles!$B$2:$B$99,0))</f>
        <v>MGN-3/Biobran</v>
      </c>
      <c r="C121" t="s">
        <v>2224</v>
      </c>
      <c r="D121" t="s">
        <v>70</v>
      </c>
      <c r="E121" t="s">
        <v>2146</v>
      </c>
      <c r="F121" t="s">
        <v>2146</v>
      </c>
      <c r="G121" t="s">
        <v>2165</v>
      </c>
      <c r="I121" t="s">
        <v>2257</v>
      </c>
      <c r="O121" t="s">
        <v>60</v>
      </c>
      <c r="AE121" t="s">
        <v>60</v>
      </c>
      <c r="AF121" t="s">
        <v>60</v>
      </c>
    </row>
    <row r="122" spans="1:35" x14ac:dyDescent="0.25">
      <c r="A122" t="s">
        <v>295</v>
      </c>
      <c r="B122" t="str">
        <f>INDEX(Articles!$Q$2:$Q$99, MATCH($A122,Articles!$B$2:$B$99,0))</f>
        <v>MGN-3/Biobran</v>
      </c>
      <c r="C122" t="s">
        <v>2177</v>
      </c>
      <c r="D122" t="s">
        <v>70</v>
      </c>
      <c r="E122" t="s">
        <v>2146</v>
      </c>
      <c r="F122" t="s">
        <v>2146</v>
      </c>
      <c r="G122" t="s">
        <v>2225</v>
      </c>
      <c r="I122" t="s">
        <v>2179</v>
      </c>
      <c r="AE122" t="s">
        <v>60</v>
      </c>
    </row>
    <row r="123" spans="1:35" x14ac:dyDescent="0.25">
      <c r="A123" t="s">
        <v>295</v>
      </c>
      <c r="B123" t="str">
        <f>INDEX(Articles!$Q$2:$Q$99, MATCH($A123,Articles!$B$2:$B$99,0))</f>
        <v>MGN-3/Biobran</v>
      </c>
      <c r="C123" t="s">
        <v>2177</v>
      </c>
      <c r="D123" t="s">
        <v>70</v>
      </c>
      <c r="E123" t="s">
        <v>2146</v>
      </c>
      <c r="F123" t="s">
        <v>2146</v>
      </c>
      <c r="G123" t="s">
        <v>2225</v>
      </c>
      <c r="I123" t="s">
        <v>2212</v>
      </c>
      <c r="AG123" t="s">
        <v>60</v>
      </c>
      <c r="AI123" t="s">
        <v>60</v>
      </c>
    </row>
    <row r="124" spans="1:35" x14ac:dyDescent="0.25">
      <c r="A124" t="s">
        <v>295</v>
      </c>
      <c r="B124" t="str">
        <f>INDEX(Articles!$Q$2:$Q$99, MATCH($A124,Articles!$B$2:$B$99,0))</f>
        <v>MGN-3/Biobran</v>
      </c>
      <c r="C124" t="s">
        <v>2177</v>
      </c>
      <c r="D124" t="s">
        <v>70</v>
      </c>
      <c r="E124" t="s">
        <v>2146</v>
      </c>
      <c r="F124" t="s">
        <v>2146</v>
      </c>
      <c r="G124" t="s">
        <v>2225</v>
      </c>
      <c r="I124" t="s">
        <v>2257</v>
      </c>
      <c r="AF124" t="s">
        <v>60</v>
      </c>
    </row>
    <row r="125" spans="1:35" x14ac:dyDescent="0.25">
      <c r="A125" t="s">
        <v>299</v>
      </c>
      <c r="B125" t="str">
        <f>INDEX(Articles!$Q$2:$Q$99, MATCH($A125,Articles!$B$2:$B$99,0))</f>
        <v>MGN-3/Biobran</v>
      </c>
      <c r="D125" t="s">
        <v>2128</v>
      </c>
      <c r="E125" t="s">
        <v>2226</v>
      </c>
      <c r="F125" t="s">
        <v>2226</v>
      </c>
      <c r="I125" t="s">
        <v>2176</v>
      </c>
      <c r="AB125" t="s">
        <v>60</v>
      </c>
    </row>
    <row r="126" spans="1:35" x14ac:dyDescent="0.25">
      <c r="A126" t="s">
        <v>302</v>
      </c>
      <c r="B126" t="str">
        <f>INDEX(Articles!$Q$2:$Q$99, MATCH($A126,Articles!$B$2:$B$99,0))</f>
        <v>MGN-3/Biobran</v>
      </c>
      <c r="D126" t="s">
        <v>70</v>
      </c>
      <c r="E126" t="s">
        <v>2235</v>
      </c>
      <c r="F126" t="s">
        <v>2076</v>
      </c>
      <c r="G126" t="s">
        <v>2162</v>
      </c>
      <c r="I126" t="s">
        <v>2255</v>
      </c>
      <c r="AD126" t="s">
        <v>60</v>
      </c>
      <c r="AE126" t="s">
        <v>60</v>
      </c>
    </row>
    <row r="127" spans="1:35" x14ac:dyDescent="0.25">
      <c r="A127" t="s">
        <v>302</v>
      </c>
      <c r="B127" t="str">
        <f>INDEX(Articles!$Q$2:$Q$99, MATCH($A127,Articles!$B$2:$B$99,0))</f>
        <v>MGN-3/Biobran</v>
      </c>
      <c r="D127" t="s">
        <v>70</v>
      </c>
      <c r="E127" t="s">
        <v>2160</v>
      </c>
      <c r="F127" t="s">
        <v>2160</v>
      </c>
      <c r="I127" t="s">
        <v>1805</v>
      </c>
    </row>
    <row r="128" spans="1:35" x14ac:dyDescent="0.25">
      <c r="A128" t="s">
        <v>1025</v>
      </c>
      <c r="B128" t="str">
        <f>INDEX(Articles!$Q$2:$Q$99, MATCH($A128,Articles!$B$2:$B$99,0))</f>
        <v>MGN-3/Biobran</v>
      </c>
      <c r="C128" t="s">
        <v>2149</v>
      </c>
      <c r="D128" t="s">
        <v>164</v>
      </c>
      <c r="E128" t="s">
        <v>2146</v>
      </c>
      <c r="F128" t="s">
        <v>2146</v>
      </c>
      <c r="G128" t="s">
        <v>2172</v>
      </c>
      <c r="H128" t="s">
        <v>1525</v>
      </c>
      <c r="I128" t="s">
        <v>2179</v>
      </c>
      <c r="U128" t="s">
        <v>60</v>
      </c>
      <c r="AC128" t="s">
        <v>60</v>
      </c>
      <c r="AF128" t="s">
        <v>60</v>
      </c>
    </row>
    <row r="129" spans="1:34" x14ac:dyDescent="0.25">
      <c r="A129" t="s">
        <v>1025</v>
      </c>
      <c r="B129" t="str">
        <f>INDEX(Articles!$Q$2:$Q$99, MATCH($A129,Articles!$B$2:$B$99,0))</f>
        <v>MGN-3/Biobran</v>
      </c>
      <c r="C129" t="s">
        <v>2149</v>
      </c>
      <c r="D129" t="s">
        <v>164</v>
      </c>
      <c r="E129" t="s">
        <v>2146</v>
      </c>
      <c r="F129" t="s">
        <v>2146</v>
      </c>
      <c r="G129" t="s">
        <v>2172</v>
      </c>
      <c r="H129" t="s">
        <v>1525</v>
      </c>
      <c r="I129" t="s">
        <v>2257</v>
      </c>
      <c r="U129" t="s">
        <v>60</v>
      </c>
      <c r="AC129" t="s">
        <v>60</v>
      </c>
      <c r="AF129" t="s">
        <v>60</v>
      </c>
    </row>
    <row r="130" spans="1:34" x14ac:dyDescent="0.25">
      <c r="A130" t="s">
        <v>306</v>
      </c>
      <c r="B130" t="str">
        <f>INDEX(Articles!$Q$2:$Q$99, MATCH($A130,Articles!$B$2:$B$99,0))</f>
        <v>MGN-3/Biobran</v>
      </c>
      <c r="D130" t="s">
        <v>1241</v>
      </c>
      <c r="E130" t="s">
        <v>2232</v>
      </c>
      <c r="F130" t="s">
        <v>1672</v>
      </c>
      <c r="G130" t="s">
        <v>1481</v>
      </c>
      <c r="I130" t="s">
        <v>2210</v>
      </c>
      <c r="AH130" t="s">
        <v>60</v>
      </c>
    </row>
    <row r="131" spans="1:34" x14ac:dyDescent="0.25">
      <c r="A131" t="s">
        <v>308</v>
      </c>
      <c r="B131" t="str">
        <f>INDEX(Articles!$Q$2:$Q$99, MATCH($A131,Articles!$B$2:$B$99,0))</f>
        <v>RBEP/EFR</v>
      </c>
      <c r="D131" t="s">
        <v>2124</v>
      </c>
      <c r="E131" t="s">
        <v>2234</v>
      </c>
      <c r="F131" t="s">
        <v>2145</v>
      </c>
      <c r="I131" t="s">
        <v>1805</v>
      </c>
      <c r="K131" t="s">
        <v>60</v>
      </c>
    </row>
    <row r="132" spans="1:34" x14ac:dyDescent="0.25">
      <c r="A132" t="s">
        <v>315</v>
      </c>
      <c r="B132" t="str">
        <f>INDEX(Articles!$Q$2:$Q$99, MATCH($A132,Articles!$B$2:$B$99,0))</f>
        <v>MGN-3/Biobran</v>
      </c>
      <c r="C132" t="s">
        <v>2177</v>
      </c>
      <c r="D132" t="s">
        <v>1241</v>
      </c>
      <c r="E132" t="s">
        <v>2190</v>
      </c>
      <c r="F132" t="s">
        <v>2190</v>
      </c>
      <c r="G132" t="s">
        <v>2191</v>
      </c>
      <c r="I132" t="s">
        <v>2212</v>
      </c>
      <c r="V132" t="s">
        <v>60</v>
      </c>
      <c r="Z132" t="s">
        <v>60</v>
      </c>
      <c r="AB132" t="s">
        <v>60</v>
      </c>
    </row>
    <row r="133" spans="1:34" x14ac:dyDescent="0.25">
      <c r="A133" t="s">
        <v>315</v>
      </c>
      <c r="B133" t="str">
        <f>INDEX(Articles!$Q$2:$Q$99, MATCH($A133,Articles!$B$2:$B$99,0))</f>
        <v>MGN-3/Biobran</v>
      </c>
      <c r="C133" t="s">
        <v>2177</v>
      </c>
      <c r="D133" t="s">
        <v>1241</v>
      </c>
      <c r="E133" t="s">
        <v>2190</v>
      </c>
      <c r="F133" t="s">
        <v>2190</v>
      </c>
      <c r="G133" t="s">
        <v>2191</v>
      </c>
      <c r="I133" t="s">
        <v>2211</v>
      </c>
      <c r="V133" t="s">
        <v>60</v>
      </c>
      <c r="Z133" t="s">
        <v>60</v>
      </c>
      <c r="AB133" t="s">
        <v>60</v>
      </c>
    </row>
    <row r="134" spans="1:34" x14ac:dyDescent="0.25">
      <c r="A134" t="s">
        <v>315</v>
      </c>
      <c r="B134" t="str">
        <f>INDEX(Articles!$Q$2:$Q$99, MATCH($A134,Articles!$B$2:$B$99,0))</f>
        <v>MGN-3/Biobran</v>
      </c>
      <c r="C134" t="s">
        <v>2177</v>
      </c>
      <c r="D134" t="s">
        <v>1241</v>
      </c>
      <c r="E134" t="s">
        <v>2190</v>
      </c>
      <c r="F134" t="s">
        <v>2190</v>
      </c>
      <c r="G134" t="s">
        <v>2191</v>
      </c>
      <c r="I134" t="s">
        <v>2176</v>
      </c>
      <c r="V134" t="s">
        <v>60</v>
      </c>
      <c r="Z134" t="s">
        <v>60</v>
      </c>
      <c r="AB134" t="s">
        <v>60</v>
      </c>
    </row>
    <row r="135" spans="1:34" x14ac:dyDescent="0.25">
      <c r="A135" t="s">
        <v>1038</v>
      </c>
      <c r="B135" t="str">
        <f>INDEX(Articles!$Q$2:$Q$99, MATCH($A135,Articles!$B$2:$B$99,0))</f>
        <v>MGN-3/Biobran</v>
      </c>
      <c r="D135" t="s">
        <v>1241</v>
      </c>
      <c r="E135" t="s">
        <v>2232</v>
      </c>
      <c r="F135" t="s">
        <v>1672</v>
      </c>
      <c r="G135" t="s">
        <v>1481</v>
      </c>
      <c r="I135" t="s">
        <v>2210</v>
      </c>
      <c r="R135" t="s">
        <v>60</v>
      </c>
      <c r="AH135" t="s">
        <v>60</v>
      </c>
    </row>
    <row r="136" spans="1:34" x14ac:dyDescent="0.25">
      <c r="A136" t="s">
        <v>1038</v>
      </c>
      <c r="B136" t="str">
        <f>INDEX(Articles!$Q$2:$Q$99, MATCH($A136,Articles!$B$2:$B$99,0))</f>
        <v>MGN-3/Biobran</v>
      </c>
      <c r="D136" t="s">
        <v>1241</v>
      </c>
      <c r="E136" t="s">
        <v>2232</v>
      </c>
      <c r="F136" t="s">
        <v>1672</v>
      </c>
      <c r="G136" t="s">
        <v>1481</v>
      </c>
      <c r="I136" t="s">
        <v>2211</v>
      </c>
      <c r="R136" t="s">
        <v>60</v>
      </c>
      <c r="AH136" t="s">
        <v>60</v>
      </c>
    </row>
    <row r="137" spans="1:34" x14ac:dyDescent="0.25">
      <c r="A137" t="s">
        <v>1039</v>
      </c>
      <c r="B137" t="str">
        <f>INDEX(Articles!$Q$2:$Q$99, MATCH($A137,Articles!$B$2:$B$99,0))</f>
        <v>MGN-3/Biobran</v>
      </c>
      <c r="D137" t="s">
        <v>1241</v>
      </c>
      <c r="E137" t="s">
        <v>2232</v>
      </c>
      <c r="F137" t="s">
        <v>1672</v>
      </c>
      <c r="G137" t="s">
        <v>1481</v>
      </c>
      <c r="I137" t="s">
        <v>2210</v>
      </c>
      <c r="W137" t="s">
        <v>60</v>
      </c>
      <c r="Z137" t="s">
        <v>60</v>
      </c>
      <c r="AH137" t="s">
        <v>60</v>
      </c>
    </row>
    <row r="138" spans="1:34" x14ac:dyDescent="0.25">
      <c r="A138" t="s">
        <v>1039</v>
      </c>
      <c r="B138" t="str">
        <f>INDEX(Articles!$Q$2:$Q$99, MATCH($A138,Articles!$B$2:$B$99,0))</f>
        <v>MGN-3/Biobran</v>
      </c>
      <c r="D138" t="s">
        <v>1241</v>
      </c>
      <c r="E138" t="s">
        <v>2232</v>
      </c>
      <c r="F138" t="s">
        <v>1672</v>
      </c>
      <c r="G138" t="s">
        <v>1481</v>
      </c>
      <c r="I138" t="s">
        <v>2211</v>
      </c>
      <c r="W138" t="s">
        <v>60</v>
      </c>
      <c r="Z138" t="s">
        <v>60</v>
      </c>
      <c r="AH138" t="s">
        <v>60</v>
      </c>
    </row>
    <row r="139" spans="1:34" x14ac:dyDescent="0.25">
      <c r="A139" t="s">
        <v>318</v>
      </c>
      <c r="B139" t="str">
        <f>INDEX(Articles!$Q$2:$Q$99, MATCH($A139,Articles!$B$2:$B$99,0))</f>
        <v>MGN-3/Biobran</v>
      </c>
      <c r="D139" t="s">
        <v>2124</v>
      </c>
      <c r="E139" t="s">
        <v>2234</v>
      </c>
      <c r="F139" t="s">
        <v>2145</v>
      </c>
      <c r="I139" t="s">
        <v>2227</v>
      </c>
    </row>
  </sheetData>
  <autoFilter ref="A1:AI139" xr:uid="{EA578E0A-7B46-4719-8582-17DEF4B60C7B}"/>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8D346-13C3-4D9B-9160-B703F993387C}">
  <dimension ref="A1:E71"/>
  <sheetViews>
    <sheetView zoomScale="75" zoomScaleNormal="75" workbookViewId="0">
      <selection activeCell="I10" sqref="I10"/>
    </sheetView>
  </sheetViews>
  <sheetFormatPr defaultRowHeight="15" x14ac:dyDescent="0.25"/>
  <cols>
    <col min="1" max="1" width="105.5703125" customWidth="1"/>
    <col min="2" max="2" width="13.85546875" customWidth="1"/>
    <col min="3" max="3" width="12" customWidth="1"/>
    <col min="6" max="6" width="25.7109375" customWidth="1"/>
  </cols>
  <sheetData>
    <row r="1" spans="1:5" x14ac:dyDescent="0.25">
      <c r="A1" t="s">
        <v>1222</v>
      </c>
      <c r="B1" t="s">
        <v>1223</v>
      </c>
      <c r="C1" t="s">
        <v>2143</v>
      </c>
      <c r="D1" t="s">
        <v>2135</v>
      </c>
      <c r="E1" t="s">
        <v>2134</v>
      </c>
    </row>
    <row r="2" spans="1:5" x14ac:dyDescent="0.25">
      <c r="A2" t="s">
        <v>190</v>
      </c>
      <c r="B2">
        <f>COUNTIF(Articles!$F$2:$F$99,A2)</f>
        <v>6</v>
      </c>
      <c r="C2" s="8">
        <f>B2/COUNTA(Articles!$B$2:$B$99)</f>
        <v>6.1224489795918366E-2</v>
      </c>
      <c r="D2" cm="1">
        <f t="array" ref="D2">MIN(INDEX(Articles!$C$2:$C$99, _xlfn._xlws.FILTER(IF($A2=Articles!$F$2:$F$99,ROW(Articles!$F$2:$F$99)-1,""), IF($A2=Articles!$F$2:$F$99,ROW(Articles!$F$2:$F$99)-1,"")&lt;&gt;"")))</f>
        <v>2004</v>
      </c>
      <c r="E2" cm="1">
        <f t="array" ref="E2">MAX(INDEX(Articles!$C$2:$C$99, _xlfn._xlws.FILTER(IF($A2=Articles!$F$2:$F$99,ROW(Articles!$F$2:$F$99)-1,""), IF($A2=Articles!$F$2:$F$99,ROW(Articles!$F$2:$F$99)-1,"")&lt;&gt;"")))</f>
        <v>2004</v>
      </c>
    </row>
    <row r="3" spans="1:5" x14ac:dyDescent="0.25">
      <c r="A3" t="s">
        <v>116</v>
      </c>
      <c r="B3">
        <f>COUNTIF(Articles!$F$2:$F$99,A3)</f>
        <v>5</v>
      </c>
      <c r="C3" s="8">
        <f>B3/COUNTA(Articles!$B$2:$B$99)</f>
        <v>5.1020408163265307E-2</v>
      </c>
      <c r="D3" cm="1">
        <f t="array" ref="D3">MIN(INDEX(Articles!$C$2:$C$99, _xlfn._xlws.FILTER(IF($A3=Articles!$F$2:$F$99,ROW(Articles!$F$2:$F$99)-1,""), IF($A3=Articles!$F$2:$F$99,ROW(Articles!$F$2:$F$99)-1,"")&lt;&gt;"")))</f>
        <v>2004</v>
      </c>
      <c r="E3" cm="1">
        <f t="array" ref="E3">MAX(INDEX(Articles!$C$2:$C$99, _xlfn._xlws.FILTER(IF($A3=Articles!$F$2:$F$99,ROW(Articles!$F$2:$F$99)-1,""), IF($A3=Articles!$F$2:$F$99,ROW(Articles!$F$2:$F$99)-1,"")&lt;&gt;"")))</f>
        <v>2016</v>
      </c>
    </row>
    <row r="4" spans="1:5" x14ac:dyDescent="0.25">
      <c r="A4" t="s">
        <v>32</v>
      </c>
      <c r="B4">
        <f>COUNTIF(Articles!$F$2:$F$99,A4)</f>
        <v>4</v>
      </c>
      <c r="C4" s="8">
        <f>B4/COUNTA(Articles!$B$2:$B$99)</f>
        <v>4.0816326530612242E-2</v>
      </c>
      <c r="D4" cm="1">
        <f t="array" ref="D4">MIN(INDEX(Articles!$C$2:$C$99, _xlfn._xlws.FILTER(IF($A4=Articles!$F$2:$F$99,ROW(Articles!$F$2:$F$99)-1,""), IF($A4=Articles!$F$2:$F$99,ROW(Articles!$F$2:$F$99)-1,"")&lt;&gt;"")))</f>
        <v>2005</v>
      </c>
      <c r="E4" cm="1">
        <f t="array" ref="E4">MAX(INDEX(Articles!$C$2:$C$99, _xlfn._xlws.FILTER(IF($A4=Articles!$F$2:$F$99,ROW(Articles!$F$2:$F$99)-1,""), IF($A4=Articles!$F$2:$F$99,ROW(Articles!$F$2:$F$99)-1,"")&lt;&gt;"")))</f>
        <v>2014</v>
      </c>
    </row>
    <row r="5" spans="1:5" x14ac:dyDescent="0.25">
      <c r="A5" t="s">
        <v>193</v>
      </c>
      <c r="B5">
        <f>COUNTIF(Articles!$F$2:$F$99,A5)</f>
        <v>3</v>
      </c>
      <c r="C5" s="8">
        <f>B5/COUNTA(Articles!$B$2:$B$99)</f>
        <v>3.0612244897959183E-2</v>
      </c>
      <c r="D5" cm="1">
        <f t="array" ref="D5">MIN(INDEX(Articles!$C$2:$C$99, _xlfn._xlws.FILTER(IF($A5=Articles!$F$2:$F$99,ROW(Articles!$F$2:$F$99)-1,""), IF($A5=Articles!$F$2:$F$99,ROW(Articles!$F$2:$F$99)-1,"")&lt;&gt;"")))</f>
        <v>2014</v>
      </c>
      <c r="E5" cm="1">
        <f t="array" ref="E5">MAX(INDEX(Articles!$C$2:$C$99, _xlfn._xlws.FILTER(IF($A5=Articles!$F$2:$F$99,ROW(Articles!$F$2:$F$99)-1,""), IF($A5=Articles!$F$2:$F$99,ROW(Articles!$F$2:$F$99)-1,"")&lt;&gt;"")))</f>
        <v>2020</v>
      </c>
    </row>
    <row r="6" spans="1:5" x14ac:dyDescent="0.25">
      <c r="A6" t="s">
        <v>29</v>
      </c>
      <c r="B6">
        <f>COUNTIF(Articles!$F$2:$F$99,A6)</f>
        <v>3</v>
      </c>
      <c r="C6" s="8">
        <f>B6/COUNTA(Articles!$B$2:$B$99)</f>
        <v>3.0612244897959183E-2</v>
      </c>
      <c r="D6" cm="1">
        <f t="array" ref="D6">MIN(INDEX(Articles!$C$2:$C$99, _xlfn._xlws.FILTER(IF($A6=Articles!$F$2:$F$99,ROW(Articles!$F$2:$F$99)-1,""), IF($A6=Articles!$F$2:$F$99,ROW(Articles!$F$2:$F$99)-1,"")&lt;&gt;"")))</f>
        <v>2004</v>
      </c>
      <c r="E6" cm="1">
        <f t="array" ref="E6">MAX(INDEX(Articles!$C$2:$C$99, _xlfn._xlws.FILTER(IF($A6=Articles!$F$2:$F$99,ROW(Articles!$F$2:$F$99)-1,""), IF($A6=Articles!$F$2:$F$99,ROW(Articles!$F$2:$F$99)-1,"")&lt;&gt;"")))</f>
        <v>2022</v>
      </c>
    </row>
    <row r="7" spans="1:5" x14ac:dyDescent="0.25">
      <c r="A7" t="s">
        <v>26</v>
      </c>
      <c r="B7">
        <f>COUNTIF(Articles!$F$2:$F$99,A7)</f>
        <v>2</v>
      </c>
      <c r="C7" s="8">
        <f>B7/COUNTA(Articles!$B$2:$B$99)</f>
        <v>2.0408163265306121E-2</v>
      </c>
      <c r="D7" cm="1">
        <f t="array" ref="D7">MIN(INDEX(Articles!$C$2:$C$99, _xlfn._xlws.FILTER(IF($A7=Articles!$F$2:$F$99,ROW(Articles!$F$2:$F$99)-1,""), IF($A7=Articles!$F$2:$F$99,ROW(Articles!$F$2:$F$99)-1,"")&lt;&gt;"")))</f>
        <v>2020</v>
      </c>
      <c r="E7" cm="1">
        <f t="array" ref="E7">MAX(INDEX(Articles!$C$2:$C$99, _xlfn._xlws.FILTER(IF($A7=Articles!$F$2:$F$99,ROW(Articles!$F$2:$F$99)-1,""), IF($A7=Articles!$F$2:$F$99,ROW(Articles!$F$2:$F$99)-1,"")&lt;&gt;"")))</f>
        <v>2020</v>
      </c>
    </row>
    <row r="8" spans="1:5" x14ac:dyDescent="0.25">
      <c r="A8" t="s">
        <v>136</v>
      </c>
      <c r="B8">
        <f>COUNTIF(Articles!$F$2:$F$99,A8)</f>
        <v>2</v>
      </c>
      <c r="C8" s="8">
        <f>B8/COUNTA(Articles!$B$2:$B$99)</f>
        <v>2.0408163265306121E-2</v>
      </c>
      <c r="D8" cm="1">
        <f t="array" ref="D8">MIN(INDEX(Articles!$C$2:$C$99, _xlfn._xlws.FILTER(IF($A8=Articles!$F$2:$F$99,ROW(Articles!$F$2:$F$99)-1,""), IF($A8=Articles!$F$2:$F$99,ROW(Articles!$F$2:$F$99)-1,"")&lt;&gt;"")))</f>
        <v>2000</v>
      </c>
      <c r="E8" cm="1">
        <f t="array" ref="E8">MAX(INDEX(Articles!$C$2:$C$99, _xlfn._xlws.FILTER(IF($A8=Articles!$F$2:$F$99,ROW(Articles!$F$2:$F$99)-1,""), IF($A8=Articles!$F$2:$F$99,ROW(Articles!$F$2:$F$99)-1,"")&lt;&gt;"")))</f>
        <v>2008</v>
      </c>
    </row>
    <row r="9" spans="1:5" x14ac:dyDescent="0.25">
      <c r="A9" t="s">
        <v>127</v>
      </c>
      <c r="B9">
        <f>COUNTIF(Articles!$F$2:$F$99,A9)</f>
        <v>2</v>
      </c>
      <c r="C9" s="8">
        <f>B9/COUNTA(Articles!$B$2:$B$99)</f>
        <v>2.0408163265306121E-2</v>
      </c>
      <c r="D9" cm="1">
        <f t="array" ref="D9">MIN(INDEX(Articles!$C$2:$C$99, _xlfn._xlws.FILTER(IF($A9=Articles!$F$2:$F$99,ROW(Articles!$F$2:$F$99)-1,""), IF($A9=Articles!$F$2:$F$99,ROW(Articles!$F$2:$F$99)-1,"")&lt;&gt;"")))</f>
        <v>2003</v>
      </c>
      <c r="E9" cm="1">
        <f t="array" ref="E9">MAX(INDEX(Articles!$C$2:$C$99, _xlfn._xlws.FILTER(IF($A9=Articles!$F$2:$F$99,ROW(Articles!$F$2:$F$99)-1,""), IF($A9=Articles!$F$2:$F$99,ROW(Articles!$F$2:$F$99)-1,"")&lt;&gt;"")))</f>
        <v>2008</v>
      </c>
    </row>
    <row r="10" spans="1:5" x14ac:dyDescent="0.25">
      <c r="A10" t="s">
        <v>171</v>
      </c>
      <c r="B10">
        <f>COUNTIF(Articles!$F$2:$F$99,A10)</f>
        <v>2</v>
      </c>
      <c r="C10" s="8">
        <f>B10/COUNTA(Articles!$B$2:$B$99)</f>
        <v>2.0408163265306121E-2</v>
      </c>
      <c r="D10" cm="1">
        <f t="array" ref="D10">MIN(INDEX(Articles!$C$2:$C$99, _xlfn._xlws.FILTER(IF($A10=Articles!$F$2:$F$99,ROW(Articles!$F$2:$F$99)-1,""), IF($A10=Articles!$F$2:$F$99,ROW(Articles!$F$2:$F$99)-1,"")&lt;&gt;"")))</f>
        <v>2015</v>
      </c>
      <c r="E10" cm="1">
        <f t="array" ref="E10">MAX(INDEX(Articles!$C$2:$C$99, _xlfn._xlws.FILTER(IF($A10=Articles!$F$2:$F$99,ROW(Articles!$F$2:$F$99)-1,""), IF($A10=Articles!$F$2:$F$99,ROW(Articles!$F$2:$F$99)-1,"")&lt;&gt;"")))</f>
        <v>2016</v>
      </c>
    </row>
    <row r="11" spans="1:5" x14ac:dyDescent="0.25">
      <c r="A11" t="s">
        <v>13</v>
      </c>
      <c r="B11">
        <f>COUNTIF(Articles!$F$2:$F$99,A11)</f>
        <v>2</v>
      </c>
      <c r="C11" s="8">
        <f>B11/COUNTA(Articles!$B$2:$B$99)</f>
        <v>2.0408163265306121E-2</v>
      </c>
      <c r="D11" cm="1">
        <f t="array" ref="D11">MIN(INDEX(Articles!$C$2:$C$99, _xlfn._xlws.FILTER(IF($A11=Articles!$F$2:$F$99,ROW(Articles!$F$2:$F$99)-1,""), IF($A11=Articles!$F$2:$F$99,ROW(Articles!$F$2:$F$99)-1,"")&lt;&gt;"")))</f>
        <v>2016</v>
      </c>
      <c r="E11" cm="1">
        <f t="array" ref="E11">MAX(INDEX(Articles!$C$2:$C$99, _xlfn._xlws.FILTER(IF($A11=Articles!$F$2:$F$99,ROW(Articles!$F$2:$F$99)-1,""), IF($A11=Articles!$F$2:$F$99,ROW(Articles!$F$2:$F$99)-1,"")&lt;&gt;"")))</f>
        <v>2016</v>
      </c>
    </row>
    <row r="12" spans="1:5" x14ac:dyDescent="0.25">
      <c r="A12" s="11" t="s">
        <v>150</v>
      </c>
      <c r="B12">
        <f>COUNTIF(Articles!$F$2:$F$99,A12)</f>
        <v>2</v>
      </c>
      <c r="C12" s="8">
        <f>B12/COUNTA(Articles!$B$2:$B$99)</f>
        <v>2.0408163265306121E-2</v>
      </c>
      <c r="D12" cm="1">
        <f t="array" ref="D12">MIN(INDEX(Articles!$C$2:$C$99, _xlfn._xlws.FILTER(IF($A12=Articles!$F$2:$F$99,ROW(Articles!$F$2:$F$99)-1,""), IF($A12=Articles!$F$2:$F$99,ROW(Articles!$F$2:$F$99)-1,"")&lt;&gt;"")))</f>
        <v>1999</v>
      </c>
      <c r="E12" cm="1">
        <f t="array" ref="E12">MAX(INDEX(Articles!$C$2:$C$99, _xlfn._xlws.FILTER(IF($A12=Articles!$F$2:$F$99,ROW(Articles!$F$2:$F$99)-1,""), IF($A12=Articles!$F$2:$F$99,ROW(Articles!$F$2:$F$99)-1,"")&lt;&gt;"")))</f>
        <v>2000</v>
      </c>
    </row>
    <row r="13" spans="1:5" x14ac:dyDescent="0.25">
      <c r="A13" t="s">
        <v>225</v>
      </c>
      <c r="B13">
        <f>COUNTIF(Articles!$F$2:$F$99,A13)</f>
        <v>2</v>
      </c>
      <c r="C13" s="8">
        <f>B13/COUNTA(Articles!$B$2:$B$99)</f>
        <v>2.0408163265306121E-2</v>
      </c>
      <c r="D13" cm="1">
        <f t="array" ref="D13">MIN(INDEX(Articles!$C$2:$C$99, _xlfn._xlws.FILTER(IF($A13=Articles!$F$2:$F$99,ROW(Articles!$F$2:$F$99)-1,""), IF($A13=Articles!$F$2:$F$99,ROW(Articles!$F$2:$F$99)-1,"")&lt;&gt;"")))</f>
        <v>2013</v>
      </c>
      <c r="E13" cm="1">
        <f t="array" ref="E13">MAX(INDEX(Articles!$C$2:$C$99, _xlfn._xlws.FILTER(IF($A13=Articles!$F$2:$F$99,ROW(Articles!$F$2:$F$99)-1,""), IF($A13=Articles!$F$2:$F$99,ROW(Articles!$F$2:$F$99)-1,"")&lt;&gt;"")))</f>
        <v>2014</v>
      </c>
    </row>
    <row r="14" spans="1:5" x14ac:dyDescent="0.25">
      <c r="A14" t="s">
        <v>159</v>
      </c>
      <c r="B14">
        <f>COUNTIF(Articles!$F$2:$F$99,A14)</f>
        <v>2</v>
      </c>
      <c r="C14" s="8">
        <f>B14/COUNTA(Articles!$B$2:$B$99)</f>
        <v>2.0408163265306121E-2</v>
      </c>
      <c r="D14" cm="1">
        <f t="array" ref="D14">MIN(INDEX(Articles!$C$2:$C$99, _xlfn._xlws.FILTER(IF($A14=Articles!$F$2:$F$99,ROW(Articles!$F$2:$F$99)-1,""), IF($A14=Articles!$F$2:$F$99,ROW(Articles!$F$2:$F$99)-1,"")&lt;&gt;"")))</f>
        <v>2008</v>
      </c>
      <c r="E14" cm="1">
        <f t="array" ref="E14">MAX(INDEX(Articles!$C$2:$C$99, _xlfn._xlws.FILTER(IF($A14=Articles!$F$2:$F$99,ROW(Articles!$F$2:$F$99)-1,""), IF($A14=Articles!$F$2:$F$99,ROW(Articles!$F$2:$F$99)-1,"")&lt;&gt;"")))</f>
        <v>2020</v>
      </c>
    </row>
    <row r="15" spans="1:5" x14ac:dyDescent="0.25">
      <c r="A15" t="s">
        <v>87</v>
      </c>
      <c r="B15">
        <f>COUNTIF(Articles!$F$2:$F$99,A15)</f>
        <v>2</v>
      </c>
      <c r="C15" s="8">
        <f>B15/COUNTA(Articles!$B$2:$B$99)</f>
        <v>2.0408163265306121E-2</v>
      </c>
      <c r="D15" cm="1">
        <f t="array" ref="D15">MIN(INDEX(Articles!$C$2:$C$99, _xlfn._xlws.FILTER(IF($A15=Articles!$F$2:$F$99,ROW(Articles!$F$2:$F$99)-1,""), IF($A15=Articles!$F$2:$F$99,ROW(Articles!$F$2:$F$99)-1,"")&lt;&gt;"")))</f>
        <v>2001</v>
      </c>
      <c r="E15" cm="1">
        <f t="array" ref="E15">MAX(INDEX(Articles!$C$2:$C$99, _xlfn._xlws.FILTER(IF($A15=Articles!$F$2:$F$99,ROW(Articles!$F$2:$F$99)-1,""), IF($A15=Articles!$F$2:$F$99,ROW(Articles!$F$2:$F$99)-1,"")&lt;&gt;"")))</f>
        <v>2002</v>
      </c>
    </row>
    <row r="16" spans="1:5" x14ac:dyDescent="0.25">
      <c r="A16" t="s">
        <v>23</v>
      </c>
      <c r="B16">
        <f>COUNTIF(Articles!$F$2:$F$99,A16)</f>
        <v>2</v>
      </c>
      <c r="C16" s="8">
        <f>B16/COUNTA(Articles!$B$2:$B$99)</f>
        <v>2.0408163265306121E-2</v>
      </c>
      <c r="D16" cm="1">
        <f t="array" ref="D16">MIN(INDEX(Articles!$C$2:$C$99, _xlfn._xlws.FILTER(IF($A16=Articles!$F$2:$F$99,ROW(Articles!$F$2:$F$99)-1,""), IF($A16=Articles!$F$2:$F$99,ROW(Articles!$F$2:$F$99)-1,"")&lt;&gt;"")))</f>
        <v>2013</v>
      </c>
      <c r="E16" cm="1">
        <f t="array" ref="E16">MAX(INDEX(Articles!$C$2:$C$99, _xlfn._xlws.FILTER(IF($A16=Articles!$F$2:$F$99,ROW(Articles!$F$2:$F$99)-1,""), IF($A16=Articles!$F$2:$F$99,ROW(Articles!$F$2:$F$99)-1,"")&lt;&gt;"")))</f>
        <v>2019</v>
      </c>
    </row>
    <row r="17" spans="1:5" x14ac:dyDescent="0.25">
      <c r="A17" t="s">
        <v>55</v>
      </c>
      <c r="B17">
        <f>COUNTIF(Articles!$F$2:$F$99,A17)</f>
        <v>2</v>
      </c>
      <c r="C17" s="8">
        <f>B17/COUNTA(Articles!$B$2:$B$99)</f>
        <v>2.0408163265306121E-2</v>
      </c>
      <c r="D17" cm="1">
        <f t="array" ref="D17">MIN(INDEX(Articles!$C$2:$C$99, _xlfn._xlws.FILTER(IF($A17=Articles!$F$2:$F$99,ROW(Articles!$F$2:$F$99)-1,""), IF($A17=Articles!$F$2:$F$99,ROW(Articles!$F$2:$F$99)-1,"")&lt;&gt;"")))</f>
        <v>2009</v>
      </c>
      <c r="E17" cm="1">
        <f t="array" ref="E17">MAX(INDEX(Articles!$C$2:$C$99, _xlfn._xlws.FILTER(IF($A17=Articles!$F$2:$F$99,ROW(Articles!$F$2:$F$99)-1,""), IF($A17=Articles!$F$2:$F$99,ROW(Articles!$F$2:$F$99)-1,"")&lt;&gt;"")))</f>
        <v>2011</v>
      </c>
    </row>
    <row r="18" spans="1:5" x14ac:dyDescent="0.25">
      <c r="A18" t="s">
        <v>18</v>
      </c>
      <c r="B18">
        <f>COUNTIF(Articles!$F$2:$F$99,A18)</f>
        <v>2</v>
      </c>
      <c r="C18" s="8">
        <f>B18/COUNTA(Articles!$B$2:$B$99)</f>
        <v>2.0408163265306121E-2</v>
      </c>
      <c r="D18" cm="1">
        <f t="array" ref="D18">MIN(INDEX(Articles!$C$2:$C$99, _xlfn._xlws.FILTER(IF($A18=Articles!$F$2:$F$99,ROW(Articles!$F$2:$F$99)-1,""), IF($A18=Articles!$F$2:$F$99,ROW(Articles!$F$2:$F$99)-1,"")&lt;&gt;"")))</f>
        <v>2008</v>
      </c>
      <c r="E18" cm="1">
        <f t="array" ref="E18">MAX(INDEX(Articles!$C$2:$C$99, _xlfn._xlws.FILTER(IF($A18=Articles!$F$2:$F$99,ROW(Articles!$F$2:$F$99)-1,""), IF($A18=Articles!$F$2:$F$99,ROW(Articles!$F$2:$F$99)-1,"")&lt;&gt;"")))</f>
        <v>2016</v>
      </c>
    </row>
    <row r="19" spans="1:5" x14ac:dyDescent="0.25">
      <c r="A19" t="s">
        <v>184</v>
      </c>
      <c r="B19">
        <f>COUNTIF(Articles!$F$2:$F$99,A19)</f>
        <v>1</v>
      </c>
      <c r="C19" s="8">
        <f>B19/COUNTA(Articles!$B$2:$B$99)</f>
        <v>1.020408163265306E-2</v>
      </c>
      <c r="D19" cm="1">
        <f t="array" ref="D19">MIN(INDEX(Articles!$C$2:$C$99, _xlfn._xlws.FILTER(IF($A19=Articles!$F$2:$F$99,ROW(Articles!$F$2:$F$99)-1,""), IF($A19=Articles!$F$2:$F$99,ROW(Articles!$F$2:$F$99)-1,"")&lt;&gt;"")))</f>
        <v>2018</v>
      </c>
      <c r="E19" cm="1">
        <f t="array" ref="E19">MAX(INDEX(Articles!$C$2:$C$99, _xlfn._xlws.FILTER(IF($A19=Articles!$F$2:$F$99,ROW(Articles!$F$2:$F$99)-1,""), IF($A19=Articles!$F$2:$F$99,ROW(Articles!$F$2:$F$99)-1,"")&lt;&gt;"")))</f>
        <v>2018</v>
      </c>
    </row>
    <row r="20" spans="1:5" x14ac:dyDescent="0.25">
      <c r="A20" t="s">
        <v>269</v>
      </c>
      <c r="B20">
        <f>COUNTIF(Articles!$F$2:$F$99,A20)</f>
        <v>1</v>
      </c>
      <c r="C20" s="8">
        <f>B20/COUNTA(Articles!$B$2:$B$99)</f>
        <v>1.020408163265306E-2</v>
      </c>
      <c r="D20" cm="1">
        <f t="array" ref="D20">MIN(INDEX(Articles!$C$2:$C$99, _xlfn._xlws.FILTER(IF($A20=Articles!$F$2:$F$99,ROW(Articles!$F$2:$F$99)-1,""), IF($A20=Articles!$F$2:$F$99,ROW(Articles!$F$2:$F$99)-1,"")&lt;&gt;"")))</f>
        <v>2002</v>
      </c>
      <c r="E20" cm="1">
        <f t="array" ref="E20">MAX(INDEX(Articles!$C$2:$C$99, _xlfn._xlws.FILTER(IF($A20=Articles!$F$2:$F$99,ROW(Articles!$F$2:$F$99)-1,""), IF($A20=Articles!$F$2:$F$99,ROW(Articles!$F$2:$F$99)-1,"")&lt;&gt;"")))</f>
        <v>2002</v>
      </c>
    </row>
    <row r="21" spans="1:5" x14ac:dyDescent="0.25">
      <c r="A21" t="s">
        <v>283</v>
      </c>
      <c r="B21">
        <f>COUNTIF(Articles!$F$2:$F$99,A21)</f>
        <v>1</v>
      </c>
      <c r="C21" s="8">
        <f>B21/COUNTA(Articles!$B$2:$B$99)</f>
        <v>1.020408163265306E-2</v>
      </c>
      <c r="D21" cm="1">
        <f t="array" ref="D21">MIN(INDEX(Articles!$C$2:$C$99, _xlfn._xlws.FILTER(IF($A21=Articles!$F$2:$F$99,ROW(Articles!$F$2:$F$99)-1,""), IF($A21=Articles!$F$2:$F$99,ROW(Articles!$F$2:$F$99)-1,"")&lt;&gt;"")))</f>
        <v>2022</v>
      </c>
      <c r="E21" cm="1">
        <f t="array" ref="E21">MAX(INDEX(Articles!$C$2:$C$99, _xlfn._xlws.FILTER(IF($A21=Articles!$F$2:$F$99,ROW(Articles!$F$2:$F$99)-1,""), IF($A21=Articles!$F$2:$F$99,ROW(Articles!$F$2:$F$99)-1,"")&lt;&gt;"")))</f>
        <v>2022</v>
      </c>
    </row>
    <row r="22" spans="1:5" x14ac:dyDescent="0.25">
      <c r="A22" t="s">
        <v>94</v>
      </c>
      <c r="B22">
        <f>COUNTIF(Articles!$F$2:$F$99,A22)</f>
        <v>1</v>
      </c>
      <c r="C22" s="8">
        <f>B22/COUNTA(Articles!$B$2:$B$99)</f>
        <v>1.020408163265306E-2</v>
      </c>
      <c r="D22" cm="1">
        <f t="array" ref="D22">MIN(INDEX(Articles!$C$2:$C$99, _xlfn._xlws.FILTER(IF($A22=Articles!$F$2:$F$99,ROW(Articles!$F$2:$F$99)-1,""), IF($A22=Articles!$F$2:$F$99,ROW(Articles!$F$2:$F$99)-1,"")&lt;&gt;"")))</f>
        <v>2013</v>
      </c>
      <c r="E22" cm="1">
        <f t="array" ref="E22">MAX(INDEX(Articles!$C$2:$C$99, _xlfn._xlws.FILTER(IF($A22=Articles!$F$2:$F$99,ROW(Articles!$F$2:$F$99)-1,""), IF($A22=Articles!$F$2:$F$99,ROW(Articles!$F$2:$F$99)-1,"")&lt;&gt;"")))</f>
        <v>2013</v>
      </c>
    </row>
    <row r="23" spans="1:5" x14ac:dyDescent="0.25">
      <c r="A23" s="11" t="s">
        <v>121</v>
      </c>
      <c r="B23">
        <f>COUNTIF(Articles!$F$2:$F$99,A23)</f>
        <v>1</v>
      </c>
      <c r="C23" s="8">
        <f>B23/COUNTA(Articles!$B$2:$B$99)</f>
        <v>1.020408163265306E-2</v>
      </c>
      <c r="D23" cm="1">
        <f t="array" ref="D23">MIN(INDEX(Articles!$C$2:$C$99, _xlfn._xlws.FILTER(IF($A23=Articles!$F$2:$F$99,ROW(Articles!$F$2:$F$99)-1,""), IF($A23=Articles!$F$2:$F$99,ROW(Articles!$F$2:$F$99)-1,"")&lt;&gt;"")))</f>
        <v>1999</v>
      </c>
      <c r="E23" cm="1">
        <f t="array" ref="E23">MAX(INDEX(Articles!$C$2:$C$99, _xlfn._xlws.FILTER(IF($A23=Articles!$F$2:$F$99,ROW(Articles!$F$2:$F$99)-1,""), IF($A23=Articles!$F$2:$F$99,ROW(Articles!$F$2:$F$99)-1,"")&lt;&gt;"")))</f>
        <v>1999</v>
      </c>
    </row>
    <row r="24" spans="1:5" x14ac:dyDescent="0.25">
      <c r="A24" t="s">
        <v>43</v>
      </c>
      <c r="B24">
        <f>COUNTIF(Articles!$F$2:$F$99,A24)</f>
        <v>1</v>
      </c>
      <c r="C24" s="8">
        <f>B24/COUNTA(Articles!$B$2:$B$99)</f>
        <v>1.020408163265306E-2</v>
      </c>
      <c r="D24" cm="1">
        <f t="array" ref="D24">MIN(INDEX(Articles!$C$2:$C$99, _xlfn._xlws.FILTER(IF($A24=Articles!$F$2:$F$99,ROW(Articles!$F$2:$F$99)-1,""), IF($A24=Articles!$F$2:$F$99,ROW(Articles!$F$2:$F$99)-1,"")&lt;&gt;"")))</f>
        <v>2020</v>
      </c>
      <c r="E24" cm="1">
        <f t="array" ref="E24">MAX(INDEX(Articles!$C$2:$C$99, _xlfn._xlws.FILTER(IF($A24=Articles!$F$2:$F$99,ROW(Articles!$F$2:$F$99)-1,""), IF($A24=Articles!$F$2:$F$99,ROW(Articles!$F$2:$F$99)-1,"")&lt;&gt;"")))</f>
        <v>2020</v>
      </c>
    </row>
    <row r="25" spans="1:5" x14ac:dyDescent="0.25">
      <c r="A25" s="11" t="s">
        <v>34</v>
      </c>
      <c r="B25">
        <f>COUNTIF(Articles!$F$2:$F$99,A25)</f>
        <v>1</v>
      </c>
      <c r="C25" s="8">
        <f>B25/COUNTA(Articles!$B$2:$B$99)</f>
        <v>1.020408163265306E-2</v>
      </c>
      <c r="D25" cm="1">
        <f t="array" ref="D25">MIN(INDEX(Articles!$C$2:$C$99, _xlfn._xlws.FILTER(IF($A25=Articles!$F$2:$F$99,ROW(Articles!$F$2:$F$99)-1,""), IF($A25=Articles!$F$2:$F$99,ROW(Articles!$F$2:$F$99)-1,"")&lt;&gt;"")))</f>
        <v>2004</v>
      </c>
      <c r="E25" cm="1">
        <f t="array" ref="E25">MAX(INDEX(Articles!$C$2:$C$99, _xlfn._xlws.FILTER(IF($A25=Articles!$F$2:$F$99,ROW(Articles!$F$2:$F$99)-1,""), IF($A25=Articles!$F$2:$F$99,ROW(Articles!$F$2:$F$99)-1,"")&lt;&gt;"")))</f>
        <v>2004</v>
      </c>
    </row>
    <row r="26" spans="1:5" x14ac:dyDescent="0.25">
      <c r="A26" t="s">
        <v>144</v>
      </c>
      <c r="B26">
        <f>COUNTIF(Articles!$F$2:$F$99,A26)</f>
        <v>1</v>
      </c>
      <c r="C26" s="8">
        <f>B26/COUNTA(Articles!$B$2:$B$99)</f>
        <v>1.020408163265306E-2</v>
      </c>
      <c r="D26" cm="1">
        <f t="array" ref="D26">MIN(INDEX(Articles!$C$2:$C$99, _xlfn._xlws.FILTER(IF($A26=Articles!$F$2:$F$99,ROW(Articles!$F$2:$F$99)-1,""), IF($A26=Articles!$F$2:$F$99,ROW(Articles!$F$2:$F$99)-1,"")&lt;&gt;"")))</f>
        <v>1998</v>
      </c>
      <c r="E26" cm="1">
        <f t="array" ref="E26">MAX(INDEX(Articles!$C$2:$C$99, _xlfn._xlws.FILTER(IF($A26=Articles!$F$2:$F$99,ROW(Articles!$F$2:$F$99)-1,""), IF($A26=Articles!$F$2:$F$99,ROW(Articles!$F$2:$F$99)-1,"")&lt;&gt;"")))</f>
        <v>1998</v>
      </c>
    </row>
    <row r="27" spans="1:5" x14ac:dyDescent="0.25">
      <c r="A27" t="s">
        <v>320</v>
      </c>
      <c r="B27">
        <f>COUNTIF(Articles!$F$2:$F$99,A27)</f>
        <v>1</v>
      </c>
      <c r="C27" s="8">
        <f>B27/COUNTA(Articles!$B$2:$B$99)</f>
        <v>1.020408163265306E-2</v>
      </c>
      <c r="D27" cm="1">
        <f t="array" ref="D27">MIN(INDEX(Articles!$C$2:$C$99, _xlfn._xlws.FILTER(IF($A27=Articles!$F$2:$F$99,ROW(Articles!$F$2:$F$99)-1,""), IF($A27=Articles!$F$2:$F$99,ROW(Articles!$F$2:$F$99)-1,"")&lt;&gt;"")))</f>
        <v>2017</v>
      </c>
      <c r="E27" cm="1">
        <f t="array" ref="E27">MAX(INDEX(Articles!$C$2:$C$99, _xlfn._xlws.FILTER(IF($A27=Articles!$F$2:$F$99,ROW(Articles!$F$2:$F$99)-1,""), IF($A27=Articles!$F$2:$F$99,ROW(Articles!$F$2:$F$99)-1,"")&lt;&gt;"")))</f>
        <v>2017</v>
      </c>
    </row>
    <row r="28" spans="1:5" x14ac:dyDescent="0.25">
      <c r="A28" t="s">
        <v>312</v>
      </c>
      <c r="B28">
        <f>COUNTIF(Articles!$F$2:$F$99,A28)</f>
        <v>1</v>
      </c>
      <c r="C28" s="8">
        <f>B28/COUNTA(Articles!$B$2:$B$99)</f>
        <v>1.020408163265306E-2</v>
      </c>
      <c r="D28" cm="1">
        <f t="array" ref="D28">MIN(INDEX(Articles!$C$2:$C$99, _xlfn._xlws.FILTER(IF($A28=Articles!$F$2:$F$99,ROW(Articles!$F$2:$F$99)-1,""), IF($A28=Articles!$F$2:$F$99,ROW(Articles!$F$2:$F$99)-1,"")&lt;&gt;"")))</f>
        <v>2012</v>
      </c>
      <c r="E28" cm="1">
        <f t="array" ref="E28">MAX(INDEX(Articles!$C$2:$C$99, _xlfn._xlws.FILTER(IF($A28=Articles!$F$2:$F$99,ROW(Articles!$F$2:$F$99)-1,""), IF($A28=Articles!$F$2:$F$99,ROW(Articles!$F$2:$F$99)-1,"")&lt;&gt;"")))</f>
        <v>2012</v>
      </c>
    </row>
    <row r="29" spans="1:5" x14ac:dyDescent="0.25">
      <c r="A29" t="s">
        <v>301</v>
      </c>
      <c r="B29">
        <f>COUNTIF(Articles!$F$2:$F$99,A29)</f>
        <v>1</v>
      </c>
      <c r="C29" s="8">
        <f>B29/COUNTA(Articles!$B$2:$B$99)</f>
        <v>1.020408163265306E-2</v>
      </c>
      <c r="D29" cm="1">
        <f t="array" ref="D29">MIN(INDEX(Articles!$C$2:$C$99, _xlfn._xlws.FILTER(IF($A29=Articles!$F$2:$F$99,ROW(Articles!$F$2:$F$99)-1,""), IF($A29=Articles!$F$2:$F$99,ROW(Articles!$F$2:$F$99)-1,"")&lt;&gt;"")))</f>
        <v>2000</v>
      </c>
      <c r="E29" cm="1">
        <f t="array" ref="E29">MAX(INDEX(Articles!$C$2:$C$99, _xlfn._xlws.FILTER(IF($A29=Articles!$F$2:$F$99,ROW(Articles!$F$2:$F$99)-1,""), IF($A29=Articles!$F$2:$F$99,ROW(Articles!$F$2:$F$99)-1,"")&lt;&gt;"")))</f>
        <v>2000</v>
      </c>
    </row>
    <row r="30" spans="1:5" x14ac:dyDescent="0.25">
      <c r="A30" t="s">
        <v>230</v>
      </c>
      <c r="B30">
        <f>COUNTIF(Articles!$F$2:$F$99,A30)</f>
        <v>1</v>
      </c>
      <c r="C30" s="8">
        <f>B30/COUNTA(Articles!$B$2:$B$99)</f>
        <v>1.020408163265306E-2</v>
      </c>
      <c r="D30" cm="1">
        <f t="array" ref="D30">MIN(INDEX(Articles!$C$2:$C$99, _xlfn._xlws.FILTER(IF($A30=Articles!$F$2:$F$99,ROW(Articles!$F$2:$F$99)-1,""), IF($A30=Articles!$F$2:$F$99,ROW(Articles!$F$2:$F$99)-1,"")&lt;&gt;"")))</f>
        <v>2018</v>
      </c>
      <c r="E30" cm="1">
        <f t="array" ref="E30">MAX(INDEX(Articles!$C$2:$C$99, _xlfn._xlws.FILTER(IF($A30=Articles!$F$2:$F$99,ROW(Articles!$F$2:$F$99)-1,""), IF($A30=Articles!$F$2:$F$99,ROW(Articles!$F$2:$F$99)-1,"")&lt;&gt;"")))</f>
        <v>2018</v>
      </c>
    </row>
    <row r="31" spans="1:5" x14ac:dyDescent="0.25">
      <c r="A31" t="s">
        <v>52</v>
      </c>
      <c r="B31">
        <f>COUNTIF(Articles!$F$2:$F$99,A31)</f>
        <v>1</v>
      </c>
      <c r="C31" s="8">
        <f>B31/COUNTA(Articles!$B$2:$B$99)</f>
        <v>1.020408163265306E-2</v>
      </c>
      <c r="D31" cm="1">
        <f t="array" ref="D31">MIN(INDEX(Articles!$C$2:$C$99, _xlfn._xlws.FILTER(IF($A31=Articles!$F$2:$F$99,ROW(Articles!$F$2:$F$99)-1,""), IF($A31=Articles!$F$2:$F$99,ROW(Articles!$F$2:$F$99)-1,"")&lt;&gt;"")))</f>
        <v>2013</v>
      </c>
      <c r="E31" cm="1">
        <f t="array" ref="E31">MAX(INDEX(Articles!$C$2:$C$99, _xlfn._xlws.FILTER(IF($A31=Articles!$F$2:$F$99,ROW(Articles!$F$2:$F$99)-1,""), IF($A31=Articles!$F$2:$F$99,ROW(Articles!$F$2:$F$99)-1,"")&lt;&gt;"")))</f>
        <v>2013</v>
      </c>
    </row>
    <row r="32" spans="1:5" x14ac:dyDescent="0.25">
      <c r="A32" t="s">
        <v>39</v>
      </c>
      <c r="B32">
        <f>COUNTIF(Articles!$F$2:$F$99,A32)</f>
        <v>1</v>
      </c>
      <c r="C32" s="8">
        <f>B32/COUNTA(Articles!$B$2:$B$99)</f>
        <v>1.020408163265306E-2</v>
      </c>
      <c r="D32" cm="1">
        <f t="array" ref="D32">MIN(INDEX(Articles!$C$2:$C$99, _xlfn._xlws.FILTER(IF($A32=Articles!$F$2:$F$99,ROW(Articles!$F$2:$F$99)-1,""), IF($A32=Articles!$F$2:$F$99,ROW(Articles!$F$2:$F$99)-1,"")&lt;&gt;"")))</f>
        <v>2010</v>
      </c>
      <c r="E32" cm="1">
        <f t="array" ref="E32">MAX(INDEX(Articles!$C$2:$C$99, _xlfn._xlws.FILTER(IF($A32=Articles!$F$2:$F$99,ROW(Articles!$F$2:$F$99)-1,""), IF($A32=Articles!$F$2:$F$99,ROW(Articles!$F$2:$F$99)-1,"")&lt;&gt;"")))</f>
        <v>2010</v>
      </c>
    </row>
    <row r="33" spans="1:5" x14ac:dyDescent="0.25">
      <c r="A33" t="s">
        <v>245</v>
      </c>
      <c r="B33">
        <f>COUNTIF(Articles!$F$2:$F$99,A33)</f>
        <v>1</v>
      </c>
      <c r="C33" s="8">
        <f>B33/COUNTA(Articles!$B$2:$B$99)</f>
        <v>1.020408163265306E-2</v>
      </c>
      <c r="D33" cm="1">
        <f t="array" ref="D33">MIN(INDEX(Articles!$C$2:$C$99, _xlfn._xlws.FILTER(IF($A33=Articles!$F$2:$F$99,ROW(Articles!$F$2:$F$99)-1,""), IF($A33=Articles!$F$2:$F$99,ROW(Articles!$F$2:$F$99)-1,"")&lt;&gt;"")))</f>
        <v>2008</v>
      </c>
      <c r="E33" cm="1">
        <f t="array" ref="E33">MAX(INDEX(Articles!$C$2:$C$99, _xlfn._xlws.FILTER(IF($A33=Articles!$F$2:$F$99,ROW(Articles!$F$2:$F$99)-1,""), IF($A33=Articles!$F$2:$F$99,ROW(Articles!$F$2:$F$99)-1,"")&lt;&gt;"")))</f>
        <v>2008</v>
      </c>
    </row>
    <row r="34" spans="1:5" x14ac:dyDescent="0.25">
      <c r="A34" t="s">
        <v>278</v>
      </c>
      <c r="B34">
        <f>COUNTIF(Articles!$F$2:$F$99,A34)</f>
        <v>1</v>
      </c>
      <c r="C34" s="8">
        <f>B34/COUNTA(Articles!$B$2:$B$99)</f>
        <v>1.020408163265306E-2</v>
      </c>
      <c r="D34" cm="1">
        <f t="array" ref="D34">MIN(INDEX(Articles!$C$2:$C$99, _xlfn._xlws.FILTER(IF($A34=Articles!$F$2:$F$99,ROW(Articles!$F$2:$F$99)-1,""), IF($A34=Articles!$F$2:$F$99,ROW(Articles!$F$2:$F$99)-1,"")&lt;&gt;"")))</f>
        <v>2020</v>
      </c>
      <c r="E34" cm="1">
        <f t="array" ref="E34">MAX(INDEX(Articles!$C$2:$C$99, _xlfn._xlws.FILTER(IF($A34=Articles!$F$2:$F$99,ROW(Articles!$F$2:$F$99)-1,""), IF($A34=Articles!$F$2:$F$99,ROW(Articles!$F$2:$F$99)-1,"")&lt;&gt;"")))</f>
        <v>2020</v>
      </c>
    </row>
    <row r="35" spans="1:5" x14ac:dyDescent="0.25">
      <c r="A35" t="s">
        <v>274</v>
      </c>
      <c r="B35">
        <f>COUNTIF(Articles!$F$2:$F$99,A35)</f>
        <v>1</v>
      </c>
      <c r="C35" s="8">
        <f>B35/COUNTA(Articles!$B$2:$B$99)</f>
        <v>1.020408163265306E-2</v>
      </c>
      <c r="D35" cm="1">
        <f t="array" ref="D35">MIN(INDEX(Articles!$C$2:$C$99, _xlfn._xlws.FILTER(IF($A35=Articles!$F$2:$F$99,ROW(Articles!$F$2:$F$99)-1,""), IF($A35=Articles!$F$2:$F$99,ROW(Articles!$F$2:$F$99)-1,"")&lt;&gt;"")))</f>
        <v>2015</v>
      </c>
      <c r="E35" cm="1">
        <f t="array" ref="E35">MAX(INDEX(Articles!$C$2:$C$99, _xlfn._xlws.FILTER(IF($A35=Articles!$F$2:$F$99,ROW(Articles!$F$2:$F$99)-1,""), IF($A35=Articles!$F$2:$F$99,ROW(Articles!$F$2:$F$99)-1,"")&lt;&gt;"")))</f>
        <v>2015</v>
      </c>
    </row>
    <row r="36" spans="1:5" x14ac:dyDescent="0.25">
      <c r="A36" t="s">
        <v>249</v>
      </c>
      <c r="B36">
        <f>COUNTIF(Articles!$F$2:$F$99,A36)</f>
        <v>1</v>
      </c>
      <c r="C36" s="8">
        <f>B36/COUNTA(Articles!$B$2:$B$99)</f>
        <v>1.020408163265306E-2</v>
      </c>
      <c r="D36" cm="1">
        <f t="array" ref="D36">MIN(INDEX(Articles!$C$2:$C$99, _xlfn._xlws.FILTER(IF($A36=Articles!$F$2:$F$99,ROW(Articles!$F$2:$F$99)-1,""), IF($A36=Articles!$F$2:$F$99,ROW(Articles!$F$2:$F$99)-1,"")&lt;&gt;"")))</f>
        <v>2006</v>
      </c>
      <c r="E36" cm="1">
        <f t="array" ref="E36">MAX(INDEX(Articles!$C$2:$C$99, _xlfn._xlws.FILTER(IF($A36=Articles!$F$2:$F$99,ROW(Articles!$F$2:$F$99)-1,""), IF($A36=Articles!$F$2:$F$99,ROW(Articles!$F$2:$F$99)-1,"")&lt;&gt;"")))</f>
        <v>2006</v>
      </c>
    </row>
    <row r="37" spans="1:5" x14ac:dyDescent="0.25">
      <c r="A37" t="s">
        <v>286</v>
      </c>
      <c r="B37">
        <f>COUNTIF(Articles!$F$2:$F$99,A37)</f>
        <v>1</v>
      </c>
      <c r="C37" s="8">
        <f>B37/COUNTA(Articles!$B$2:$B$99)</f>
        <v>1.020408163265306E-2</v>
      </c>
      <c r="D37" cm="1">
        <f t="array" ref="D37">MIN(INDEX(Articles!$C$2:$C$99, _xlfn._xlws.FILTER(IF($A37=Articles!$F$2:$F$99,ROW(Articles!$F$2:$F$99)-1,""), IF($A37=Articles!$F$2:$F$99,ROW(Articles!$F$2:$F$99)-1,"")&lt;&gt;"")))</f>
        <v>2016</v>
      </c>
      <c r="E37" cm="1">
        <f t="array" ref="E37">MAX(INDEX(Articles!$C$2:$C$99, _xlfn._xlws.FILTER(IF($A37=Articles!$F$2:$F$99,ROW(Articles!$F$2:$F$99)-1,""), IF($A37=Articles!$F$2:$F$99,ROW(Articles!$F$2:$F$99)-1,"")&lt;&gt;"")))</f>
        <v>2016</v>
      </c>
    </row>
    <row r="38" spans="1:5" x14ac:dyDescent="0.25">
      <c r="A38" t="s">
        <v>97</v>
      </c>
      <c r="B38">
        <f>COUNTIF(Articles!$F$2:$F$99,A38)</f>
        <v>1</v>
      </c>
      <c r="C38" s="8">
        <f>B38/COUNTA(Articles!$B$2:$B$99)</f>
        <v>1.020408163265306E-2</v>
      </c>
      <c r="D38" cm="1">
        <f t="array" ref="D38">MIN(INDEX(Articles!$C$2:$C$99, _xlfn._xlws.FILTER(IF($A38=Articles!$F$2:$F$99,ROW(Articles!$F$2:$F$99)-1,""), IF($A38=Articles!$F$2:$F$99,ROW(Articles!$F$2:$F$99)-1,"")&lt;&gt;"")))</f>
        <v>2018</v>
      </c>
      <c r="E38" cm="1">
        <f t="array" ref="E38">MAX(INDEX(Articles!$C$2:$C$99, _xlfn._xlws.FILTER(IF($A38=Articles!$F$2:$F$99,ROW(Articles!$F$2:$F$99)-1,""), IF($A38=Articles!$F$2:$F$99,ROW(Articles!$F$2:$F$99)-1,"")&lt;&gt;"")))</f>
        <v>2018</v>
      </c>
    </row>
    <row r="39" spans="1:5" x14ac:dyDescent="0.25">
      <c r="A39" t="s">
        <v>3</v>
      </c>
      <c r="B39">
        <f>COUNTIF(Articles!$F$2:$F$99,A39)</f>
        <v>1</v>
      </c>
      <c r="C39" s="8">
        <f>B39/COUNTA(Articles!$B$2:$B$99)</f>
        <v>1.020408163265306E-2</v>
      </c>
      <c r="D39" cm="1">
        <f t="array" ref="D39">MIN(INDEX(Articles!$C$2:$C$99, _xlfn._xlws.FILTER(IF($A39=Articles!$F$2:$F$99,ROW(Articles!$F$2:$F$99)-1,""), IF($A39=Articles!$F$2:$F$99,ROW(Articles!$F$2:$F$99)-1,"")&lt;&gt;"")))</f>
        <v>2012</v>
      </c>
      <c r="E39" cm="1">
        <f t="array" ref="E39">MAX(INDEX(Articles!$C$2:$C$99, _xlfn._xlws.FILTER(IF($A39=Articles!$F$2:$F$99,ROW(Articles!$F$2:$F$99)-1,""), IF($A39=Articles!$F$2:$F$99,ROW(Articles!$F$2:$F$99)-1,"")&lt;&gt;"")))</f>
        <v>2012</v>
      </c>
    </row>
    <row r="40" spans="1:5" x14ac:dyDescent="0.25">
      <c r="A40" t="s">
        <v>187</v>
      </c>
      <c r="B40">
        <f>COUNTIF(Articles!$F$2:$F$99,A40)</f>
        <v>1</v>
      </c>
      <c r="C40" s="8">
        <f>B40/COUNTA(Articles!$B$2:$B$99)</f>
        <v>1.020408163265306E-2</v>
      </c>
      <c r="D40" cm="1">
        <f t="array" ref="D40">MIN(INDEX(Articles!$C$2:$C$99, _xlfn._xlws.FILTER(IF($A40=Articles!$F$2:$F$99,ROW(Articles!$F$2:$F$99)-1,""), IF($A40=Articles!$F$2:$F$99,ROW(Articles!$F$2:$F$99)-1,"")&lt;&gt;"")))</f>
        <v>2010</v>
      </c>
      <c r="E40" cm="1">
        <f t="array" ref="E40">MAX(INDEX(Articles!$C$2:$C$99, _xlfn._xlws.FILTER(IF($A40=Articles!$F$2:$F$99,ROW(Articles!$F$2:$F$99)-1,""), IF($A40=Articles!$F$2:$F$99,ROW(Articles!$F$2:$F$99)-1,"")&lt;&gt;"")))</f>
        <v>2010</v>
      </c>
    </row>
    <row r="41" spans="1:5" x14ac:dyDescent="0.25">
      <c r="A41" t="s">
        <v>314</v>
      </c>
      <c r="B41">
        <f>COUNTIF(Articles!$F$2:$F$99,A41)</f>
        <v>1</v>
      </c>
      <c r="C41" s="8">
        <f>B41/COUNTA(Articles!$B$2:$B$99)</f>
        <v>1.020408163265306E-2</v>
      </c>
      <c r="D41" cm="1">
        <f t="array" ref="D41">MIN(INDEX(Articles!$C$2:$C$99, _xlfn._xlws.FILTER(IF($A41=Articles!$F$2:$F$99,ROW(Articles!$F$2:$F$99)-1,""), IF($A41=Articles!$F$2:$F$99,ROW(Articles!$F$2:$F$99)-1,"")&lt;&gt;"")))</f>
        <v>2012</v>
      </c>
      <c r="E41" cm="1">
        <f t="array" ref="E41">MAX(INDEX(Articles!$C$2:$C$99, _xlfn._xlws.FILTER(IF($A41=Articles!$F$2:$F$99,ROW(Articles!$F$2:$F$99)-1,""), IF($A41=Articles!$F$2:$F$99,ROW(Articles!$F$2:$F$99)-1,"")&lt;&gt;"")))</f>
        <v>2012</v>
      </c>
    </row>
    <row r="42" spans="1:5" x14ac:dyDescent="0.25">
      <c r="A42" t="s">
        <v>141</v>
      </c>
      <c r="B42">
        <f>COUNTIF(Articles!$F$2:$F$99,A42)</f>
        <v>1</v>
      </c>
      <c r="C42" s="8">
        <f>B42/COUNTA(Articles!$B$2:$B$99)</f>
        <v>1.020408163265306E-2</v>
      </c>
      <c r="D42" cm="1">
        <f t="array" ref="D42">MIN(INDEX(Articles!$C$2:$C$99, _xlfn._xlws.FILTER(IF($A42=Articles!$F$2:$F$99,ROW(Articles!$F$2:$F$99)-1,""), IF($A42=Articles!$F$2:$F$99,ROW(Articles!$F$2:$F$99)-1,"")&lt;&gt;"")))</f>
        <v>1998</v>
      </c>
      <c r="E42" cm="1">
        <f t="array" ref="E42">MAX(INDEX(Articles!$C$2:$C$99, _xlfn._xlws.FILTER(IF($A42=Articles!$F$2:$F$99,ROW(Articles!$F$2:$F$99)-1,""), IF($A42=Articles!$F$2:$F$99,ROW(Articles!$F$2:$F$99)-1,"")&lt;&gt;"")))</f>
        <v>1998</v>
      </c>
    </row>
    <row r="43" spans="1:5" x14ac:dyDescent="0.25">
      <c r="A43" t="s">
        <v>177</v>
      </c>
      <c r="B43">
        <f>COUNTIF(Articles!$F$2:$F$99,A43)</f>
        <v>1</v>
      </c>
      <c r="C43" s="8">
        <f>B43/COUNTA(Articles!$B$2:$B$99)</f>
        <v>1.020408163265306E-2</v>
      </c>
      <c r="D43" cm="1">
        <f t="array" ref="D43">MIN(INDEX(Articles!$C$2:$C$99, _xlfn._xlws.FILTER(IF($A43=Articles!$F$2:$F$99,ROW(Articles!$F$2:$F$99)-1,""), IF($A43=Articles!$F$2:$F$99,ROW(Articles!$F$2:$F$99)-1,"")&lt;&gt;"")))</f>
        <v>2016</v>
      </c>
      <c r="E43" cm="1">
        <f t="array" ref="E43">MAX(INDEX(Articles!$C$2:$C$99, _xlfn._xlws.FILTER(IF($A43=Articles!$F$2:$F$99,ROW(Articles!$F$2:$F$99)-1,""), IF($A43=Articles!$F$2:$F$99,ROW(Articles!$F$2:$F$99)-1,"")&lt;&gt;"")))</f>
        <v>2016</v>
      </c>
    </row>
    <row r="44" spans="1:5" x14ac:dyDescent="0.25">
      <c r="A44" t="s">
        <v>203</v>
      </c>
      <c r="B44">
        <f>COUNTIF(Articles!$F$2:$F$99,A44)</f>
        <v>1</v>
      </c>
      <c r="C44" s="8">
        <f>B44/COUNTA(Articles!$B$2:$B$99)</f>
        <v>1.020408163265306E-2</v>
      </c>
      <c r="D44" cm="1">
        <f t="array" ref="D44">MIN(INDEX(Articles!$C$2:$C$99, _xlfn._xlws.FILTER(IF($A44=Articles!$F$2:$F$99,ROW(Articles!$F$2:$F$99)-1,""), IF($A44=Articles!$F$2:$F$99,ROW(Articles!$F$2:$F$99)-1,"")&lt;&gt;"")))</f>
        <v>2002</v>
      </c>
      <c r="E44" cm="1">
        <f t="array" ref="E44">MAX(INDEX(Articles!$C$2:$C$99, _xlfn._xlws.FILTER(IF($A44=Articles!$F$2:$F$99,ROW(Articles!$F$2:$F$99)-1,""), IF($A44=Articles!$F$2:$F$99,ROW(Articles!$F$2:$F$99)-1,"")&lt;&gt;"")))</f>
        <v>2002</v>
      </c>
    </row>
    <row r="45" spans="1:5" x14ac:dyDescent="0.25">
      <c r="A45" t="s">
        <v>221</v>
      </c>
      <c r="B45">
        <f>COUNTIF(Articles!$F$2:$F$99,A45)</f>
        <v>1</v>
      </c>
      <c r="C45" s="8">
        <f>B45/COUNTA(Articles!$B$2:$B$99)</f>
        <v>1.020408163265306E-2</v>
      </c>
      <c r="D45" cm="1">
        <f t="array" ref="D45">MIN(INDEX(Articles!$C$2:$C$99, _xlfn._xlws.FILTER(IF($A45=Articles!$F$2:$F$99,ROW(Articles!$F$2:$F$99)-1,""), IF($A45=Articles!$F$2:$F$99,ROW(Articles!$F$2:$F$99)-1,"")&lt;&gt;"")))</f>
        <v>2020</v>
      </c>
      <c r="E45" cm="1">
        <f t="array" ref="E45">MAX(INDEX(Articles!$C$2:$C$99, _xlfn._xlws.FILTER(IF($A45=Articles!$F$2:$F$99,ROW(Articles!$F$2:$F$99)-1,""), IF($A45=Articles!$F$2:$F$99,ROW(Articles!$F$2:$F$99)-1,"")&lt;&gt;"")))</f>
        <v>2020</v>
      </c>
    </row>
    <row r="46" spans="1:5" x14ac:dyDescent="0.25">
      <c r="A46" t="s">
        <v>167</v>
      </c>
      <c r="B46">
        <f>COUNTIF(Articles!$F$2:$F$99,A46)</f>
        <v>1</v>
      </c>
      <c r="C46" s="8">
        <f>B46/COUNTA(Articles!$B$2:$B$99)</f>
        <v>1.020408163265306E-2</v>
      </c>
      <c r="D46" cm="1">
        <f t="array" ref="D46">MIN(INDEX(Articles!$C$2:$C$99, _xlfn._xlws.FILTER(IF($A46=Articles!$F$2:$F$99,ROW(Articles!$F$2:$F$99)-1,""), IF($A46=Articles!$F$2:$F$99,ROW(Articles!$F$2:$F$99)-1,"")&lt;&gt;"")))</f>
        <v>2013</v>
      </c>
      <c r="E46" cm="1">
        <f t="array" ref="E46">MAX(INDEX(Articles!$C$2:$C$99, _xlfn._xlws.FILTER(IF($A46=Articles!$F$2:$F$99,ROW(Articles!$F$2:$F$99)-1,""), IF($A46=Articles!$F$2:$F$99,ROW(Articles!$F$2:$F$99)-1,"")&lt;&gt;"")))</f>
        <v>2013</v>
      </c>
    </row>
    <row r="47" spans="1:5" x14ac:dyDescent="0.25">
      <c r="A47" t="s">
        <v>238</v>
      </c>
      <c r="B47">
        <f>COUNTIF(Articles!$F$2:$F$99,A47)</f>
        <v>1</v>
      </c>
      <c r="C47" s="8">
        <f>B47/COUNTA(Articles!$B$2:$B$99)</f>
        <v>1.020408163265306E-2</v>
      </c>
      <c r="D47" cm="1">
        <f t="array" ref="D47">MIN(INDEX(Articles!$C$2:$C$99, _xlfn._xlws.FILTER(IF($A47=Articles!$F$2:$F$99,ROW(Articles!$F$2:$F$99)-1,""), IF($A47=Articles!$F$2:$F$99,ROW(Articles!$F$2:$F$99)-1,"")&lt;&gt;"")))</f>
        <v>2020</v>
      </c>
      <c r="E47" cm="1">
        <f t="array" ref="E47">MAX(INDEX(Articles!$C$2:$C$99, _xlfn._xlws.FILTER(IF($A47=Articles!$F$2:$F$99,ROW(Articles!$F$2:$F$99)-1,""), IF($A47=Articles!$F$2:$F$99,ROW(Articles!$F$2:$F$99)-1,"")&lt;&gt;"")))</f>
        <v>2020</v>
      </c>
    </row>
    <row r="48" spans="1:5" x14ac:dyDescent="0.25">
      <c r="A48" t="s">
        <v>83</v>
      </c>
      <c r="B48">
        <f>COUNTIF(Articles!$F$2:$F$99,A48)</f>
        <v>1</v>
      </c>
      <c r="C48" s="8">
        <f>B48/COUNTA(Articles!$B$2:$B$99)</f>
        <v>1.020408163265306E-2</v>
      </c>
      <c r="D48" cm="1">
        <f t="array" ref="D48">MIN(INDEX(Articles!$C$2:$C$99, _xlfn._xlws.FILTER(IF($A48=Articles!$F$2:$F$99,ROW(Articles!$F$2:$F$99)-1,""), IF($A48=Articles!$F$2:$F$99,ROW(Articles!$F$2:$F$99)-1,"")&lt;&gt;"")))</f>
        <v>2015</v>
      </c>
      <c r="E48" cm="1">
        <f t="array" ref="E48">MAX(INDEX(Articles!$C$2:$C$99, _xlfn._xlws.FILTER(IF($A48=Articles!$F$2:$F$99,ROW(Articles!$F$2:$F$99)-1,""), IF($A48=Articles!$F$2:$F$99,ROW(Articles!$F$2:$F$99)-1,"")&lt;&gt;"")))</f>
        <v>2015</v>
      </c>
    </row>
    <row r="49" spans="1:5" x14ac:dyDescent="0.25">
      <c r="A49" t="s">
        <v>219</v>
      </c>
      <c r="B49">
        <f>COUNTIF(Articles!$F$2:$F$99,A49)</f>
        <v>1</v>
      </c>
      <c r="C49" s="8">
        <f>B49/COUNTA(Articles!$B$2:$B$99)</f>
        <v>1.020408163265306E-2</v>
      </c>
      <c r="D49" cm="1">
        <f t="array" ref="D49">MIN(INDEX(Articles!$C$2:$C$99, _xlfn._xlws.FILTER(IF($A49=Articles!$F$2:$F$99,ROW(Articles!$F$2:$F$99)-1,""), IF($A49=Articles!$F$2:$F$99,ROW(Articles!$F$2:$F$99)-1,"")&lt;&gt;"")))</f>
        <v>2007</v>
      </c>
      <c r="E49" cm="1">
        <f t="array" ref="E49">MAX(INDEX(Articles!$C$2:$C$99, _xlfn._xlws.FILTER(IF($A49=Articles!$F$2:$F$99,ROW(Articles!$F$2:$F$99)-1,""), IF($A49=Articles!$F$2:$F$99,ROW(Articles!$F$2:$F$99)-1,"")&lt;&gt;"")))</f>
        <v>2007</v>
      </c>
    </row>
    <row r="50" spans="1:5" x14ac:dyDescent="0.25">
      <c r="A50" t="s">
        <v>310</v>
      </c>
      <c r="B50">
        <f>COUNTIF(Articles!$F$2:$F$99,A50)</f>
        <v>1</v>
      </c>
      <c r="C50" s="8">
        <f>B50/COUNTA(Articles!$B$2:$B$99)</f>
        <v>1.020408163265306E-2</v>
      </c>
      <c r="D50" cm="1">
        <f t="array" ref="D50">MIN(INDEX(Articles!$C$2:$C$99, _xlfn._xlws.FILTER(IF($A50=Articles!$F$2:$F$99,ROW(Articles!$F$2:$F$99)-1,""), IF($A50=Articles!$F$2:$F$99,ROW(Articles!$F$2:$F$99)-1,"")&lt;&gt;"")))</f>
        <v>2004</v>
      </c>
      <c r="E50" cm="1">
        <f t="array" ref="E50">MAX(INDEX(Articles!$C$2:$C$99, _xlfn._xlws.FILTER(IF($A50=Articles!$F$2:$F$99,ROW(Articles!$F$2:$F$99)-1,""), IF($A50=Articles!$F$2:$F$99,ROW(Articles!$F$2:$F$99)-1,"")&lt;&gt;"")))</f>
        <v>2004</v>
      </c>
    </row>
    <row r="51" spans="1:5" x14ac:dyDescent="0.25">
      <c r="A51" t="s">
        <v>198</v>
      </c>
      <c r="B51">
        <f>COUNTIF(Articles!$F$2:$F$99,A51)</f>
        <v>1</v>
      </c>
      <c r="C51" s="8">
        <f>B51/COUNTA(Articles!$B$2:$B$99)</f>
        <v>1.020408163265306E-2</v>
      </c>
      <c r="D51" cm="1">
        <f t="array" ref="D51">MIN(INDEX(Articles!$C$2:$C$99, _xlfn._xlws.FILTER(IF($A51=Articles!$F$2:$F$99,ROW(Articles!$F$2:$F$99)-1,""), IF($A51=Articles!$F$2:$F$99,ROW(Articles!$F$2:$F$99)-1,"")&lt;&gt;"")))</f>
        <v>2001</v>
      </c>
      <c r="E51" cm="1">
        <f t="array" ref="E51">MAX(INDEX(Articles!$C$2:$C$99, _xlfn._xlws.FILTER(IF($A51=Articles!$F$2:$F$99,ROW(Articles!$F$2:$F$99)-1,""), IF($A51=Articles!$F$2:$F$99,ROW(Articles!$F$2:$F$99)-1,"")&lt;&gt;"")))</f>
        <v>2001</v>
      </c>
    </row>
    <row r="52" spans="1:5" x14ac:dyDescent="0.25">
      <c r="A52" t="s">
        <v>113</v>
      </c>
      <c r="B52">
        <f>COUNTIF(Articles!$F$2:$F$99,A52)</f>
        <v>1</v>
      </c>
      <c r="C52" s="8">
        <f>B52/COUNTA(Articles!$B$2:$B$99)</f>
        <v>1.020408163265306E-2</v>
      </c>
      <c r="D52" cm="1">
        <f t="array" ref="D52">MIN(INDEX(Articles!$C$2:$C$99, _xlfn._xlws.FILTER(IF($A52=Articles!$F$2:$F$99,ROW(Articles!$F$2:$F$99)-1,""), IF($A52=Articles!$F$2:$F$99,ROW(Articles!$F$2:$F$99)-1,"")&lt;&gt;"")))</f>
        <v>2004</v>
      </c>
      <c r="E52" cm="1">
        <f t="array" ref="E52">MAX(INDEX(Articles!$C$2:$C$99, _xlfn._xlws.FILTER(IF($A52=Articles!$F$2:$F$99,ROW(Articles!$F$2:$F$99)-1,""), IF($A52=Articles!$F$2:$F$99,ROW(Articles!$F$2:$F$99)-1,"")&lt;&gt;"")))</f>
        <v>2004</v>
      </c>
    </row>
    <row r="53" spans="1:5" x14ac:dyDescent="0.25">
      <c r="A53" t="s">
        <v>1233</v>
      </c>
      <c r="B53">
        <f>COUNTIF(Articles!$F$2:$F$99,A53)</f>
        <v>1</v>
      </c>
      <c r="C53" s="8">
        <f>B53/COUNTA(Articles!$B$2:$B$99)</f>
        <v>1.020408163265306E-2</v>
      </c>
      <c r="D53" cm="1">
        <f t="array" ref="D53">MIN(INDEX(Articles!$C$2:$C$99, _xlfn._xlws.FILTER(IF($A53=Articles!$F$2:$F$99,ROW(Articles!$F$2:$F$99)-1,""), IF($A53=Articles!$F$2:$F$99,ROW(Articles!$F$2:$F$99)-1,"")&lt;&gt;"")))</f>
        <v>2016</v>
      </c>
      <c r="E53" cm="1">
        <f t="array" ref="E53">MAX(INDEX(Articles!$C$2:$C$99, _xlfn._xlws.FILTER(IF($A53=Articles!$F$2:$F$99,ROW(Articles!$F$2:$F$99)-1,""), IF($A53=Articles!$F$2:$F$99,ROW(Articles!$F$2:$F$99)-1,"")&lt;&gt;"")))</f>
        <v>2016</v>
      </c>
    </row>
    <row r="54" spans="1:5" x14ac:dyDescent="0.25">
      <c r="A54" t="s">
        <v>304</v>
      </c>
      <c r="B54">
        <f>COUNTIF(Articles!$F$2:$F$99,A54)</f>
        <v>1</v>
      </c>
      <c r="C54" s="8">
        <f>B54/COUNTA(Articles!$B$2:$B$99)</f>
        <v>1.020408163265306E-2</v>
      </c>
      <c r="D54" cm="1">
        <f t="array" ref="D54">MIN(INDEX(Articles!$C$2:$C$99, _xlfn._xlws.FILTER(IF($A54=Articles!$F$2:$F$99,ROW(Articles!$F$2:$F$99)-1,""), IF($A54=Articles!$F$2:$F$99,ROW(Articles!$F$2:$F$99)-1,"")&lt;&gt;"")))</f>
        <v>2003</v>
      </c>
      <c r="E54" cm="1">
        <f t="array" ref="E54">MAX(INDEX(Articles!$C$2:$C$99, _xlfn._xlws.FILTER(IF($A54=Articles!$F$2:$F$99,ROW(Articles!$F$2:$F$99)-1,""), IF($A54=Articles!$F$2:$F$99,ROW(Articles!$F$2:$F$99)-1,"")&lt;&gt;"")))</f>
        <v>2003</v>
      </c>
    </row>
    <row r="55" spans="1:5" x14ac:dyDescent="0.25">
      <c r="A55" s="11" t="s">
        <v>1224</v>
      </c>
      <c r="B55">
        <f>COUNTIF(Articles!$F$2:$F$99,A55)</f>
        <v>1</v>
      </c>
      <c r="C55" s="8">
        <f>B55/COUNTA(Articles!$B$2:$B$99)</f>
        <v>1.020408163265306E-2</v>
      </c>
      <c r="D55" cm="1">
        <f t="array" ref="D55">MIN(INDEX(Articles!$C$2:$C$99, _xlfn._xlws.FILTER(IF($A55=Articles!$F$2:$F$99,ROW(Articles!$F$2:$F$99)-1,""), IF($A55=Articles!$F$2:$F$99,ROW(Articles!$F$2:$F$99)-1,"")&lt;&gt;"")))</f>
        <v>2011</v>
      </c>
      <c r="E55" cm="1">
        <f t="array" ref="E55">MAX(INDEX(Articles!$C$2:$C$99, _xlfn._xlws.FILTER(IF($A55=Articles!$F$2:$F$99,ROW(Articles!$F$2:$F$99)-1,""), IF($A55=Articles!$F$2:$F$99,ROW(Articles!$F$2:$F$99)-1,"")&lt;&gt;"")))</f>
        <v>2011</v>
      </c>
    </row>
    <row r="56" spans="1:5" x14ac:dyDescent="0.25">
      <c r="A56" t="s">
        <v>214</v>
      </c>
      <c r="B56">
        <f>COUNTIF(Articles!$F$2:$F$99,A56)</f>
        <v>1</v>
      </c>
      <c r="C56" s="8">
        <f>B56/COUNTA(Articles!$B$2:$B$99)</f>
        <v>1.020408163265306E-2</v>
      </c>
      <c r="D56" cm="1">
        <f t="array" ref="D56">MIN(INDEX(Articles!$C$2:$C$99, _xlfn._xlws.FILTER(IF($A56=Articles!$F$2:$F$99,ROW(Articles!$F$2:$F$99)-1,""), IF($A56=Articles!$F$2:$F$99,ROW(Articles!$F$2:$F$99)-1,"")&lt;&gt;"")))</f>
        <v>2011</v>
      </c>
      <c r="E56" cm="1">
        <f t="array" ref="E56">MAX(INDEX(Articles!$C$2:$C$99, _xlfn._xlws.FILTER(IF($A56=Articles!$F$2:$F$99,ROW(Articles!$F$2:$F$99)-1,""), IF($A56=Articles!$F$2:$F$99,ROW(Articles!$F$2:$F$99)-1,"")&lt;&gt;"")))</f>
        <v>2011</v>
      </c>
    </row>
    <row r="57" spans="1:5" x14ac:dyDescent="0.25">
      <c r="A57" t="s">
        <v>217</v>
      </c>
      <c r="B57">
        <f>COUNTIF(Articles!$F$2:$F$99,A57)</f>
        <v>1</v>
      </c>
      <c r="C57" s="8">
        <f>B57/COUNTA(Articles!$B$2:$B$99)</f>
        <v>1.020408163265306E-2</v>
      </c>
      <c r="D57" cm="1">
        <f t="array" ref="D57">MIN(INDEX(Articles!$C$2:$C$99, _xlfn._xlws.FILTER(IF($A57=Articles!$F$2:$F$99,ROW(Articles!$F$2:$F$99)-1,""), IF($A57=Articles!$F$2:$F$99,ROW(Articles!$F$2:$F$99)-1,"")&lt;&gt;"")))</f>
        <v>2005</v>
      </c>
      <c r="E57" cm="1">
        <f t="array" ref="E57">MAX(INDEX(Articles!$C$2:$C$99, _xlfn._xlws.FILTER(IF($A57=Articles!$F$2:$F$99,ROW(Articles!$F$2:$F$99)-1,""), IF($A57=Articles!$F$2:$F$99,ROW(Articles!$F$2:$F$99)-1,"")&lt;&gt;"")))</f>
        <v>2005</v>
      </c>
    </row>
    <row r="58" spans="1:5" x14ac:dyDescent="0.25">
      <c r="A58" t="s">
        <v>103</v>
      </c>
      <c r="B58">
        <f>COUNTIF(Articles!$F$2:$F$99,A58)</f>
        <v>1</v>
      </c>
      <c r="C58" s="8">
        <f>B58/COUNTA(Articles!$B$2:$B$99)</f>
        <v>1.020408163265306E-2</v>
      </c>
      <c r="D58" cm="1">
        <f t="array" ref="D58">MIN(INDEX(Articles!$C$2:$C$99, _xlfn._xlws.FILTER(IF($A58=Articles!$F$2:$F$99,ROW(Articles!$F$2:$F$99)-1,""), IF($A58=Articles!$F$2:$F$99,ROW(Articles!$F$2:$F$99)-1,"")&lt;&gt;"")))</f>
        <v>2021</v>
      </c>
      <c r="E58" cm="1">
        <f t="array" ref="E58">MAX(INDEX(Articles!$C$2:$C$99, _xlfn._xlws.FILTER(IF($A58=Articles!$F$2:$F$99,ROW(Articles!$F$2:$F$99)-1,""), IF($A58=Articles!$F$2:$F$99,ROW(Articles!$F$2:$F$99)-1,"")&lt;&gt;"")))</f>
        <v>2021</v>
      </c>
    </row>
    <row r="59" spans="1:5" x14ac:dyDescent="0.25">
      <c r="A59" t="s">
        <v>49</v>
      </c>
      <c r="B59">
        <f>COUNTIF(Articles!$F$2:$F$99,A59)</f>
        <v>1</v>
      </c>
      <c r="C59" s="8">
        <f>B59/COUNTA(Articles!$B$2:$B$99)</f>
        <v>1.020408163265306E-2</v>
      </c>
      <c r="D59" cm="1">
        <f t="array" ref="D59">MIN(INDEX(Articles!$C$2:$C$99, _xlfn._xlws.FILTER(IF($A59=Articles!$F$2:$F$99,ROW(Articles!$F$2:$F$99)-1,""), IF($A59=Articles!$F$2:$F$99,ROW(Articles!$F$2:$F$99)-1,"")&lt;&gt;"")))</f>
        <v>2014</v>
      </c>
      <c r="E59" cm="1">
        <f t="array" ref="E59">MAX(INDEX(Articles!$C$2:$C$99, _xlfn._xlws.FILTER(IF($A59=Articles!$F$2:$F$99,ROW(Articles!$F$2:$F$99)-1,""), IF($A59=Articles!$F$2:$F$99,ROW(Articles!$F$2:$F$99)-1,"")&lt;&gt;"")))</f>
        <v>2014</v>
      </c>
    </row>
    <row r="60" spans="1:5" x14ac:dyDescent="0.25">
      <c r="A60" t="s">
        <v>266</v>
      </c>
      <c r="B60">
        <f>COUNTIF(Articles!$F$2:$F$99,A60)</f>
        <v>1</v>
      </c>
      <c r="C60" s="8">
        <f>B60/COUNTA(Articles!$B$2:$B$99)</f>
        <v>1.020408163265306E-2</v>
      </c>
      <c r="D60" cm="1">
        <f t="array" ref="D60">MIN(INDEX(Articles!$C$2:$C$99, _xlfn._xlws.FILTER(IF($A60=Articles!$F$2:$F$99,ROW(Articles!$F$2:$F$99)-1,""), IF($A60=Articles!$F$2:$F$99,ROW(Articles!$F$2:$F$99)-1,"")&lt;&gt;"")))</f>
        <v>2000</v>
      </c>
      <c r="E60" cm="1">
        <f t="array" ref="E60">MAX(INDEX(Articles!$C$2:$C$99, _xlfn._xlws.FILTER(IF($A60=Articles!$F$2:$F$99,ROW(Articles!$F$2:$F$99)-1,""), IF($A60=Articles!$F$2:$F$99,ROW(Articles!$F$2:$F$99)-1,"")&lt;&gt;"")))</f>
        <v>2000</v>
      </c>
    </row>
    <row r="61" spans="1:5" x14ac:dyDescent="0.25">
      <c r="A61" t="s">
        <v>124</v>
      </c>
      <c r="B61">
        <f>COUNTIF(Articles!$F$2:$F$99,A61)</f>
        <v>1</v>
      </c>
      <c r="C61" s="8">
        <f>B61/COUNTA(Articles!$B$2:$B$99)</f>
        <v>1.020408163265306E-2</v>
      </c>
      <c r="D61" cm="1">
        <f t="array" ref="D61">MIN(INDEX(Articles!$C$2:$C$99, _xlfn._xlws.FILTER(IF($A61=Articles!$F$2:$F$99,ROW(Articles!$F$2:$F$99)-1,""), IF($A61=Articles!$F$2:$F$99,ROW(Articles!$F$2:$F$99)-1,"")&lt;&gt;"")))</f>
        <v>2021</v>
      </c>
      <c r="E61" cm="1">
        <f t="array" ref="E61">MAX(INDEX(Articles!$C$2:$C$99, _xlfn._xlws.FILTER(IF($A61=Articles!$F$2:$F$99,ROW(Articles!$F$2:$F$99)-1,""), IF($A61=Articles!$F$2:$F$99,ROW(Articles!$F$2:$F$99)-1,"")&lt;&gt;"")))</f>
        <v>2021</v>
      </c>
    </row>
    <row r="62" spans="1:5" x14ac:dyDescent="0.25">
      <c r="A62" t="s">
        <v>260</v>
      </c>
      <c r="B62">
        <f>COUNTIF(Articles!$F$2:$F$99,A62)</f>
        <v>1</v>
      </c>
      <c r="C62" s="8">
        <f>B62/COUNTA(Articles!$B$2:$B$99)</f>
        <v>1.020408163265306E-2</v>
      </c>
      <c r="D62" cm="1">
        <f t="array" ref="D62">MIN(INDEX(Articles!$C$2:$C$99, _xlfn._xlws.FILTER(IF($A62=Articles!$F$2:$F$99,ROW(Articles!$F$2:$F$99)-1,""), IF($A62=Articles!$F$2:$F$99,ROW(Articles!$F$2:$F$99)-1,"")&lt;&gt;"")))</f>
        <v>2013</v>
      </c>
      <c r="E62" cm="1">
        <f t="array" ref="E62">MAX(INDEX(Articles!$C$2:$C$99, _xlfn._xlws.FILTER(IF($A62=Articles!$F$2:$F$99,ROW(Articles!$F$2:$F$99)-1,""), IF($A62=Articles!$F$2:$F$99,ROW(Articles!$F$2:$F$99)-1,"")&lt;&gt;"")))</f>
        <v>2013</v>
      </c>
    </row>
    <row r="63" spans="1:5" x14ac:dyDescent="0.25">
      <c r="A63" t="s">
        <v>107</v>
      </c>
      <c r="B63">
        <f>COUNTIF(Articles!$F$2:$F$99,A63)</f>
        <v>1</v>
      </c>
      <c r="C63" s="8">
        <f>B63/COUNTA(Articles!$B$2:$B$99)</f>
        <v>1.020408163265306E-2</v>
      </c>
      <c r="D63" cm="1">
        <f t="array" ref="D63">MIN(INDEX(Articles!$C$2:$C$99, _xlfn._xlws.FILTER(IF($A63=Articles!$F$2:$F$99,ROW(Articles!$F$2:$F$99)-1,""), IF($A63=Articles!$F$2:$F$99,ROW(Articles!$F$2:$F$99)-1,"")&lt;&gt;"")))</f>
        <v>2003</v>
      </c>
      <c r="E63" cm="1">
        <f t="array" ref="E63">MAX(INDEX(Articles!$C$2:$C$99, _xlfn._xlws.FILTER(IF($A63=Articles!$F$2:$F$99,ROW(Articles!$F$2:$F$99)-1,""), IF($A63=Articles!$F$2:$F$99,ROW(Articles!$F$2:$F$99)-1,"")&lt;&gt;"")))</f>
        <v>2003</v>
      </c>
    </row>
    <row r="64" spans="1:5" x14ac:dyDescent="0.25">
      <c r="A64" t="s">
        <v>256</v>
      </c>
      <c r="B64">
        <f>COUNTIF(Articles!$F$2:$F$99,A64)</f>
        <v>1</v>
      </c>
      <c r="C64" s="8">
        <f>B64/COUNTA(Articles!$B$2:$B$99)</f>
        <v>1.020408163265306E-2</v>
      </c>
      <c r="D64" cm="1">
        <f t="array" ref="D64">MIN(INDEX(Articles!$C$2:$C$99, _xlfn._xlws.FILTER(IF($A64=Articles!$F$2:$F$99,ROW(Articles!$F$2:$F$99)-1,""), IF($A64=Articles!$F$2:$F$99,ROW(Articles!$F$2:$F$99)-1,"")&lt;&gt;"")))</f>
        <v>2006</v>
      </c>
      <c r="E64" cm="1">
        <f t="array" ref="E64">MAX(INDEX(Articles!$C$2:$C$99, _xlfn._xlws.FILTER(IF($A64=Articles!$F$2:$F$99,ROW(Articles!$F$2:$F$99)-1,""), IF($A64=Articles!$F$2:$F$99,ROW(Articles!$F$2:$F$99)-1,"")&lt;&gt;"")))</f>
        <v>2006</v>
      </c>
    </row>
    <row r="65" spans="1:5" x14ac:dyDescent="0.25">
      <c r="A65" t="s">
        <v>100</v>
      </c>
      <c r="B65">
        <f>COUNTIF(Articles!$F$2:$F$99,A65)</f>
        <v>1</v>
      </c>
      <c r="C65" s="8">
        <f>B65/COUNTA(Articles!$B$2:$B$99)</f>
        <v>1.020408163265306E-2</v>
      </c>
      <c r="D65" cm="1">
        <f t="array" ref="D65">MIN(INDEX(Articles!$C$2:$C$99, _xlfn._xlws.FILTER(IF($A65=Articles!$F$2:$F$99,ROW(Articles!$F$2:$F$99)-1,""), IF($A65=Articles!$F$2:$F$99,ROW(Articles!$F$2:$F$99)-1,"")&lt;&gt;"")))</f>
        <v>2020</v>
      </c>
      <c r="E65" cm="1">
        <f t="array" ref="E65">MAX(INDEX(Articles!$C$2:$C$99, _xlfn._xlws.FILTER(IF($A65=Articles!$F$2:$F$99,ROW(Articles!$F$2:$F$99)-1,""), IF($A65=Articles!$F$2:$F$99,ROW(Articles!$F$2:$F$99)-1,"")&lt;&gt;"")))</f>
        <v>2020</v>
      </c>
    </row>
    <row r="66" spans="1:5" x14ac:dyDescent="0.25">
      <c r="A66" t="s">
        <v>297</v>
      </c>
      <c r="B66">
        <f>COUNTIF(Articles!$F$2:$F$99,A66)</f>
        <v>1</v>
      </c>
      <c r="C66" s="8">
        <f>B66/COUNTA(Articles!$B$2:$B$99)</f>
        <v>1.020408163265306E-2</v>
      </c>
      <c r="D66" cm="1">
        <f t="array" ref="D66">MIN(INDEX(Articles!$C$2:$C$99, _xlfn._xlws.FILTER(IF($A66=Articles!$F$2:$F$99,ROW(Articles!$F$2:$F$99)-1,""), IF($A66=Articles!$F$2:$F$99,ROW(Articles!$F$2:$F$99)-1,"")&lt;&gt;"")))</f>
        <v>2020</v>
      </c>
      <c r="E66" cm="1">
        <f t="array" ref="E66">MAX(INDEX(Articles!$C$2:$C$99, _xlfn._xlws.FILTER(IF($A66=Articles!$F$2:$F$99,ROW(Articles!$F$2:$F$99)-1,""), IF($A66=Articles!$F$2:$F$99,ROW(Articles!$F$2:$F$99)-1,"")&lt;&gt;"")))</f>
        <v>2020</v>
      </c>
    </row>
    <row r="67" spans="1:5" x14ac:dyDescent="0.25">
      <c r="A67" t="s">
        <v>181</v>
      </c>
      <c r="B67">
        <f>COUNTIF(Articles!$F$2:$F$99,A67)</f>
        <v>1</v>
      </c>
      <c r="C67" s="8">
        <f>B67/COUNTA(Articles!$B$2:$B$99)</f>
        <v>1.020408163265306E-2</v>
      </c>
      <c r="D67" cm="1">
        <f t="array" ref="D67">MIN(INDEX(Articles!$C$2:$C$99, _xlfn._xlws.FILTER(IF($A67=Articles!$F$2:$F$99,ROW(Articles!$F$2:$F$99)-1,""), IF($A67=Articles!$F$2:$F$99,ROW(Articles!$F$2:$F$99)-1,"")&lt;&gt;"")))</f>
        <v>2017</v>
      </c>
      <c r="E67" cm="1">
        <f t="array" ref="E67">MAX(INDEX(Articles!$C$2:$C$99, _xlfn._xlws.FILTER(IF($A67=Articles!$F$2:$F$99,ROW(Articles!$F$2:$F$99)-1,""), IF($A67=Articles!$F$2:$F$99,ROW(Articles!$F$2:$F$99)-1,"")&lt;&gt;"")))</f>
        <v>2017</v>
      </c>
    </row>
    <row r="68" spans="1:5" x14ac:dyDescent="0.25">
      <c r="A68" t="s">
        <v>292</v>
      </c>
      <c r="B68">
        <f>COUNTIF(Articles!$F$2:$F$99,A68)</f>
        <v>1</v>
      </c>
      <c r="C68" s="8">
        <f>B68/COUNTA(Articles!$B$2:$B$99)</f>
        <v>1.020408163265306E-2</v>
      </c>
      <c r="D68" cm="1">
        <f t="array" ref="D68">MIN(INDEX(Articles!$C$2:$C$99, _xlfn._xlws.FILTER(IF($A68=Articles!$F$2:$F$99,ROW(Articles!$F$2:$F$99)-1,""), IF($A68=Articles!$F$2:$F$99,ROW(Articles!$F$2:$F$99)-1,"")&lt;&gt;"")))</f>
        <v>2001</v>
      </c>
      <c r="E68" cm="1">
        <f t="array" ref="E68">MAX(INDEX(Articles!$C$2:$C$99, _xlfn._xlws.FILTER(IF($A68=Articles!$F$2:$F$99,ROW(Articles!$F$2:$F$99)-1,""), IF($A68=Articles!$F$2:$F$99,ROW(Articles!$F$2:$F$99)-1,"")&lt;&gt;"")))</f>
        <v>2001</v>
      </c>
    </row>
    <row r="69" spans="1:5" x14ac:dyDescent="0.25">
      <c r="A69" t="s">
        <v>1228</v>
      </c>
      <c r="B69">
        <f>COUNTIF(Articles!$F$2:$F$99,A69)</f>
        <v>1</v>
      </c>
      <c r="C69" s="8">
        <f>B69/COUNTA(Articles!$B$2:$B$99)</f>
        <v>1.020408163265306E-2</v>
      </c>
      <c r="D69" cm="1">
        <f t="array" ref="D69">MIN(INDEX(Articles!$C$2:$C$99, _xlfn._xlws.FILTER(IF($A69=Articles!$F$2:$F$99,ROW(Articles!$F$2:$F$99)-1,""), IF($A69=Articles!$F$2:$F$99,ROW(Articles!$F$2:$F$99)-1,"")&lt;&gt;"")))</f>
        <v>2011</v>
      </c>
      <c r="E69" cm="1">
        <f t="array" ref="E69">MAX(INDEX(Articles!$C$2:$C$99, _xlfn._xlws.FILTER(IF($A69=Articles!$F$2:$F$99,ROW(Articles!$F$2:$F$99)-1,""), IF($A69=Articles!$F$2:$F$99,ROW(Articles!$F$2:$F$99)-1,"")&lt;&gt;"")))</f>
        <v>2011</v>
      </c>
    </row>
    <row r="70" spans="1:5" x14ac:dyDescent="0.25">
      <c r="A70" t="s">
        <v>252</v>
      </c>
      <c r="B70">
        <f>COUNTIF(Articles!$F$2:$F$99,A70)</f>
        <v>1</v>
      </c>
      <c r="C70" s="8">
        <f>B70/COUNTA(Articles!$B$2:$B$99)</f>
        <v>1.020408163265306E-2</v>
      </c>
      <c r="D70" cm="1">
        <f t="array" ref="D70">MIN(INDEX(Articles!$C$2:$C$99, _xlfn._xlws.FILTER(IF($A70=Articles!$F$2:$F$99,ROW(Articles!$F$2:$F$99)-1,""), IF($A70=Articles!$F$2:$F$99,ROW(Articles!$F$2:$F$99)-1,"")&lt;&gt;"")))</f>
        <v>2013</v>
      </c>
      <c r="E70" cm="1">
        <f t="array" ref="E70">MAX(INDEX(Articles!$C$2:$C$99, _xlfn._xlws.FILTER(IF($A70=Articles!$F$2:$F$99,ROW(Articles!$F$2:$F$99)-1,""), IF($A70=Articles!$F$2:$F$99,ROW(Articles!$F$2:$F$99)-1,"")&lt;&gt;"")))</f>
        <v>2013</v>
      </c>
    </row>
    <row r="71" spans="1:5" x14ac:dyDescent="0.25">
      <c r="A71" s="11" t="s">
        <v>212</v>
      </c>
      <c r="B71">
        <f>COUNTIF(Articles!$F$2:$F$99,A71)</f>
        <v>1</v>
      </c>
      <c r="C71" s="8">
        <f>B71/COUNTA(Articles!$B$2:$B$99)</f>
        <v>1.020408163265306E-2</v>
      </c>
      <c r="D71" cm="1">
        <f t="array" ref="D71">MIN(INDEX(Articles!$C$2:$C$99, _xlfn._xlws.FILTER(IF($A71=Articles!$F$2:$F$99,ROW(Articles!$F$2:$F$99)-1,""), IF($A71=Articles!$F$2:$F$99,ROW(Articles!$F$2:$F$99)-1,"")&lt;&gt;"")))</f>
        <v>2001</v>
      </c>
      <c r="E71" cm="1">
        <f t="array" ref="E71">MAX(INDEX(Articles!$C$2:$C$99, _xlfn._xlws.FILTER(IF($A71=Articles!$F$2:$F$99,ROW(Articles!$F$2:$F$99)-1,""), IF($A71=Articles!$F$2:$F$99,ROW(Articles!$F$2:$F$99)-1,"")&lt;&gt;"")))</f>
        <v>2001</v>
      </c>
    </row>
  </sheetData>
  <sortState xmlns:xlrd2="http://schemas.microsoft.com/office/spreadsheetml/2017/richdata2" ref="A2:D73">
    <sortCondition descending="1" ref="B2:B7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9B024-782F-4EBC-8657-9BB9EF0C2C5E}">
  <dimension ref="A1:M14"/>
  <sheetViews>
    <sheetView zoomScale="82" zoomScaleNormal="82" workbookViewId="0">
      <pane xSplit="4" topLeftCell="E1" activePane="topRight" state="frozen"/>
      <selection pane="topRight" activeCell="M9" sqref="M9"/>
    </sheetView>
  </sheetViews>
  <sheetFormatPr defaultColWidth="9.140625" defaultRowHeight="15" x14ac:dyDescent="0.25"/>
  <cols>
    <col min="1" max="1" width="5.28515625" style="1" customWidth="1"/>
    <col min="2" max="2" width="42.5703125" style="1" customWidth="1"/>
    <col min="3" max="3" width="19" style="1" customWidth="1"/>
    <col min="4" max="4" width="9" style="1" customWidth="1"/>
    <col min="5" max="5" width="11.5703125" style="1" customWidth="1"/>
    <col min="6" max="6" width="58.140625" style="1" customWidth="1"/>
    <col min="7" max="7" width="39.5703125" style="1" customWidth="1"/>
    <col min="8" max="8" width="50.42578125" style="1" customWidth="1"/>
    <col min="9" max="11" width="16.42578125" style="1" customWidth="1"/>
    <col min="12" max="12" width="20.140625" style="1" customWidth="1"/>
    <col min="13" max="13" width="21.28515625" style="1" customWidth="1"/>
    <col min="14" max="16384" width="9.140625" style="1"/>
  </cols>
  <sheetData>
    <row r="1" spans="1:13" x14ac:dyDescent="0.25">
      <c r="A1" s="1" t="s">
        <v>59</v>
      </c>
      <c r="B1" s="1" t="s">
        <v>323</v>
      </c>
      <c r="C1" s="1" t="s">
        <v>324</v>
      </c>
      <c r="D1" s="1" t="s">
        <v>2</v>
      </c>
      <c r="E1" s="1" t="s">
        <v>6</v>
      </c>
      <c r="F1" s="1" t="s">
        <v>0</v>
      </c>
      <c r="G1" s="1" t="s">
        <v>353</v>
      </c>
      <c r="H1" s="1" t="s">
        <v>325</v>
      </c>
      <c r="I1" s="1" t="s">
        <v>359</v>
      </c>
      <c r="J1" s="1" t="s">
        <v>360</v>
      </c>
      <c r="K1" s="1" t="s">
        <v>336</v>
      </c>
      <c r="L1" s="1" t="s">
        <v>334</v>
      </c>
      <c r="M1" s="1" t="s">
        <v>335</v>
      </c>
    </row>
    <row r="2" spans="1:13" ht="30" x14ac:dyDescent="0.25">
      <c r="A2" s="1">
        <v>1</v>
      </c>
      <c r="B2" s="1" t="s">
        <v>73</v>
      </c>
      <c r="C2" s="1" t="s">
        <v>327</v>
      </c>
      <c r="D2" s="1">
        <v>2009</v>
      </c>
      <c r="E2" s="1" t="s">
        <v>7</v>
      </c>
      <c r="F2" s="1" t="s">
        <v>339</v>
      </c>
      <c r="G2" s="1" t="s">
        <v>68</v>
      </c>
      <c r="H2" s="4" t="s">
        <v>328</v>
      </c>
      <c r="I2" s="1" t="s">
        <v>326</v>
      </c>
      <c r="J2" s="1" t="s">
        <v>326</v>
      </c>
      <c r="L2" s="1" t="s">
        <v>30</v>
      </c>
    </row>
    <row r="3" spans="1:13" ht="45" x14ac:dyDescent="0.25">
      <c r="A3" s="1">
        <v>2</v>
      </c>
      <c r="B3" s="1" t="s">
        <v>368</v>
      </c>
      <c r="C3" s="1" t="s">
        <v>194</v>
      </c>
      <c r="D3" s="1">
        <v>2010</v>
      </c>
      <c r="E3" s="1" t="s">
        <v>36</v>
      </c>
      <c r="F3" s="1" t="s">
        <v>340</v>
      </c>
      <c r="G3" s="1" t="s">
        <v>195</v>
      </c>
      <c r="H3" s="4" t="s">
        <v>329</v>
      </c>
      <c r="I3" s="1" t="s">
        <v>326</v>
      </c>
      <c r="J3" s="1" t="s">
        <v>326</v>
      </c>
      <c r="L3" s="1" t="s">
        <v>191</v>
      </c>
    </row>
    <row r="4" spans="1:13" ht="30" x14ac:dyDescent="0.25">
      <c r="A4" s="1">
        <v>3</v>
      </c>
      <c r="B4" s="1" t="s">
        <v>74</v>
      </c>
      <c r="C4" s="1" t="s">
        <v>332</v>
      </c>
      <c r="D4" s="1">
        <v>2012</v>
      </c>
      <c r="E4" s="1" t="s">
        <v>11</v>
      </c>
      <c r="F4" s="1" t="s">
        <v>331</v>
      </c>
      <c r="G4" s="1" t="s">
        <v>72</v>
      </c>
      <c r="H4" s="4" t="s">
        <v>333</v>
      </c>
      <c r="I4" s="1" t="s">
        <v>326</v>
      </c>
      <c r="J4" s="1" t="s">
        <v>326</v>
      </c>
      <c r="L4" s="1" t="s">
        <v>47</v>
      </c>
    </row>
    <row r="5" spans="1:13" x14ac:dyDescent="0.25">
      <c r="A5" s="1">
        <v>4</v>
      </c>
      <c r="B5" s="1" t="s">
        <v>337</v>
      </c>
      <c r="C5" s="1" t="s">
        <v>327</v>
      </c>
      <c r="D5" s="1">
        <v>2013</v>
      </c>
      <c r="E5" s="1" t="s">
        <v>7</v>
      </c>
      <c r="F5" s="1" t="s">
        <v>341</v>
      </c>
      <c r="G5" s="1" t="s">
        <v>65</v>
      </c>
      <c r="H5" s="4" t="s">
        <v>338</v>
      </c>
      <c r="I5" s="1" t="s">
        <v>326</v>
      </c>
      <c r="J5" s="1" t="s">
        <v>326</v>
      </c>
      <c r="L5" s="1" t="s">
        <v>8</v>
      </c>
    </row>
    <row r="6" spans="1:13" ht="30" x14ac:dyDescent="0.25">
      <c r="A6" s="1">
        <v>5</v>
      </c>
      <c r="B6" s="1" t="s">
        <v>235</v>
      </c>
      <c r="C6" s="1" t="s">
        <v>327</v>
      </c>
      <c r="D6" s="1">
        <v>2014</v>
      </c>
      <c r="E6" s="1" t="s">
        <v>7</v>
      </c>
      <c r="F6" s="1" t="s">
        <v>342</v>
      </c>
      <c r="G6" s="1" t="s">
        <v>234</v>
      </c>
      <c r="H6" s="4" t="s">
        <v>343</v>
      </c>
      <c r="I6" s="1" t="s">
        <v>326</v>
      </c>
      <c r="J6" s="1" t="s">
        <v>326</v>
      </c>
      <c r="L6" s="1" t="s">
        <v>232</v>
      </c>
      <c r="M6" s="1" t="s">
        <v>232</v>
      </c>
    </row>
    <row r="7" spans="1:13" x14ac:dyDescent="0.25">
      <c r="A7" s="1">
        <v>6</v>
      </c>
      <c r="B7" s="1" t="s">
        <v>242</v>
      </c>
      <c r="C7" s="1" t="s">
        <v>327</v>
      </c>
      <c r="D7" s="1">
        <v>2015</v>
      </c>
      <c r="E7" s="1" t="s">
        <v>7</v>
      </c>
      <c r="F7" s="1" t="s">
        <v>344</v>
      </c>
      <c r="G7" s="1" t="s">
        <v>241</v>
      </c>
      <c r="H7" s="4" t="s">
        <v>345</v>
      </c>
      <c r="I7" s="1" t="s">
        <v>326</v>
      </c>
      <c r="J7" s="1" t="s">
        <v>326</v>
      </c>
      <c r="L7" s="1" t="s">
        <v>239</v>
      </c>
    </row>
    <row r="8" spans="1:13" ht="30" x14ac:dyDescent="0.25">
      <c r="A8" s="1">
        <v>7</v>
      </c>
      <c r="B8" s="1" t="s">
        <v>346</v>
      </c>
      <c r="C8" s="1" t="s">
        <v>327</v>
      </c>
      <c r="D8" s="1">
        <v>2016</v>
      </c>
      <c r="E8" s="1" t="s">
        <v>7</v>
      </c>
      <c r="F8" s="1" t="s">
        <v>349</v>
      </c>
      <c r="G8" s="1" t="s">
        <v>289</v>
      </c>
      <c r="H8" s="4" t="s">
        <v>351</v>
      </c>
      <c r="I8" s="1" t="s">
        <v>326</v>
      </c>
      <c r="J8" s="1" t="s">
        <v>326</v>
      </c>
      <c r="L8" s="1" t="s">
        <v>287</v>
      </c>
    </row>
    <row r="9" spans="1:13" x14ac:dyDescent="0.25">
      <c r="A9" s="1">
        <v>8</v>
      </c>
      <c r="B9" s="1" t="s">
        <v>347</v>
      </c>
      <c r="C9" s="1" t="s">
        <v>327</v>
      </c>
      <c r="D9" s="1">
        <v>2016</v>
      </c>
      <c r="E9" s="1" t="s">
        <v>7</v>
      </c>
      <c r="F9" s="1" t="s">
        <v>348</v>
      </c>
      <c r="G9" s="1" t="s">
        <v>352</v>
      </c>
      <c r="H9" s="4" t="s">
        <v>350</v>
      </c>
      <c r="I9" s="1" t="s">
        <v>326</v>
      </c>
      <c r="J9" s="1" t="s">
        <v>326</v>
      </c>
      <c r="L9" s="1" t="s">
        <v>41</v>
      </c>
    </row>
    <row r="10" spans="1:13" ht="30" x14ac:dyDescent="0.25">
      <c r="A10" s="1">
        <v>9</v>
      </c>
      <c r="B10" s="1" t="s">
        <v>355</v>
      </c>
      <c r="C10" s="1" t="s">
        <v>354</v>
      </c>
      <c r="D10" s="1">
        <v>2017</v>
      </c>
      <c r="E10" s="1" t="s">
        <v>257</v>
      </c>
      <c r="F10" s="1" t="s">
        <v>356</v>
      </c>
      <c r="G10" s="1" t="s">
        <v>357</v>
      </c>
      <c r="H10" s="4" t="s">
        <v>358</v>
      </c>
      <c r="I10" s="1" t="s">
        <v>361</v>
      </c>
      <c r="J10" s="1" t="s">
        <v>362</v>
      </c>
    </row>
    <row r="11" spans="1:13" ht="45" x14ac:dyDescent="0.25">
      <c r="A11" s="1">
        <v>10</v>
      </c>
      <c r="B11" s="1" t="s">
        <v>363</v>
      </c>
      <c r="C11" s="1" t="s">
        <v>332</v>
      </c>
      <c r="D11" s="1">
        <v>2018</v>
      </c>
      <c r="E11" s="1" t="s">
        <v>11</v>
      </c>
      <c r="F11" s="1" t="s">
        <v>364</v>
      </c>
      <c r="G11" s="1" t="s">
        <v>365</v>
      </c>
      <c r="H11" s="4" t="s">
        <v>366</v>
      </c>
      <c r="I11" s="1" t="s">
        <v>326</v>
      </c>
      <c r="J11" s="1" t="s">
        <v>326</v>
      </c>
    </row>
    <row r="12" spans="1:13" ht="45" x14ac:dyDescent="0.25">
      <c r="A12" s="1">
        <v>11</v>
      </c>
      <c r="B12" s="1" t="s">
        <v>367</v>
      </c>
      <c r="C12" s="1" t="s">
        <v>194</v>
      </c>
      <c r="D12" s="1">
        <v>2018</v>
      </c>
      <c r="E12" s="1" t="s">
        <v>36</v>
      </c>
      <c r="F12" s="1" t="s">
        <v>369</v>
      </c>
      <c r="G12" s="1" t="s">
        <v>370</v>
      </c>
      <c r="H12" s="4" t="s">
        <v>371</v>
      </c>
      <c r="I12" s="1" t="s">
        <v>361</v>
      </c>
      <c r="J12" s="1" t="s">
        <v>362</v>
      </c>
    </row>
    <row r="13" spans="1:13" ht="30" x14ac:dyDescent="0.25">
      <c r="A13" s="1">
        <v>12</v>
      </c>
      <c r="B13" s="1" t="s">
        <v>322</v>
      </c>
      <c r="C13" s="1" t="s">
        <v>280</v>
      </c>
      <c r="D13" s="1">
        <v>2019</v>
      </c>
      <c r="E13" s="1" t="s">
        <v>44</v>
      </c>
      <c r="F13" s="1" t="s">
        <v>372</v>
      </c>
      <c r="G13" s="1" t="s">
        <v>321</v>
      </c>
      <c r="H13" s="4" t="s">
        <v>373</v>
      </c>
      <c r="I13" s="1" t="s">
        <v>361</v>
      </c>
      <c r="J13" s="1" t="s">
        <v>362</v>
      </c>
      <c r="K13" s="1" t="s">
        <v>276</v>
      </c>
    </row>
    <row r="14" spans="1:13" ht="30" x14ac:dyDescent="0.25">
      <c r="A14" s="1">
        <v>13</v>
      </c>
      <c r="B14" s="1" t="s">
        <v>105</v>
      </c>
      <c r="C14" s="1" t="s">
        <v>327</v>
      </c>
      <c r="D14" s="1">
        <v>2020</v>
      </c>
      <c r="E14" s="1" t="s">
        <v>7</v>
      </c>
      <c r="F14" s="1" t="s">
        <v>374</v>
      </c>
      <c r="G14" s="1" t="s">
        <v>104</v>
      </c>
      <c r="H14" s="4" t="s">
        <v>375</v>
      </c>
      <c r="I14" s="1" t="s">
        <v>326</v>
      </c>
      <c r="J14" s="1" t="s">
        <v>326</v>
      </c>
      <c r="L14" s="1" t="s">
        <v>101</v>
      </c>
    </row>
  </sheetData>
  <hyperlinks>
    <hyperlink ref="H2" r:id="rId1" xr:uid="{9C1387D2-4CD2-468D-A462-A27A7B3B2CF7}"/>
    <hyperlink ref="H3" r:id="rId2" xr:uid="{4876C623-DCC6-4683-B8A2-C8EE5A2F7511}"/>
    <hyperlink ref="H4" r:id="rId3" xr:uid="{0179446E-8592-4486-85C6-99B0C094F071}"/>
    <hyperlink ref="H5" r:id="rId4" xr:uid="{F712FB0F-8576-462E-8EB4-0D8D3FA6050C}"/>
    <hyperlink ref="H6" r:id="rId5" xr:uid="{34964499-9194-4E27-9C85-76912B44040B}"/>
    <hyperlink ref="H7" r:id="rId6" xr:uid="{73F0B936-99D9-4D8A-B862-140BE58E51B3}"/>
    <hyperlink ref="H9" r:id="rId7" xr:uid="{ED3D6EE6-82D2-41C4-9CDF-F2EE388350FD}"/>
    <hyperlink ref="H8" r:id="rId8" xr:uid="{9463E623-3484-4E1B-90F5-EBE9899291D5}"/>
    <hyperlink ref="H10" r:id="rId9" xr:uid="{57A2AC59-E614-4C51-9F94-8BC357CBBFE4}"/>
    <hyperlink ref="H11" r:id="rId10" xr:uid="{F7F539AC-A94E-4BB5-8E0C-7CEB5221BF58}"/>
    <hyperlink ref="H12" r:id="rId11" xr:uid="{BB2915A7-819B-4B3D-8864-E4F030EC35BA}"/>
    <hyperlink ref="H13" r:id="rId12" xr:uid="{1849F751-7D83-4FB0-9E1E-CE7071C7F0F5}"/>
    <hyperlink ref="H14" r:id="rId13" xr:uid="{E80EA25C-7F0E-4125-8AAF-5CBB47802BB9}"/>
  </hyperlinks>
  <pageMargins left="0.7" right="0.7" top="0.75" bottom="0.75" header="0.3" footer="0.3"/>
  <pageSetup paperSize="9" orientation="portrait" horizontalDpi="4294967293" verticalDpi="4294967293"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D17818-3604-4D43-B225-5D9FCBE764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Articles</vt:lpstr>
      <vt:lpstr>Funding</vt:lpstr>
      <vt:lpstr>Authors</vt:lpstr>
      <vt:lpstr>Authorships</vt:lpstr>
      <vt:lpstr>Institutions</vt:lpstr>
      <vt:lpstr>References</vt:lpstr>
      <vt:lpstr>MeSH</vt:lpstr>
      <vt:lpstr>MeSHList</vt:lpstr>
      <vt:lpstr>Benefits</vt:lpstr>
      <vt:lpstr>Publications</vt:lpstr>
      <vt:lpstr>TrialReg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 Liang Ooi</dc:creator>
  <cp:lastModifiedBy>Soo Liang Ooi</cp:lastModifiedBy>
  <dcterms:created xsi:type="dcterms:W3CDTF">2015-06-05T18:17:20Z</dcterms:created>
  <dcterms:modified xsi:type="dcterms:W3CDTF">2023-06-19T04:04:44Z</dcterms:modified>
</cp:coreProperties>
</file>