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upeshsrivastava/Desktop/Bhupesh Srivastava/HP/Submission/"/>
    </mc:Choice>
  </mc:AlternateContent>
  <xr:revisionPtr revIDLastSave="0" documentId="8_{24E137DF-6EF5-9A44-B691-6DC67CEEA691}" xr6:coauthVersionLast="47" xr6:coauthVersionMax="47" xr10:uidLastSave="{00000000-0000-0000-0000-000000000000}"/>
  <bookViews>
    <workbookView xWindow="1080" yWindow="1240" windowWidth="27640" windowHeight="16760" activeTab="2" xr2:uid="{46D4BA89-F91F-BB44-BA5F-9FD5E16A76D5}"/>
  </bookViews>
  <sheets>
    <sheet name="Answer Report 1" sheetId="7" r:id="rId1"/>
    <sheet name="Sensitivity Report 1" sheetId="8" r:id="rId2"/>
    <sheet name="Sheet1" sheetId="1" r:id="rId3"/>
  </sheets>
  <definedNames>
    <definedName name="solver_adj" localSheetId="2" hidden="1">Sheet1!$B$9:$P$9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itr" localSheetId="2" hidden="1">2147483647</definedName>
    <definedName name="solver_lhs1" localSheetId="2" hidden="1">Sheet1!$F$13:$F$15</definedName>
    <definedName name="solver_lhs2" localSheetId="2" hidden="1">Sheet1!$F$16:$F$18</definedName>
    <definedName name="solver_lhs3" localSheetId="2" hidden="1">Sheet1!$F$19:$F$23</definedName>
    <definedName name="solver_lhs4" localSheetId="2" hidden="1">Sheet1!$F$24:$F$28</definedName>
    <definedName name="solver_lhs5" localSheetId="2" hidden="1">Sheet1!$F$29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5</definedName>
    <definedName name="solver_opt" localSheetId="2" hidden="1">Sheet1!$R$8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3</definedName>
    <definedName name="solver_rel3" localSheetId="2" hidden="1">1</definedName>
    <definedName name="solver_rel4" localSheetId="2" hidden="1">3</definedName>
    <definedName name="solver_rel5" localSheetId="2" hidden="1">1</definedName>
    <definedName name="solver_rhs1" localSheetId="2" hidden="1">Sheet1!$H$13:$H$15</definedName>
    <definedName name="solver_rhs2" localSheetId="2" hidden="1">Sheet1!$H$16:$H$18</definedName>
    <definedName name="solver_rhs3" localSheetId="2" hidden="1">Sheet1!$H$19:$H$23</definedName>
    <definedName name="solver_rhs4" localSheetId="2" hidden="1">Sheet1!$H$24:$H$28</definedName>
    <definedName name="solver_rhs5" localSheetId="2" hidden="1">Sheet1!$H$29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3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H29" i="1"/>
  <c r="F29" i="1"/>
  <c r="H25" i="1"/>
  <c r="H26" i="1"/>
  <c r="H27" i="1"/>
  <c r="H28" i="1"/>
  <c r="H24" i="1"/>
  <c r="H20" i="1"/>
  <c r="H21" i="1"/>
  <c r="H22" i="1"/>
  <c r="H23" i="1"/>
  <c r="H19" i="1"/>
  <c r="H17" i="1"/>
  <c r="H18" i="1"/>
  <c r="H16" i="1"/>
  <c r="H14" i="1"/>
  <c r="H15" i="1"/>
  <c r="H13" i="1"/>
  <c r="R8" i="1"/>
</calcChain>
</file>

<file path=xl/sharedStrings.xml><?xml version="1.0" encoding="utf-8"?>
<sst xmlns="http://schemas.openxmlformats.org/spreadsheetml/2006/main" count="287" uniqueCount="133">
  <si>
    <t>C1A1</t>
  </si>
  <si>
    <t>C1A2</t>
  </si>
  <si>
    <t>C1A3</t>
  </si>
  <si>
    <t>C1A4</t>
  </si>
  <si>
    <t>C1A5</t>
  </si>
  <si>
    <t>A1</t>
  </si>
  <si>
    <t>A2</t>
  </si>
  <si>
    <t>A3</t>
  </si>
  <si>
    <t>A4</t>
  </si>
  <si>
    <t>A5</t>
  </si>
  <si>
    <t>C2A2</t>
  </si>
  <si>
    <t>C2A3</t>
  </si>
  <si>
    <t>C2A4</t>
  </si>
  <si>
    <t>C2A5</t>
  </si>
  <si>
    <t>C2A1</t>
  </si>
  <si>
    <t>C3A3</t>
  </si>
  <si>
    <t>C3A2</t>
  </si>
  <si>
    <t>C3A1</t>
  </si>
  <si>
    <t>C4A4</t>
  </si>
  <si>
    <t>C5A5</t>
  </si>
  <si>
    <t>across channl C1</t>
  </si>
  <si>
    <t>&lt;</t>
  </si>
  <si>
    <t>across channl C2</t>
  </si>
  <si>
    <t>across channl C3</t>
  </si>
  <si>
    <t>c1</t>
  </si>
  <si>
    <t>c2</t>
  </si>
  <si>
    <t>c3</t>
  </si>
  <si>
    <t>&gt;</t>
  </si>
  <si>
    <t>all budgt</t>
  </si>
  <si>
    <t>Worksheet: [Book2]Sheet1</t>
  </si>
  <si>
    <t>Cell</t>
  </si>
  <si>
    <t>Name</t>
  </si>
  <si>
    <t>Cell Value</t>
  </si>
  <si>
    <t>Formula</t>
  </si>
  <si>
    <t>Status</t>
  </si>
  <si>
    <t>Slack</t>
  </si>
  <si>
    <t>$F$25</t>
  </si>
  <si>
    <t>A2 C1A5</t>
  </si>
  <si>
    <t>$F$25&gt;=$H$25</t>
  </si>
  <si>
    <t>$F$27</t>
  </si>
  <si>
    <t>A4 C1A5</t>
  </si>
  <si>
    <t>$F$27&gt;=$H$27</t>
  </si>
  <si>
    <t>Binding</t>
  </si>
  <si>
    <t>$F$28</t>
  </si>
  <si>
    <t>A5 C1A5</t>
  </si>
  <si>
    <t>$F$28&gt;=$H$28</t>
  </si>
  <si>
    <t>$F$29</t>
  </si>
  <si>
    <t>all budgt C1A5</t>
  </si>
  <si>
    <t>$F$29&lt;=$H$29</t>
  </si>
  <si>
    <t>Microsoft Excel 16.70 Answer Report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</si>
  <si>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</si>
  <si>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</si>
  <si>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</si>
  <si>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</si>
  <si>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Iterations Unlimited, Precision 0.000001, Use Automatic Scaling</t>
  </si>
  <si>
    <t>Max Subproblems Unlimited, Max Integer Sols Unlimited, Integer Tolerance 1%, Assume NonNegative</t>
  </si>
  <si>
    <t>Objective Cell (Max)</t>
  </si>
  <si>
    <t>Original Value</t>
  </si>
  <si>
    <t>Final Value</t>
  </si>
  <si>
    <t>Variable Cells</t>
  </si>
  <si>
    <t>Integer</t>
  </si>
  <si>
    <t>Constraints</t>
  </si>
  <si>
    <t>$R$8</t>
  </si>
  <si>
    <t>$B$9</t>
  </si>
  <si>
    <t>Contin</t>
  </si>
  <si>
    <t>$C$9</t>
  </si>
  <si>
    <t>$D$9</t>
  </si>
  <si>
    <t>$E$9</t>
  </si>
  <si>
    <t>$F$9</t>
  </si>
  <si>
    <t>$G$9</t>
  </si>
  <si>
    <t>$H$9</t>
  </si>
  <si>
    <t>$I$9</t>
  </si>
  <si>
    <t>$J$9</t>
  </si>
  <si>
    <t>$K$9</t>
  </si>
  <si>
    <t>$L$9</t>
  </si>
  <si>
    <t>$M$9</t>
  </si>
  <si>
    <t>$N$9</t>
  </si>
  <si>
    <t>$O$9</t>
  </si>
  <si>
    <t>$P$9</t>
  </si>
  <si>
    <t>$F$13</t>
  </si>
  <si>
    <t>across channl C1 C1A5</t>
  </si>
  <si>
    <t>$F$13&lt;=$H$13</t>
  </si>
  <si>
    <t>$F$14</t>
  </si>
  <si>
    <t>across channl C2 C1A5</t>
  </si>
  <si>
    <t>$F$14&lt;=$H$14</t>
  </si>
  <si>
    <t>$F$15</t>
  </si>
  <si>
    <t>across channl C3 C1A5</t>
  </si>
  <si>
    <t>$F$15&lt;=$H$15</t>
  </si>
  <si>
    <t>$F$16</t>
  </si>
  <si>
    <t>c1 C1A5</t>
  </si>
  <si>
    <t>$F$16&gt;=$H$16</t>
  </si>
  <si>
    <t>Not Binding</t>
  </si>
  <si>
    <t>$F$17</t>
  </si>
  <si>
    <t>c2 C1A5</t>
  </si>
  <si>
    <t>$F$17&gt;=$H$17</t>
  </si>
  <si>
    <t>$F$18</t>
  </si>
  <si>
    <t>c3 C1A5</t>
  </si>
  <si>
    <t>$F$18&gt;=$H$18</t>
  </si>
  <si>
    <t>$F$19</t>
  </si>
  <si>
    <t>A1 C1A5</t>
  </si>
  <si>
    <t>$F$19&lt;=$H$19</t>
  </si>
  <si>
    <t>$F$20</t>
  </si>
  <si>
    <t>$F$20&lt;=$H$20</t>
  </si>
  <si>
    <t>$F$21</t>
  </si>
  <si>
    <t>A3 C1A5</t>
  </si>
  <si>
    <t>$F$21&lt;=$H$21</t>
  </si>
  <si>
    <t>$F$22</t>
  </si>
  <si>
    <t>$F$22&lt;=$H$22</t>
  </si>
  <si>
    <t>$F$23</t>
  </si>
  <si>
    <t>$F$23&lt;=$H$23</t>
  </si>
  <si>
    <t>$F$24</t>
  </si>
  <si>
    <t>$F$24&gt;=$H$24</t>
  </si>
  <si>
    <t>$F$26</t>
  </si>
  <si>
    <t>$F$26&gt;=$H$26</t>
  </si>
  <si>
    <t>Cons:</t>
  </si>
  <si>
    <t>Microsoft Excel 16.70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</si>
  <si>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</si>
  <si>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</si>
  <si>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</si>
  <si>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</si>
  <si>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</si>
  <si>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</si>
  <si>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</si>
  <si>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</si>
  <si>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</si>
  <si>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</si>
  <si>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</si>
  <si>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</si>
  <si>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</si>
  <si>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Budget</t>
  </si>
  <si>
    <t>Report Created: 3/14/23 11:51:48 PM</t>
  </si>
  <si>
    <t>Solution Time: 12885353.994 Seconds.</t>
  </si>
  <si>
    <t>Iterations: 13 Subproblems: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</si>
</sst>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0" borderId="1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0" fillId="2" borderId="0" xfId="0" applyFill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E6E68-AF83-A74D-A8F4-D320D2FA100C}">
  <dimension ref="A1:G56"/>
  <sheetViews>
    <sheetView showGridLines="0" workbookViewId="0"/>
  </sheetViews>
  <sheetFormatPr baseColWidth="10" defaultRowHeight="16" x14ac:dyDescent="0.2"/>
  <cols>
    <col min="1" max="1" width="2.33203125" customWidth="1"/>
    <col min="2" max="2" width="6.1640625" bestFit="1" customWidth="1"/>
    <col min="3" max="3" width="19.5" bestFit="1" customWidth="1"/>
    <col min="4" max="4" width="12.83203125" bestFit="1" customWidth="1"/>
    <col min="5" max="5" width="13.33203125" bestFit="1" customWidth="1"/>
    <col min="6" max="6" width="10.83203125" bestFit="1" customWidth="1"/>
    <col min="7" max="7" width="7.1640625" bestFit="1" customWidth="1"/>
  </cols>
  <sheetData>
    <row r="1" spans="1:5" x14ac:dyDescent="0.2">
      <c r="A1" s="1" t="s">
        <v>49</v>
      </c>
    </row>
    <row r="2" spans="1:5" x14ac:dyDescent="0.2">
      <c r="A2" s="1" t="s">
        <v>29</v>
      </c>
    </row>
    <row r="3" spans="1:5" x14ac:dyDescent="0.2">
      <c r="A3" s="1" t="s">
        <v>130</v>
      </c>
    </row>
    <row r="4" spans="1:5" x14ac:dyDescent="0.2">
      <c r="A4" s="1" t="s">
        <v>50</v>
      </c>
    </row>
    <row r="5" spans="1:5" x14ac:dyDescent="0.2">
      <c r="A5" s="1" t="s">
        <v>51</v>
      </c>
    </row>
    <row r="6" spans="1:5" x14ac:dyDescent="0.2">
      <c r="A6" s="1"/>
      <c r="B6" t="s">
        <v>52</v>
      </c>
    </row>
    <row r="7" spans="1:5" x14ac:dyDescent="0.2">
      <c r="A7" s="1"/>
      <c r="B7" t="s">
        <v>131</v>
      </c>
    </row>
    <row r="8" spans="1:5" x14ac:dyDescent="0.2">
      <c r="A8" s="1"/>
      <c r="B8" t="s">
        <v>132</v>
      </c>
    </row>
    <row r="9" spans="1:5" x14ac:dyDescent="0.2">
      <c r="A9" s="1" t="s">
        <v>53</v>
      </c>
    </row>
    <row r="10" spans="1:5" x14ac:dyDescent="0.2">
      <c r="B10" t="s">
        <v>54</v>
      </c>
    </row>
    <row r="11" spans="1:5" x14ac:dyDescent="0.2">
      <c r="B11" t="s">
        <v>55</v>
      </c>
    </row>
    <row r="14" spans="1:5" ht="17" thickBot="1" x14ac:dyDescent="0.25">
      <c r="A14" t="s">
        <v>56</v>
      </c>
    </row>
    <row r="15" spans="1:5" ht="17" thickBot="1" x14ac:dyDescent="0.25">
      <c r="B15" s="2" t="s">
        <v>30</v>
      </c>
      <c r="C15" s="2" t="s">
        <v>31</v>
      </c>
      <c r="D15" s="2" t="s">
        <v>57</v>
      </c>
      <c r="E15" s="2" t="s">
        <v>58</v>
      </c>
    </row>
    <row r="16" spans="1:5" ht="17" thickBot="1" x14ac:dyDescent="0.25">
      <c r="B16" s="3" t="s">
        <v>62</v>
      </c>
      <c r="C16" s="3"/>
      <c r="D16" s="5">
        <v>0</v>
      </c>
      <c r="E16" s="5">
        <v>119091.48000000001</v>
      </c>
    </row>
    <row r="19" spans="1:6" ht="17" thickBot="1" x14ac:dyDescent="0.25">
      <c r="A19" t="s">
        <v>59</v>
      </c>
    </row>
    <row r="20" spans="1:6" ht="17" thickBot="1" x14ac:dyDescent="0.25">
      <c r="B20" s="2" t="s">
        <v>30</v>
      </c>
      <c r="C20" s="2" t="s">
        <v>31</v>
      </c>
      <c r="D20" s="2" t="s">
        <v>57</v>
      </c>
      <c r="E20" s="2" t="s">
        <v>58</v>
      </c>
      <c r="F20" s="2" t="s">
        <v>60</v>
      </c>
    </row>
    <row r="21" spans="1:6" x14ac:dyDescent="0.2">
      <c r="B21" s="4" t="s">
        <v>63</v>
      </c>
      <c r="C21" s="4" t="s">
        <v>0</v>
      </c>
      <c r="D21" s="6">
        <v>0</v>
      </c>
      <c r="E21" s="6">
        <v>20000</v>
      </c>
      <c r="F21" s="4" t="s">
        <v>64</v>
      </c>
    </row>
    <row r="22" spans="1:6" x14ac:dyDescent="0.2">
      <c r="B22" s="4" t="s">
        <v>65</v>
      </c>
      <c r="C22" s="4" t="s">
        <v>1</v>
      </c>
      <c r="D22" s="6">
        <v>0</v>
      </c>
      <c r="E22" s="6">
        <v>0</v>
      </c>
      <c r="F22" s="4" t="s">
        <v>64</v>
      </c>
    </row>
    <row r="23" spans="1:6" x14ac:dyDescent="0.2">
      <c r="B23" s="4" t="s">
        <v>66</v>
      </c>
      <c r="C23" s="4" t="s">
        <v>2</v>
      </c>
      <c r="D23" s="6">
        <v>0</v>
      </c>
      <c r="E23" s="6">
        <v>0</v>
      </c>
      <c r="F23" s="4" t="s">
        <v>64</v>
      </c>
    </row>
    <row r="24" spans="1:6" x14ac:dyDescent="0.2">
      <c r="B24" s="4" t="s">
        <v>67</v>
      </c>
      <c r="C24" s="4" t="s">
        <v>3</v>
      </c>
      <c r="D24" s="6">
        <v>0</v>
      </c>
      <c r="E24" s="6">
        <v>440000</v>
      </c>
      <c r="F24" s="4" t="s">
        <v>64</v>
      </c>
    </row>
    <row r="25" spans="1:6" x14ac:dyDescent="0.2">
      <c r="B25" s="4" t="s">
        <v>68</v>
      </c>
      <c r="C25" s="4" t="s">
        <v>4</v>
      </c>
      <c r="D25" s="6">
        <v>0</v>
      </c>
      <c r="E25" s="6">
        <v>20000</v>
      </c>
      <c r="F25" s="4" t="s">
        <v>64</v>
      </c>
    </row>
    <row r="26" spans="1:6" x14ac:dyDescent="0.2">
      <c r="B26" s="4" t="s">
        <v>69</v>
      </c>
      <c r="C26" s="4" t="s">
        <v>14</v>
      </c>
      <c r="D26" s="6">
        <v>0</v>
      </c>
      <c r="E26" s="6">
        <v>0</v>
      </c>
      <c r="F26" s="4" t="s">
        <v>64</v>
      </c>
    </row>
    <row r="27" spans="1:6" x14ac:dyDescent="0.2">
      <c r="B27" s="4" t="s">
        <v>70</v>
      </c>
      <c r="C27" s="4" t="s">
        <v>10</v>
      </c>
      <c r="D27" s="6">
        <v>0</v>
      </c>
      <c r="E27" s="6">
        <v>20000</v>
      </c>
      <c r="F27" s="4" t="s">
        <v>64</v>
      </c>
    </row>
    <row r="28" spans="1:6" x14ac:dyDescent="0.2">
      <c r="B28" s="4" t="s">
        <v>71</v>
      </c>
      <c r="C28" s="4" t="s">
        <v>11</v>
      </c>
      <c r="D28" s="6">
        <v>0</v>
      </c>
      <c r="E28" s="6">
        <v>0</v>
      </c>
      <c r="F28" s="4" t="s">
        <v>64</v>
      </c>
    </row>
    <row r="29" spans="1:6" x14ac:dyDescent="0.2">
      <c r="B29" s="4" t="s">
        <v>72</v>
      </c>
      <c r="C29" s="4" t="s">
        <v>12</v>
      </c>
      <c r="D29" s="6">
        <v>0</v>
      </c>
      <c r="E29" s="6">
        <v>0</v>
      </c>
      <c r="F29" s="4" t="s">
        <v>64</v>
      </c>
    </row>
    <row r="30" spans="1:6" x14ac:dyDescent="0.2">
      <c r="B30" s="4" t="s">
        <v>73</v>
      </c>
      <c r="C30" s="4" t="s">
        <v>13</v>
      </c>
      <c r="D30" s="6">
        <v>0</v>
      </c>
      <c r="E30" s="6">
        <v>0</v>
      </c>
      <c r="F30" s="4" t="s">
        <v>64</v>
      </c>
    </row>
    <row r="31" spans="1:6" x14ac:dyDescent="0.2">
      <c r="B31" s="4" t="s">
        <v>74</v>
      </c>
      <c r="C31" s="4" t="s">
        <v>17</v>
      </c>
      <c r="D31" s="6">
        <v>0</v>
      </c>
      <c r="E31" s="6">
        <v>0</v>
      </c>
      <c r="F31" s="4" t="s">
        <v>64</v>
      </c>
    </row>
    <row r="32" spans="1:6" x14ac:dyDescent="0.2">
      <c r="B32" s="4" t="s">
        <v>75</v>
      </c>
      <c r="C32" s="4" t="s">
        <v>16</v>
      </c>
      <c r="D32" s="6">
        <v>0</v>
      </c>
      <c r="E32" s="6">
        <v>0</v>
      </c>
      <c r="F32" s="4" t="s">
        <v>64</v>
      </c>
    </row>
    <row r="33" spans="1:7" x14ac:dyDescent="0.2">
      <c r="B33" s="4" t="s">
        <v>76</v>
      </c>
      <c r="C33" s="4" t="s">
        <v>15</v>
      </c>
      <c r="D33" s="6">
        <v>0</v>
      </c>
      <c r="E33" s="6">
        <v>500000</v>
      </c>
      <c r="F33" s="4" t="s">
        <v>64</v>
      </c>
    </row>
    <row r="34" spans="1:7" x14ac:dyDescent="0.2">
      <c r="B34" s="4" t="s">
        <v>77</v>
      </c>
      <c r="C34" s="4" t="s">
        <v>18</v>
      </c>
      <c r="D34" s="6">
        <v>0</v>
      </c>
      <c r="E34" s="6">
        <v>0</v>
      </c>
      <c r="F34" s="4" t="s">
        <v>64</v>
      </c>
    </row>
    <row r="35" spans="1:7" ht="17" thickBot="1" x14ac:dyDescent="0.25">
      <c r="B35" s="3" t="s">
        <v>78</v>
      </c>
      <c r="C35" s="3" t="s">
        <v>19</v>
      </c>
      <c r="D35" s="5">
        <v>0</v>
      </c>
      <c r="E35" s="5">
        <v>0</v>
      </c>
      <c r="F35" s="3" t="s">
        <v>64</v>
      </c>
    </row>
    <row r="38" spans="1:7" ht="17" thickBot="1" x14ac:dyDescent="0.25">
      <c r="A38" t="s">
        <v>61</v>
      </c>
    </row>
    <row r="39" spans="1:7" ht="17" thickBot="1" x14ac:dyDescent="0.25">
      <c r="B39" s="2" t="s">
        <v>30</v>
      </c>
      <c r="C39" s="2" t="s">
        <v>31</v>
      </c>
      <c r="D39" s="2" t="s">
        <v>32</v>
      </c>
      <c r="E39" s="2" t="s">
        <v>33</v>
      </c>
      <c r="F39" s="2" t="s">
        <v>34</v>
      </c>
      <c r="G39" s="2" t="s">
        <v>35</v>
      </c>
    </row>
    <row r="40" spans="1:7" x14ac:dyDescent="0.2">
      <c r="B40" s="4" t="s">
        <v>79</v>
      </c>
      <c r="C40" s="4" t="s">
        <v>80</v>
      </c>
      <c r="D40" s="6">
        <v>480000</v>
      </c>
      <c r="E40" s="4" t="s">
        <v>81</v>
      </c>
      <c r="F40" s="4" t="s">
        <v>91</v>
      </c>
      <c r="G40" s="4">
        <v>20000</v>
      </c>
    </row>
    <row r="41" spans="1:7" x14ac:dyDescent="0.2">
      <c r="B41" s="4" t="s">
        <v>82</v>
      </c>
      <c r="C41" s="4" t="s">
        <v>83</v>
      </c>
      <c r="D41" s="6">
        <v>20000</v>
      </c>
      <c r="E41" s="4" t="s">
        <v>84</v>
      </c>
      <c r="F41" s="4" t="s">
        <v>91</v>
      </c>
      <c r="G41" s="4">
        <v>480000</v>
      </c>
    </row>
    <row r="42" spans="1:7" x14ac:dyDescent="0.2">
      <c r="B42" s="4" t="s">
        <v>85</v>
      </c>
      <c r="C42" s="4" t="s">
        <v>86</v>
      </c>
      <c r="D42" s="6">
        <v>500000</v>
      </c>
      <c r="E42" s="4" t="s">
        <v>87</v>
      </c>
      <c r="F42" s="4" t="s">
        <v>42</v>
      </c>
      <c r="G42" s="4">
        <v>0</v>
      </c>
    </row>
    <row r="43" spans="1:7" x14ac:dyDescent="0.2">
      <c r="B43" s="4" t="s">
        <v>88</v>
      </c>
      <c r="C43" s="4" t="s">
        <v>89</v>
      </c>
      <c r="D43" s="6">
        <v>480000</v>
      </c>
      <c r="E43" s="4" t="s">
        <v>90</v>
      </c>
      <c r="F43" s="4" t="s">
        <v>91</v>
      </c>
      <c r="G43" s="6">
        <v>460000</v>
      </c>
    </row>
    <row r="44" spans="1:7" x14ac:dyDescent="0.2">
      <c r="B44" s="4" t="s">
        <v>92</v>
      </c>
      <c r="C44" s="4" t="s">
        <v>93</v>
      </c>
      <c r="D44" s="6">
        <v>20000</v>
      </c>
      <c r="E44" s="4" t="s">
        <v>94</v>
      </c>
      <c r="F44" s="4" t="s">
        <v>42</v>
      </c>
      <c r="G44" s="6">
        <v>0</v>
      </c>
    </row>
    <row r="45" spans="1:7" x14ac:dyDescent="0.2">
      <c r="B45" s="4" t="s">
        <v>95</v>
      </c>
      <c r="C45" s="4" t="s">
        <v>96</v>
      </c>
      <c r="D45" s="6">
        <v>500000</v>
      </c>
      <c r="E45" s="4" t="s">
        <v>97</v>
      </c>
      <c r="F45" s="4" t="s">
        <v>91</v>
      </c>
      <c r="G45" s="6">
        <v>480000</v>
      </c>
    </row>
    <row r="46" spans="1:7" x14ac:dyDescent="0.2">
      <c r="B46" s="4" t="s">
        <v>98</v>
      </c>
      <c r="C46" s="4" t="s">
        <v>99</v>
      </c>
      <c r="D46" s="6">
        <v>20000</v>
      </c>
      <c r="E46" s="4" t="s">
        <v>100</v>
      </c>
      <c r="F46" s="4" t="s">
        <v>91</v>
      </c>
      <c r="G46" s="4">
        <v>480000</v>
      </c>
    </row>
    <row r="47" spans="1:7" x14ac:dyDescent="0.2">
      <c r="B47" s="4" t="s">
        <v>101</v>
      </c>
      <c r="C47" s="4" t="s">
        <v>37</v>
      </c>
      <c r="D47" s="6">
        <v>20000</v>
      </c>
      <c r="E47" s="4" t="s">
        <v>102</v>
      </c>
      <c r="F47" s="4" t="s">
        <v>91</v>
      </c>
      <c r="G47" s="4">
        <v>480000</v>
      </c>
    </row>
    <row r="48" spans="1:7" x14ac:dyDescent="0.2">
      <c r="B48" s="4" t="s">
        <v>103</v>
      </c>
      <c r="C48" s="4" t="s">
        <v>104</v>
      </c>
      <c r="D48" s="6">
        <v>500000</v>
      </c>
      <c r="E48" s="4" t="s">
        <v>105</v>
      </c>
      <c r="F48" s="4" t="s">
        <v>42</v>
      </c>
      <c r="G48" s="4">
        <v>0</v>
      </c>
    </row>
    <row r="49" spans="2:7" x14ac:dyDescent="0.2">
      <c r="B49" s="4" t="s">
        <v>106</v>
      </c>
      <c r="C49" s="4" t="s">
        <v>40</v>
      </c>
      <c r="D49" s="6">
        <v>440000</v>
      </c>
      <c r="E49" s="4" t="s">
        <v>107</v>
      </c>
      <c r="F49" s="4" t="s">
        <v>91</v>
      </c>
      <c r="G49" s="4">
        <v>60000</v>
      </c>
    </row>
    <row r="50" spans="2:7" x14ac:dyDescent="0.2">
      <c r="B50" s="4" t="s">
        <v>108</v>
      </c>
      <c r="C50" s="4" t="s">
        <v>44</v>
      </c>
      <c r="D50" s="6">
        <v>20000</v>
      </c>
      <c r="E50" s="4" t="s">
        <v>109</v>
      </c>
      <c r="F50" s="4" t="s">
        <v>91</v>
      </c>
      <c r="G50" s="4">
        <v>480000</v>
      </c>
    </row>
    <row r="51" spans="2:7" x14ac:dyDescent="0.2">
      <c r="B51" s="4" t="s">
        <v>110</v>
      </c>
      <c r="C51" s="4" t="s">
        <v>99</v>
      </c>
      <c r="D51" s="6">
        <v>20000</v>
      </c>
      <c r="E51" s="4" t="s">
        <v>111</v>
      </c>
      <c r="F51" s="4" t="s">
        <v>42</v>
      </c>
      <c r="G51" s="6">
        <v>0</v>
      </c>
    </row>
    <row r="52" spans="2:7" x14ac:dyDescent="0.2">
      <c r="B52" s="4" t="s">
        <v>36</v>
      </c>
      <c r="C52" s="4" t="s">
        <v>37</v>
      </c>
      <c r="D52" s="6">
        <v>20000</v>
      </c>
      <c r="E52" s="4" t="s">
        <v>38</v>
      </c>
      <c r="F52" s="4" t="s">
        <v>42</v>
      </c>
      <c r="G52" s="6">
        <v>0</v>
      </c>
    </row>
    <row r="53" spans="2:7" x14ac:dyDescent="0.2">
      <c r="B53" s="4" t="s">
        <v>112</v>
      </c>
      <c r="C53" s="4" t="s">
        <v>104</v>
      </c>
      <c r="D53" s="6">
        <v>500000</v>
      </c>
      <c r="E53" s="4" t="s">
        <v>113</v>
      </c>
      <c r="F53" s="4" t="s">
        <v>91</v>
      </c>
      <c r="G53" s="6">
        <v>480000</v>
      </c>
    </row>
    <row r="54" spans="2:7" x14ac:dyDescent="0.2">
      <c r="B54" s="4" t="s">
        <v>39</v>
      </c>
      <c r="C54" s="4" t="s">
        <v>40</v>
      </c>
      <c r="D54" s="6">
        <v>440000</v>
      </c>
      <c r="E54" s="4" t="s">
        <v>41</v>
      </c>
      <c r="F54" s="4" t="s">
        <v>91</v>
      </c>
      <c r="G54" s="6">
        <v>420000</v>
      </c>
    </row>
    <row r="55" spans="2:7" x14ac:dyDescent="0.2">
      <c r="B55" s="4" t="s">
        <v>43</v>
      </c>
      <c r="C55" s="4" t="s">
        <v>44</v>
      </c>
      <c r="D55" s="6">
        <v>20000</v>
      </c>
      <c r="E55" s="4" t="s">
        <v>45</v>
      </c>
      <c r="F55" s="4" t="s">
        <v>42</v>
      </c>
      <c r="G55" s="6">
        <v>0</v>
      </c>
    </row>
    <row r="56" spans="2:7" ht="17" thickBot="1" x14ac:dyDescent="0.25">
      <c r="B56" s="3" t="s">
        <v>46</v>
      </c>
      <c r="C56" s="3" t="s">
        <v>47</v>
      </c>
      <c r="D56" s="5">
        <v>1000000</v>
      </c>
      <c r="E56" s="3" t="s">
        <v>48</v>
      </c>
      <c r="F56" s="3" t="s">
        <v>42</v>
      </c>
      <c r="G56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8FF2E-B947-7D4D-BAEC-3691AC0E838B}">
  <dimension ref="A1:H44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6.1640625" bestFit="1" customWidth="1"/>
    <col min="3" max="3" width="19.5" bestFit="1" customWidth="1"/>
    <col min="4" max="4" width="8.1640625" bestFit="1" customWidth="1"/>
    <col min="5" max="5" width="12.83203125" bestFit="1" customWidth="1"/>
    <col min="6" max="6" width="10" bestFit="1" customWidth="1"/>
    <col min="7" max="8" width="12.1640625" bestFit="1" customWidth="1"/>
  </cols>
  <sheetData>
    <row r="1" spans="1:8" x14ac:dyDescent="0.2">
      <c r="A1" s="1" t="s">
        <v>115</v>
      </c>
    </row>
    <row r="2" spans="1:8" x14ac:dyDescent="0.2">
      <c r="A2" s="1" t="s">
        <v>29</v>
      </c>
    </row>
    <row r="3" spans="1:8" x14ac:dyDescent="0.2">
      <c r="A3" s="1" t="s">
        <v>130</v>
      </c>
    </row>
    <row r="6" spans="1:8" ht="17" thickBot="1" x14ac:dyDescent="0.25">
      <c r="A6" t="s">
        <v>59</v>
      </c>
    </row>
    <row r="7" spans="1:8" x14ac:dyDescent="0.2">
      <c r="B7" s="8"/>
      <c r="C7" s="8"/>
      <c r="D7" s="8" t="s">
        <v>116</v>
      </c>
      <c r="E7" s="8" t="s">
        <v>118</v>
      </c>
      <c r="F7" s="8" t="s">
        <v>120</v>
      </c>
      <c r="G7" s="8" t="s">
        <v>122</v>
      </c>
      <c r="H7" s="8" t="s">
        <v>122</v>
      </c>
    </row>
    <row r="8" spans="1:8" ht="17" thickBot="1" x14ac:dyDescent="0.25">
      <c r="B8" s="9" t="s">
        <v>30</v>
      </c>
      <c r="C8" s="9" t="s">
        <v>31</v>
      </c>
      <c r="D8" s="9" t="s">
        <v>117</v>
      </c>
      <c r="E8" s="9" t="s">
        <v>119</v>
      </c>
      <c r="F8" s="9" t="s">
        <v>121</v>
      </c>
      <c r="G8" s="9" t="s">
        <v>123</v>
      </c>
      <c r="H8" s="9" t="s">
        <v>124</v>
      </c>
    </row>
    <row r="9" spans="1:8" x14ac:dyDescent="0.2">
      <c r="B9" s="4" t="s">
        <v>63</v>
      </c>
      <c r="C9" s="4" t="s">
        <v>0</v>
      </c>
      <c r="D9" s="4">
        <v>20000</v>
      </c>
      <c r="E9" s="4">
        <v>0</v>
      </c>
      <c r="F9" s="4">
        <v>2.1205999999999999E-2</v>
      </c>
      <c r="G9" s="4">
        <v>5.1288E-2</v>
      </c>
      <c r="H9" s="4">
        <v>4.163336342344337E-17</v>
      </c>
    </row>
    <row r="10" spans="1:8" x14ac:dyDescent="0.2">
      <c r="B10" s="4" t="s">
        <v>65</v>
      </c>
      <c r="C10" s="4" t="s">
        <v>1</v>
      </c>
      <c r="D10" s="4">
        <v>0</v>
      </c>
      <c r="E10" s="4">
        <v>0</v>
      </c>
      <c r="F10" s="4">
        <v>4.6802999999999997E-2</v>
      </c>
      <c r="G10" s="4">
        <v>0</v>
      </c>
      <c r="H10" s="4">
        <v>6.9388939039072284E-17</v>
      </c>
    </row>
    <row r="11" spans="1:8" x14ac:dyDescent="0.2">
      <c r="B11" s="4" t="s">
        <v>66</v>
      </c>
      <c r="C11" s="4" t="s">
        <v>2</v>
      </c>
      <c r="D11" s="4">
        <v>0</v>
      </c>
      <c r="E11" s="4">
        <v>0</v>
      </c>
      <c r="F11" s="4">
        <v>0.166879</v>
      </c>
      <c r="G11" s="4">
        <v>5.5511151231257827E-17</v>
      </c>
      <c r="H11" s="4">
        <v>0</v>
      </c>
    </row>
    <row r="12" spans="1:8" x14ac:dyDescent="0.2">
      <c r="B12" s="4" t="s">
        <v>67</v>
      </c>
      <c r="C12" s="4" t="s">
        <v>3</v>
      </c>
      <c r="D12" s="4">
        <v>440000</v>
      </c>
      <c r="E12" s="4">
        <v>0</v>
      </c>
      <c r="F12" s="4">
        <v>7.2494000000000003E-2</v>
      </c>
      <c r="G12" s="4">
        <v>9.4384999999999997E-2</v>
      </c>
      <c r="H12" s="4">
        <v>1.000000000070389E-6</v>
      </c>
    </row>
    <row r="13" spans="1:8" x14ac:dyDescent="0.2">
      <c r="B13" s="4" t="s">
        <v>68</v>
      </c>
      <c r="C13" s="4" t="s">
        <v>4</v>
      </c>
      <c r="D13" s="4">
        <v>20000</v>
      </c>
      <c r="E13" s="4">
        <v>0</v>
      </c>
      <c r="F13" s="4">
        <v>3.0517000000000016E-2</v>
      </c>
      <c r="G13" s="4">
        <v>4.1976999999999987E-2</v>
      </c>
      <c r="H13" s="4">
        <v>0</v>
      </c>
    </row>
    <row r="14" spans="1:8" x14ac:dyDescent="0.2">
      <c r="B14" s="4" t="s">
        <v>69</v>
      </c>
      <c r="C14" s="4" t="s">
        <v>14</v>
      </c>
      <c r="D14" s="4">
        <v>0</v>
      </c>
      <c r="E14" s="4">
        <v>-4.163336342344337E-17</v>
      </c>
      <c r="F14" s="4">
        <v>1.4635999999999982E-2</v>
      </c>
      <c r="G14" s="4">
        <v>4.163336342344337E-17</v>
      </c>
      <c r="H14" s="4">
        <v>1E+30</v>
      </c>
    </row>
    <row r="15" spans="1:8" x14ac:dyDescent="0.2">
      <c r="B15" s="4" t="s">
        <v>70</v>
      </c>
      <c r="C15" s="4" t="s">
        <v>10</v>
      </c>
      <c r="D15" s="4">
        <v>20000</v>
      </c>
      <c r="E15" s="4">
        <v>0</v>
      </c>
      <c r="F15" s="4">
        <v>4.0233000000000019E-2</v>
      </c>
      <c r="G15" s="4">
        <v>6.5699999999999786E-3</v>
      </c>
      <c r="H15" s="4">
        <v>0</v>
      </c>
    </row>
    <row r="16" spans="1:8" x14ac:dyDescent="0.2">
      <c r="B16" s="4" t="s">
        <v>71</v>
      </c>
      <c r="C16" s="4" t="s">
        <v>11</v>
      </c>
      <c r="D16" s="4">
        <v>0</v>
      </c>
      <c r="E16" s="4">
        <v>0</v>
      </c>
      <c r="F16" s="4">
        <v>0.16030900000000003</v>
      </c>
      <c r="G16" s="4">
        <v>0</v>
      </c>
      <c r="H16" s="4">
        <v>1E+30</v>
      </c>
    </row>
    <row r="17" spans="1:8" x14ac:dyDescent="0.2">
      <c r="B17" s="4" t="s">
        <v>72</v>
      </c>
      <c r="C17" s="4" t="s">
        <v>12</v>
      </c>
      <c r="D17" s="4">
        <v>0</v>
      </c>
      <c r="E17" s="4">
        <v>-1.000000000070389E-6</v>
      </c>
      <c r="F17" s="4">
        <v>6.5922999999999954E-2</v>
      </c>
      <c r="G17" s="4">
        <v>1.000000000070389E-6</v>
      </c>
      <c r="H17" s="4">
        <v>1E+30</v>
      </c>
    </row>
    <row r="18" spans="1:8" x14ac:dyDescent="0.2">
      <c r="B18" s="4" t="s">
        <v>73</v>
      </c>
      <c r="C18" s="4" t="s">
        <v>13</v>
      </c>
      <c r="D18" s="4">
        <v>0</v>
      </c>
      <c r="E18" s="4">
        <v>0</v>
      </c>
      <c r="F18" s="4">
        <v>2.3947000000000052E-2</v>
      </c>
      <c r="G18" s="4">
        <v>0</v>
      </c>
      <c r="H18" s="4">
        <v>1E+30</v>
      </c>
    </row>
    <row r="19" spans="1:8" x14ac:dyDescent="0.2">
      <c r="B19" s="4" t="s">
        <v>74</v>
      </c>
      <c r="C19" s="4" t="s">
        <v>17</v>
      </c>
      <c r="D19" s="4">
        <v>0</v>
      </c>
      <c r="E19" s="4">
        <v>-5.5511151231257827E-17</v>
      </c>
      <c r="F19" s="4">
        <v>2.5036999999999976E-2</v>
      </c>
      <c r="G19" s="4">
        <v>5.5511151231257827E-17</v>
      </c>
      <c r="H19" s="4">
        <v>1E+30</v>
      </c>
    </row>
    <row r="20" spans="1:8" x14ac:dyDescent="0.2">
      <c r="B20" s="4" t="s">
        <v>75</v>
      </c>
      <c r="C20" s="4" t="s">
        <v>16</v>
      </c>
      <c r="D20" s="4">
        <v>0</v>
      </c>
      <c r="E20" s="4">
        <v>-6.9388939039072284E-17</v>
      </c>
      <c r="F20" s="4">
        <v>5.0633999999999957E-2</v>
      </c>
      <c r="G20" s="4">
        <v>6.9388939039072284E-17</v>
      </c>
      <c r="H20" s="4">
        <v>1E+30</v>
      </c>
    </row>
    <row r="21" spans="1:8" x14ac:dyDescent="0.2">
      <c r="B21" s="4" t="s">
        <v>76</v>
      </c>
      <c r="C21" s="4" t="s">
        <v>15</v>
      </c>
      <c r="D21" s="4">
        <v>500000</v>
      </c>
      <c r="E21" s="4">
        <v>0</v>
      </c>
      <c r="F21" s="4">
        <v>0.17071000000000003</v>
      </c>
      <c r="G21" s="4">
        <v>1E+30</v>
      </c>
      <c r="H21" s="4">
        <v>5.5511151231257827E-17</v>
      </c>
    </row>
    <row r="22" spans="1:8" x14ac:dyDescent="0.2">
      <c r="B22" s="4" t="s">
        <v>77</v>
      </c>
      <c r="C22" s="4" t="s">
        <v>18</v>
      </c>
      <c r="D22" s="4">
        <v>0</v>
      </c>
      <c r="E22" s="4">
        <v>-1.0000000000842668E-6</v>
      </c>
      <c r="F22" s="4">
        <v>7.6323999999999947E-2</v>
      </c>
      <c r="G22" s="4">
        <v>1.0000000000842668E-6</v>
      </c>
      <c r="H22" s="4">
        <v>1E+30</v>
      </c>
    </row>
    <row r="23" spans="1:8" ht="17" thickBot="1" x14ac:dyDescent="0.25">
      <c r="B23" s="3" t="s">
        <v>78</v>
      </c>
      <c r="C23" s="3" t="s">
        <v>19</v>
      </c>
      <c r="D23" s="3">
        <v>0</v>
      </c>
      <c r="E23" s="3">
        <v>-1.0000000000287557E-6</v>
      </c>
      <c r="F23" s="3">
        <v>3.4347000000000016E-2</v>
      </c>
      <c r="G23" s="3">
        <v>1.0000000000287557E-6</v>
      </c>
      <c r="H23" s="3">
        <v>1E+30</v>
      </c>
    </row>
    <row r="25" spans="1:8" ht="17" thickBot="1" x14ac:dyDescent="0.25">
      <c r="A25" t="s">
        <v>61</v>
      </c>
    </row>
    <row r="26" spans="1:8" x14ac:dyDescent="0.2">
      <c r="B26" s="8"/>
      <c r="C26" s="8"/>
      <c r="D26" s="8" t="s">
        <v>116</v>
      </c>
      <c r="E26" s="8" t="s">
        <v>125</v>
      </c>
      <c r="F26" s="8" t="s">
        <v>127</v>
      </c>
      <c r="G26" s="8" t="s">
        <v>122</v>
      </c>
      <c r="H26" s="8" t="s">
        <v>122</v>
      </c>
    </row>
    <row r="27" spans="1:8" ht="17" thickBot="1" x14ac:dyDescent="0.25">
      <c r="B27" s="9" t="s">
        <v>30</v>
      </c>
      <c r="C27" s="9" t="s">
        <v>31</v>
      </c>
      <c r="D27" s="9" t="s">
        <v>117</v>
      </c>
      <c r="E27" s="9" t="s">
        <v>126</v>
      </c>
      <c r="F27" s="9" t="s">
        <v>128</v>
      </c>
      <c r="G27" s="9" t="s">
        <v>123</v>
      </c>
      <c r="H27" s="9" t="s">
        <v>124</v>
      </c>
    </row>
    <row r="28" spans="1:8" x14ac:dyDescent="0.2">
      <c r="B28" s="4" t="s">
        <v>79</v>
      </c>
      <c r="C28" s="4" t="s">
        <v>80</v>
      </c>
      <c r="D28" s="4">
        <v>480000</v>
      </c>
      <c r="E28" s="4">
        <v>0</v>
      </c>
      <c r="F28" s="4">
        <v>500000</v>
      </c>
      <c r="G28" s="4">
        <v>1E+30</v>
      </c>
      <c r="H28" s="4">
        <v>20000</v>
      </c>
    </row>
    <row r="29" spans="1:8" x14ac:dyDescent="0.2">
      <c r="B29" s="4" t="s">
        <v>82</v>
      </c>
      <c r="C29" s="4" t="s">
        <v>83</v>
      </c>
      <c r="D29" s="4">
        <v>20000</v>
      </c>
      <c r="E29" s="4">
        <v>0</v>
      </c>
      <c r="F29" s="4">
        <v>500000</v>
      </c>
      <c r="G29" s="4">
        <v>1E+30</v>
      </c>
      <c r="H29" s="4">
        <v>480000</v>
      </c>
    </row>
    <row r="30" spans="1:8" x14ac:dyDescent="0.2">
      <c r="B30" s="4" t="s">
        <v>85</v>
      </c>
      <c r="C30" s="4" t="s">
        <v>86</v>
      </c>
      <c r="D30" s="4">
        <v>500000</v>
      </c>
      <c r="E30" s="4">
        <v>3.8310000000000288E-3</v>
      </c>
      <c r="F30" s="4">
        <v>500000</v>
      </c>
      <c r="G30" s="4">
        <v>0</v>
      </c>
      <c r="H30" s="4">
        <v>20000</v>
      </c>
    </row>
    <row r="31" spans="1:8" x14ac:dyDescent="0.2">
      <c r="B31" s="4" t="s">
        <v>88</v>
      </c>
      <c r="C31" s="4" t="s">
        <v>89</v>
      </c>
      <c r="D31" s="4">
        <v>480000</v>
      </c>
      <c r="E31" s="4">
        <v>0</v>
      </c>
      <c r="F31" s="4">
        <v>20000</v>
      </c>
      <c r="G31" s="4">
        <v>460000</v>
      </c>
      <c r="H31" s="4">
        <v>1E+30</v>
      </c>
    </row>
    <row r="32" spans="1:8" x14ac:dyDescent="0.2">
      <c r="B32" s="4" t="s">
        <v>92</v>
      </c>
      <c r="C32" s="4" t="s">
        <v>93</v>
      </c>
      <c r="D32" s="4">
        <v>20000</v>
      </c>
      <c r="E32" s="4">
        <v>-6.5699999999999786E-3</v>
      </c>
      <c r="F32" s="4">
        <v>20000</v>
      </c>
      <c r="G32" s="4">
        <v>0</v>
      </c>
      <c r="H32" s="4">
        <v>20000</v>
      </c>
    </row>
    <row r="33" spans="2:8" x14ac:dyDescent="0.2">
      <c r="B33" s="4" t="s">
        <v>95</v>
      </c>
      <c r="C33" s="4" t="s">
        <v>96</v>
      </c>
      <c r="D33" s="4">
        <v>500000</v>
      </c>
      <c r="E33" s="4">
        <v>0</v>
      </c>
      <c r="F33" s="4">
        <v>20000</v>
      </c>
      <c r="G33" s="4">
        <v>480000</v>
      </c>
      <c r="H33" s="4">
        <v>1E+30</v>
      </c>
    </row>
    <row r="34" spans="2:8" x14ac:dyDescent="0.2">
      <c r="B34" s="4" t="s">
        <v>98</v>
      </c>
      <c r="C34" s="4" t="s">
        <v>99</v>
      </c>
      <c r="D34" s="4">
        <v>20000</v>
      </c>
      <c r="E34" s="4">
        <v>0</v>
      </c>
      <c r="F34" s="4">
        <v>500000</v>
      </c>
      <c r="G34" s="4">
        <v>1E+30</v>
      </c>
      <c r="H34" s="4">
        <v>480000</v>
      </c>
    </row>
    <row r="35" spans="2:8" x14ac:dyDescent="0.2">
      <c r="B35" s="4" t="s">
        <v>101</v>
      </c>
      <c r="C35" s="4" t="s">
        <v>37</v>
      </c>
      <c r="D35" s="4">
        <v>20000</v>
      </c>
      <c r="E35" s="4">
        <v>0</v>
      </c>
      <c r="F35" s="4">
        <v>500000</v>
      </c>
      <c r="G35" s="4">
        <v>1E+30</v>
      </c>
      <c r="H35" s="4">
        <v>480000</v>
      </c>
    </row>
    <row r="36" spans="2:8" x14ac:dyDescent="0.2">
      <c r="B36" s="4" t="s">
        <v>103</v>
      </c>
      <c r="C36" s="4" t="s">
        <v>104</v>
      </c>
      <c r="D36" s="4">
        <v>500000</v>
      </c>
      <c r="E36" s="4">
        <v>9.4384999999999997E-2</v>
      </c>
      <c r="F36" s="4">
        <v>500000</v>
      </c>
      <c r="G36" s="4">
        <v>420000</v>
      </c>
      <c r="H36" s="4">
        <v>0</v>
      </c>
    </row>
    <row r="37" spans="2:8" x14ac:dyDescent="0.2">
      <c r="B37" s="4" t="s">
        <v>106</v>
      </c>
      <c r="C37" s="4" t="s">
        <v>40</v>
      </c>
      <c r="D37" s="4">
        <v>440000</v>
      </c>
      <c r="E37" s="4">
        <v>0</v>
      </c>
      <c r="F37" s="4">
        <v>500000</v>
      </c>
      <c r="G37" s="4">
        <v>1E+30</v>
      </c>
      <c r="H37" s="4">
        <v>60000</v>
      </c>
    </row>
    <row r="38" spans="2:8" x14ac:dyDescent="0.2">
      <c r="B38" s="4" t="s">
        <v>108</v>
      </c>
      <c r="C38" s="4" t="s">
        <v>44</v>
      </c>
      <c r="D38" s="4">
        <v>20000</v>
      </c>
      <c r="E38" s="4">
        <v>0</v>
      </c>
      <c r="F38" s="4">
        <v>500000</v>
      </c>
      <c r="G38" s="4">
        <v>1E+30</v>
      </c>
      <c r="H38" s="4">
        <v>480000</v>
      </c>
    </row>
    <row r="39" spans="2:8" x14ac:dyDescent="0.2">
      <c r="B39" s="4" t="s">
        <v>110</v>
      </c>
      <c r="C39" s="4" t="s">
        <v>99</v>
      </c>
      <c r="D39" s="4">
        <v>20000</v>
      </c>
      <c r="E39" s="4">
        <v>-5.1288E-2</v>
      </c>
      <c r="F39" s="4">
        <v>20000</v>
      </c>
      <c r="G39" s="4">
        <v>420000</v>
      </c>
      <c r="H39" s="4">
        <v>20000</v>
      </c>
    </row>
    <row r="40" spans="2:8" x14ac:dyDescent="0.2">
      <c r="B40" s="4" t="s">
        <v>36</v>
      </c>
      <c r="C40" s="4" t="s">
        <v>37</v>
      </c>
      <c r="D40" s="4">
        <v>20000</v>
      </c>
      <c r="E40" s="4">
        <v>-2.5691000000000005E-2</v>
      </c>
      <c r="F40" s="4">
        <v>20000</v>
      </c>
      <c r="G40" s="4">
        <v>420000</v>
      </c>
      <c r="H40" s="4">
        <v>0</v>
      </c>
    </row>
    <row r="41" spans="2:8" x14ac:dyDescent="0.2">
      <c r="B41" s="4" t="s">
        <v>112</v>
      </c>
      <c r="C41" s="4" t="s">
        <v>104</v>
      </c>
      <c r="D41" s="4">
        <v>500000</v>
      </c>
      <c r="E41" s="4">
        <v>0</v>
      </c>
      <c r="F41" s="4">
        <v>20000</v>
      </c>
      <c r="G41" s="4">
        <v>480000</v>
      </c>
      <c r="H41" s="4">
        <v>1E+30</v>
      </c>
    </row>
    <row r="42" spans="2:8" x14ac:dyDescent="0.2">
      <c r="B42" s="4" t="s">
        <v>39</v>
      </c>
      <c r="C42" s="4" t="s">
        <v>40</v>
      </c>
      <c r="D42" s="4">
        <v>440000</v>
      </c>
      <c r="E42" s="4">
        <v>0</v>
      </c>
      <c r="F42" s="4">
        <v>20000</v>
      </c>
      <c r="G42" s="4">
        <v>420000</v>
      </c>
      <c r="H42" s="4">
        <v>1E+30</v>
      </c>
    </row>
    <row r="43" spans="2:8" x14ac:dyDescent="0.2">
      <c r="B43" s="4" t="s">
        <v>43</v>
      </c>
      <c r="C43" s="4" t="s">
        <v>44</v>
      </c>
      <c r="D43" s="4">
        <v>20000</v>
      </c>
      <c r="E43" s="4">
        <v>-4.1976999999999987E-2</v>
      </c>
      <c r="F43" s="4">
        <v>20000</v>
      </c>
      <c r="G43" s="4">
        <v>420000</v>
      </c>
      <c r="H43" s="4">
        <v>20000</v>
      </c>
    </row>
    <row r="44" spans="2:8" ht="17" thickBot="1" x14ac:dyDescent="0.25">
      <c r="B44" s="3" t="s">
        <v>46</v>
      </c>
      <c r="C44" s="3" t="s">
        <v>47</v>
      </c>
      <c r="D44" s="3">
        <v>1000000</v>
      </c>
      <c r="E44" s="3">
        <v>7.2494000000000003E-2</v>
      </c>
      <c r="F44" s="3">
        <v>1000000</v>
      </c>
      <c r="G44" s="3">
        <v>20000</v>
      </c>
      <c r="H44" s="3">
        <v>420000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D5A2E-7063-CD49-87B3-3D32A8EBC58A}">
  <dimension ref="B1:R29"/>
  <sheetViews>
    <sheetView tabSelected="1" workbookViewId="0">
      <selection activeCell="B9" sqref="B9:P9"/>
    </sheetView>
  </sheetViews>
  <sheetFormatPr baseColWidth="10" defaultColWidth="12.1640625" defaultRowHeight="16" x14ac:dyDescent="0.2"/>
  <cols>
    <col min="5" max="5" width="17.83203125" customWidth="1"/>
  </cols>
  <sheetData>
    <row r="1" spans="2:18" x14ac:dyDescent="0.2">
      <c r="H1" s="10" t="s">
        <v>129</v>
      </c>
      <c r="I1" s="10">
        <v>1000000</v>
      </c>
    </row>
    <row r="7" spans="2:18" x14ac:dyDescent="0.2"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14</v>
      </c>
      <c r="H7" t="s">
        <v>10</v>
      </c>
      <c r="I7" t="s">
        <v>11</v>
      </c>
      <c r="J7" t="s">
        <v>12</v>
      </c>
      <c r="K7" t="s">
        <v>13</v>
      </c>
      <c r="L7" t="s">
        <v>17</v>
      </c>
      <c r="M7" t="s">
        <v>16</v>
      </c>
      <c r="N7" t="s">
        <v>15</v>
      </c>
      <c r="O7" t="s">
        <v>18</v>
      </c>
      <c r="P7" t="s">
        <v>19</v>
      </c>
    </row>
    <row r="8" spans="2:18" x14ac:dyDescent="0.2">
      <c r="B8">
        <v>2.1205999999999999E-2</v>
      </c>
      <c r="C8">
        <v>4.6802999999999997E-2</v>
      </c>
      <c r="D8">
        <v>0.166879</v>
      </c>
      <c r="E8">
        <v>7.2494000000000003E-2</v>
      </c>
      <c r="F8">
        <v>3.0516999999999999E-2</v>
      </c>
      <c r="G8">
        <v>1.4636E-2</v>
      </c>
      <c r="H8">
        <v>4.0232999999999998E-2</v>
      </c>
      <c r="I8">
        <v>0.16030900000000001</v>
      </c>
      <c r="J8">
        <v>6.5922999999999995E-2</v>
      </c>
      <c r="K8">
        <v>2.3947E-2</v>
      </c>
      <c r="L8">
        <v>2.5037E-2</v>
      </c>
      <c r="M8">
        <v>5.0633999999999998E-2</v>
      </c>
      <c r="N8">
        <v>0.17071</v>
      </c>
      <c r="O8">
        <v>7.6324000000000003E-2</v>
      </c>
      <c r="P8">
        <v>3.4347000000000003E-2</v>
      </c>
      <c r="R8">
        <f>SUMPRODUCT(B8:P8,B9:P9)</f>
        <v>119091.48000000001</v>
      </c>
    </row>
    <row r="9" spans="2:18" x14ac:dyDescent="0.2">
      <c r="B9" s="7">
        <v>20000</v>
      </c>
      <c r="C9" s="7">
        <v>0</v>
      </c>
      <c r="D9" s="7">
        <v>0</v>
      </c>
      <c r="E9" s="7">
        <v>440000</v>
      </c>
      <c r="F9" s="7">
        <v>20000</v>
      </c>
      <c r="G9" s="7">
        <v>0</v>
      </c>
      <c r="H9" s="7">
        <v>20000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500000</v>
      </c>
      <c r="O9" s="7">
        <v>0</v>
      </c>
      <c r="P9" s="7">
        <v>0</v>
      </c>
    </row>
    <row r="12" spans="2:18" x14ac:dyDescent="0.2">
      <c r="D12" s="10" t="s">
        <v>114</v>
      </c>
    </row>
    <row r="13" spans="2:18" x14ac:dyDescent="0.2">
      <c r="E13" t="s">
        <v>20</v>
      </c>
      <c r="F13">
        <f>SUM($B$9:$F$9)</f>
        <v>480000</v>
      </c>
      <c r="G13" t="s">
        <v>21</v>
      </c>
      <c r="H13">
        <f>$I$1*0.5</f>
        <v>500000</v>
      </c>
    </row>
    <row r="14" spans="2:18" x14ac:dyDescent="0.2">
      <c r="E14" t="s">
        <v>22</v>
      </c>
      <c r="F14">
        <f>SUM($G$9:$K$9)</f>
        <v>20000</v>
      </c>
      <c r="G14" t="s">
        <v>21</v>
      </c>
      <c r="H14">
        <f t="shared" ref="H14:H15" si="0">$I$1*0.5</f>
        <v>500000</v>
      </c>
    </row>
    <row r="15" spans="2:18" x14ac:dyDescent="0.2">
      <c r="E15" t="s">
        <v>23</v>
      </c>
      <c r="F15">
        <f>SUM($L$9:$P$9)</f>
        <v>500000</v>
      </c>
      <c r="G15" t="s">
        <v>21</v>
      </c>
      <c r="H15">
        <f t="shared" si="0"/>
        <v>500000</v>
      </c>
    </row>
    <row r="16" spans="2:18" x14ac:dyDescent="0.2">
      <c r="E16" t="s">
        <v>24</v>
      </c>
      <c r="F16">
        <f>SUM($B$9:$F$9)</f>
        <v>480000</v>
      </c>
      <c r="G16" t="s">
        <v>27</v>
      </c>
      <c r="H16">
        <f>$I$1*0.02</f>
        <v>20000</v>
      </c>
    </row>
    <row r="17" spans="5:8" x14ac:dyDescent="0.2">
      <c r="E17" t="s">
        <v>25</v>
      </c>
      <c r="F17">
        <f>SUM($G$9:$K$9)</f>
        <v>20000</v>
      </c>
      <c r="G17" t="s">
        <v>27</v>
      </c>
      <c r="H17">
        <f t="shared" ref="H17:H18" si="1">$I$1*0.02</f>
        <v>20000</v>
      </c>
    </row>
    <row r="18" spans="5:8" x14ac:dyDescent="0.2">
      <c r="E18" t="s">
        <v>26</v>
      </c>
      <c r="F18">
        <f>SUM($L$9:$P$9)</f>
        <v>500000</v>
      </c>
      <c r="G18" t="s">
        <v>27</v>
      </c>
      <c r="H18">
        <f t="shared" si="1"/>
        <v>20000</v>
      </c>
    </row>
    <row r="19" spans="5:8" x14ac:dyDescent="0.2">
      <c r="E19" t="s">
        <v>5</v>
      </c>
      <c r="F19">
        <f>$B$9+$G$9+$L$9</f>
        <v>20000</v>
      </c>
      <c r="G19" t="s">
        <v>21</v>
      </c>
      <c r="H19">
        <f>$I$1*0.5</f>
        <v>500000</v>
      </c>
    </row>
    <row r="20" spans="5:8" x14ac:dyDescent="0.2">
      <c r="E20" t="s">
        <v>6</v>
      </c>
      <c r="F20">
        <f>$C$9+$H$9+$M$9</f>
        <v>20000</v>
      </c>
      <c r="G20" t="s">
        <v>21</v>
      </c>
      <c r="H20">
        <f t="shared" ref="H20:H23" si="2">$I$1*0.5</f>
        <v>500000</v>
      </c>
    </row>
    <row r="21" spans="5:8" x14ac:dyDescent="0.2">
      <c r="E21" t="s">
        <v>7</v>
      </c>
      <c r="F21">
        <f>$D$9+$I$9+$N$9</f>
        <v>500000</v>
      </c>
      <c r="G21" t="s">
        <v>21</v>
      </c>
      <c r="H21">
        <f t="shared" si="2"/>
        <v>500000</v>
      </c>
    </row>
    <row r="22" spans="5:8" x14ac:dyDescent="0.2">
      <c r="E22" t="s">
        <v>8</v>
      </c>
      <c r="F22">
        <f>$E$9+$J$9+$O$9</f>
        <v>440000</v>
      </c>
      <c r="G22" t="s">
        <v>21</v>
      </c>
      <c r="H22">
        <f t="shared" si="2"/>
        <v>500000</v>
      </c>
    </row>
    <row r="23" spans="5:8" x14ac:dyDescent="0.2">
      <c r="E23" t="s">
        <v>9</v>
      </c>
      <c r="F23">
        <f>$F$9+$K$9+$P$9</f>
        <v>20000</v>
      </c>
      <c r="G23" t="s">
        <v>21</v>
      </c>
      <c r="H23">
        <f t="shared" si="2"/>
        <v>500000</v>
      </c>
    </row>
    <row r="24" spans="5:8" x14ac:dyDescent="0.2">
      <c r="E24" t="s">
        <v>5</v>
      </c>
      <c r="F24">
        <f>$B$9+$G$9+$L$9</f>
        <v>20000</v>
      </c>
      <c r="G24" t="s">
        <v>27</v>
      </c>
      <c r="H24">
        <f>$I$1*0.02</f>
        <v>20000</v>
      </c>
    </row>
    <row r="25" spans="5:8" x14ac:dyDescent="0.2">
      <c r="E25" t="s">
        <v>6</v>
      </c>
      <c r="F25">
        <f>$C$9+$H$9+$M$9</f>
        <v>20000</v>
      </c>
      <c r="G25" t="s">
        <v>27</v>
      </c>
      <c r="H25">
        <f t="shared" ref="H25:H28" si="3">$I$1*0.02</f>
        <v>20000</v>
      </c>
    </row>
    <row r="26" spans="5:8" x14ac:dyDescent="0.2">
      <c r="E26" t="s">
        <v>7</v>
      </c>
      <c r="F26">
        <f>$D$9+$I$9+$N$9</f>
        <v>500000</v>
      </c>
      <c r="G26" t="s">
        <v>27</v>
      </c>
      <c r="H26">
        <f t="shared" si="3"/>
        <v>20000</v>
      </c>
    </row>
    <row r="27" spans="5:8" x14ac:dyDescent="0.2">
      <c r="E27" t="s">
        <v>8</v>
      </c>
      <c r="F27">
        <f>$E$9+$J$9+$O$9</f>
        <v>440000</v>
      </c>
      <c r="G27" t="s">
        <v>27</v>
      </c>
      <c r="H27">
        <f t="shared" si="3"/>
        <v>20000</v>
      </c>
    </row>
    <row r="28" spans="5:8" x14ac:dyDescent="0.2">
      <c r="E28" t="s">
        <v>9</v>
      </c>
      <c r="F28">
        <f>$F$9+$K$9+$P$9</f>
        <v>20000</v>
      </c>
      <c r="G28" t="s">
        <v>27</v>
      </c>
      <c r="H28">
        <f t="shared" si="3"/>
        <v>20000</v>
      </c>
    </row>
    <row r="29" spans="5:8" x14ac:dyDescent="0.2">
      <c r="E29" t="s">
        <v>28</v>
      </c>
      <c r="F29">
        <f>SUM(B9:P9)</f>
        <v>1000000</v>
      </c>
      <c r="G29" t="s">
        <v>21</v>
      </c>
      <c r="H29">
        <f>I1</f>
        <v>1000000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2023-03-15T00:14:02Z</dcterms:created>
  <dcterms:modified xsi:type="dcterms:W3CDTF">2023-03-15T04:52:11Z</dcterms:modified>
</cp:coreProperties>
</file>