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dmkwo\OneDrive\바탕 화면\CP_results\"/>
    </mc:Choice>
  </mc:AlternateContent>
  <xr:revisionPtr revIDLastSave="0" documentId="13_ncr:1_{30636DCE-C67B-4019-BE44-67139D6F7A8F}" xr6:coauthVersionLast="47" xr6:coauthVersionMax="47" xr10:uidLastSave="{00000000-0000-0000-0000-000000000000}"/>
  <bookViews>
    <workbookView xWindow="-28920" yWindow="2475" windowWidth="29040" windowHeight="15720" activeTab="4" xr2:uid="{00000000-000D-0000-FFFF-FFFF00000000}"/>
  </bookViews>
  <sheets>
    <sheet name="mvtec_class별" sheetId="1" r:id="rId1"/>
    <sheet name="mvtec_all_class" sheetId="2" r:id="rId2"/>
    <sheet name="orange" sheetId="3" r:id="rId3"/>
    <sheet name="crop" sheetId="5" r:id="rId4"/>
    <sheet name="medical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3" l="1"/>
  <c r="G4" i="3"/>
  <c r="G6" i="5"/>
  <c r="H6" i="5"/>
  <c r="H5" i="5"/>
  <c r="G5" i="5"/>
  <c r="G5" i="4"/>
  <c r="H5" i="4"/>
  <c r="H4" i="4"/>
  <c r="G4" i="4"/>
  <c r="G13" i="3"/>
  <c r="H13" i="3"/>
  <c r="G14" i="3"/>
  <c r="H14" i="3"/>
  <c r="H9" i="3"/>
  <c r="H10" i="3"/>
  <c r="G10" i="3"/>
  <c r="G9" i="3"/>
  <c r="X18" i="5"/>
  <c r="W18" i="5"/>
  <c r="V18" i="5"/>
  <c r="U18" i="5"/>
  <c r="T18" i="5"/>
  <c r="S18" i="5"/>
  <c r="R18" i="5"/>
  <c r="Q18" i="5"/>
  <c r="P18" i="5"/>
  <c r="O18" i="5"/>
  <c r="X17" i="5"/>
  <c r="W17" i="5"/>
  <c r="V17" i="5"/>
  <c r="U17" i="5"/>
  <c r="T17" i="5"/>
  <c r="S17" i="5"/>
  <c r="R17" i="5"/>
  <c r="Q17" i="5"/>
  <c r="P17" i="5"/>
  <c r="O17" i="5"/>
  <c r="X14" i="5"/>
  <c r="W14" i="5"/>
  <c r="V14" i="5"/>
  <c r="U14" i="5"/>
  <c r="T14" i="5"/>
  <c r="S14" i="5"/>
  <c r="R14" i="5"/>
  <c r="Q14" i="5"/>
  <c r="P14" i="5"/>
  <c r="O14" i="5"/>
  <c r="X13" i="5"/>
  <c r="W13" i="5"/>
  <c r="V13" i="5"/>
  <c r="U13" i="5"/>
  <c r="T13" i="5"/>
  <c r="S13" i="5"/>
  <c r="R13" i="5"/>
  <c r="Q13" i="5"/>
  <c r="P13" i="5"/>
  <c r="O13" i="5"/>
  <c r="X16" i="4"/>
  <c r="W16" i="4"/>
  <c r="V16" i="4"/>
  <c r="U16" i="4"/>
  <c r="T16" i="4"/>
  <c r="S16" i="4"/>
  <c r="R16" i="4"/>
  <c r="Q16" i="4"/>
  <c r="P16" i="4"/>
  <c r="O16" i="4"/>
  <c r="X15" i="4"/>
  <c r="W15" i="4"/>
  <c r="V15" i="4"/>
  <c r="U15" i="4"/>
  <c r="T15" i="4"/>
  <c r="S15" i="4"/>
  <c r="R15" i="4"/>
  <c r="Q15" i="4"/>
  <c r="P15" i="4"/>
  <c r="O15" i="4"/>
  <c r="X12" i="4"/>
  <c r="W12" i="4"/>
  <c r="V12" i="4"/>
  <c r="U12" i="4"/>
  <c r="T12" i="4"/>
  <c r="S12" i="4"/>
  <c r="R12" i="4"/>
  <c r="Q12" i="4"/>
  <c r="P12" i="4"/>
  <c r="O12" i="4"/>
  <c r="X11" i="4"/>
  <c r="W11" i="4"/>
  <c r="V11" i="4"/>
  <c r="U11" i="4"/>
  <c r="T11" i="4"/>
  <c r="S11" i="4"/>
  <c r="R11" i="4"/>
  <c r="Q11" i="4"/>
  <c r="P11" i="4"/>
  <c r="O11" i="4"/>
  <c r="O25" i="2"/>
  <c r="P25" i="2"/>
  <c r="Q25" i="2"/>
  <c r="R25" i="2"/>
  <c r="S25" i="2"/>
  <c r="T25" i="2"/>
  <c r="U25" i="2"/>
  <c r="V25" i="2"/>
  <c r="W25" i="2"/>
  <c r="X25" i="2"/>
  <c r="O28" i="2"/>
  <c r="P28" i="2"/>
  <c r="Q28" i="2"/>
  <c r="R28" i="2"/>
  <c r="S28" i="2"/>
  <c r="T28" i="2"/>
  <c r="U28" i="2"/>
  <c r="V28" i="2"/>
  <c r="W28" i="2"/>
  <c r="X28" i="2"/>
  <c r="O29" i="2"/>
  <c r="P29" i="2"/>
  <c r="Q29" i="2"/>
  <c r="R29" i="2"/>
  <c r="S29" i="2"/>
  <c r="T29" i="2"/>
  <c r="U29" i="2"/>
  <c r="V29" i="2"/>
  <c r="W29" i="2"/>
  <c r="X29" i="2"/>
  <c r="P24" i="2"/>
  <c r="Q24" i="2"/>
  <c r="R24" i="2"/>
  <c r="S24" i="2"/>
  <c r="T24" i="2"/>
  <c r="U24" i="2"/>
  <c r="V24" i="2"/>
  <c r="W24" i="2"/>
  <c r="X24" i="2"/>
  <c r="O24" i="2"/>
  <c r="O15" i="2"/>
  <c r="P15" i="2"/>
  <c r="Q15" i="2"/>
  <c r="R15" i="2"/>
  <c r="S15" i="2"/>
  <c r="T15" i="2"/>
  <c r="U15" i="2"/>
  <c r="V15" i="2"/>
  <c r="W15" i="2"/>
  <c r="X15" i="2"/>
  <c r="O18" i="2"/>
  <c r="P18" i="2"/>
  <c r="Q18" i="2"/>
  <c r="R18" i="2"/>
  <c r="S18" i="2"/>
  <c r="T18" i="2"/>
  <c r="U18" i="2"/>
  <c r="V18" i="2"/>
  <c r="W18" i="2"/>
  <c r="X18" i="2"/>
  <c r="O19" i="2"/>
  <c r="P19" i="2"/>
  <c r="Q19" i="2"/>
  <c r="R19" i="2"/>
  <c r="S19" i="2"/>
  <c r="T19" i="2"/>
  <c r="U19" i="2"/>
  <c r="V19" i="2"/>
  <c r="W19" i="2"/>
  <c r="X19" i="2"/>
  <c r="P14" i="2"/>
  <c r="Q14" i="2"/>
  <c r="R14" i="2"/>
  <c r="S14" i="2"/>
  <c r="T14" i="2"/>
  <c r="U14" i="2"/>
  <c r="V14" i="2"/>
  <c r="W14" i="2"/>
  <c r="X14" i="2"/>
  <c r="O14" i="2"/>
  <c r="O9" i="2"/>
  <c r="P9" i="2"/>
  <c r="Q9" i="2"/>
  <c r="R9" i="2"/>
  <c r="S9" i="2"/>
  <c r="T9" i="2"/>
  <c r="U9" i="2"/>
  <c r="V9" i="2"/>
  <c r="W9" i="2"/>
  <c r="X9" i="2"/>
  <c r="P8" i="2"/>
  <c r="Q8" i="2"/>
  <c r="R8" i="2"/>
  <c r="S8" i="2"/>
  <c r="T8" i="2"/>
  <c r="U8" i="2"/>
  <c r="V8" i="2"/>
  <c r="W8" i="2"/>
  <c r="X8" i="2"/>
  <c r="O8" i="2"/>
  <c r="O5" i="2"/>
  <c r="P5" i="2"/>
  <c r="Q5" i="2"/>
  <c r="R5" i="2"/>
  <c r="S5" i="2"/>
  <c r="T5" i="2"/>
  <c r="U5" i="2"/>
  <c r="V5" i="2"/>
  <c r="W5" i="2"/>
  <c r="X5" i="2"/>
  <c r="P4" i="2"/>
  <c r="Q4" i="2"/>
  <c r="R4" i="2"/>
  <c r="S4" i="2"/>
  <c r="T4" i="2"/>
  <c r="U4" i="2"/>
  <c r="V4" i="2"/>
  <c r="W4" i="2"/>
  <c r="X4" i="2"/>
  <c r="O4" i="2"/>
  <c r="V22" i="1"/>
  <c r="T12" i="1"/>
  <c r="P4" i="1"/>
  <c r="T4" i="1"/>
  <c r="T7" i="1" s="1"/>
  <c r="S4" i="1"/>
</calcChain>
</file>

<file path=xl/sharedStrings.xml><?xml version="1.0" encoding="utf-8"?>
<sst xmlns="http://schemas.openxmlformats.org/spreadsheetml/2006/main" count="275" uniqueCount="39">
  <si>
    <t>train</t>
    <phoneticPr fontId="1" type="noConversion"/>
  </si>
  <si>
    <t>test</t>
    <phoneticPr fontId="1" type="noConversion"/>
  </si>
  <si>
    <t>normal</t>
    <phoneticPr fontId="1" type="noConversion"/>
  </si>
  <si>
    <t>abnormal</t>
    <phoneticPr fontId="1" type="noConversion"/>
  </si>
  <si>
    <t>&lt;wood&gt;</t>
    <phoneticPr fontId="1" type="noConversion"/>
  </si>
  <si>
    <t>&lt;carpet&gt;</t>
    <phoneticPr fontId="1" type="noConversion"/>
  </si>
  <si>
    <t>&lt;toothbrush&gt;</t>
    <phoneticPr fontId="1" type="noConversion"/>
  </si>
  <si>
    <t>&lt;metal_nut&gt;</t>
    <phoneticPr fontId="1" type="noConversion"/>
  </si>
  <si>
    <t>test_data</t>
    <phoneticPr fontId="1" type="noConversion"/>
  </si>
  <si>
    <t>calibration(only normal)</t>
    <phoneticPr fontId="1" type="noConversion"/>
  </si>
  <si>
    <t>calibration</t>
    <phoneticPr fontId="1" type="noConversion"/>
  </si>
  <si>
    <t>precision</t>
  </si>
  <si>
    <t>precision</t>
    <phoneticPr fontId="1" type="noConversion"/>
  </si>
  <si>
    <t>recall</t>
  </si>
  <si>
    <t>n=10</t>
    <phoneticPr fontId="1" type="noConversion"/>
  </si>
  <si>
    <t>n=20</t>
    <phoneticPr fontId="1" type="noConversion"/>
  </si>
  <si>
    <t>recall</t>
    <phoneticPr fontId="1" type="noConversion"/>
  </si>
  <si>
    <t>n=15</t>
    <phoneticPr fontId="1" type="noConversion"/>
  </si>
  <si>
    <t>n=25</t>
    <phoneticPr fontId="1" type="noConversion"/>
  </si>
  <si>
    <t>n=30</t>
    <phoneticPr fontId="1" type="noConversion"/>
  </si>
  <si>
    <t>warn 없음</t>
    <phoneticPr fontId="1" type="noConversion"/>
  </si>
  <si>
    <t>n=35</t>
    <phoneticPr fontId="1" type="noConversion"/>
  </si>
  <si>
    <t>n=40</t>
    <phoneticPr fontId="1" type="noConversion"/>
  </si>
  <si>
    <t>n=45</t>
    <phoneticPr fontId="1" type="noConversion"/>
  </si>
  <si>
    <t>n=50</t>
    <phoneticPr fontId="1" type="noConversion"/>
  </si>
  <si>
    <t>n=55</t>
    <phoneticPr fontId="1" type="noConversion"/>
  </si>
  <si>
    <t>calibration(all)</t>
    <phoneticPr fontId="1" type="noConversion"/>
  </si>
  <si>
    <t>calibration(normal)</t>
    <phoneticPr fontId="1" type="noConversion"/>
  </si>
  <si>
    <t>abnormal=100</t>
    <phoneticPr fontId="1" type="noConversion"/>
  </si>
  <si>
    <t>abnormal=122</t>
    <phoneticPr fontId="1" type="noConversion"/>
  </si>
  <si>
    <t>orange</t>
    <phoneticPr fontId="1" type="noConversion"/>
  </si>
  <si>
    <t>crop</t>
    <phoneticPr fontId="1" type="noConversion"/>
  </si>
  <si>
    <t>FDR</t>
    <phoneticPr fontId="1" type="noConversion"/>
  </si>
  <si>
    <t>FNR</t>
    <phoneticPr fontId="1" type="noConversion"/>
  </si>
  <si>
    <t>medical</t>
    <phoneticPr fontId="1" type="noConversion"/>
  </si>
  <si>
    <t>train(all)</t>
  </si>
  <si>
    <t>train(w/o ab)</t>
  </si>
  <si>
    <t>q_hat</t>
  </si>
  <si>
    <t>mvtec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</si>
</sst>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"/>
      <color rgb="FF222222"/>
      <name val="Arial"/>
      <family val="2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48"/>
      <color theme="1"/>
      <name val="맑은 고딕"/>
      <family val="2"/>
      <scheme val="minor"/>
    </font>
    <font>
      <b/>
      <sz val="48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2" borderId="1" xfId="0" applyFill="1" applyBorder="1"/>
    <xf numFmtId="0" fontId="0" fillId="3" borderId="0" xfId="0" applyFill="1"/>
    <xf numFmtId="0" fontId="2" fillId="0" borderId="0" xfId="0" applyFont="1"/>
    <xf numFmtId="0" fontId="0" fillId="4" borderId="0" xfId="0" applyFill="1"/>
    <xf numFmtId="0" fontId="3" fillId="0" borderId="0" xfId="0" applyFont="1"/>
    <xf numFmtId="0" fontId="4" fillId="0" borderId="0" xfId="0" applyFont="1"/>
    <xf numFmtId="0" fontId="0" fillId="0" borderId="6" xfId="0" applyBorder="1"/>
    <xf numFmtId="0" fontId="0" fillId="0" borderId="7" xfId="0" applyBorder="1"/>
    <xf numFmtId="0" fontId="0" fillId="3" borderId="4" xfId="0" applyFill="1" applyBorder="1"/>
    <xf numFmtId="0" fontId="0" fillId="3" borderId="5" xfId="0" applyFill="1" applyBorder="1"/>
    <xf numFmtId="176" fontId="0" fillId="0" borderId="0" xfId="0" applyNumberFormat="1"/>
    <xf numFmtId="176" fontId="0" fillId="0" borderId="5" xfId="0" applyNumberFormat="1" applyBorder="1"/>
    <xf numFmtId="0" fontId="0" fillId="0" borderId="8" xfId="0" applyBorder="1"/>
    <xf numFmtId="0" fontId="0" fillId="0" borderId="9" xfId="0" applyBorder="1"/>
    <xf numFmtId="176" fontId="0" fillId="0" borderId="9" xfId="0" applyNumberFormat="1" applyBorder="1"/>
    <xf numFmtId="176" fontId="0" fillId="0" borderId="3" xfId="0" applyNumberFormat="1" applyBorder="1"/>
    <xf numFmtId="0" fontId="0" fillId="3" borderId="6" xfId="0" applyFill="1" applyBorder="1"/>
    <xf numFmtId="0" fontId="0" fillId="3" borderId="2" xfId="0" applyFill="1" applyBorder="1"/>
    <xf numFmtId="176" fontId="0" fillId="0" borderId="0" xfId="0" applyNumberFormat="1" applyAlignment="1">
      <alignment horizontal="center"/>
    </xf>
    <xf numFmtId="0" fontId="0" fillId="3" borderId="0" xfId="0" applyFill="1" applyBorder="1"/>
    <xf numFmtId="176" fontId="0" fillId="0" borderId="0" xfId="0" applyNumberFormat="1" applyBorder="1"/>
    <xf numFmtId="0" fontId="0" fillId="0" borderId="0" xfId="0" applyBorder="1"/>
    <xf numFmtId="176" fontId="0" fillId="3" borderId="0" xfId="0" applyNumberFormat="1" applyFill="1" applyBorder="1"/>
    <xf numFmtId="176" fontId="0" fillId="3" borderId="5" xfId="0" applyNumberFormat="1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2" xfId="0" applyFill="1" applyBorder="1"/>
    <xf numFmtId="0" fontId="0" fillId="0" borderId="4" xfId="0" applyFill="1" applyBorder="1"/>
    <xf numFmtId="176" fontId="0" fillId="0" borderId="0" xfId="0" applyNumberFormat="1" applyFill="1" applyBorder="1"/>
    <xf numFmtId="176" fontId="0" fillId="0" borderId="5" xfId="0" applyNumberFormat="1" applyFill="1" applyBorder="1"/>
    <xf numFmtId="0" fontId="0" fillId="0" borderId="8" xfId="0" applyFill="1" applyBorder="1"/>
    <xf numFmtId="176" fontId="0" fillId="0" borderId="9" xfId="0" applyNumberFormat="1" applyFill="1" applyBorder="1"/>
    <xf numFmtId="176" fontId="0" fillId="0" borderId="3" xfId="0" applyNumberFormat="1" applyFill="1" applyBorder="1"/>
    <xf numFmtId="0" fontId="5" fillId="0" borderId="0" xfId="0" applyFont="1"/>
    <xf numFmtId="0" fontId="6" fillId="0" borderId="0" xfId="0" applyFont="1"/>
  </cellXfs>
  <cellStyles count="1">
    <cellStyle name="표준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"/>
  <sheetViews>
    <sheetView workbookViewId="0">
      <selection activeCell="S13" sqref="S13"/>
    </sheetView>
  </sheetViews>
  <sheetFormatPr defaultRowHeight="17" x14ac:dyDescent="0.45"/>
  <cols>
    <col min="1" max="1" width="3.58203125" customWidth="1"/>
    <col min="5" max="5" width="3.58203125" customWidth="1"/>
    <col min="9" max="9" width="3.58203125" customWidth="1"/>
    <col min="10" max="10" width="14" bestFit="1" customWidth="1"/>
    <col min="13" max="13" width="3.58203125" customWidth="1"/>
    <col min="14" max="14" width="12.83203125" bestFit="1" customWidth="1"/>
    <col min="17" max="17" width="3.58203125" customWidth="1"/>
  </cols>
  <sheetData>
    <row r="1" spans="1:20" x14ac:dyDescent="0.45">
      <c r="A1" s="7"/>
      <c r="E1" s="7"/>
      <c r="I1" s="7"/>
      <c r="M1" s="7"/>
      <c r="Q1" s="7"/>
    </row>
    <row r="2" spans="1:20" x14ac:dyDescent="0.45">
      <c r="A2" s="7"/>
      <c r="B2" s="6" t="s">
        <v>4</v>
      </c>
      <c r="C2" s="1" t="s">
        <v>2</v>
      </c>
      <c r="D2" s="5" t="s">
        <v>3</v>
      </c>
      <c r="E2" s="7"/>
      <c r="F2" s="6" t="s">
        <v>5</v>
      </c>
      <c r="G2" s="1" t="s">
        <v>2</v>
      </c>
      <c r="H2" s="5" t="s">
        <v>3</v>
      </c>
      <c r="I2" s="7"/>
      <c r="J2" s="6" t="s">
        <v>6</v>
      </c>
      <c r="K2" s="1" t="s">
        <v>2</v>
      </c>
      <c r="L2" s="5" t="s">
        <v>3</v>
      </c>
      <c r="M2" s="7"/>
      <c r="N2" s="6" t="s">
        <v>7</v>
      </c>
      <c r="O2" s="1" t="s">
        <v>2</v>
      </c>
      <c r="P2" s="5" t="s">
        <v>3</v>
      </c>
      <c r="Q2" s="7"/>
    </row>
    <row r="3" spans="1:20" x14ac:dyDescent="0.45">
      <c r="A3" s="7"/>
      <c r="B3" s="3" t="s">
        <v>0</v>
      </c>
      <c r="C3" s="5">
        <v>247</v>
      </c>
      <c r="D3" s="4"/>
      <c r="E3" s="7"/>
      <c r="F3" s="3" t="s">
        <v>0</v>
      </c>
      <c r="G3" s="5">
        <v>280</v>
      </c>
      <c r="H3" s="4"/>
      <c r="I3" s="7"/>
      <c r="J3" s="3" t="s">
        <v>0</v>
      </c>
      <c r="K3" s="5">
        <v>60</v>
      </c>
      <c r="L3" s="4"/>
      <c r="M3" s="7"/>
      <c r="N3" s="3" t="s">
        <v>0</v>
      </c>
      <c r="O3" s="5">
        <v>220</v>
      </c>
      <c r="P3" s="4"/>
      <c r="Q3" s="7"/>
    </row>
    <row r="4" spans="1:20" x14ac:dyDescent="0.45">
      <c r="A4" s="7"/>
      <c r="B4" s="5" t="s">
        <v>1</v>
      </c>
      <c r="C4" s="2">
        <v>19</v>
      </c>
      <c r="D4" s="5">
        <v>60</v>
      </c>
      <c r="E4" s="7"/>
      <c r="F4" s="5" t="s">
        <v>1</v>
      </c>
      <c r="G4" s="2">
        <v>28</v>
      </c>
      <c r="H4" s="5">
        <v>89</v>
      </c>
      <c r="I4" s="7"/>
      <c r="J4" s="5" t="s">
        <v>1</v>
      </c>
      <c r="K4" s="2">
        <v>12</v>
      </c>
      <c r="L4" s="5">
        <v>30</v>
      </c>
      <c r="M4" s="7"/>
      <c r="N4" s="5" t="s">
        <v>1</v>
      </c>
      <c r="O4" s="2">
        <v>22</v>
      </c>
      <c r="P4" s="5">
        <f>23+23+22+25</f>
        <v>93</v>
      </c>
      <c r="Q4" s="7"/>
      <c r="S4">
        <f>SUM(C4, G4, K4, O4)</f>
        <v>81</v>
      </c>
      <c r="T4">
        <f>SUM(D4, H4, L4, P4)</f>
        <v>272</v>
      </c>
    </row>
    <row r="5" spans="1:20" x14ac:dyDescent="0.45">
      <c r="A5" s="7"/>
      <c r="E5" s="7"/>
      <c r="I5" s="7"/>
      <c r="M5" s="7"/>
      <c r="Q5" s="7"/>
    </row>
    <row r="6" spans="1:20" x14ac:dyDescent="0.45">
      <c r="A6" s="7"/>
      <c r="B6" s="9" t="s">
        <v>8</v>
      </c>
      <c r="C6" s="9"/>
      <c r="D6" s="9"/>
      <c r="E6" s="7"/>
      <c r="F6" s="9" t="s">
        <v>8</v>
      </c>
      <c r="G6" s="9"/>
      <c r="H6" s="9"/>
      <c r="I6" s="7"/>
      <c r="J6" s="9" t="s">
        <v>8</v>
      </c>
      <c r="K6" s="9"/>
      <c r="L6" s="9"/>
      <c r="M6" s="7"/>
      <c r="N6" s="9" t="s">
        <v>8</v>
      </c>
      <c r="O6" s="9"/>
      <c r="P6" s="9"/>
      <c r="Q6" s="7"/>
    </row>
    <row r="7" spans="1:20" x14ac:dyDescent="0.45">
      <c r="A7" s="7"/>
      <c r="B7" s="8" t="s">
        <v>11</v>
      </c>
      <c r="C7" s="24">
        <v>0.90476190476190399</v>
      </c>
      <c r="D7" s="24"/>
      <c r="E7" s="7"/>
      <c r="F7" s="8" t="s">
        <v>11</v>
      </c>
      <c r="G7" s="24">
        <v>0.956989247311828</v>
      </c>
      <c r="H7" s="24"/>
      <c r="I7" s="7"/>
      <c r="J7" s="8" t="s">
        <v>11</v>
      </c>
      <c r="K7" s="24">
        <v>0.89473684210526305</v>
      </c>
      <c r="L7" s="24"/>
      <c r="M7" s="7"/>
      <c r="N7" s="8" t="s">
        <v>11</v>
      </c>
      <c r="O7" s="24">
        <v>1</v>
      </c>
      <c r="P7" s="24"/>
      <c r="Q7" s="7"/>
      <c r="T7">
        <f>S4+T4</f>
        <v>353</v>
      </c>
    </row>
    <row r="8" spans="1:20" x14ac:dyDescent="0.45">
      <c r="A8" s="7"/>
      <c r="B8" s="8" t="s">
        <v>13</v>
      </c>
      <c r="C8" s="24">
        <v>0.95</v>
      </c>
      <c r="D8" s="24"/>
      <c r="E8" s="7"/>
      <c r="F8" s="8" t="s">
        <v>13</v>
      </c>
      <c r="G8" s="24">
        <v>1</v>
      </c>
      <c r="H8" s="24"/>
      <c r="I8" s="7"/>
      <c r="J8" s="8" t="s">
        <v>13</v>
      </c>
      <c r="K8" s="24">
        <v>0.56666666666666599</v>
      </c>
      <c r="L8" s="24"/>
      <c r="M8" s="7"/>
      <c r="N8" s="8" t="s">
        <v>13</v>
      </c>
      <c r="O8" s="24">
        <v>0.67741935483870896</v>
      </c>
      <c r="P8" s="24"/>
      <c r="Q8" s="7"/>
    </row>
    <row r="9" spans="1:20" x14ac:dyDescent="0.45">
      <c r="A9" s="7"/>
      <c r="B9" s="9" t="s">
        <v>9</v>
      </c>
      <c r="C9" s="9"/>
      <c r="D9" s="9"/>
      <c r="E9" s="7"/>
      <c r="F9" s="9" t="s">
        <v>9</v>
      </c>
      <c r="G9" s="9"/>
      <c r="H9" s="9"/>
      <c r="I9" s="7"/>
      <c r="J9" s="9" t="s">
        <v>9</v>
      </c>
      <c r="K9" s="9"/>
      <c r="L9" s="9"/>
      <c r="M9" s="7"/>
      <c r="N9" s="9" t="s">
        <v>9</v>
      </c>
      <c r="O9" s="9"/>
      <c r="P9" s="9"/>
      <c r="Q9" s="7"/>
    </row>
    <row r="10" spans="1:20" x14ac:dyDescent="0.45">
      <c r="A10" s="7"/>
      <c r="B10" s="8" t="s">
        <v>11</v>
      </c>
      <c r="C10" s="24">
        <v>0.86567164179104406</v>
      </c>
      <c r="D10" s="24"/>
      <c r="E10" s="7"/>
      <c r="F10" s="8" t="s">
        <v>11</v>
      </c>
      <c r="G10" s="24">
        <v>0.83177570093457898</v>
      </c>
      <c r="H10" s="24"/>
      <c r="I10" s="7"/>
      <c r="J10" s="8" t="s">
        <v>11</v>
      </c>
      <c r="K10" s="24">
        <v>0.91666666666666596</v>
      </c>
      <c r="L10" s="24"/>
      <c r="M10" s="7"/>
      <c r="N10" s="8" t="s">
        <v>11</v>
      </c>
      <c r="O10" s="24">
        <v>0.88349514563106801</v>
      </c>
      <c r="P10" s="24"/>
      <c r="Q10" s="7"/>
    </row>
    <row r="11" spans="1:20" x14ac:dyDescent="0.45">
      <c r="A11" s="7"/>
      <c r="B11" s="8" t="s">
        <v>13</v>
      </c>
      <c r="C11" s="24">
        <v>0.96666666666666601</v>
      </c>
      <c r="D11" s="24"/>
      <c r="E11" s="7"/>
      <c r="F11" s="8" t="s">
        <v>13</v>
      </c>
      <c r="G11" s="24">
        <v>1</v>
      </c>
      <c r="H11" s="24"/>
      <c r="I11" s="7"/>
      <c r="J11" s="8" t="s">
        <v>13</v>
      </c>
      <c r="K11" s="24">
        <v>0.73333333333333295</v>
      </c>
      <c r="L11" s="24"/>
      <c r="M11" s="7"/>
      <c r="N11" s="8" t="s">
        <v>13</v>
      </c>
      <c r="O11" s="24">
        <v>0.978494623655914</v>
      </c>
      <c r="P11" s="24"/>
      <c r="Q11" s="7"/>
    </row>
    <row r="12" spans="1:20" x14ac:dyDescent="0.45">
      <c r="A12" s="7"/>
      <c r="B12" s="9" t="s">
        <v>10</v>
      </c>
      <c r="C12" s="9"/>
      <c r="D12" s="9"/>
      <c r="E12" s="7"/>
      <c r="F12" s="9" t="s">
        <v>10</v>
      </c>
      <c r="G12" s="9"/>
      <c r="H12" s="9"/>
      <c r="I12" s="7"/>
      <c r="J12" s="9" t="s">
        <v>10</v>
      </c>
      <c r="K12" s="9"/>
      <c r="L12" s="9"/>
      <c r="M12" s="7"/>
      <c r="N12" s="9" t="s">
        <v>10</v>
      </c>
      <c r="O12" s="9"/>
      <c r="P12" s="9"/>
      <c r="Q12" s="7"/>
      <c r="T12">
        <f>T7-150</f>
        <v>203</v>
      </c>
    </row>
    <row r="13" spans="1:20" x14ac:dyDescent="0.45">
      <c r="A13" s="7"/>
      <c r="B13" s="8" t="s">
        <v>11</v>
      </c>
      <c r="C13" s="24">
        <v>0.84933818170103603</v>
      </c>
      <c r="D13" s="24"/>
      <c r="E13" s="7"/>
      <c r="F13" s="8" t="s">
        <v>11</v>
      </c>
      <c r="G13" s="24">
        <v>0.91249747608639797</v>
      </c>
      <c r="H13" s="24"/>
      <c r="I13" s="7"/>
      <c r="J13" s="8" t="s">
        <v>11</v>
      </c>
      <c r="K13" s="24">
        <v>0.90625</v>
      </c>
      <c r="L13" s="24"/>
      <c r="M13" s="7"/>
      <c r="N13" s="8" t="s">
        <v>11</v>
      </c>
      <c r="O13" s="24">
        <v>0.900099026411318</v>
      </c>
      <c r="P13" s="24"/>
      <c r="Q13" s="7"/>
    </row>
    <row r="14" spans="1:20" x14ac:dyDescent="0.45">
      <c r="A14" s="7"/>
      <c r="B14" s="8" t="s">
        <v>13</v>
      </c>
      <c r="C14" s="24">
        <v>0.25317924878310599</v>
      </c>
      <c r="D14" s="24"/>
      <c r="E14" s="7"/>
      <c r="F14" s="8" t="s">
        <v>13</v>
      </c>
      <c r="G14" s="24">
        <v>0.28084232664435599</v>
      </c>
      <c r="H14" s="24"/>
      <c r="I14" s="7"/>
      <c r="J14" s="8" t="s">
        <v>13</v>
      </c>
      <c r="K14" s="24">
        <v>0.17161057056109499</v>
      </c>
      <c r="L14" s="24"/>
      <c r="M14" s="7"/>
      <c r="N14" s="8" t="s">
        <v>13</v>
      </c>
      <c r="O14" s="24">
        <v>0.31020357965787299</v>
      </c>
      <c r="P14" s="24"/>
      <c r="Q14" s="7"/>
    </row>
    <row r="15" spans="1:20" x14ac:dyDescent="0.45">
      <c r="A15" s="7"/>
      <c r="E15" s="7"/>
      <c r="I15" s="7"/>
      <c r="M15" s="7"/>
      <c r="Q15" s="7"/>
    </row>
    <row r="16" spans="1:20" x14ac:dyDescent="0.45">
      <c r="A16" s="7"/>
      <c r="E16" s="7"/>
      <c r="I16" s="7"/>
      <c r="M16" s="7"/>
      <c r="Q16" s="7"/>
    </row>
    <row r="22" spans="22:22" x14ac:dyDescent="0.45">
      <c r="V22">
        <f>272-150</f>
        <v>122</v>
      </c>
    </row>
  </sheetData>
  <mergeCells count="24">
    <mergeCell ref="O14:P14"/>
    <mergeCell ref="K7:L7"/>
    <mergeCell ref="K8:L8"/>
    <mergeCell ref="K10:L10"/>
    <mergeCell ref="K11:L11"/>
    <mergeCell ref="K13:L13"/>
    <mergeCell ref="K14:L14"/>
    <mergeCell ref="O7:P7"/>
    <mergeCell ref="O8:P8"/>
    <mergeCell ref="O10:P10"/>
    <mergeCell ref="O11:P11"/>
    <mergeCell ref="O13:P13"/>
    <mergeCell ref="G14:H14"/>
    <mergeCell ref="C7:D7"/>
    <mergeCell ref="C8:D8"/>
    <mergeCell ref="C10:D10"/>
    <mergeCell ref="C11:D11"/>
    <mergeCell ref="C13:D13"/>
    <mergeCell ref="C14:D14"/>
    <mergeCell ref="G7:H7"/>
    <mergeCell ref="G8:H8"/>
    <mergeCell ref="G10:H10"/>
    <mergeCell ref="G11:H11"/>
    <mergeCell ref="G13:H1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07950-4813-4BFC-81D2-D7C5056FF2A1}">
  <sheetPr>
    <pageSetUpPr fitToPage="1"/>
  </sheetPr>
  <dimension ref="B1:X29"/>
  <sheetViews>
    <sheetView zoomScale="70" zoomScaleNormal="70" workbookViewId="0">
      <selection activeCell="B1" sqref="B1"/>
    </sheetView>
  </sheetViews>
  <sheetFormatPr defaultRowHeight="17" x14ac:dyDescent="0.45"/>
  <cols>
    <col min="1" max="1" width="8.25" customWidth="1"/>
    <col min="2" max="2" width="18.58203125" bestFit="1" customWidth="1"/>
  </cols>
  <sheetData>
    <row r="1" spans="2:24" ht="68.5" x14ac:dyDescent="1.65">
      <c r="B1" s="40" t="s">
        <v>38</v>
      </c>
    </row>
    <row r="2" spans="2:24" x14ac:dyDescent="0.45">
      <c r="B2" s="12"/>
      <c r="C2" s="13" t="s">
        <v>14</v>
      </c>
      <c r="D2" s="13" t="s">
        <v>17</v>
      </c>
      <c r="E2" s="13" t="s">
        <v>15</v>
      </c>
      <c r="F2" s="13" t="s">
        <v>18</v>
      </c>
      <c r="G2" s="13" t="s">
        <v>19</v>
      </c>
      <c r="H2" s="13" t="s">
        <v>21</v>
      </c>
      <c r="I2" s="13" t="s">
        <v>22</v>
      </c>
      <c r="J2" s="13" t="s">
        <v>23</v>
      </c>
      <c r="K2" s="13" t="s">
        <v>24</v>
      </c>
      <c r="L2" s="1" t="s">
        <v>25</v>
      </c>
      <c r="N2" s="12"/>
      <c r="O2" s="13" t="s">
        <v>14</v>
      </c>
      <c r="P2" s="13" t="s">
        <v>17</v>
      </c>
      <c r="Q2" s="13" t="s">
        <v>15</v>
      </c>
      <c r="R2" s="13" t="s">
        <v>18</v>
      </c>
      <c r="S2" s="13" t="s">
        <v>19</v>
      </c>
      <c r="T2" s="13" t="s">
        <v>21</v>
      </c>
      <c r="U2" s="13" t="s">
        <v>22</v>
      </c>
      <c r="V2" s="13" t="s">
        <v>23</v>
      </c>
      <c r="W2" s="13" t="s">
        <v>24</v>
      </c>
      <c r="X2" s="1" t="s">
        <v>25</v>
      </c>
    </row>
    <row r="3" spans="2:24" x14ac:dyDescent="0.45">
      <c r="B3" s="14" t="s">
        <v>27</v>
      </c>
      <c r="C3" s="7"/>
      <c r="D3" s="7"/>
      <c r="E3" s="7"/>
      <c r="F3" s="7"/>
      <c r="G3" s="7"/>
      <c r="H3" s="7"/>
      <c r="I3" s="7"/>
      <c r="J3" s="7"/>
      <c r="K3" s="7"/>
      <c r="L3" s="15"/>
      <c r="N3" s="14" t="s">
        <v>27</v>
      </c>
      <c r="O3" s="25"/>
      <c r="P3" s="25"/>
      <c r="Q3" s="25"/>
      <c r="R3" s="25"/>
      <c r="S3" s="25"/>
      <c r="T3" s="25"/>
      <c r="U3" s="25"/>
      <c r="V3" s="25"/>
      <c r="W3" s="25"/>
      <c r="X3" s="15"/>
    </row>
    <row r="4" spans="2:24" x14ac:dyDescent="0.45">
      <c r="B4" s="3" t="s">
        <v>12</v>
      </c>
      <c r="C4" s="16">
        <v>0.86250000000000004</v>
      </c>
      <c r="D4" s="16">
        <v>0.86739999999999995</v>
      </c>
      <c r="E4" s="16">
        <v>0.87219999999999998</v>
      </c>
      <c r="F4" s="16">
        <v>0.87670000000000003</v>
      </c>
      <c r="G4" s="16">
        <v>0.88239999999999996</v>
      </c>
      <c r="H4" s="16">
        <v>0.88949999999999996</v>
      </c>
      <c r="I4" s="16">
        <v>0.89800000000000002</v>
      </c>
      <c r="J4" s="16">
        <v>0.90639999999999998</v>
      </c>
      <c r="K4" s="16">
        <v>0.91639999999999999</v>
      </c>
      <c r="L4" s="17">
        <v>0.92649999999999999</v>
      </c>
      <c r="N4" s="3" t="s">
        <v>32</v>
      </c>
      <c r="O4" s="26">
        <f>1-C4</f>
        <v>0.13749999999999996</v>
      </c>
      <c r="P4" s="26">
        <f t="shared" ref="P4:X4" si="0">1-D4</f>
        <v>0.13260000000000005</v>
      </c>
      <c r="Q4" s="26">
        <f t="shared" si="0"/>
        <v>0.12780000000000002</v>
      </c>
      <c r="R4" s="26">
        <f t="shared" si="0"/>
        <v>0.12329999999999997</v>
      </c>
      <c r="S4" s="26">
        <f t="shared" si="0"/>
        <v>0.11760000000000004</v>
      </c>
      <c r="T4" s="26">
        <f t="shared" si="0"/>
        <v>0.11050000000000004</v>
      </c>
      <c r="U4" s="26">
        <f t="shared" si="0"/>
        <v>0.10199999999999998</v>
      </c>
      <c r="V4" s="26">
        <f t="shared" si="0"/>
        <v>9.3600000000000017E-2</v>
      </c>
      <c r="W4" s="26">
        <f t="shared" si="0"/>
        <v>8.3600000000000008E-2</v>
      </c>
      <c r="X4" s="17">
        <f t="shared" si="0"/>
        <v>7.350000000000001E-2</v>
      </c>
    </row>
    <row r="5" spans="2:24" x14ac:dyDescent="0.45">
      <c r="B5" s="3" t="s">
        <v>16</v>
      </c>
      <c r="C5" s="16">
        <v>0.74470000000000003</v>
      </c>
      <c r="D5" s="16">
        <v>0.72529999999999994</v>
      </c>
      <c r="E5" s="16">
        <v>0.70279999999999998</v>
      </c>
      <c r="F5" s="16">
        <v>0.67630000000000001</v>
      </c>
      <c r="G5" s="16">
        <v>0.65549999999999997</v>
      </c>
      <c r="H5" s="16">
        <v>0.63929999999999998</v>
      </c>
      <c r="I5" s="16">
        <v>0.63049999999999995</v>
      </c>
      <c r="J5" s="16">
        <v>0.61539999999999995</v>
      </c>
      <c r="K5" s="16">
        <v>0.60829999999999995</v>
      </c>
      <c r="L5" s="17">
        <v>0.59470000000000001</v>
      </c>
      <c r="N5" s="3" t="s">
        <v>33</v>
      </c>
      <c r="O5" s="26">
        <f>1-C5</f>
        <v>0.25529999999999997</v>
      </c>
      <c r="P5" s="26">
        <f t="shared" ref="P5:P6" si="1">1-D5</f>
        <v>0.27470000000000006</v>
      </c>
      <c r="Q5" s="26">
        <f t="shared" ref="Q5:Q6" si="2">1-E5</f>
        <v>0.29720000000000002</v>
      </c>
      <c r="R5" s="26">
        <f t="shared" ref="R5:R6" si="3">1-F5</f>
        <v>0.32369999999999999</v>
      </c>
      <c r="S5" s="26">
        <f t="shared" ref="S5:S6" si="4">1-G5</f>
        <v>0.34450000000000003</v>
      </c>
      <c r="T5" s="26">
        <f t="shared" ref="T5:T6" si="5">1-H5</f>
        <v>0.36070000000000002</v>
      </c>
      <c r="U5" s="26">
        <f t="shared" ref="U5:U6" si="6">1-I5</f>
        <v>0.36950000000000005</v>
      </c>
      <c r="V5" s="26">
        <f t="shared" ref="V5:V6" si="7">1-J5</f>
        <v>0.38460000000000005</v>
      </c>
      <c r="W5" s="26">
        <f t="shared" ref="W5:W6" si="8">1-K5</f>
        <v>0.39170000000000005</v>
      </c>
      <c r="X5" s="17">
        <f t="shared" ref="X5:X6" si="9">1-L5</f>
        <v>0.40529999999999999</v>
      </c>
    </row>
    <row r="6" spans="2:24" x14ac:dyDescent="0.45">
      <c r="B6" s="3"/>
      <c r="C6" s="16"/>
      <c r="D6" s="16"/>
      <c r="E6" s="16"/>
      <c r="F6" s="16"/>
      <c r="G6" s="16"/>
      <c r="H6" s="16"/>
      <c r="I6" s="16"/>
      <c r="J6" s="16"/>
      <c r="K6" s="16"/>
      <c r="L6" s="17"/>
      <c r="N6" s="3"/>
      <c r="O6" s="26"/>
      <c r="P6" s="26"/>
      <c r="Q6" s="26"/>
      <c r="R6" s="26"/>
      <c r="S6" s="26"/>
      <c r="T6" s="26"/>
      <c r="U6" s="26"/>
      <c r="V6" s="26"/>
      <c r="W6" s="26"/>
      <c r="X6" s="17"/>
    </row>
    <row r="7" spans="2:24" x14ac:dyDescent="0.45">
      <c r="B7" s="14" t="s">
        <v>26</v>
      </c>
      <c r="C7" s="7"/>
      <c r="D7" s="7"/>
      <c r="E7" s="7"/>
      <c r="F7" s="7"/>
      <c r="G7" s="7"/>
      <c r="H7" s="7"/>
      <c r="I7" s="7"/>
      <c r="J7" s="7"/>
      <c r="K7" s="7"/>
      <c r="L7" s="15"/>
      <c r="N7" s="14" t="s">
        <v>26</v>
      </c>
      <c r="O7" s="25"/>
      <c r="P7" s="25"/>
      <c r="Q7" s="25"/>
      <c r="R7" s="25"/>
      <c r="S7" s="25"/>
      <c r="T7" s="25"/>
      <c r="U7" s="25"/>
      <c r="V7" s="25"/>
      <c r="W7" s="25"/>
      <c r="X7" s="15"/>
    </row>
    <row r="8" spans="2:24" x14ac:dyDescent="0.45">
      <c r="B8" s="3" t="s">
        <v>12</v>
      </c>
      <c r="C8">
        <v>0.92200000000000004</v>
      </c>
      <c r="D8" s="16">
        <v>0.91449999999999998</v>
      </c>
      <c r="E8" s="16">
        <v>0.90410000000000001</v>
      </c>
      <c r="F8" s="16">
        <v>0.8911</v>
      </c>
      <c r="G8" s="16">
        <v>0.95789999999999997</v>
      </c>
      <c r="H8" s="16">
        <v>0.94510000000000005</v>
      </c>
      <c r="I8" s="16">
        <v>0.95920000000000005</v>
      </c>
      <c r="J8" s="16">
        <v>0.96209999999999996</v>
      </c>
      <c r="K8" s="16">
        <v>0.96220000000000006</v>
      </c>
      <c r="L8" s="17">
        <v>0.96450000000000002</v>
      </c>
      <c r="N8" s="3" t="s">
        <v>32</v>
      </c>
      <c r="O8" s="27">
        <f>1-C8</f>
        <v>7.7999999999999958E-2</v>
      </c>
      <c r="P8" s="27">
        <f t="shared" ref="P8:X8" si="10">1-D8</f>
        <v>8.550000000000002E-2</v>
      </c>
      <c r="Q8" s="27">
        <f t="shared" si="10"/>
        <v>9.5899999999999985E-2</v>
      </c>
      <c r="R8" s="27">
        <f t="shared" si="10"/>
        <v>0.1089</v>
      </c>
      <c r="S8" s="27">
        <f t="shared" si="10"/>
        <v>4.2100000000000026E-2</v>
      </c>
      <c r="T8" s="27">
        <f t="shared" si="10"/>
        <v>5.4899999999999949E-2</v>
      </c>
      <c r="U8" s="27">
        <f t="shared" si="10"/>
        <v>4.0799999999999947E-2</v>
      </c>
      <c r="V8" s="27">
        <f t="shared" si="10"/>
        <v>3.7900000000000045E-2</v>
      </c>
      <c r="W8" s="27">
        <f t="shared" si="10"/>
        <v>3.7799999999999945E-2</v>
      </c>
      <c r="X8" s="4">
        <f t="shared" si="10"/>
        <v>3.5499999999999976E-2</v>
      </c>
    </row>
    <row r="9" spans="2:24" x14ac:dyDescent="0.45">
      <c r="B9" s="18" t="s">
        <v>16</v>
      </c>
      <c r="C9" s="19">
        <v>0.39900000000000002</v>
      </c>
      <c r="D9" s="20">
        <v>0.36509999999999998</v>
      </c>
      <c r="E9" s="20">
        <v>0.33550000000000002</v>
      </c>
      <c r="F9" s="20">
        <v>0.31459999999999999</v>
      </c>
      <c r="G9" s="20">
        <v>0.3367</v>
      </c>
      <c r="H9" s="20">
        <v>0.31719999999999998</v>
      </c>
      <c r="I9" s="20">
        <v>0.31740000000000002</v>
      </c>
      <c r="J9" s="20">
        <v>0.30030000000000001</v>
      </c>
      <c r="K9" s="20">
        <v>0.29930000000000001</v>
      </c>
      <c r="L9" s="21">
        <v>0.28499999999999998</v>
      </c>
      <c r="N9" s="18" t="s">
        <v>33</v>
      </c>
      <c r="O9" s="19">
        <f>1-C9</f>
        <v>0.60099999999999998</v>
      </c>
      <c r="P9" s="19">
        <f t="shared" ref="P9" si="11">1-D9</f>
        <v>0.63490000000000002</v>
      </c>
      <c r="Q9" s="19">
        <f t="shared" ref="Q9" si="12">1-E9</f>
        <v>0.66449999999999998</v>
      </c>
      <c r="R9" s="19">
        <f t="shared" ref="R9" si="13">1-F9</f>
        <v>0.68540000000000001</v>
      </c>
      <c r="S9" s="19">
        <f t="shared" ref="S9" si="14">1-G9</f>
        <v>0.6633</v>
      </c>
      <c r="T9" s="19">
        <f t="shared" ref="T9" si="15">1-H9</f>
        <v>0.68280000000000007</v>
      </c>
      <c r="U9" s="19">
        <f t="shared" ref="U9" si="16">1-I9</f>
        <v>0.68259999999999998</v>
      </c>
      <c r="V9" s="19">
        <f t="shared" ref="V9" si="17">1-J9</f>
        <v>0.69969999999999999</v>
      </c>
      <c r="W9" s="19">
        <f t="shared" ref="W9" si="18">1-K9</f>
        <v>0.70069999999999999</v>
      </c>
      <c r="X9" s="2">
        <f t="shared" ref="X9" si="19">1-L9</f>
        <v>0.71500000000000008</v>
      </c>
    </row>
    <row r="10" spans="2:24" x14ac:dyDescent="0.45">
      <c r="G10" s="10" t="s">
        <v>20</v>
      </c>
      <c r="H10" s="11"/>
      <c r="I10" s="11" t="s">
        <v>20</v>
      </c>
      <c r="J10" s="11" t="s">
        <v>20</v>
      </c>
      <c r="K10" s="11" t="s">
        <v>20</v>
      </c>
      <c r="L10" s="11" t="s">
        <v>20</v>
      </c>
      <c r="S10" s="10" t="s">
        <v>20</v>
      </c>
      <c r="T10" s="11"/>
      <c r="U10" s="11" t="s">
        <v>20</v>
      </c>
      <c r="V10" s="11" t="s">
        <v>20</v>
      </c>
      <c r="W10" s="11" t="s">
        <v>20</v>
      </c>
      <c r="X10" s="11" t="s">
        <v>20</v>
      </c>
    </row>
    <row r="12" spans="2:24" x14ac:dyDescent="0.45">
      <c r="B12" s="12" t="s">
        <v>29</v>
      </c>
      <c r="C12" s="13" t="s">
        <v>14</v>
      </c>
      <c r="D12" s="13" t="s">
        <v>17</v>
      </c>
      <c r="E12" s="13" t="s">
        <v>15</v>
      </c>
      <c r="F12" s="13" t="s">
        <v>18</v>
      </c>
      <c r="G12" s="13" t="s">
        <v>19</v>
      </c>
      <c r="H12" s="13" t="s">
        <v>21</v>
      </c>
      <c r="I12" s="13" t="s">
        <v>22</v>
      </c>
      <c r="J12" s="13" t="s">
        <v>23</v>
      </c>
      <c r="K12" s="13" t="s">
        <v>24</v>
      </c>
      <c r="L12" s="1" t="s">
        <v>25</v>
      </c>
      <c r="N12" s="12" t="s">
        <v>29</v>
      </c>
      <c r="O12" s="13" t="s">
        <v>14</v>
      </c>
      <c r="P12" s="13" t="s">
        <v>17</v>
      </c>
      <c r="Q12" s="13" t="s">
        <v>15</v>
      </c>
      <c r="R12" s="13" t="s">
        <v>18</v>
      </c>
      <c r="S12" s="13" t="s">
        <v>19</v>
      </c>
      <c r="T12" s="13" t="s">
        <v>21</v>
      </c>
      <c r="U12" s="13" t="s">
        <v>22</v>
      </c>
      <c r="V12" s="13" t="s">
        <v>23</v>
      </c>
      <c r="W12" s="13" t="s">
        <v>24</v>
      </c>
      <c r="X12" s="1" t="s">
        <v>25</v>
      </c>
    </row>
    <row r="13" spans="2:24" x14ac:dyDescent="0.45">
      <c r="B13" s="14" t="s">
        <v>27</v>
      </c>
      <c r="C13" s="7"/>
      <c r="D13" s="7"/>
      <c r="E13" s="7"/>
      <c r="F13" s="7"/>
      <c r="G13" s="7"/>
      <c r="H13" s="7"/>
      <c r="I13" s="7"/>
      <c r="J13" s="7"/>
      <c r="K13" s="7"/>
      <c r="L13" s="15"/>
      <c r="N13" s="14" t="s">
        <v>27</v>
      </c>
      <c r="O13" s="25"/>
      <c r="P13" s="25"/>
      <c r="Q13" s="25"/>
      <c r="R13" s="25"/>
      <c r="S13" s="25"/>
      <c r="T13" s="25"/>
      <c r="U13" s="25"/>
      <c r="V13" s="25"/>
      <c r="W13" s="25"/>
      <c r="X13" s="15"/>
    </row>
    <row r="14" spans="2:24" x14ac:dyDescent="0.45">
      <c r="B14" s="3" t="s">
        <v>12</v>
      </c>
      <c r="C14" s="16">
        <v>0.74139999999999995</v>
      </c>
      <c r="D14" s="16">
        <v>0.74909999999999999</v>
      </c>
      <c r="E14" s="16">
        <v>0.75680000000000003</v>
      </c>
      <c r="F14" s="16">
        <v>0.7641</v>
      </c>
      <c r="G14" s="16">
        <v>0.77359999999999995</v>
      </c>
      <c r="H14" s="16">
        <v>0.78559999999999997</v>
      </c>
      <c r="I14" s="16">
        <v>0.80010000000000003</v>
      </c>
      <c r="J14" s="16">
        <v>0.81420000000000003</v>
      </c>
      <c r="K14" s="16">
        <v>0.83199999999999996</v>
      </c>
      <c r="L14" s="17">
        <v>0.85050000000000003</v>
      </c>
      <c r="N14" s="3" t="s">
        <v>32</v>
      </c>
      <c r="O14" s="26">
        <f>1-C14</f>
        <v>0.25860000000000005</v>
      </c>
      <c r="P14" s="26">
        <f t="shared" ref="P14:X14" si="20">1-D14</f>
        <v>0.25090000000000001</v>
      </c>
      <c r="Q14" s="26">
        <f t="shared" si="20"/>
        <v>0.24319999999999997</v>
      </c>
      <c r="R14" s="26">
        <f t="shared" si="20"/>
        <v>0.2359</v>
      </c>
      <c r="S14" s="26">
        <f t="shared" si="20"/>
        <v>0.22640000000000005</v>
      </c>
      <c r="T14" s="26">
        <f t="shared" si="20"/>
        <v>0.21440000000000003</v>
      </c>
      <c r="U14" s="26">
        <f t="shared" si="20"/>
        <v>0.19989999999999997</v>
      </c>
      <c r="V14" s="26">
        <f t="shared" si="20"/>
        <v>0.18579999999999997</v>
      </c>
      <c r="W14" s="26">
        <f t="shared" si="20"/>
        <v>0.16800000000000004</v>
      </c>
      <c r="X14" s="17">
        <f t="shared" si="20"/>
        <v>0.14949999999999997</v>
      </c>
    </row>
    <row r="15" spans="2:24" x14ac:dyDescent="0.45">
      <c r="B15" s="3" t="s">
        <v>16</v>
      </c>
      <c r="C15" s="16">
        <v>0.73909999999999998</v>
      </c>
      <c r="D15" s="16">
        <v>0.71930000000000005</v>
      </c>
      <c r="E15" s="16">
        <v>0.69630000000000003</v>
      </c>
      <c r="F15" s="16">
        <v>0.66920000000000002</v>
      </c>
      <c r="G15" s="16">
        <v>0.6472</v>
      </c>
      <c r="H15" s="16">
        <v>0.63149999999999995</v>
      </c>
      <c r="I15" s="16">
        <v>0.622</v>
      </c>
      <c r="J15" s="16">
        <v>0.60560000000000003</v>
      </c>
      <c r="K15" s="16">
        <v>0.59840000000000004</v>
      </c>
      <c r="L15" s="17">
        <v>0.58609999999999995</v>
      </c>
      <c r="N15" s="3" t="s">
        <v>33</v>
      </c>
      <c r="O15" s="26">
        <f t="shared" ref="O15:O19" si="21">1-C15</f>
        <v>0.26090000000000002</v>
      </c>
      <c r="P15" s="26">
        <f t="shared" ref="P15:P19" si="22">1-D15</f>
        <v>0.28069999999999995</v>
      </c>
      <c r="Q15" s="26">
        <f t="shared" ref="Q15:Q19" si="23">1-E15</f>
        <v>0.30369999999999997</v>
      </c>
      <c r="R15" s="26">
        <f t="shared" ref="R15:R19" si="24">1-F15</f>
        <v>0.33079999999999998</v>
      </c>
      <c r="S15" s="26">
        <f t="shared" ref="S15:S19" si="25">1-G15</f>
        <v>0.3528</v>
      </c>
      <c r="T15" s="26">
        <f t="shared" ref="T15:T19" si="26">1-H15</f>
        <v>0.36850000000000005</v>
      </c>
      <c r="U15" s="26">
        <f t="shared" ref="U15:U19" si="27">1-I15</f>
        <v>0.378</v>
      </c>
      <c r="V15" s="26">
        <f t="shared" ref="V15:V19" si="28">1-J15</f>
        <v>0.39439999999999997</v>
      </c>
      <c r="W15" s="26">
        <f t="shared" ref="W15:W19" si="29">1-K15</f>
        <v>0.40159999999999996</v>
      </c>
      <c r="X15" s="17">
        <f t="shared" ref="X15:X19" si="30">1-L15</f>
        <v>0.41390000000000005</v>
      </c>
    </row>
    <row r="16" spans="2:24" x14ac:dyDescent="0.45">
      <c r="B16" s="3"/>
      <c r="C16" s="16"/>
      <c r="D16" s="16"/>
      <c r="E16" s="16"/>
      <c r="F16" s="16"/>
      <c r="G16" s="16"/>
      <c r="H16" s="16"/>
      <c r="I16" s="16"/>
      <c r="J16" s="16"/>
      <c r="K16" s="16"/>
      <c r="L16" s="17"/>
      <c r="N16" s="3"/>
      <c r="O16" s="26"/>
      <c r="P16" s="26"/>
      <c r="Q16" s="26"/>
      <c r="R16" s="26"/>
      <c r="S16" s="26"/>
      <c r="T16" s="26"/>
      <c r="U16" s="26"/>
      <c r="V16" s="26"/>
      <c r="W16" s="26"/>
      <c r="X16" s="17"/>
    </row>
    <row r="17" spans="2:24" x14ac:dyDescent="0.45">
      <c r="B17" s="14" t="s">
        <v>26</v>
      </c>
      <c r="C17" s="7"/>
      <c r="D17" s="7"/>
      <c r="E17" s="7"/>
      <c r="F17" s="7"/>
      <c r="G17" s="7"/>
      <c r="H17" s="7"/>
      <c r="I17" s="7"/>
      <c r="J17" s="7"/>
      <c r="K17" s="7"/>
      <c r="L17" s="15"/>
      <c r="N17" s="14" t="s">
        <v>26</v>
      </c>
      <c r="O17" s="28"/>
      <c r="P17" s="28"/>
      <c r="Q17" s="28"/>
      <c r="R17" s="28"/>
      <c r="S17" s="28"/>
      <c r="T17" s="28"/>
      <c r="U17" s="28"/>
      <c r="V17" s="28"/>
      <c r="W17" s="28"/>
      <c r="X17" s="29"/>
    </row>
    <row r="18" spans="2:24" x14ac:dyDescent="0.45">
      <c r="B18" s="3" t="s">
        <v>12</v>
      </c>
      <c r="C18">
        <v>0.83940000000000003</v>
      </c>
      <c r="D18" s="16">
        <v>0.83520000000000005</v>
      </c>
      <c r="E18" s="16">
        <v>0.82230000000000003</v>
      </c>
      <c r="F18" s="16">
        <v>0.7994</v>
      </c>
      <c r="G18" s="16">
        <v>0.78039999999999998</v>
      </c>
      <c r="H18" s="16">
        <v>0.75409999999999999</v>
      </c>
      <c r="I18" s="16">
        <v>0.92859999999999998</v>
      </c>
      <c r="J18" s="16">
        <v>0.9052</v>
      </c>
      <c r="K18" s="16">
        <v>0.85009999999999997</v>
      </c>
      <c r="L18" s="17">
        <v>0.82420000000000004</v>
      </c>
      <c r="N18" s="3" t="s">
        <v>32</v>
      </c>
      <c r="O18" s="26">
        <f t="shared" si="21"/>
        <v>0.16059999999999997</v>
      </c>
      <c r="P18" s="26">
        <f t="shared" si="22"/>
        <v>0.16479999999999995</v>
      </c>
      <c r="Q18" s="26">
        <f t="shared" si="23"/>
        <v>0.17769999999999997</v>
      </c>
      <c r="R18" s="26">
        <f t="shared" si="24"/>
        <v>0.2006</v>
      </c>
      <c r="S18" s="26">
        <f t="shared" si="25"/>
        <v>0.21960000000000002</v>
      </c>
      <c r="T18" s="26">
        <f t="shared" si="26"/>
        <v>0.24590000000000001</v>
      </c>
      <c r="U18" s="26">
        <f t="shared" si="27"/>
        <v>7.1400000000000019E-2</v>
      </c>
      <c r="V18" s="26">
        <f t="shared" si="28"/>
        <v>9.4799999999999995E-2</v>
      </c>
      <c r="W18" s="26">
        <f t="shared" si="29"/>
        <v>0.14990000000000003</v>
      </c>
      <c r="X18" s="17">
        <f t="shared" si="30"/>
        <v>0.17579999999999996</v>
      </c>
    </row>
    <row r="19" spans="2:24" x14ac:dyDescent="0.45">
      <c r="B19" s="18" t="s">
        <v>16</v>
      </c>
      <c r="C19" s="20">
        <v>0.41720000000000002</v>
      </c>
      <c r="D19" s="20">
        <v>0.36470000000000002</v>
      </c>
      <c r="E19" s="20">
        <v>0.31490000000000001</v>
      </c>
      <c r="F19" s="20">
        <v>0.27810000000000001</v>
      </c>
      <c r="G19" s="20">
        <v>0.2969</v>
      </c>
      <c r="H19" s="20">
        <v>0.26729999999999998</v>
      </c>
      <c r="I19" s="20">
        <v>0.2661</v>
      </c>
      <c r="J19" s="20">
        <v>0.24560000000000001</v>
      </c>
      <c r="K19" s="20">
        <v>0.30359999999999998</v>
      </c>
      <c r="L19" s="21">
        <v>0.28079999999999999</v>
      </c>
      <c r="N19" s="18" t="s">
        <v>33</v>
      </c>
      <c r="O19" s="20">
        <f t="shared" si="21"/>
        <v>0.58279999999999998</v>
      </c>
      <c r="P19" s="20">
        <f t="shared" si="22"/>
        <v>0.63529999999999998</v>
      </c>
      <c r="Q19" s="20">
        <f t="shared" si="23"/>
        <v>0.68510000000000004</v>
      </c>
      <c r="R19" s="20">
        <f t="shared" si="24"/>
        <v>0.72189999999999999</v>
      </c>
      <c r="S19" s="20">
        <f t="shared" si="25"/>
        <v>0.70310000000000006</v>
      </c>
      <c r="T19" s="20">
        <f t="shared" si="26"/>
        <v>0.73270000000000002</v>
      </c>
      <c r="U19" s="20">
        <f t="shared" si="27"/>
        <v>0.7339</v>
      </c>
      <c r="V19" s="20">
        <f t="shared" si="28"/>
        <v>0.75439999999999996</v>
      </c>
      <c r="W19" s="20">
        <f t="shared" si="29"/>
        <v>0.69640000000000002</v>
      </c>
      <c r="X19" s="21">
        <f t="shared" si="30"/>
        <v>0.71920000000000006</v>
      </c>
    </row>
    <row r="22" spans="2:24" x14ac:dyDescent="0.45">
      <c r="B22" s="12" t="s">
        <v>28</v>
      </c>
      <c r="C22" s="13" t="s">
        <v>14</v>
      </c>
      <c r="D22" s="13" t="s">
        <v>17</v>
      </c>
      <c r="E22" s="13" t="s">
        <v>15</v>
      </c>
      <c r="F22" s="13" t="s">
        <v>18</v>
      </c>
      <c r="G22" s="13" t="s">
        <v>19</v>
      </c>
      <c r="H22" s="13" t="s">
        <v>21</v>
      </c>
      <c r="I22" s="13" t="s">
        <v>22</v>
      </c>
      <c r="J22" s="13" t="s">
        <v>23</v>
      </c>
      <c r="K22" s="13" t="s">
        <v>24</v>
      </c>
      <c r="L22" s="1" t="s">
        <v>25</v>
      </c>
      <c r="N22" s="12" t="s">
        <v>28</v>
      </c>
      <c r="O22" s="13" t="s">
        <v>14</v>
      </c>
      <c r="P22" s="13" t="s">
        <v>17</v>
      </c>
      <c r="Q22" s="13" t="s">
        <v>15</v>
      </c>
      <c r="R22" s="13" t="s">
        <v>18</v>
      </c>
      <c r="S22" s="13" t="s">
        <v>19</v>
      </c>
      <c r="T22" s="13" t="s">
        <v>21</v>
      </c>
      <c r="U22" s="13" t="s">
        <v>22</v>
      </c>
      <c r="V22" s="13" t="s">
        <v>23</v>
      </c>
      <c r="W22" s="13" t="s">
        <v>24</v>
      </c>
      <c r="X22" s="1" t="s">
        <v>25</v>
      </c>
    </row>
    <row r="23" spans="2:24" x14ac:dyDescent="0.45">
      <c r="B23" s="14" t="s">
        <v>27</v>
      </c>
      <c r="C23" s="7"/>
      <c r="D23" s="7"/>
      <c r="E23" s="7"/>
      <c r="F23" s="7"/>
      <c r="G23" s="7"/>
      <c r="H23" s="7"/>
      <c r="I23" s="7"/>
      <c r="J23" s="7"/>
      <c r="K23" s="7"/>
      <c r="L23" s="15"/>
      <c r="N23" s="14" t="s">
        <v>27</v>
      </c>
      <c r="O23" s="25"/>
      <c r="P23" s="25"/>
      <c r="Q23" s="25"/>
      <c r="R23" s="25"/>
      <c r="S23" s="25"/>
      <c r="T23" s="25"/>
      <c r="U23" s="25"/>
      <c r="V23" s="25"/>
      <c r="W23" s="25"/>
      <c r="X23" s="15"/>
    </row>
    <row r="24" spans="2:24" x14ac:dyDescent="0.45">
      <c r="B24" s="3" t="s">
        <v>12</v>
      </c>
      <c r="C24" s="16">
        <v>0.7117</v>
      </c>
      <c r="D24" s="16">
        <v>0.7208</v>
      </c>
      <c r="E24" s="16">
        <v>0.72989999999999999</v>
      </c>
      <c r="F24" s="16">
        <v>0.7389</v>
      </c>
      <c r="G24" s="16">
        <v>0.75009999999999999</v>
      </c>
      <c r="H24" s="16">
        <v>0.76290000000000002</v>
      </c>
      <c r="I24" s="16">
        <v>0.77859999999999996</v>
      </c>
      <c r="J24" s="16">
        <v>0.79430000000000001</v>
      </c>
      <c r="K24" s="16">
        <v>0.81369999999999998</v>
      </c>
      <c r="L24" s="17">
        <v>0.83340000000000003</v>
      </c>
      <c r="N24" s="3" t="s">
        <v>32</v>
      </c>
      <c r="O24" s="26">
        <f>1-C24</f>
        <v>0.2883</v>
      </c>
      <c r="P24" s="26">
        <f t="shared" ref="P24:X24" si="31">1-D24</f>
        <v>0.2792</v>
      </c>
      <c r="Q24" s="26">
        <f t="shared" si="31"/>
        <v>0.27010000000000001</v>
      </c>
      <c r="R24" s="26">
        <f t="shared" si="31"/>
        <v>0.2611</v>
      </c>
      <c r="S24" s="26">
        <f t="shared" si="31"/>
        <v>0.24990000000000001</v>
      </c>
      <c r="T24" s="26">
        <f t="shared" si="31"/>
        <v>0.23709999999999998</v>
      </c>
      <c r="U24" s="26">
        <f t="shared" si="31"/>
        <v>0.22140000000000004</v>
      </c>
      <c r="V24" s="26">
        <f t="shared" si="31"/>
        <v>0.20569999999999999</v>
      </c>
      <c r="W24" s="26">
        <f t="shared" si="31"/>
        <v>0.18630000000000002</v>
      </c>
      <c r="X24" s="17">
        <f t="shared" si="31"/>
        <v>0.16659999999999997</v>
      </c>
    </row>
    <row r="25" spans="2:24" x14ac:dyDescent="0.45">
      <c r="B25" s="3" t="s">
        <v>16</v>
      </c>
      <c r="C25" s="16">
        <v>0.76800000000000002</v>
      </c>
      <c r="D25" s="16">
        <v>0.75049999999999994</v>
      </c>
      <c r="E25" s="16">
        <v>0.73</v>
      </c>
      <c r="F25" s="16">
        <v>0.70589999999999997</v>
      </c>
      <c r="G25" s="16">
        <v>0.68710000000000004</v>
      </c>
      <c r="H25" s="16">
        <v>0.67020000000000002</v>
      </c>
      <c r="I25" s="16">
        <v>0.66020000000000001</v>
      </c>
      <c r="J25" s="16">
        <v>0.64439999999999997</v>
      </c>
      <c r="K25" s="16">
        <v>0.6371</v>
      </c>
      <c r="L25" s="17">
        <v>0.62229999999999996</v>
      </c>
      <c r="N25" s="3" t="s">
        <v>33</v>
      </c>
      <c r="O25" s="26">
        <f t="shared" ref="O25:O29" si="32">1-C25</f>
        <v>0.23199999999999998</v>
      </c>
      <c r="P25" s="26">
        <f t="shared" ref="P25:P29" si="33">1-D25</f>
        <v>0.24950000000000006</v>
      </c>
      <c r="Q25" s="26">
        <f t="shared" ref="Q25:Q29" si="34">1-E25</f>
        <v>0.27</v>
      </c>
      <c r="R25" s="26">
        <f t="shared" ref="R25:R29" si="35">1-F25</f>
        <v>0.29410000000000003</v>
      </c>
      <c r="S25" s="26">
        <f t="shared" ref="S25:S29" si="36">1-G25</f>
        <v>0.31289999999999996</v>
      </c>
      <c r="T25" s="26">
        <f t="shared" ref="T25:T29" si="37">1-H25</f>
        <v>0.32979999999999998</v>
      </c>
      <c r="U25" s="26">
        <f t="shared" ref="U25:U29" si="38">1-I25</f>
        <v>0.33979999999999999</v>
      </c>
      <c r="V25" s="26">
        <f t="shared" ref="V25:V29" si="39">1-J25</f>
        <v>0.35560000000000003</v>
      </c>
      <c r="W25" s="26">
        <f t="shared" ref="W25:W29" si="40">1-K25</f>
        <v>0.3629</v>
      </c>
      <c r="X25" s="17">
        <f t="shared" ref="X25:X29" si="41">1-L25</f>
        <v>0.37770000000000004</v>
      </c>
    </row>
    <row r="26" spans="2:24" x14ac:dyDescent="0.45">
      <c r="B26" s="3"/>
      <c r="C26" s="16"/>
      <c r="D26" s="16"/>
      <c r="E26" s="16"/>
      <c r="F26" s="16"/>
      <c r="G26" s="16"/>
      <c r="H26" s="16"/>
      <c r="I26" s="16"/>
      <c r="J26" s="16"/>
      <c r="K26" s="16"/>
      <c r="L26" s="17"/>
      <c r="N26" s="3"/>
      <c r="O26" s="26"/>
      <c r="P26" s="26"/>
      <c r="Q26" s="26"/>
      <c r="R26" s="26"/>
      <c r="S26" s="26"/>
      <c r="T26" s="26"/>
      <c r="U26" s="26"/>
      <c r="V26" s="26"/>
      <c r="W26" s="26"/>
      <c r="X26" s="17"/>
    </row>
    <row r="27" spans="2:24" x14ac:dyDescent="0.45">
      <c r="B27" s="14" t="s">
        <v>26</v>
      </c>
      <c r="C27" s="7"/>
      <c r="D27" s="7"/>
      <c r="E27" s="7"/>
      <c r="F27" s="7"/>
      <c r="G27" s="7"/>
      <c r="H27" s="7"/>
      <c r="I27" s="7"/>
      <c r="J27" s="7"/>
      <c r="K27" s="7"/>
      <c r="L27" s="15"/>
      <c r="N27" s="14" t="s">
        <v>26</v>
      </c>
      <c r="O27" s="28"/>
      <c r="P27" s="28"/>
      <c r="Q27" s="28"/>
      <c r="R27" s="28"/>
      <c r="S27" s="28"/>
      <c r="T27" s="28"/>
      <c r="U27" s="28"/>
      <c r="V27" s="28"/>
      <c r="W27" s="28"/>
      <c r="X27" s="29"/>
    </row>
    <row r="28" spans="2:24" x14ac:dyDescent="0.45">
      <c r="B28" s="3" t="s">
        <v>12</v>
      </c>
      <c r="C28">
        <v>0.80310000000000004</v>
      </c>
      <c r="D28" s="16">
        <v>0.79520000000000002</v>
      </c>
      <c r="E28" s="16">
        <v>0.77580000000000005</v>
      </c>
      <c r="F28" s="16">
        <v>0.74909999999999999</v>
      </c>
      <c r="G28" s="16">
        <v>0.91290000000000004</v>
      </c>
      <c r="H28" s="16">
        <v>0.92290000000000005</v>
      </c>
      <c r="I28" s="16">
        <v>0.91579999999999995</v>
      </c>
      <c r="J28" s="16">
        <v>0.89019999999999999</v>
      </c>
      <c r="K28" s="16">
        <v>0.85809999999999997</v>
      </c>
      <c r="L28" s="17">
        <v>0.82769999999999999</v>
      </c>
      <c r="N28" s="3" t="s">
        <v>32</v>
      </c>
      <c r="O28" s="26">
        <f t="shared" si="32"/>
        <v>0.19689999999999996</v>
      </c>
      <c r="P28" s="26">
        <f t="shared" si="33"/>
        <v>0.20479999999999998</v>
      </c>
      <c r="Q28" s="26">
        <f t="shared" si="34"/>
        <v>0.22419999999999995</v>
      </c>
      <c r="R28" s="26">
        <f t="shared" si="35"/>
        <v>0.25090000000000001</v>
      </c>
      <c r="S28" s="26">
        <f t="shared" si="36"/>
        <v>8.7099999999999955E-2</v>
      </c>
      <c r="T28" s="26">
        <f t="shared" si="37"/>
        <v>7.7099999999999946E-2</v>
      </c>
      <c r="U28" s="26">
        <f t="shared" si="38"/>
        <v>8.4200000000000053E-2</v>
      </c>
      <c r="V28" s="26">
        <f t="shared" si="39"/>
        <v>0.10980000000000001</v>
      </c>
      <c r="W28" s="26">
        <f t="shared" si="40"/>
        <v>0.14190000000000003</v>
      </c>
      <c r="X28" s="17">
        <f t="shared" si="41"/>
        <v>0.17230000000000001</v>
      </c>
    </row>
    <row r="29" spans="2:24" x14ac:dyDescent="0.45">
      <c r="B29" s="18" t="s">
        <v>16</v>
      </c>
      <c r="C29" s="20">
        <v>0.45119999999999999</v>
      </c>
      <c r="D29" s="20">
        <v>0.39950000000000002</v>
      </c>
      <c r="E29" s="20">
        <v>0.34699999999999998</v>
      </c>
      <c r="F29" s="20">
        <v>0.30959999999999999</v>
      </c>
      <c r="G29" s="20">
        <v>0.30380000000000001</v>
      </c>
      <c r="H29" s="20">
        <v>0.2676</v>
      </c>
      <c r="I29" s="20">
        <v>0.27260000000000001</v>
      </c>
      <c r="J29" s="20">
        <v>0.24379999999999999</v>
      </c>
      <c r="K29" s="20">
        <v>0.22850000000000001</v>
      </c>
      <c r="L29" s="21">
        <v>0.1933</v>
      </c>
      <c r="N29" s="18" t="s">
        <v>33</v>
      </c>
      <c r="O29" s="20">
        <f t="shared" si="32"/>
        <v>0.54879999999999995</v>
      </c>
      <c r="P29" s="20">
        <f t="shared" si="33"/>
        <v>0.60050000000000003</v>
      </c>
      <c r="Q29" s="20">
        <f t="shared" si="34"/>
        <v>0.65300000000000002</v>
      </c>
      <c r="R29" s="20">
        <f t="shared" si="35"/>
        <v>0.69040000000000001</v>
      </c>
      <c r="S29" s="20">
        <f t="shared" si="36"/>
        <v>0.69619999999999993</v>
      </c>
      <c r="T29" s="20">
        <f t="shared" si="37"/>
        <v>0.73239999999999994</v>
      </c>
      <c r="U29" s="20">
        <f t="shared" si="38"/>
        <v>0.72740000000000005</v>
      </c>
      <c r="V29" s="20">
        <f t="shared" si="39"/>
        <v>0.75619999999999998</v>
      </c>
      <c r="W29" s="20">
        <f t="shared" si="40"/>
        <v>0.77149999999999996</v>
      </c>
      <c r="X29" s="21">
        <f t="shared" si="41"/>
        <v>0.80669999999999997</v>
      </c>
    </row>
  </sheetData>
  <phoneticPr fontId="1" type="noConversion"/>
  <conditionalFormatting sqref="O4:X5 O8:X9 O14:X15 O18:X19 O24:X25 O28:X29">
    <cfRule type="cellIs" dxfId="6" priority="1" operator="lessThan">
      <formula>0.1</formula>
    </cfRule>
  </conditionalFormatting>
  <printOptions gridLines="1"/>
  <pageMargins left="0.70866141732283472" right="0.70866141732283472" top="0.74803149606299213" bottom="0.74803149606299213" header="0.31496062992125984" footer="0.31496062992125984"/>
  <pageSetup paperSize="9" scale="97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8AB7B-2AFA-416F-BD40-C6C0E4EEC43B}">
  <dimension ref="B1:H14"/>
  <sheetViews>
    <sheetView zoomScale="85" zoomScaleNormal="85" workbookViewId="0">
      <selection activeCell="K2" sqref="K2"/>
    </sheetView>
  </sheetViews>
  <sheetFormatPr defaultRowHeight="17" x14ac:dyDescent="0.45"/>
  <cols>
    <col min="2" max="2" width="17.08203125" bestFit="1" customWidth="1"/>
    <col min="11" max="11" width="13.33203125" bestFit="1" customWidth="1"/>
  </cols>
  <sheetData>
    <row r="1" spans="2:8" ht="68.5" x14ac:dyDescent="1.65">
      <c r="B1" s="39" t="s">
        <v>30</v>
      </c>
    </row>
    <row r="3" spans="2:8" x14ac:dyDescent="0.45">
      <c r="B3" s="22" t="s">
        <v>0</v>
      </c>
      <c r="C3" s="23"/>
      <c r="F3" s="22" t="s">
        <v>0</v>
      </c>
      <c r="G3" s="23"/>
    </row>
    <row r="4" spans="2:8" x14ac:dyDescent="0.45">
      <c r="B4" s="3" t="s">
        <v>12</v>
      </c>
      <c r="C4" s="4">
        <v>1</v>
      </c>
      <c r="F4" s="3" t="s">
        <v>32</v>
      </c>
      <c r="G4" s="4">
        <f>1-C4</f>
        <v>0</v>
      </c>
    </row>
    <row r="5" spans="2:8" x14ac:dyDescent="0.45">
      <c r="B5" s="18" t="s">
        <v>16</v>
      </c>
      <c r="C5" s="2">
        <v>0.75</v>
      </c>
      <c r="F5" s="18" t="s">
        <v>33</v>
      </c>
      <c r="G5" s="2">
        <f>1-C5</f>
        <v>0.25</v>
      </c>
    </row>
    <row r="7" spans="2:8" x14ac:dyDescent="0.45">
      <c r="B7" s="12"/>
      <c r="C7" s="13" t="s">
        <v>14</v>
      </c>
      <c r="D7" s="1" t="s">
        <v>17</v>
      </c>
      <c r="F7" s="30"/>
      <c r="G7" s="31" t="s">
        <v>14</v>
      </c>
      <c r="H7" s="32" t="s">
        <v>17</v>
      </c>
    </row>
    <row r="8" spans="2:8" x14ac:dyDescent="0.45">
      <c r="B8" s="14" t="s">
        <v>27</v>
      </c>
      <c r="C8" s="7"/>
      <c r="D8" s="15"/>
      <c r="F8" s="14" t="s">
        <v>27</v>
      </c>
      <c r="G8" s="25"/>
      <c r="H8" s="15"/>
    </row>
    <row r="9" spans="2:8" x14ac:dyDescent="0.45">
      <c r="B9" s="3" t="s">
        <v>12</v>
      </c>
      <c r="C9" s="16">
        <v>0.89200000000000002</v>
      </c>
      <c r="D9" s="17"/>
      <c r="F9" s="33" t="s">
        <v>32</v>
      </c>
      <c r="G9" s="34">
        <f>1-C9</f>
        <v>0.10799999999999998</v>
      </c>
      <c r="H9" s="35">
        <f>1-D9</f>
        <v>1</v>
      </c>
    </row>
    <row r="10" spans="2:8" x14ac:dyDescent="0.45">
      <c r="B10" s="3" t="s">
        <v>16</v>
      </c>
      <c r="C10" s="16">
        <v>1</v>
      </c>
      <c r="D10" s="17">
        <v>0.93310000000000004</v>
      </c>
      <c r="F10" s="33" t="s">
        <v>33</v>
      </c>
      <c r="G10" s="34">
        <f>1-C10</f>
        <v>0</v>
      </c>
      <c r="H10" s="35">
        <f>1-D10</f>
        <v>6.6899999999999959E-2</v>
      </c>
    </row>
    <row r="11" spans="2:8" x14ac:dyDescent="0.45">
      <c r="B11" s="3"/>
      <c r="C11" s="16"/>
      <c r="D11" s="17"/>
      <c r="F11" s="33"/>
      <c r="G11" s="34"/>
      <c r="H11" s="35"/>
    </row>
    <row r="12" spans="2:8" x14ac:dyDescent="0.45">
      <c r="B12" s="14" t="s">
        <v>26</v>
      </c>
      <c r="C12" s="7"/>
      <c r="D12" s="15"/>
      <c r="F12" s="14" t="s">
        <v>26</v>
      </c>
      <c r="G12" s="28"/>
      <c r="H12" s="29"/>
    </row>
    <row r="13" spans="2:8" x14ac:dyDescent="0.45">
      <c r="B13" s="3" t="s">
        <v>12</v>
      </c>
      <c r="C13">
        <v>0.82979999999999998</v>
      </c>
      <c r="D13" s="17">
        <v>0.72219999999999995</v>
      </c>
      <c r="F13" s="33" t="s">
        <v>32</v>
      </c>
      <c r="G13" s="34">
        <f t="shared" ref="G11:G14" si="0">1-C13</f>
        <v>0.17020000000000002</v>
      </c>
      <c r="H13" s="35">
        <f t="shared" ref="H11:H14" si="1">1-D13</f>
        <v>0.27780000000000005</v>
      </c>
    </row>
    <row r="14" spans="2:8" x14ac:dyDescent="0.45">
      <c r="B14" s="18" t="s">
        <v>16</v>
      </c>
      <c r="C14" s="19">
        <v>0.33429999999999999</v>
      </c>
      <c r="D14" s="21">
        <v>0.251</v>
      </c>
      <c r="F14" s="36" t="s">
        <v>33</v>
      </c>
      <c r="G14" s="37">
        <f t="shared" si="0"/>
        <v>0.66569999999999996</v>
      </c>
      <c r="H14" s="38">
        <f t="shared" si="1"/>
        <v>0.749</v>
      </c>
    </row>
  </sheetData>
  <phoneticPr fontId="1" type="noConversion"/>
  <conditionalFormatting sqref="G9:H10 G13:H14">
    <cfRule type="cellIs" dxfId="5" priority="2" operator="lessThan">
      <formula>0.1</formula>
    </cfRule>
  </conditionalFormatting>
  <conditionalFormatting sqref="G4:G5">
    <cfRule type="cellIs" dxfId="4" priority="1" operator="lessThan">
      <formula>0.1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2E3DA-8712-441B-84EC-721B454E12DA}">
  <dimension ref="B1:X18"/>
  <sheetViews>
    <sheetView zoomScale="85" zoomScaleNormal="85" workbookViewId="0">
      <selection activeCell="K4" sqref="K4"/>
    </sheetView>
  </sheetViews>
  <sheetFormatPr defaultRowHeight="17" x14ac:dyDescent="0.45"/>
  <cols>
    <col min="2" max="2" width="17.08203125" bestFit="1" customWidth="1"/>
    <col min="11" max="11" width="13.33203125" bestFit="1" customWidth="1"/>
  </cols>
  <sheetData>
    <row r="1" spans="2:24" ht="68.5" x14ac:dyDescent="1.65">
      <c r="B1" s="39" t="s">
        <v>31</v>
      </c>
    </row>
    <row r="3" spans="2:24" x14ac:dyDescent="0.45">
      <c r="B3" s="12"/>
      <c r="C3" s="13" t="s">
        <v>35</v>
      </c>
      <c r="D3" s="1" t="s">
        <v>36</v>
      </c>
      <c r="F3" s="12"/>
      <c r="G3" s="13" t="s">
        <v>35</v>
      </c>
      <c r="H3" s="1" t="s">
        <v>36</v>
      </c>
    </row>
    <row r="4" spans="2:24" x14ac:dyDescent="0.45">
      <c r="B4" s="3" t="s">
        <v>37</v>
      </c>
      <c r="C4" s="27">
        <v>0.96099999999999997</v>
      </c>
      <c r="D4" s="4">
        <v>0.42699999999999999</v>
      </c>
      <c r="F4" s="3"/>
      <c r="G4" s="27"/>
      <c r="H4" s="4"/>
    </row>
    <row r="5" spans="2:24" x14ac:dyDescent="0.45">
      <c r="B5" s="3" t="s">
        <v>11</v>
      </c>
      <c r="C5" s="27">
        <v>0.99099999999999999</v>
      </c>
      <c r="D5" s="4">
        <v>0.70299999999999996</v>
      </c>
      <c r="F5" s="3" t="s">
        <v>32</v>
      </c>
      <c r="G5" s="27">
        <f>1-C5</f>
        <v>9.000000000000008E-3</v>
      </c>
      <c r="H5" s="4">
        <f>1-D5</f>
        <v>0.29700000000000004</v>
      </c>
    </row>
    <row r="6" spans="2:24" x14ac:dyDescent="0.45">
      <c r="B6" s="18" t="s">
        <v>13</v>
      </c>
      <c r="C6" s="19">
        <v>0.26800000000000002</v>
      </c>
      <c r="D6" s="2">
        <v>0.997</v>
      </c>
      <c r="F6" s="18" t="s">
        <v>33</v>
      </c>
      <c r="G6" s="19">
        <f>1-C6</f>
        <v>0.73199999999999998</v>
      </c>
      <c r="H6" s="2">
        <f>1-D6</f>
        <v>3.0000000000000027E-3</v>
      </c>
    </row>
    <row r="11" spans="2:24" x14ac:dyDescent="0.45">
      <c r="B11" s="12"/>
      <c r="C11" s="13" t="s">
        <v>14</v>
      </c>
      <c r="D11" s="13" t="s">
        <v>17</v>
      </c>
      <c r="E11" s="13" t="s">
        <v>15</v>
      </c>
      <c r="F11" s="13" t="s">
        <v>18</v>
      </c>
      <c r="G11" s="13" t="s">
        <v>19</v>
      </c>
      <c r="H11" s="13" t="s">
        <v>21</v>
      </c>
      <c r="I11" s="13" t="s">
        <v>22</v>
      </c>
      <c r="J11" s="13" t="s">
        <v>23</v>
      </c>
      <c r="K11" s="13" t="s">
        <v>24</v>
      </c>
      <c r="L11" s="1" t="s">
        <v>25</v>
      </c>
      <c r="N11" s="12"/>
      <c r="O11" s="13" t="s">
        <v>14</v>
      </c>
      <c r="P11" s="13" t="s">
        <v>17</v>
      </c>
      <c r="Q11" s="13" t="s">
        <v>15</v>
      </c>
      <c r="R11" s="13" t="s">
        <v>18</v>
      </c>
      <c r="S11" s="13" t="s">
        <v>19</v>
      </c>
      <c r="T11" s="13" t="s">
        <v>21</v>
      </c>
      <c r="U11" s="13" t="s">
        <v>22</v>
      </c>
      <c r="V11" s="13" t="s">
        <v>23</v>
      </c>
      <c r="W11" s="13" t="s">
        <v>24</v>
      </c>
      <c r="X11" s="1" t="s">
        <v>25</v>
      </c>
    </row>
    <row r="12" spans="2:24" x14ac:dyDescent="0.45">
      <c r="B12" s="14" t="s">
        <v>27</v>
      </c>
      <c r="C12" s="7"/>
      <c r="D12" s="7"/>
      <c r="E12" s="7"/>
      <c r="F12" s="7"/>
      <c r="G12" s="7"/>
      <c r="H12" s="7"/>
      <c r="I12" s="7"/>
      <c r="J12" s="7"/>
      <c r="K12" s="7"/>
      <c r="L12" s="15"/>
      <c r="N12" s="14" t="s">
        <v>27</v>
      </c>
      <c r="O12" s="25"/>
      <c r="P12" s="25"/>
      <c r="Q12" s="25"/>
      <c r="R12" s="25"/>
      <c r="S12" s="25"/>
      <c r="T12" s="25"/>
      <c r="U12" s="25"/>
      <c r="V12" s="25"/>
      <c r="W12" s="25"/>
      <c r="X12" s="15"/>
    </row>
    <row r="13" spans="2:24" x14ac:dyDescent="0.45">
      <c r="B13" s="3" t="s">
        <v>12</v>
      </c>
      <c r="C13" s="16">
        <v>0.68969999999999998</v>
      </c>
      <c r="D13" s="16">
        <v>0.69220000000000004</v>
      </c>
      <c r="E13" s="16">
        <v>0.6946</v>
      </c>
      <c r="F13" s="16">
        <v>0.69710000000000005</v>
      </c>
      <c r="G13" s="16">
        <v>0.69969999999999999</v>
      </c>
      <c r="H13" s="16">
        <v>0.70220000000000005</v>
      </c>
      <c r="I13" s="16">
        <v>0.70489999999999997</v>
      </c>
      <c r="J13" s="16">
        <v>0.70750000000000002</v>
      </c>
      <c r="K13" s="16">
        <v>0.71020000000000005</v>
      </c>
      <c r="L13" s="17">
        <v>0.71279999999999999</v>
      </c>
      <c r="N13" s="3" t="s">
        <v>32</v>
      </c>
      <c r="O13" s="26">
        <f>1-C13</f>
        <v>0.31030000000000002</v>
      </c>
      <c r="P13" s="26">
        <f t="shared" ref="P13:X18" si="0">1-D13</f>
        <v>0.30779999999999996</v>
      </c>
      <c r="Q13" s="26">
        <f t="shared" si="0"/>
        <v>0.3054</v>
      </c>
      <c r="R13" s="26">
        <f t="shared" si="0"/>
        <v>0.30289999999999995</v>
      </c>
      <c r="S13" s="26">
        <f t="shared" si="0"/>
        <v>0.30030000000000001</v>
      </c>
      <c r="T13" s="26">
        <f t="shared" si="0"/>
        <v>0.29779999999999995</v>
      </c>
      <c r="U13" s="26">
        <f t="shared" si="0"/>
        <v>0.29510000000000003</v>
      </c>
      <c r="V13" s="26">
        <f t="shared" si="0"/>
        <v>0.29249999999999998</v>
      </c>
      <c r="W13" s="26">
        <f t="shared" si="0"/>
        <v>0.28979999999999995</v>
      </c>
      <c r="X13" s="17">
        <f t="shared" si="0"/>
        <v>0.28720000000000001</v>
      </c>
    </row>
    <row r="14" spans="2:24" x14ac:dyDescent="0.45">
      <c r="B14" s="3" t="s">
        <v>16</v>
      </c>
      <c r="C14" s="16">
        <v>0.95979999999999999</v>
      </c>
      <c r="D14" s="16">
        <v>0.9587</v>
      </c>
      <c r="E14" s="16">
        <v>0.95820000000000005</v>
      </c>
      <c r="F14" s="16">
        <v>0.95760000000000001</v>
      </c>
      <c r="G14" s="16">
        <v>0.95889999999999997</v>
      </c>
      <c r="H14" s="16">
        <v>0.95840000000000003</v>
      </c>
      <c r="I14" s="16">
        <v>0.9597</v>
      </c>
      <c r="J14" s="16">
        <v>0.95909999999999995</v>
      </c>
      <c r="K14" s="16">
        <v>0.96020000000000005</v>
      </c>
      <c r="L14" s="17">
        <v>0.95960000000000001</v>
      </c>
      <c r="N14" s="3" t="s">
        <v>33</v>
      </c>
      <c r="O14" s="26">
        <f t="shared" ref="O14:O18" si="1">1-C14</f>
        <v>4.0200000000000014E-2</v>
      </c>
      <c r="P14" s="26">
        <f t="shared" si="0"/>
        <v>4.1300000000000003E-2</v>
      </c>
      <c r="Q14" s="26">
        <f t="shared" si="0"/>
        <v>4.1799999999999948E-2</v>
      </c>
      <c r="R14" s="26">
        <f t="shared" si="0"/>
        <v>4.2399999999999993E-2</v>
      </c>
      <c r="S14" s="26">
        <f t="shared" si="0"/>
        <v>4.1100000000000025E-2</v>
      </c>
      <c r="T14" s="26">
        <f t="shared" si="0"/>
        <v>4.159999999999997E-2</v>
      </c>
      <c r="U14" s="26">
        <f t="shared" si="0"/>
        <v>4.0300000000000002E-2</v>
      </c>
      <c r="V14" s="26">
        <f t="shared" si="0"/>
        <v>4.0900000000000047E-2</v>
      </c>
      <c r="W14" s="26">
        <f t="shared" si="0"/>
        <v>3.9799999999999947E-2</v>
      </c>
      <c r="X14" s="17">
        <f t="shared" si="0"/>
        <v>4.0399999999999991E-2</v>
      </c>
    </row>
    <row r="15" spans="2:24" x14ac:dyDescent="0.45">
      <c r="B15" s="3"/>
      <c r="C15" s="16"/>
      <c r="D15" s="16"/>
      <c r="E15" s="16"/>
      <c r="F15" s="16"/>
      <c r="G15" s="16"/>
      <c r="H15" s="16"/>
      <c r="I15" s="16"/>
      <c r="J15" s="16"/>
      <c r="K15" s="16"/>
      <c r="L15" s="17"/>
      <c r="N15" s="3"/>
      <c r="O15" s="26"/>
      <c r="P15" s="26"/>
      <c r="Q15" s="26"/>
      <c r="R15" s="26"/>
      <c r="S15" s="26"/>
      <c r="T15" s="26"/>
      <c r="U15" s="26"/>
      <c r="V15" s="26"/>
      <c r="W15" s="26"/>
      <c r="X15" s="17"/>
    </row>
    <row r="16" spans="2:24" x14ac:dyDescent="0.45">
      <c r="B16" s="14" t="s">
        <v>26</v>
      </c>
      <c r="C16" s="7"/>
      <c r="D16" s="7"/>
      <c r="E16" s="7"/>
      <c r="F16" s="7"/>
      <c r="G16" s="7"/>
      <c r="H16" s="7"/>
      <c r="I16" s="7"/>
      <c r="J16" s="7"/>
      <c r="K16" s="7"/>
      <c r="L16" s="15"/>
      <c r="N16" s="14" t="s">
        <v>26</v>
      </c>
      <c r="O16" s="28"/>
      <c r="P16" s="28"/>
      <c r="Q16" s="28"/>
      <c r="R16" s="28"/>
      <c r="S16" s="28"/>
      <c r="T16" s="28"/>
      <c r="U16" s="28"/>
      <c r="V16" s="28"/>
      <c r="W16" s="28"/>
      <c r="X16" s="29"/>
    </row>
    <row r="17" spans="2:24" x14ac:dyDescent="0.45">
      <c r="B17" s="3" t="s">
        <v>12</v>
      </c>
      <c r="C17">
        <v>0.90249999999999997</v>
      </c>
      <c r="D17" s="16">
        <v>0.90800000000000003</v>
      </c>
      <c r="E17" s="16">
        <v>0.9083</v>
      </c>
      <c r="F17" s="16">
        <v>0.90659999999999996</v>
      </c>
      <c r="G17" s="16">
        <v>0.93359999999999999</v>
      </c>
      <c r="H17" s="16">
        <v>0.93859999999999999</v>
      </c>
      <c r="I17" s="16">
        <v>0.93689999999999996</v>
      </c>
      <c r="J17" s="16">
        <v>0.94199999999999995</v>
      </c>
      <c r="K17" s="16">
        <v>0.94140000000000001</v>
      </c>
      <c r="L17" s="17">
        <v>0.94610000000000005</v>
      </c>
      <c r="N17" s="3" t="s">
        <v>32</v>
      </c>
      <c r="O17" s="26">
        <f t="shared" si="1"/>
        <v>9.7500000000000031E-2</v>
      </c>
      <c r="P17" s="26">
        <f t="shared" si="0"/>
        <v>9.1999999999999971E-2</v>
      </c>
      <c r="Q17" s="26">
        <f t="shared" si="0"/>
        <v>9.1700000000000004E-2</v>
      </c>
      <c r="R17" s="26">
        <f t="shared" si="0"/>
        <v>9.3400000000000039E-2</v>
      </c>
      <c r="S17" s="26">
        <f t="shared" si="0"/>
        <v>6.6400000000000015E-2</v>
      </c>
      <c r="T17" s="26">
        <f t="shared" si="0"/>
        <v>6.140000000000001E-2</v>
      </c>
      <c r="U17" s="26">
        <f t="shared" si="0"/>
        <v>6.3100000000000045E-2</v>
      </c>
      <c r="V17" s="26">
        <f t="shared" si="0"/>
        <v>5.8000000000000052E-2</v>
      </c>
      <c r="W17" s="26">
        <f t="shared" si="0"/>
        <v>5.8599999999999985E-2</v>
      </c>
      <c r="X17" s="17">
        <f t="shared" si="0"/>
        <v>5.3899999999999948E-2</v>
      </c>
    </row>
    <row r="18" spans="2:24" x14ac:dyDescent="0.45">
      <c r="B18" s="18" t="s">
        <v>16</v>
      </c>
      <c r="C18" s="19">
        <v>0.47820000000000001</v>
      </c>
      <c r="D18" s="20">
        <v>0.43359999999999999</v>
      </c>
      <c r="E18" s="20">
        <v>0.40539999999999998</v>
      </c>
      <c r="F18" s="20">
        <v>0.38080000000000003</v>
      </c>
      <c r="G18" s="20">
        <v>0.41189999999999999</v>
      </c>
      <c r="H18" s="20">
        <v>0.3866</v>
      </c>
      <c r="I18" s="20">
        <v>0.40770000000000001</v>
      </c>
      <c r="J18" s="20">
        <v>0.38279999999999997</v>
      </c>
      <c r="K18" s="20">
        <v>0.39419999999999999</v>
      </c>
      <c r="L18" s="21">
        <v>0.3755</v>
      </c>
      <c r="N18" s="18" t="s">
        <v>33</v>
      </c>
      <c r="O18" s="20">
        <f t="shared" si="1"/>
        <v>0.52180000000000004</v>
      </c>
      <c r="P18" s="20">
        <f t="shared" si="0"/>
        <v>0.56640000000000001</v>
      </c>
      <c r="Q18" s="20">
        <f t="shared" si="0"/>
        <v>0.59460000000000002</v>
      </c>
      <c r="R18" s="20">
        <f t="shared" si="0"/>
        <v>0.61919999999999997</v>
      </c>
      <c r="S18" s="20">
        <f t="shared" si="0"/>
        <v>0.58810000000000007</v>
      </c>
      <c r="T18" s="20">
        <f t="shared" si="0"/>
        <v>0.61339999999999995</v>
      </c>
      <c r="U18" s="20">
        <f t="shared" si="0"/>
        <v>0.59230000000000005</v>
      </c>
      <c r="V18" s="20">
        <f t="shared" si="0"/>
        <v>0.61719999999999997</v>
      </c>
      <c r="W18" s="20">
        <f t="shared" si="0"/>
        <v>0.60580000000000001</v>
      </c>
      <c r="X18" s="21">
        <f t="shared" si="0"/>
        <v>0.62450000000000006</v>
      </c>
    </row>
  </sheetData>
  <phoneticPr fontId="1" type="noConversion"/>
  <conditionalFormatting sqref="O13:X14 O17:X18">
    <cfRule type="cellIs" dxfId="3" priority="2" operator="lessThan">
      <formula>0.1</formula>
    </cfRule>
  </conditionalFormatting>
  <conditionalFormatting sqref="G5:H6">
    <cfRule type="cellIs" dxfId="2" priority="1" operator="lessThan">
      <formula>0.1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2CF9C-097E-49FA-87C5-E79EAFCD7542}">
  <dimension ref="B1:X16"/>
  <sheetViews>
    <sheetView tabSelected="1" workbookViewId="0">
      <selection activeCell="B1" sqref="B1"/>
    </sheetView>
  </sheetViews>
  <sheetFormatPr defaultRowHeight="17" x14ac:dyDescent="0.45"/>
  <sheetData>
    <row r="1" spans="2:24" ht="68.5" x14ac:dyDescent="1.65">
      <c r="B1" s="39" t="s">
        <v>34</v>
      </c>
    </row>
    <row r="2" spans="2:24" x14ac:dyDescent="0.45">
      <c r="B2" s="12"/>
      <c r="C2" s="13" t="s">
        <v>35</v>
      </c>
      <c r="D2" s="1" t="s">
        <v>36</v>
      </c>
      <c r="F2" s="12"/>
      <c r="G2" s="13" t="s">
        <v>35</v>
      </c>
      <c r="H2" s="1" t="s">
        <v>36</v>
      </c>
    </row>
    <row r="3" spans="2:24" x14ac:dyDescent="0.45">
      <c r="B3" s="3" t="s">
        <v>37</v>
      </c>
      <c r="C3" s="27">
        <v>0.99199999999999999</v>
      </c>
      <c r="D3" s="4">
        <v>0.16500000000000001</v>
      </c>
      <c r="F3" s="3"/>
      <c r="G3" s="27"/>
      <c r="H3" s="4"/>
    </row>
    <row r="4" spans="2:24" x14ac:dyDescent="0.45">
      <c r="B4" s="3" t="s">
        <v>11</v>
      </c>
      <c r="C4" s="27">
        <v>1</v>
      </c>
      <c r="D4" s="4">
        <v>0.89400000000000002</v>
      </c>
      <c r="F4" s="3" t="s">
        <v>32</v>
      </c>
      <c r="G4" s="27">
        <f>1-C4</f>
        <v>0</v>
      </c>
      <c r="H4" s="4">
        <f>1-D4</f>
        <v>0.10599999999999998</v>
      </c>
    </row>
    <row r="5" spans="2:24" x14ac:dyDescent="0.45">
      <c r="B5" s="18" t="s">
        <v>13</v>
      </c>
      <c r="C5" s="19">
        <v>0.1759</v>
      </c>
      <c r="D5" s="2">
        <v>1</v>
      </c>
      <c r="F5" s="18" t="s">
        <v>33</v>
      </c>
      <c r="G5" s="19">
        <f>1-C5</f>
        <v>0.82410000000000005</v>
      </c>
      <c r="H5" s="2">
        <f>1-D5</f>
        <v>0</v>
      </c>
    </row>
    <row r="9" spans="2:24" x14ac:dyDescent="0.45">
      <c r="B9" s="12" t="s">
        <v>34</v>
      </c>
      <c r="C9" s="13" t="s">
        <v>14</v>
      </c>
      <c r="D9" s="13" t="s">
        <v>17</v>
      </c>
      <c r="E9" s="13" t="s">
        <v>15</v>
      </c>
      <c r="F9" s="13" t="s">
        <v>18</v>
      </c>
      <c r="G9" s="13" t="s">
        <v>19</v>
      </c>
      <c r="H9" s="13" t="s">
        <v>21</v>
      </c>
      <c r="I9" s="13" t="s">
        <v>22</v>
      </c>
      <c r="J9" s="13" t="s">
        <v>23</v>
      </c>
      <c r="K9" s="13" t="s">
        <v>24</v>
      </c>
      <c r="L9" s="1" t="s">
        <v>25</v>
      </c>
      <c r="N9" s="12"/>
      <c r="O9" s="13" t="s">
        <v>14</v>
      </c>
      <c r="P9" s="13" t="s">
        <v>17</v>
      </c>
      <c r="Q9" s="13" t="s">
        <v>15</v>
      </c>
      <c r="R9" s="13" t="s">
        <v>18</v>
      </c>
      <c r="S9" s="13" t="s">
        <v>19</v>
      </c>
      <c r="T9" s="13" t="s">
        <v>21</v>
      </c>
      <c r="U9" s="13" t="s">
        <v>22</v>
      </c>
      <c r="V9" s="13" t="s">
        <v>23</v>
      </c>
      <c r="W9" s="13" t="s">
        <v>24</v>
      </c>
      <c r="X9" s="1" t="s">
        <v>25</v>
      </c>
    </row>
    <row r="10" spans="2:24" x14ac:dyDescent="0.45">
      <c r="B10" s="14" t="s">
        <v>27</v>
      </c>
      <c r="C10" s="25"/>
      <c r="D10" s="25"/>
      <c r="E10" s="25"/>
      <c r="F10" s="25"/>
      <c r="G10" s="25"/>
      <c r="H10" s="25"/>
      <c r="I10" s="25"/>
      <c r="J10" s="25"/>
      <c r="K10" s="25"/>
      <c r="L10" s="15"/>
      <c r="N10" s="14" t="s">
        <v>27</v>
      </c>
      <c r="O10" s="25"/>
      <c r="P10" s="25"/>
      <c r="Q10" s="25"/>
      <c r="R10" s="25"/>
      <c r="S10" s="25"/>
      <c r="T10" s="25"/>
      <c r="U10" s="25"/>
      <c r="V10" s="25"/>
      <c r="W10" s="25"/>
      <c r="X10" s="15"/>
    </row>
    <row r="11" spans="2:24" x14ac:dyDescent="0.45">
      <c r="B11" s="3" t="s">
        <v>12</v>
      </c>
      <c r="C11" s="26">
        <v>0.69599999999999995</v>
      </c>
      <c r="D11" s="26">
        <v>0.69699999999999995</v>
      </c>
      <c r="E11" s="26">
        <v>0.69799999999999995</v>
      </c>
      <c r="F11" s="26">
        <v>0.69799999999999995</v>
      </c>
      <c r="G11" s="26">
        <v>0.69899999999999995</v>
      </c>
      <c r="H11" s="26">
        <v>0.70099999999999996</v>
      </c>
      <c r="I11" s="26">
        <v>0.70199999999999996</v>
      </c>
      <c r="J11" s="26">
        <v>0.70299999999999996</v>
      </c>
      <c r="K11" s="26">
        <v>0.70399999999999996</v>
      </c>
      <c r="L11" s="17">
        <v>0.70499999999999996</v>
      </c>
      <c r="N11" s="3" t="s">
        <v>32</v>
      </c>
      <c r="O11" s="26">
        <f>1-C11</f>
        <v>0.30400000000000005</v>
      </c>
      <c r="P11" s="26">
        <f t="shared" ref="P11:X16" si="0">1-D11</f>
        <v>0.30300000000000005</v>
      </c>
      <c r="Q11" s="26">
        <f t="shared" si="0"/>
        <v>0.30200000000000005</v>
      </c>
      <c r="R11" s="26">
        <f t="shared" si="0"/>
        <v>0.30200000000000005</v>
      </c>
      <c r="S11" s="26">
        <f t="shared" si="0"/>
        <v>0.30100000000000005</v>
      </c>
      <c r="T11" s="26">
        <f t="shared" si="0"/>
        <v>0.29900000000000004</v>
      </c>
      <c r="U11" s="26">
        <f t="shared" si="0"/>
        <v>0.29800000000000004</v>
      </c>
      <c r="V11" s="26">
        <f t="shared" si="0"/>
        <v>0.29700000000000004</v>
      </c>
      <c r="W11" s="26">
        <f t="shared" si="0"/>
        <v>0.29600000000000004</v>
      </c>
      <c r="X11" s="17">
        <f t="shared" si="0"/>
        <v>0.29500000000000004</v>
      </c>
    </row>
    <row r="12" spans="2:24" x14ac:dyDescent="0.45">
      <c r="B12" s="3" t="s">
        <v>16</v>
      </c>
      <c r="C12" s="26">
        <v>0.999</v>
      </c>
      <c r="D12" s="26">
        <v>0.999</v>
      </c>
      <c r="E12" s="26">
        <v>0.999</v>
      </c>
      <c r="F12" s="26">
        <v>0.999</v>
      </c>
      <c r="G12" s="26">
        <v>0.999</v>
      </c>
      <c r="H12" s="26">
        <v>0.999</v>
      </c>
      <c r="I12" s="26">
        <v>0.999</v>
      </c>
      <c r="J12" s="26">
        <v>0.999</v>
      </c>
      <c r="K12" s="26">
        <v>0.999</v>
      </c>
      <c r="L12" s="17">
        <v>0.999</v>
      </c>
      <c r="N12" s="3" t="s">
        <v>33</v>
      </c>
      <c r="O12" s="26">
        <f t="shared" ref="O12:O16" si="1">1-C12</f>
        <v>1.0000000000000009E-3</v>
      </c>
      <c r="P12" s="26">
        <f t="shared" si="0"/>
        <v>1.0000000000000009E-3</v>
      </c>
      <c r="Q12" s="26">
        <f t="shared" si="0"/>
        <v>1.0000000000000009E-3</v>
      </c>
      <c r="R12" s="26">
        <f t="shared" si="0"/>
        <v>1.0000000000000009E-3</v>
      </c>
      <c r="S12" s="26">
        <f t="shared" si="0"/>
        <v>1.0000000000000009E-3</v>
      </c>
      <c r="T12" s="26">
        <f t="shared" si="0"/>
        <v>1.0000000000000009E-3</v>
      </c>
      <c r="U12" s="26">
        <f t="shared" si="0"/>
        <v>1.0000000000000009E-3</v>
      </c>
      <c r="V12" s="26">
        <f t="shared" si="0"/>
        <v>1.0000000000000009E-3</v>
      </c>
      <c r="W12" s="26">
        <f t="shared" si="0"/>
        <v>1.0000000000000009E-3</v>
      </c>
      <c r="X12" s="17">
        <f t="shared" si="0"/>
        <v>1.0000000000000009E-3</v>
      </c>
    </row>
    <row r="13" spans="2:24" x14ac:dyDescent="0.45">
      <c r="B13" s="3"/>
      <c r="C13" s="26"/>
      <c r="D13" s="26"/>
      <c r="E13" s="26"/>
      <c r="F13" s="26"/>
      <c r="G13" s="26"/>
      <c r="H13" s="26"/>
      <c r="I13" s="26"/>
      <c r="J13" s="26"/>
      <c r="K13" s="26"/>
      <c r="L13" s="17"/>
      <c r="N13" s="3"/>
      <c r="O13" s="26"/>
      <c r="P13" s="26"/>
      <c r="Q13" s="26"/>
      <c r="R13" s="26"/>
      <c r="S13" s="26"/>
      <c r="T13" s="26"/>
      <c r="U13" s="26"/>
      <c r="V13" s="26"/>
      <c r="W13" s="26"/>
      <c r="X13" s="17"/>
    </row>
    <row r="14" spans="2:24" x14ac:dyDescent="0.45">
      <c r="B14" s="14" t="s">
        <v>26</v>
      </c>
      <c r="C14" s="25"/>
      <c r="D14" s="25"/>
      <c r="E14" s="25"/>
      <c r="F14" s="25"/>
      <c r="G14" s="25"/>
      <c r="H14" s="25"/>
      <c r="I14" s="25"/>
      <c r="J14" s="25"/>
      <c r="K14" s="25"/>
      <c r="L14" s="15"/>
      <c r="N14" s="14" t="s">
        <v>26</v>
      </c>
      <c r="O14" s="28"/>
      <c r="P14" s="28"/>
      <c r="Q14" s="28"/>
      <c r="R14" s="28"/>
      <c r="S14" s="28"/>
      <c r="T14" s="28"/>
      <c r="U14" s="28"/>
      <c r="V14" s="28"/>
      <c r="W14" s="28"/>
      <c r="X14" s="29"/>
    </row>
    <row r="15" spans="2:24" x14ac:dyDescent="0.45">
      <c r="B15" s="3" t="s">
        <v>12</v>
      </c>
      <c r="C15" s="27">
        <v>0.95299999999999996</v>
      </c>
      <c r="D15" s="26">
        <v>0.96299999999999997</v>
      </c>
      <c r="E15" s="26">
        <v>0.96799999999999997</v>
      </c>
      <c r="F15" s="26">
        <v>0.97</v>
      </c>
      <c r="G15" s="26">
        <v>0.97199999999999998</v>
      </c>
      <c r="H15" s="26">
        <v>0.97599999999999998</v>
      </c>
      <c r="I15" s="26">
        <v>0.96899999999999997</v>
      </c>
      <c r="J15" s="26">
        <v>0.97299999999999998</v>
      </c>
      <c r="K15" s="26">
        <v>0.96699999999999997</v>
      </c>
      <c r="L15" s="17">
        <v>0.97</v>
      </c>
      <c r="N15" s="3" t="s">
        <v>32</v>
      </c>
      <c r="O15" s="26">
        <f t="shared" si="1"/>
        <v>4.7000000000000042E-2</v>
      </c>
      <c r="P15" s="26">
        <f t="shared" si="0"/>
        <v>3.7000000000000033E-2</v>
      </c>
      <c r="Q15" s="26">
        <f t="shared" si="0"/>
        <v>3.2000000000000028E-2</v>
      </c>
      <c r="R15" s="26">
        <f t="shared" si="0"/>
        <v>3.0000000000000027E-2</v>
      </c>
      <c r="S15" s="26">
        <f t="shared" si="0"/>
        <v>2.8000000000000025E-2</v>
      </c>
      <c r="T15" s="26">
        <f t="shared" si="0"/>
        <v>2.4000000000000021E-2</v>
      </c>
      <c r="U15" s="26">
        <f t="shared" si="0"/>
        <v>3.1000000000000028E-2</v>
      </c>
      <c r="V15" s="26">
        <f t="shared" si="0"/>
        <v>2.7000000000000024E-2</v>
      </c>
      <c r="W15" s="26">
        <f t="shared" si="0"/>
        <v>3.3000000000000029E-2</v>
      </c>
      <c r="X15" s="17">
        <f t="shared" si="0"/>
        <v>3.0000000000000027E-2</v>
      </c>
    </row>
    <row r="16" spans="2:24" x14ac:dyDescent="0.45">
      <c r="B16" s="18" t="s">
        <v>16</v>
      </c>
      <c r="C16" s="19">
        <v>0.55500000000000005</v>
      </c>
      <c r="D16" s="20">
        <v>0.53900000000000003</v>
      </c>
      <c r="E16" s="20">
        <v>0.52900000000000003</v>
      </c>
      <c r="F16" s="20">
        <v>0.52</v>
      </c>
      <c r="G16" s="20">
        <v>0.53500000000000003</v>
      </c>
      <c r="H16" s="20">
        <v>0.52800000000000002</v>
      </c>
      <c r="I16" s="20">
        <v>0.53800000000000003</v>
      </c>
      <c r="J16" s="20">
        <v>0.53200000000000003</v>
      </c>
      <c r="K16" s="20">
        <v>0.53800000000000003</v>
      </c>
      <c r="L16" s="21">
        <v>0.53400000000000003</v>
      </c>
      <c r="N16" s="18" t="s">
        <v>33</v>
      </c>
      <c r="O16" s="20">
        <f t="shared" si="1"/>
        <v>0.44499999999999995</v>
      </c>
      <c r="P16" s="20">
        <f t="shared" si="0"/>
        <v>0.46099999999999997</v>
      </c>
      <c r="Q16" s="20">
        <f t="shared" si="0"/>
        <v>0.47099999999999997</v>
      </c>
      <c r="R16" s="20">
        <f t="shared" si="0"/>
        <v>0.48</v>
      </c>
      <c r="S16" s="20">
        <f t="shared" si="0"/>
        <v>0.46499999999999997</v>
      </c>
      <c r="T16" s="20">
        <f t="shared" si="0"/>
        <v>0.47199999999999998</v>
      </c>
      <c r="U16" s="20">
        <f t="shared" si="0"/>
        <v>0.46199999999999997</v>
      </c>
      <c r="V16" s="20">
        <f t="shared" si="0"/>
        <v>0.46799999999999997</v>
      </c>
      <c r="W16" s="20">
        <f t="shared" si="0"/>
        <v>0.46199999999999997</v>
      </c>
      <c r="X16" s="21">
        <f t="shared" si="0"/>
        <v>0.46599999999999997</v>
      </c>
    </row>
  </sheetData>
  <phoneticPr fontId="1" type="noConversion"/>
  <conditionalFormatting sqref="O11:X12 O15:X16">
    <cfRule type="cellIs" dxfId="1" priority="2" operator="lessThan">
      <formula>0.1</formula>
    </cfRule>
  </conditionalFormatting>
  <conditionalFormatting sqref="G4:H5">
    <cfRule type="cellIs" dxfId="0" priority="1" operator="lessThan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mvtec_class별</vt:lpstr>
      <vt:lpstr>mvtec_all_class</vt:lpstr>
      <vt:lpstr>orange</vt:lpstr>
      <vt:lpstr>crop</vt:lpstr>
      <vt:lpstr>medical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intellicode</dc:creator>
  <cp:lastModifiedBy>하 수민</cp:lastModifiedBy>
  <cp:lastPrinted>2024-10-09T09:32:56Z</cp:lastPrinted>
  <dcterms:created xsi:type="dcterms:W3CDTF">2015-06-05T18:17:20Z</dcterms:created>
  <dcterms:modified xsi:type="dcterms:W3CDTF">2024-10-11T06:39:18Z</dcterms:modified>
</cp:coreProperties>
</file>