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class\2020-1\grad\"/>
    </mc:Choice>
  </mc:AlternateContent>
  <xr:revisionPtr revIDLastSave="0" documentId="13_ncr:1_{90C79DDF-3C25-4693-9FCE-77928FA4F1AA}" xr6:coauthVersionLast="44" xr6:coauthVersionMax="44" xr10:uidLastSave="{00000000-0000-0000-0000-000000000000}"/>
  <bookViews>
    <workbookView xWindow="-108" yWindow="-108" windowWidth="23256" windowHeight="12576" xr2:uid="{AC17233B-CD0A-4759-8E20-18FDADD2F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88" i="1" l="1"/>
  <c r="X9" i="1"/>
  <c r="X30" i="1"/>
  <c r="X37" i="1"/>
  <c r="X44" i="1"/>
  <c r="X51" i="1"/>
  <c r="X23" i="1"/>
  <c r="X16" i="1"/>
  <c r="P2" i="1"/>
  <c r="T2" i="1"/>
  <c r="X2" i="1"/>
  <c r="T59" i="1" l="1"/>
  <c r="T51" i="1"/>
  <c r="T44" i="1"/>
  <c r="T37" i="1"/>
  <c r="T30" i="1"/>
  <c r="T23" i="1"/>
  <c r="T16" i="1"/>
  <c r="T9" i="1"/>
  <c r="B72" i="1" l="1"/>
  <c r="A72" i="1"/>
  <c r="P59" i="1"/>
  <c r="O59" i="1"/>
  <c r="M59" i="1"/>
  <c r="J59" i="1"/>
  <c r="P51" i="1"/>
  <c r="P44" i="1"/>
  <c r="P37" i="1"/>
  <c r="P30" i="1"/>
  <c r="P23" i="1"/>
  <c r="P16" i="1"/>
  <c r="P9" i="1"/>
  <c r="O51" i="1"/>
  <c r="O44" i="1"/>
  <c r="O37" i="1"/>
  <c r="O30" i="1"/>
  <c r="O23" i="1"/>
  <c r="O16" i="1"/>
  <c r="O9" i="1"/>
  <c r="O2" i="1"/>
  <c r="M51" i="1"/>
  <c r="M44" i="1"/>
  <c r="M37" i="1"/>
  <c r="M30" i="1"/>
  <c r="M23" i="1"/>
  <c r="M16" i="1"/>
  <c r="M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2" i="1"/>
  <c r="J51" i="1"/>
  <c r="J44" i="1"/>
  <c r="J37" i="1"/>
  <c r="J30" i="1"/>
  <c r="J23" i="1"/>
  <c r="J16" i="1"/>
  <c r="J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2" i="1"/>
</calcChain>
</file>

<file path=xl/sharedStrings.xml><?xml version="1.0" encoding="utf-8"?>
<sst xmlns="http://schemas.openxmlformats.org/spreadsheetml/2006/main" count="77" uniqueCount="29">
  <si>
    <t>ds</t>
    <phoneticPr fontId="1" type="noConversion"/>
  </si>
  <si>
    <t>prophet</t>
    <phoneticPr fontId="1" type="noConversion"/>
  </si>
  <si>
    <t>역명</t>
    <phoneticPr fontId="1" type="noConversion"/>
  </si>
  <si>
    <t>이태원</t>
    <phoneticPr fontId="1" type="noConversion"/>
  </si>
  <si>
    <t>여의나루</t>
    <phoneticPr fontId="1" type="noConversion"/>
  </si>
  <si>
    <t>강남</t>
    <phoneticPr fontId="1" type="noConversion"/>
  </si>
  <si>
    <t>고속터미널</t>
    <phoneticPr fontId="1" type="noConversion"/>
  </si>
  <si>
    <t>잠실(송파구청)</t>
    <phoneticPr fontId="1" type="noConversion"/>
  </si>
  <si>
    <t>홍대입구</t>
    <phoneticPr fontId="1" type="noConversion"/>
  </si>
  <si>
    <t>건대입구</t>
    <phoneticPr fontId="1" type="noConversion"/>
  </si>
  <si>
    <t>명동</t>
    <phoneticPr fontId="1" type="noConversion"/>
  </si>
  <si>
    <t>holt</t>
    <phoneticPr fontId="1" type="noConversion"/>
  </si>
  <si>
    <t>단순평균이동</t>
    <phoneticPr fontId="1" type="noConversion"/>
  </si>
  <si>
    <t>지수평균이동</t>
    <phoneticPr fontId="1" type="noConversion"/>
  </si>
  <si>
    <t>prophet잔차</t>
    <phoneticPr fontId="1" type="noConversion"/>
  </si>
  <si>
    <t>prophet잔차 평균</t>
    <phoneticPr fontId="1" type="noConversion"/>
  </si>
  <si>
    <t>holt잔차</t>
    <phoneticPr fontId="1" type="noConversion"/>
  </si>
  <si>
    <t>holt잔차평균</t>
    <phoneticPr fontId="1" type="noConversion"/>
  </si>
  <si>
    <t>지수평균</t>
    <phoneticPr fontId="1" type="noConversion"/>
  </si>
  <si>
    <t>단순평균</t>
    <phoneticPr fontId="1" type="noConversion"/>
  </si>
  <si>
    <t>prophet(train*0.8)</t>
    <phoneticPr fontId="1" type="noConversion"/>
  </si>
  <si>
    <t>holt(train*0.8)</t>
    <phoneticPr fontId="1" type="noConversion"/>
  </si>
  <si>
    <t>lstm모델</t>
    <phoneticPr fontId="1" type="noConversion"/>
  </si>
  <si>
    <t>lstm잔차</t>
    <phoneticPr fontId="1" type="noConversion"/>
  </si>
  <si>
    <t>실제인원</t>
    <phoneticPr fontId="1" type="noConversion"/>
  </si>
  <si>
    <t>-&gt;모델에서 mae값</t>
    <phoneticPr fontId="1" type="noConversion"/>
  </si>
  <si>
    <t>실제 값과 예측값 mae값</t>
    <phoneticPr fontId="1" type="noConversion"/>
  </si>
  <si>
    <t>다중회귀분석</t>
    <phoneticPr fontId="1" type="noConversion"/>
  </si>
  <si>
    <t>다중회귀분석잔차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</si>
</sst>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4" fontId="2" fillId="2" borderId="0" xfId="1" applyNumberFormat="1">
      <alignment vertical="center"/>
    </xf>
    <xf numFmtId="0" fontId="2" fillId="2" borderId="0" xfId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09D6-D569-4A5D-B01C-CF3B9C707E36}">
  <dimension ref="A1:Z92"/>
  <sheetViews>
    <sheetView tabSelected="1" topLeftCell="D1" zoomScale="70" zoomScaleNormal="70" workbookViewId="0">
      <selection activeCell="R70" sqref="R70:Z70"/>
    </sheetView>
  </sheetViews>
  <sheetFormatPr defaultRowHeight="17.399999999999999" x14ac:dyDescent="0.4"/>
  <cols>
    <col min="1" max="1" width="10.8984375" bestFit="1" customWidth="1"/>
  </cols>
  <sheetData>
    <row r="1" spans="1:24" x14ac:dyDescent="0.4">
      <c r="A1" t="s">
        <v>0</v>
      </c>
      <c r="B1" t="s">
        <v>2</v>
      </c>
      <c r="C1" t="s">
        <v>1</v>
      </c>
      <c r="D1" t="s">
        <v>11</v>
      </c>
      <c r="E1" t="s">
        <v>13</v>
      </c>
      <c r="F1" t="s">
        <v>12</v>
      </c>
      <c r="G1" t="s">
        <v>24</v>
      </c>
      <c r="I1" t="s">
        <v>14</v>
      </c>
      <c r="J1" t="s">
        <v>15</v>
      </c>
      <c r="L1" t="s">
        <v>16</v>
      </c>
      <c r="M1" t="s">
        <v>17</v>
      </c>
      <c r="O1" t="s">
        <v>18</v>
      </c>
      <c r="P1" t="s">
        <v>19</v>
      </c>
      <c r="R1" t="s">
        <v>22</v>
      </c>
      <c r="T1" t="s">
        <v>23</v>
      </c>
      <c r="V1" t="s">
        <v>27</v>
      </c>
      <c r="X1" t="s">
        <v>28</v>
      </c>
    </row>
    <row r="2" spans="1:24" x14ac:dyDescent="0.4">
      <c r="A2" s="1">
        <v>43970</v>
      </c>
      <c r="B2" t="s">
        <v>5</v>
      </c>
      <c r="C2">
        <v>141688</v>
      </c>
      <c r="D2">
        <v>136577</v>
      </c>
      <c r="E2">
        <v>136241</v>
      </c>
      <c r="F2">
        <v>146760</v>
      </c>
      <c r="G2">
        <v>169365</v>
      </c>
      <c r="I2">
        <f>ABS(G2-C2)</f>
        <v>27677</v>
      </c>
      <c r="J2">
        <f>SUM(I2:I8)/7</f>
        <v>26095.571428571428</v>
      </c>
      <c r="L2">
        <f>ABS(G2-D2)</f>
        <v>32788</v>
      </c>
      <c r="M2">
        <f>SUM(L2:L8)/7</f>
        <v>39419.428571428572</v>
      </c>
      <c r="O2">
        <f>ABS(G2-E2)</f>
        <v>33124</v>
      </c>
      <c r="P2">
        <f>ABS(G2-F2)</f>
        <v>22605</v>
      </c>
      <c r="R2">
        <v>187536</v>
      </c>
      <c r="T2">
        <f>ABS(G2-R2)</f>
        <v>18171</v>
      </c>
      <c r="V2">
        <v>188104</v>
      </c>
      <c r="X2">
        <f>ABS(G2-V2)</f>
        <v>18739</v>
      </c>
    </row>
    <row r="3" spans="1:24" x14ac:dyDescent="0.4">
      <c r="A3" s="1">
        <v>43971</v>
      </c>
      <c r="B3" t="s">
        <v>5</v>
      </c>
      <c r="C3">
        <v>140350</v>
      </c>
      <c r="D3">
        <v>136364</v>
      </c>
      <c r="G3">
        <v>171795</v>
      </c>
      <c r="I3">
        <f t="shared" ref="I3:I57" si="0">ABS(G3-C3)</f>
        <v>31445</v>
      </c>
      <c r="L3">
        <f t="shared" ref="L3:L57" si="1">ABS(G3-D3)</f>
        <v>35431</v>
      </c>
    </row>
    <row r="4" spans="1:24" x14ac:dyDescent="0.4">
      <c r="A4" s="1">
        <v>43972</v>
      </c>
      <c r="B4" t="s">
        <v>5</v>
      </c>
      <c r="C4">
        <v>142767</v>
      </c>
      <c r="D4">
        <v>136151</v>
      </c>
      <c r="G4">
        <v>170834</v>
      </c>
      <c r="I4">
        <f t="shared" si="0"/>
        <v>28067</v>
      </c>
      <c r="L4">
        <f t="shared" si="1"/>
        <v>34683</v>
      </c>
    </row>
    <row r="5" spans="1:24" x14ac:dyDescent="0.4">
      <c r="A5" s="1">
        <v>43973</v>
      </c>
      <c r="B5" t="s">
        <v>5</v>
      </c>
      <c r="C5">
        <v>158177</v>
      </c>
      <c r="D5">
        <v>135939</v>
      </c>
      <c r="G5">
        <v>178060</v>
      </c>
      <c r="I5">
        <f t="shared" si="0"/>
        <v>19883</v>
      </c>
      <c r="L5">
        <f t="shared" si="1"/>
        <v>42121</v>
      </c>
    </row>
    <row r="6" spans="1:24" x14ac:dyDescent="0.4">
      <c r="A6" s="1">
        <v>43974</v>
      </c>
      <c r="B6" t="s">
        <v>5</v>
      </c>
      <c r="C6">
        <v>97144</v>
      </c>
      <c r="D6">
        <v>135726</v>
      </c>
      <c r="G6">
        <v>112675</v>
      </c>
      <c r="I6">
        <f t="shared" si="0"/>
        <v>15531</v>
      </c>
      <c r="L6">
        <f t="shared" si="1"/>
        <v>23051</v>
      </c>
    </row>
    <row r="7" spans="1:24" x14ac:dyDescent="0.4">
      <c r="A7" s="1">
        <v>43975</v>
      </c>
      <c r="B7" t="s">
        <v>5</v>
      </c>
      <c r="C7">
        <v>28188</v>
      </c>
      <c r="D7">
        <v>135513</v>
      </c>
      <c r="G7">
        <v>58084</v>
      </c>
      <c r="I7">
        <f t="shared" si="0"/>
        <v>29896</v>
      </c>
      <c r="L7">
        <f t="shared" si="1"/>
        <v>77429</v>
      </c>
    </row>
    <row r="8" spans="1:24" x14ac:dyDescent="0.4">
      <c r="A8" s="1">
        <v>43976</v>
      </c>
      <c r="B8" t="s">
        <v>5</v>
      </c>
      <c r="C8">
        <v>135563</v>
      </c>
      <c r="D8">
        <v>135300</v>
      </c>
      <c r="G8">
        <v>165733</v>
      </c>
      <c r="I8">
        <f t="shared" si="0"/>
        <v>30170</v>
      </c>
      <c r="L8">
        <f t="shared" si="1"/>
        <v>30433</v>
      </c>
    </row>
    <row r="9" spans="1:24" x14ac:dyDescent="0.4">
      <c r="A9" s="1">
        <v>43970</v>
      </c>
      <c r="B9" t="s">
        <v>6</v>
      </c>
      <c r="C9">
        <v>36889</v>
      </c>
      <c r="D9">
        <v>66343</v>
      </c>
      <c r="E9">
        <v>71890</v>
      </c>
      <c r="F9">
        <v>71864</v>
      </c>
      <c r="G9">
        <v>66045</v>
      </c>
      <c r="I9">
        <f t="shared" si="0"/>
        <v>29156</v>
      </c>
      <c r="J9">
        <f>SUM(I9:I15)/7</f>
        <v>28146.857142857141</v>
      </c>
      <c r="L9">
        <f t="shared" si="1"/>
        <v>298</v>
      </c>
      <c r="M9">
        <f>SUM(L9:L15)/7</f>
        <v>8912.8571428571431</v>
      </c>
      <c r="O9">
        <f>ABS(G9-E9)</f>
        <v>5845</v>
      </c>
      <c r="P9">
        <f>ABS(G9-F9)</f>
        <v>5819</v>
      </c>
      <c r="R9">
        <v>63193</v>
      </c>
      <c r="T9">
        <f>ABS(G9-R9)</f>
        <v>2852</v>
      </c>
      <c r="V9">
        <v>100193</v>
      </c>
      <c r="X9">
        <f>ABS(G9-V9)</f>
        <v>34148</v>
      </c>
    </row>
    <row r="10" spans="1:24" x14ac:dyDescent="0.4">
      <c r="A10" s="1">
        <v>43971</v>
      </c>
      <c r="B10" t="s">
        <v>6</v>
      </c>
      <c r="C10">
        <v>38591</v>
      </c>
      <c r="D10">
        <v>66343</v>
      </c>
      <c r="G10">
        <v>70309</v>
      </c>
      <c r="I10">
        <f t="shared" si="0"/>
        <v>31718</v>
      </c>
      <c r="L10">
        <f t="shared" si="1"/>
        <v>3966</v>
      </c>
    </row>
    <row r="11" spans="1:24" x14ac:dyDescent="0.4">
      <c r="A11" s="1">
        <v>43972</v>
      </c>
      <c r="B11" t="s">
        <v>6</v>
      </c>
      <c r="C11">
        <v>41481</v>
      </c>
      <c r="D11">
        <v>66343</v>
      </c>
      <c r="G11">
        <v>72250</v>
      </c>
      <c r="I11">
        <f t="shared" si="0"/>
        <v>30769</v>
      </c>
      <c r="L11">
        <f t="shared" si="1"/>
        <v>5907</v>
      </c>
    </row>
    <row r="12" spans="1:24" x14ac:dyDescent="0.4">
      <c r="A12" s="1">
        <v>43973</v>
      </c>
      <c r="B12" t="s">
        <v>6</v>
      </c>
      <c r="C12">
        <v>61854</v>
      </c>
      <c r="D12">
        <v>66343</v>
      </c>
      <c r="G12">
        <v>87898</v>
      </c>
      <c r="I12">
        <f t="shared" si="0"/>
        <v>26044</v>
      </c>
      <c r="L12">
        <f t="shared" si="1"/>
        <v>21555</v>
      </c>
    </row>
    <row r="13" spans="1:24" x14ac:dyDescent="0.4">
      <c r="A13" s="1">
        <v>43974</v>
      </c>
      <c r="B13" t="s">
        <v>6</v>
      </c>
      <c r="C13">
        <v>71650</v>
      </c>
      <c r="D13">
        <v>66343</v>
      </c>
      <c r="G13">
        <v>91203</v>
      </c>
      <c r="I13">
        <f t="shared" si="0"/>
        <v>19553</v>
      </c>
      <c r="L13">
        <f t="shared" si="1"/>
        <v>24860</v>
      </c>
    </row>
    <row r="14" spans="1:24" x14ac:dyDescent="0.4">
      <c r="A14" s="1">
        <v>43975</v>
      </c>
      <c r="B14" t="s">
        <v>6</v>
      </c>
      <c r="C14">
        <v>43532</v>
      </c>
      <c r="D14">
        <v>66343</v>
      </c>
      <c r="G14">
        <v>66165</v>
      </c>
      <c r="I14">
        <f t="shared" si="0"/>
        <v>22633</v>
      </c>
      <c r="L14">
        <f t="shared" si="1"/>
        <v>178</v>
      </c>
    </row>
    <row r="15" spans="1:24" x14ac:dyDescent="0.4">
      <c r="A15" s="1">
        <v>43976</v>
      </c>
      <c r="B15" t="s">
        <v>6</v>
      </c>
      <c r="C15">
        <v>34814</v>
      </c>
      <c r="D15">
        <v>66343</v>
      </c>
      <c r="G15">
        <v>71969</v>
      </c>
      <c r="I15">
        <f t="shared" si="0"/>
        <v>37155</v>
      </c>
      <c r="L15">
        <f t="shared" si="1"/>
        <v>5626</v>
      </c>
    </row>
    <row r="16" spans="1:24" x14ac:dyDescent="0.4">
      <c r="A16" s="1">
        <v>43970</v>
      </c>
      <c r="B16" t="s">
        <v>7</v>
      </c>
      <c r="C16">
        <v>89991</v>
      </c>
      <c r="D16">
        <v>107280</v>
      </c>
      <c r="E16">
        <v>105630</v>
      </c>
      <c r="F16">
        <v>111669</v>
      </c>
      <c r="G16">
        <v>120210</v>
      </c>
      <c r="I16">
        <f t="shared" si="0"/>
        <v>30219</v>
      </c>
      <c r="J16">
        <f>SUM(I16:I22)/7</f>
        <v>34094.571428571428</v>
      </c>
      <c r="L16">
        <f t="shared" si="1"/>
        <v>12930</v>
      </c>
      <c r="M16">
        <f>SUM(L16:L22)/7</f>
        <v>20153.428571428572</v>
      </c>
      <c r="O16">
        <f>ABS(G16-E16)</f>
        <v>14580</v>
      </c>
      <c r="P16">
        <f>ABS(G16-F16)</f>
        <v>8541</v>
      </c>
      <c r="R16">
        <v>114003</v>
      </c>
      <c r="T16">
        <f>ABS(G16-R16)</f>
        <v>6207</v>
      </c>
      <c r="V16">
        <v>150847</v>
      </c>
      <c r="X16">
        <f>ABS(G16-V16)</f>
        <v>30637</v>
      </c>
    </row>
    <row r="17" spans="1:24" x14ac:dyDescent="0.4">
      <c r="A17" s="1">
        <v>43971</v>
      </c>
      <c r="B17" t="s">
        <v>7</v>
      </c>
      <c r="C17">
        <v>89892</v>
      </c>
      <c r="D17">
        <v>107280</v>
      </c>
      <c r="G17">
        <v>129995</v>
      </c>
      <c r="I17">
        <f t="shared" si="0"/>
        <v>40103</v>
      </c>
      <c r="L17">
        <f t="shared" si="1"/>
        <v>22715</v>
      </c>
    </row>
    <row r="18" spans="1:24" x14ac:dyDescent="0.4">
      <c r="A18" s="1">
        <v>43972</v>
      </c>
      <c r="B18" t="s">
        <v>7</v>
      </c>
      <c r="C18">
        <v>91648</v>
      </c>
      <c r="D18">
        <v>107280</v>
      </c>
      <c r="G18">
        <v>128706</v>
      </c>
      <c r="I18">
        <f t="shared" si="0"/>
        <v>37058</v>
      </c>
      <c r="L18">
        <f t="shared" si="1"/>
        <v>21426</v>
      </c>
    </row>
    <row r="19" spans="1:24" x14ac:dyDescent="0.4">
      <c r="A19" s="1">
        <v>43973</v>
      </c>
      <c r="B19" t="s">
        <v>7</v>
      </c>
      <c r="C19">
        <v>101209</v>
      </c>
      <c r="D19">
        <v>107280</v>
      </c>
      <c r="G19">
        <v>134272</v>
      </c>
      <c r="I19">
        <f t="shared" si="0"/>
        <v>33063</v>
      </c>
      <c r="L19">
        <f t="shared" si="1"/>
        <v>26992</v>
      </c>
    </row>
    <row r="20" spans="1:24" x14ac:dyDescent="0.4">
      <c r="A20" s="1">
        <v>43974</v>
      </c>
      <c r="B20" t="s">
        <v>7</v>
      </c>
      <c r="C20">
        <v>80240</v>
      </c>
      <c r="D20">
        <v>107280</v>
      </c>
      <c r="G20">
        <v>103409</v>
      </c>
      <c r="I20">
        <f t="shared" si="0"/>
        <v>23169</v>
      </c>
      <c r="L20">
        <f t="shared" si="1"/>
        <v>3871</v>
      </c>
    </row>
    <row r="21" spans="1:24" x14ac:dyDescent="0.4">
      <c r="A21" s="1">
        <v>43975</v>
      </c>
      <c r="B21" t="s">
        <v>7</v>
      </c>
      <c r="C21">
        <v>36829</v>
      </c>
      <c r="D21">
        <v>107280</v>
      </c>
      <c r="G21">
        <v>70164</v>
      </c>
      <c r="I21">
        <f t="shared" si="0"/>
        <v>33335</v>
      </c>
      <c r="L21">
        <f t="shared" si="1"/>
        <v>37116</v>
      </c>
    </row>
    <row r="22" spans="1:24" x14ac:dyDescent="0.4">
      <c r="A22" s="1">
        <v>43976</v>
      </c>
      <c r="B22" t="s">
        <v>7</v>
      </c>
      <c r="C22">
        <v>81589</v>
      </c>
      <c r="D22">
        <v>107280</v>
      </c>
      <c r="G22">
        <v>123304</v>
      </c>
      <c r="I22">
        <f t="shared" si="0"/>
        <v>41715</v>
      </c>
      <c r="L22">
        <f t="shared" si="1"/>
        <v>16024</v>
      </c>
    </row>
    <row r="23" spans="1:24" x14ac:dyDescent="0.4">
      <c r="A23" s="1">
        <v>43970</v>
      </c>
      <c r="B23" t="s">
        <v>8</v>
      </c>
      <c r="C23">
        <v>54665</v>
      </c>
      <c r="D23">
        <v>76941</v>
      </c>
      <c r="E23">
        <v>74016</v>
      </c>
      <c r="F23">
        <v>76212</v>
      </c>
      <c r="G23">
        <v>78131</v>
      </c>
      <c r="I23">
        <f t="shared" si="0"/>
        <v>23466</v>
      </c>
      <c r="J23">
        <f>SUM(I23:I29)/7</f>
        <v>19665.428571428572</v>
      </c>
      <c r="L23">
        <f t="shared" si="1"/>
        <v>1190</v>
      </c>
      <c r="M23">
        <f>SUM(L23:L29)/7</f>
        <v>12766.571428571429</v>
      </c>
      <c r="O23">
        <f>ABS(G23-E23)</f>
        <v>4115</v>
      </c>
      <c r="P23">
        <f>ABS(G23-F23)</f>
        <v>1919</v>
      </c>
      <c r="R23">
        <v>87987</v>
      </c>
      <c r="T23">
        <f>ABS(G23-R23)</f>
        <v>9856</v>
      </c>
      <c r="V23">
        <v>136147</v>
      </c>
      <c r="X23">
        <f>ABS(G23-V23)</f>
        <v>58016</v>
      </c>
    </row>
    <row r="24" spans="1:24" x14ac:dyDescent="0.4">
      <c r="A24" s="1">
        <v>43971</v>
      </c>
      <c r="B24" t="s">
        <v>8</v>
      </c>
      <c r="C24">
        <v>58063</v>
      </c>
      <c r="D24">
        <v>76941</v>
      </c>
      <c r="G24">
        <v>85599</v>
      </c>
      <c r="I24">
        <f t="shared" si="0"/>
        <v>27536</v>
      </c>
      <c r="L24">
        <f t="shared" si="1"/>
        <v>8658</v>
      </c>
    </row>
    <row r="25" spans="1:24" x14ac:dyDescent="0.4">
      <c r="A25" s="1">
        <v>43972</v>
      </c>
      <c r="B25" t="s">
        <v>8</v>
      </c>
      <c r="C25">
        <v>60816</v>
      </c>
      <c r="D25">
        <v>76941</v>
      </c>
      <c r="G25">
        <v>46532</v>
      </c>
      <c r="I25">
        <f t="shared" si="0"/>
        <v>14284</v>
      </c>
      <c r="L25">
        <f t="shared" si="1"/>
        <v>30409</v>
      </c>
    </row>
    <row r="26" spans="1:24" x14ac:dyDescent="0.4">
      <c r="A26" s="1">
        <v>43973</v>
      </c>
      <c r="B26" t="s">
        <v>8</v>
      </c>
      <c r="C26">
        <v>79142</v>
      </c>
      <c r="D26">
        <v>76941</v>
      </c>
      <c r="G26">
        <v>92841</v>
      </c>
      <c r="I26">
        <f t="shared" si="0"/>
        <v>13699</v>
      </c>
      <c r="L26">
        <f t="shared" si="1"/>
        <v>15900</v>
      </c>
    </row>
    <row r="27" spans="1:24" x14ac:dyDescent="0.4">
      <c r="A27" s="1">
        <v>43974</v>
      </c>
      <c r="B27" t="s">
        <v>8</v>
      </c>
      <c r="C27">
        <v>91179</v>
      </c>
      <c r="D27">
        <v>76941</v>
      </c>
      <c r="G27">
        <v>82801</v>
      </c>
      <c r="I27">
        <f t="shared" si="0"/>
        <v>8378</v>
      </c>
      <c r="L27">
        <f t="shared" si="1"/>
        <v>5860</v>
      </c>
    </row>
    <row r="28" spans="1:24" x14ac:dyDescent="0.4">
      <c r="A28" s="1">
        <v>43975</v>
      </c>
      <c r="B28" t="s">
        <v>8</v>
      </c>
      <c r="C28">
        <v>42073</v>
      </c>
      <c r="D28">
        <v>76941</v>
      </c>
      <c r="G28">
        <v>56118</v>
      </c>
      <c r="I28">
        <f t="shared" si="0"/>
        <v>14045</v>
      </c>
      <c r="L28">
        <f t="shared" si="1"/>
        <v>20823</v>
      </c>
    </row>
    <row r="29" spans="1:24" x14ac:dyDescent="0.4">
      <c r="A29" s="1">
        <v>43976</v>
      </c>
      <c r="B29" t="s">
        <v>8</v>
      </c>
      <c r="C29">
        <v>47217</v>
      </c>
      <c r="D29">
        <v>76941</v>
      </c>
      <c r="G29">
        <v>83467</v>
      </c>
      <c r="I29">
        <f t="shared" si="0"/>
        <v>36250</v>
      </c>
      <c r="L29">
        <f t="shared" si="1"/>
        <v>6526</v>
      </c>
    </row>
    <row r="30" spans="1:24" x14ac:dyDescent="0.4">
      <c r="A30" s="1">
        <v>43970</v>
      </c>
      <c r="B30" t="s">
        <v>9</v>
      </c>
      <c r="C30">
        <v>51251</v>
      </c>
      <c r="D30">
        <v>60485</v>
      </c>
      <c r="E30">
        <v>59833</v>
      </c>
      <c r="F30">
        <v>62343</v>
      </c>
      <c r="G30">
        <v>64406</v>
      </c>
      <c r="I30">
        <f t="shared" si="0"/>
        <v>13155</v>
      </c>
      <c r="J30">
        <f>SUM(I30:I36)/7</f>
        <v>14283.857142857143</v>
      </c>
      <c r="L30">
        <f t="shared" si="1"/>
        <v>3921</v>
      </c>
      <c r="M30">
        <f>SUM(L30:L36)/7</f>
        <v>8592.8571428571431</v>
      </c>
      <c r="O30">
        <f>ABS(G30-E30)</f>
        <v>4573</v>
      </c>
      <c r="P30">
        <f>ABS(G30-F30)</f>
        <v>2063</v>
      </c>
      <c r="R30">
        <v>60762</v>
      </c>
      <c r="T30">
        <f>ABS(G30-R30)</f>
        <v>3644</v>
      </c>
      <c r="V30">
        <v>81037</v>
      </c>
      <c r="X30">
        <f>ABS(G30-V30)</f>
        <v>16631</v>
      </c>
    </row>
    <row r="31" spans="1:24" x14ac:dyDescent="0.4">
      <c r="A31" s="1">
        <v>43971</v>
      </c>
      <c r="B31" t="s">
        <v>9</v>
      </c>
      <c r="C31">
        <v>52224</v>
      </c>
      <c r="D31">
        <v>60485</v>
      </c>
      <c r="G31">
        <v>69069</v>
      </c>
      <c r="I31">
        <f t="shared" si="0"/>
        <v>16845</v>
      </c>
      <c r="L31">
        <f t="shared" si="1"/>
        <v>8584</v>
      </c>
    </row>
    <row r="32" spans="1:24" x14ac:dyDescent="0.4">
      <c r="A32" s="1">
        <v>43972</v>
      </c>
      <c r="B32" t="s">
        <v>9</v>
      </c>
      <c r="C32">
        <v>53005</v>
      </c>
      <c r="D32">
        <v>60485</v>
      </c>
      <c r="G32">
        <v>68407</v>
      </c>
      <c r="I32">
        <f t="shared" si="0"/>
        <v>15402</v>
      </c>
      <c r="L32">
        <f t="shared" si="1"/>
        <v>7922</v>
      </c>
    </row>
    <row r="33" spans="1:24" x14ac:dyDescent="0.4">
      <c r="A33" s="1">
        <v>43973</v>
      </c>
      <c r="B33" t="s">
        <v>9</v>
      </c>
      <c r="C33">
        <v>61583</v>
      </c>
      <c r="D33">
        <v>60485</v>
      </c>
      <c r="G33">
        <v>74814</v>
      </c>
      <c r="I33">
        <f t="shared" si="0"/>
        <v>13231</v>
      </c>
      <c r="L33">
        <f t="shared" si="1"/>
        <v>14329</v>
      </c>
    </row>
    <row r="34" spans="1:24" x14ac:dyDescent="0.4">
      <c r="A34" s="1">
        <v>43974</v>
      </c>
      <c r="B34" t="s">
        <v>9</v>
      </c>
      <c r="C34">
        <v>55554</v>
      </c>
      <c r="D34">
        <v>60485</v>
      </c>
      <c r="G34">
        <v>64937</v>
      </c>
      <c r="I34">
        <f t="shared" si="0"/>
        <v>9383</v>
      </c>
      <c r="L34">
        <f t="shared" si="1"/>
        <v>4452</v>
      </c>
    </row>
    <row r="35" spans="1:24" x14ac:dyDescent="0.4">
      <c r="A35" s="1">
        <v>43975</v>
      </c>
      <c r="B35" t="s">
        <v>9</v>
      </c>
      <c r="C35">
        <v>31593</v>
      </c>
      <c r="D35">
        <v>60485</v>
      </c>
      <c r="G35">
        <v>45399</v>
      </c>
      <c r="I35">
        <f t="shared" si="0"/>
        <v>13806</v>
      </c>
      <c r="L35">
        <f t="shared" si="1"/>
        <v>15086</v>
      </c>
    </row>
    <row r="36" spans="1:24" x14ac:dyDescent="0.4">
      <c r="A36" s="1">
        <v>43976</v>
      </c>
      <c r="B36" t="s">
        <v>9</v>
      </c>
      <c r="C36">
        <v>48176</v>
      </c>
      <c r="D36">
        <v>60485</v>
      </c>
      <c r="G36">
        <v>66341</v>
      </c>
      <c r="I36">
        <f t="shared" si="0"/>
        <v>18165</v>
      </c>
      <c r="L36">
        <f t="shared" si="1"/>
        <v>5856</v>
      </c>
    </row>
    <row r="37" spans="1:24" x14ac:dyDescent="0.4">
      <c r="A37" s="1">
        <v>43970</v>
      </c>
      <c r="B37" t="s">
        <v>3</v>
      </c>
      <c r="C37">
        <v>8331</v>
      </c>
      <c r="D37">
        <v>13621</v>
      </c>
      <c r="E37">
        <v>10465</v>
      </c>
      <c r="F37">
        <v>10229</v>
      </c>
      <c r="G37">
        <v>11600</v>
      </c>
      <c r="I37">
        <f t="shared" si="0"/>
        <v>3269</v>
      </c>
      <c r="J37">
        <f>SUM(I37:I43)/7</f>
        <v>5099.1428571428569</v>
      </c>
      <c r="L37">
        <f t="shared" si="1"/>
        <v>2021</v>
      </c>
      <c r="M37">
        <f>SUM(L37:L43)/7</f>
        <v>1737</v>
      </c>
      <c r="O37">
        <f>ABS(G37-E37)</f>
        <v>1135</v>
      </c>
      <c r="P37">
        <f>ABS(G37-F37)</f>
        <v>1371</v>
      </c>
      <c r="R37">
        <v>9161</v>
      </c>
      <c r="T37">
        <f>ABS(G37-R37)</f>
        <v>2439</v>
      </c>
      <c r="V37">
        <v>25631</v>
      </c>
      <c r="X37">
        <f>ABS(G37-V37)</f>
        <v>14031</v>
      </c>
    </row>
    <row r="38" spans="1:24" x14ac:dyDescent="0.4">
      <c r="A38" s="1">
        <v>43971</v>
      </c>
      <c r="B38" t="s">
        <v>3</v>
      </c>
      <c r="C38">
        <v>9148</v>
      </c>
      <c r="D38">
        <v>13581</v>
      </c>
      <c r="G38">
        <v>12111</v>
      </c>
      <c r="I38">
        <f t="shared" si="0"/>
        <v>2963</v>
      </c>
      <c r="L38">
        <f t="shared" si="1"/>
        <v>1470</v>
      </c>
    </row>
    <row r="39" spans="1:24" x14ac:dyDescent="0.4">
      <c r="A39" s="1">
        <v>43972</v>
      </c>
      <c r="B39" t="s">
        <v>3</v>
      </c>
      <c r="C39">
        <v>10493</v>
      </c>
      <c r="D39">
        <v>13541</v>
      </c>
      <c r="G39">
        <v>12829</v>
      </c>
      <c r="I39">
        <f t="shared" si="0"/>
        <v>2336</v>
      </c>
      <c r="L39">
        <f t="shared" si="1"/>
        <v>712</v>
      </c>
    </row>
    <row r="40" spans="1:24" x14ac:dyDescent="0.4">
      <c r="A40" s="1">
        <v>43973</v>
      </c>
      <c r="B40" t="s">
        <v>3</v>
      </c>
      <c r="C40">
        <v>18816</v>
      </c>
      <c r="D40">
        <v>13501</v>
      </c>
      <c r="G40">
        <v>13930</v>
      </c>
      <c r="I40">
        <f t="shared" si="0"/>
        <v>4886</v>
      </c>
      <c r="L40">
        <f t="shared" si="1"/>
        <v>429</v>
      </c>
    </row>
    <row r="41" spans="1:24" x14ac:dyDescent="0.4">
      <c r="A41" s="1">
        <v>43974</v>
      </c>
      <c r="B41" t="s">
        <v>3</v>
      </c>
      <c r="C41">
        <v>24283</v>
      </c>
      <c r="D41">
        <v>13460</v>
      </c>
      <c r="G41">
        <v>10436</v>
      </c>
      <c r="I41">
        <f t="shared" si="0"/>
        <v>13847</v>
      </c>
      <c r="L41">
        <f t="shared" si="1"/>
        <v>3024</v>
      </c>
    </row>
    <row r="42" spans="1:24" x14ac:dyDescent="0.4">
      <c r="A42" s="1">
        <v>43975</v>
      </c>
      <c r="B42" t="s">
        <v>3</v>
      </c>
      <c r="C42">
        <v>10190</v>
      </c>
      <c r="D42">
        <v>13420</v>
      </c>
      <c r="G42">
        <v>9020</v>
      </c>
      <c r="I42">
        <f t="shared" si="0"/>
        <v>1170</v>
      </c>
      <c r="L42">
        <f t="shared" si="1"/>
        <v>4400</v>
      </c>
    </row>
    <row r="43" spans="1:24" x14ac:dyDescent="0.4">
      <c r="A43" s="1">
        <v>43976</v>
      </c>
      <c r="B43" t="s">
        <v>3</v>
      </c>
      <c r="C43">
        <v>6260</v>
      </c>
      <c r="D43">
        <v>13380</v>
      </c>
      <c r="G43">
        <v>13483</v>
      </c>
      <c r="I43">
        <f t="shared" si="0"/>
        <v>7223</v>
      </c>
      <c r="L43">
        <f t="shared" si="1"/>
        <v>103</v>
      </c>
    </row>
    <row r="44" spans="1:24" x14ac:dyDescent="0.4">
      <c r="A44" s="1">
        <v>43970</v>
      </c>
      <c r="B44" t="s">
        <v>10</v>
      </c>
      <c r="C44">
        <v>12684</v>
      </c>
      <c r="D44">
        <v>27161</v>
      </c>
      <c r="E44">
        <v>27224</v>
      </c>
      <c r="F44">
        <v>29062</v>
      </c>
      <c r="G44">
        <v>32647</v>
      </c>
      <c r="I44">
        <f t="shared" si="0"/>
        <v>19963</v>
      </c>
      <c r="J44">
        <f>SUM(I44:I50)/7</f>
        <v>18973.714285714286</v>
      </c>
      <c r="L44">
        <f t="shared" si="1"/>
        <v>5486</v>
      </c>
      <c r="M44">
        <f>SUM(L44:L50)/7</f>
        <v>6072.1428571428569</v>
      </c>
      <c r="O44">
        <f>ABS(G44-E44)</f>
        <v>5423</v>
      </c>
      <c r="P44">
        <f>ABS(G44-F44)</f>
        <v>3585</v>
      </c>
      <c r="R44">
        <v>27667</v>
      </c>
      <c r="T44">
        <f>ABS(G44-R44)</f>
        <v>4980</v>
      </c>
      <c r="V44">
        <v>64129</v>
      </c>
      <c r="X44">
        <f>ABS(G44-V44)</f>
        <v>31482</v>
      </c>
    </row>
    <row r="45" spans="1:24" x14ac:dyDescent="0.4">
      <c r="A45" s="1">
        <v>43971</v>
      </c>
      <c r="B45" t="s">
        <v>10</v>
      </c>
      <c r="C45">
        <v>12536</v>
      </c>
      <c r="D45">
        <v>27161</v>
      </c>
      <c r="G45">
        <v>35423</v>
      </c>
      <c r="I45">
        <f t="shared" si="0"/>
        <v>22887</v>
      </c>
      <c r="L45">
        <f t="shared" si="1"/>
        <v>8262</v>
      </c>
    </row>
    <row r="46" spans="1:24" x14ac:dyDescent="0.4">
      <c r="A46" s="1">
        <v>43972</v>
      </c>
      <c r="B46" t="s">
        <v>10</v>
      </c>
      <c r="C46">
        <v>12570</v>
      </c>
      <c r="D46">
        <v>27161</v>
      </c>
      <c r="G46">
        <v>35334</v>
      </c>
      <c r="I46">
        <f t="shared" si="0"/>
        <v>22764</v>
      </c>
      <c r="L46">
        <f t="shared" si="1"/>
        <v>8173</v>
      </c>
    </row>
    <row r="47" spans="1:24" x14ac:dyDescent="0.4">
      <c r="A47" s="1">
        <v>43973</v>
      </c>
      <c r="B47" t="s">
        <v>10</v>
      </c>
      <c r="C47">
        <v>15440</v>
      </c>
      <c r="D47">
        <v>27161</v>
      </c>
      <c r="G47">
        <v>27975</v>
      </c>
      <c r="I47">
        <f t="shared" si="0"/>
        <v>12535</v>
      </c>
      <c r="L47">
        <f t="shared" si="1"/>
        <v>814</v>
      </c>
    </row>
    <row r="48" spans="1:24" x14ac:dyDescent="0.4">
      <c r="A48" s="1">
        <v>43974</v>
      </c>
      <c r="B48" t="s">
        <v>10</v>
      </c>
      <c r="C48">
        <v>9962</v>
      </c>
      <c r="D48">
        <v>27161</v>
      </c>
      <c r="G48">
        <v>26275</v>
      </c>
      <c r="I48">
        <f t="shared" si="0"/>
        <v>16313</v>
      </c>
      <c r="L48">
        <f t="shared" si="1"/>
        <v>886</v>
      </c>
    </row>
    <row r="49" spans="1:24" x14ac:dyDescent="0.4">
      <c r="A49" s="1">
        <v>43975</v>
      </c>
      <c r="B49" t="s">
        <v>10</v>
      </c>
      <c r="C49">
        <v>3311</v>
      </c>
      <c r="D49">
        <v>27161</v>
      </c>
      <c r="G49">
        <v>16243</v>
      </c>
      <c r="I49">
        <f t="shared" si="0"/>
        <v>12932</v>
      </c>
      <c r="L49">
        <f t="shared" si="1"/>
        <v>10918</v>
      </c>
    </row>
    <row r="50" spans="1:24" x14ac:dyDescent="0.4">
      <c r="A50" s="1">
        <v>43976</v>
      </c>
      <c r="B50" t="s">
        <v>10</v>
      </c>
      <c r="C50">
        <v>9705</v>
      </c>
      <c r="D50">
        <v>27161</v>
      </c>
      <c r="G50">
        <v>35127</v>
      </c>
      <c r="I50">
        <f t="shared" si="0"/>
        <v>25422</v>
      </c>
      <c r="L50">
        <f t="shared" si="1"/>
        <v>7966</v>
      </c>
    </row>
    <row r="51" spans="1:24" x14ac:dyDescent="0.4">
      <c r="A51" s="1">
        <v>43970</v>
      </c>
      <c r="B51" t="s">
        <v>4</v>
      </c>
      <c r="C51">
        <v>13588</v>
      </c>
      <c r="D51">
        <v>15569</v>
      </c>
      <c r="E51">
        <v>15383</v>
      </c>
      <c r="F51">
        <v>16275</v>
      </c>
      <c r="G51">
        <v>15428</v>
      </c>
      <c r="I51">
        <f t="shared" si="0"/>
        <v>1840</v>
      </c>
      <c r="J51">
        <f>SUM(I51:I57)/7</f>
        <v>3788.8571428571427</v>
      </c>
      <c r="L51">
        <f t="shared" si="1"/>
        <v>141</v>
      </c>
      <c r="M51">
        <f>SUM(L51:L57)/7</f>
        <v>4142</v>
      </c>
      <c r="O51">
        <f>ABS(G51-E51)</f>
        <v>45</v>
      </c>
      <c r="P51">
        <f>ABS(G51-F51)</f>
        <v>847</v>
      </c>
      <c r="R51">
        <v>15861</v>
      </c>
      <c r="T51">
        <f>ABS(G51-R51)</f>
        <v>433</v>
      </c>
      <c r="V51">
        <v>68692</v>
      </c>
      <c r="X51">
        <f>ABS(G51-V51)</f>
        <v>53264</v>
      </c>
    </row>
    <row r="52" spans="1:24" x14ac:dyDescent="0.4">
      <c r="A52" s="1">
        <v>43971</v>
      </c>
      <c r="B52" t="s">
        <v>4</v>
      </c>
      <c r="C52">
        <v>13664</v>
      </c>
      <c r="D52">
        <v>15574</v>
      </c>
      <c r="G52">
        <v>19870</v>
      </c>
      <c r="I52">
        <f t="shared" si="0"/>
        <v>6206</v>
      </c>
      <c r="L52">
        <f t="shared" si="1"/>
        <v>4296</v>
      </c>
    </row>
    <row r="53" spans="1:24" x14ac:dyDescent="0.4">
      <c r="A53" s="1">
        <v>43972</v>
      </c>
      <c r="B53" t="s">
        <v>4</v>
      </c>
      <c r="C53">
        <v>13259</v>
      </c>
      <c r="D53">
        <v>15579</v>
      </c>
      <c r="G53">
        <v>21239</v>
      </c>
      <c r="I53">
        <f t="shared" si="0"/>
        <v>7980</v>
      </c>
      <c r="L53">
        <f t="shared" si="1"/>
        <v>5660</v>
      </c>
    </row>
    <row r="54" spans="1:24" x14ac:dyDescent="0.4">
      <c r="A54" s="1">
        <v>43973</v>
      </c>
      <c r="B54" t="s">
        <v>4</v>
      </c>
      <c r="C54">
        <v>18212</v>
      </c>
      <c r="D54">
        <v>15584</v>
      </c>
      <c r="G54">
        <v>19290</v>
      </c>
      <c r="I54">
        <f t="shared" si="0"/>
        <v>1078</v>
      </c>
      <c r="L54">
        <f t="shared" si="1"/>
        <v>3706</v>
      </c>
    </row>
    <row r="55" spans="1:24" x14ac:dyDescent="0.4">
      <c r="A55" s="1">
        <v>43974</v>
      </c>
      <c r="B55" t="s">
        <v>4</v>
      </c>
      <c r="C55">
        <v>19594</v>
      </c>
      <c r="D55">
        <v>15590</v>
      </c>
      <c r="G55">
        <v>23301</v>
      </c>
      <c r="I55">
        <f t="shared" si="0"/>
        <v>3707</v>
      </c>
      <c r="L55">
        <f t="shared" si="1"/>
        <v>7711</v>
      </c>
    </row>
    <row r="56" spans="1:24" x14ac:dyDescent="0.4">
      <c r="A56" s="1">
        <v>43975</v>
      </c>
      <c r="B56" t="s">
        <v>4</v>
      </c>
      <c r="C56">
        <v>11558</v>
      </c>
      <c r="D56">
        <v>15595</v>
      </c>
      <c r="G56">
        <v>11711</v>
      </c>
      <c r="I56">
        <f t="shared" si="0"/>
        <v>153</v>
      </c>
      <c r="L56">
        <f t="shared" si="1"/>
        <v>3884</v>
      </c>
    </row>
    <row r="57" spans="1:24" x14ac:dyDescent="0.4">
      <c r="A57" s="1">
        <v>43976</v>
      </c>
      <c r="B57" t="s">
        <v>4</v>
      </c>
      <c r="C57">
        <v>13638</v>
      </c>
      <c r="D57">
        <v>15600</v>
      </c>
      <c r="G57">
        <v>19196</v>
      </c>
      <c r="I57">
        <f t="shared" si="0"/>
        <v>5558</v>
      </c>
      <c r="L57">
        <f t="shared" si="1"/>
        <v>3596</v>
      </c>
    </row>
    <row r="58" spans="1:24" x14ac:dyDescent="0.4">
      <c r="A58" s="1"/>
    </row>
    <row r="59" spans="1:24" x14ac:dyDescent="0.4">
      <c r="A59" s="3" t="s">
        <v>26</v>
      </c>
      <c r="B59" s="4"/>
      <c r="C59" s="4"/>
      <c r="D59" s="4"/>
      <c r="E59" s="4"/>
      <c r="F59" s="4"/>
      <c r="G59" s="4"/>
      <c r="H59" s="4"/>
      <c r="I59" s="4"/>
      <c r="J59" s="4">
        <f>(J2+J9+J16+J23+J30+J37+J44+J51)/8</f>
        <v>18768.5</v>
      </c>
      <c r="K59" s="4"/>
      <c r="L59" s="4"/>
      <c r="M59" s="4">
        <f>(M2+M9+M16+M23+M30+M37+M44+M51)/8</f>
        <v>12724.535714285716</v>
      </c>
      <c r="N59" s="4"/>
      <c r="O59" s="4">
        <f>(O2+O9+O16+O23+O30+O37+O44+O51)/8</f>
        <v>8605</v>
      </c>
      <c r="P59" s="4">
        <f>(P2+P9+P16+P23+P30+P37+P44+P51)/8</f>
        <v>5843.75</v>
      </c>
      <c r="Q59" s="4"/>
      <c r="R59" s="4"/>
      <c r="S59" s="4"/>
      <c r="T59" s="4">
        <f>(T2+T9+T16+T23+T30+T37+T44)/8</f>
        <v>6018.625</v>
      </c>
    </row>
    <row r="60" spans="1:24" x14ac:dyDescent="0.4">
      <c r="A60" s="1"/>
    </row>
    <row r="63" spans="1:24" x14ac:dyDescent="0.4">
      <c r="A63" t="s">
        <v>20</v>
      </c>
      <c r="B63" t="s">
        <v>21</v>
      </c>
      <c r="C63" s="2" t="s">
        <v>25</v>
      </c>
    </row>
    <row r="64" spans="1:24" ht="18" thickBot="1" x14ac:dyDescent="0.45">
      <c r="A64">
        <v>54040</v>
      </c>
      <c r="B64">
        <v>62637</v>
      </c>
    </row>
    <row r="65" spans="1:26" ht="18" thickBot="1" x14ac:dyDescent="0.45">
      <c r="A65">
        <v>41090</v>
      </c>
      <c r="B65">
        <v>31299</v>
      </c>
      <c r="R65" s="7">
        <v>18171</v>
      </c>
      <c r="S65" s="8">
        <v>2852</v>
      </c>
      <c r="T65" s="8">
        <v>6207</v>
      </c>
      <c r="U65" s="8">
        <v>9853</v>
      </c>
      <c r="V65" s="8">
        <v>3644</v>
      </c>
      <c r="W65" s="8">
        <v>2439</v>
      </c>
      <c r="X65" s="8">
        <v>4980</v>
      </c>
      <c r="Y65" s="8">
        <v>433</v>
      </c>
      <c r="Z65" s="9">
        <v>6072.38</v>
      </c>
    </row>
    <row r="66" spans="1:26" x14ac:dyDescent="0.4">
      <c r="A66">
        <v>49549</v>
      </c>
      <c r="B66">
        <v>37360</v>
      </c>
    </row>
    <row r="67" spans="1:26" x14ac:dyDescent="0.4">
      <c r="A67">
        <v>61468</v>
      </c>
      <c r="B67">
        <v>45339</v>
      </c>
    </row>
    <row r="68" spans="1:26" x14ac:dyDescent="0.4">
      <c r="A68">
        <v>19862</v>
      </c>
      <c r="B68">
        <v>15460</v>
      </c>
    </row>
    <row r="69" spans="1:26" ht="18" thickBot="1" x14ac:dyDescent="0.45">
      <c r="A69">
        <v>9235</v>
      </c>
      <c r="B69">
        <v>9787</v>
      </c>
    </row>
    <row r="70" spans="1:26" ht="18" thickBot="1" x14ac:dyDescent="0.45">
      <c r="A70">
        <v>24875</v>
      </c>
      <c r="B70">
        <v>25962</v>
      </c>
      <c r="R70" s="7">
        <v>18739</v>
      </c>
      <c r="S70" s="8">
        <v>34148</v>
      </c>
      <c r="T70" s="8">
        <v>30637</v>
      </c>
      <c r="U70" s="8">
        <v>58016</v>
      </c>
      <c r="V70" s="8">
        <v>16631</v>
      </c>
      <c r="W70" s="8">
        <v>14031</v>
      </c>
      <c r="X70" s="8">
        <v>31482</v>
      </c>
      <c r="Y70" s="8">
        <v>53264</v>
      </c>
      <c r="Z70" s="9">
        <v>32118.5</v>
      </c>
    </row>
    <row r="71" spans="1:26" x14ac:dyDescent="0.4">
      <c r="A71">
        <v>9966</v>
      </c>
      <c r="B71">
        <v>4339</v>
      </c>
    </row>
    <row r="72" spans="1:26" x14ac:dyDescent="0.4">
      <c r="A72">
        <f>SUM(A64:A71)/8</f>
        <v>33760.625</v>
      </c>
      <c r="B72">
        <f>SUM(B64:B71)/8</f>
        <v>29022.875</v>
      </c>
    </row>
    <row r="83" spans="11:19" ht="18" thickBot="1" x14ac:dyDescent="0.45"/>
    <row r="84" spans="11:19" ht="18.600000000000001" thickTop="1" thickBot="1" x14ac:dyDescent="0.45">
      <c r="K84" s="5"/>
      <c r="L84" s="6"/>
      <c r="M84" s="6"/>
      <c r="N84" s="6"/>
      <c r="O84" s="6"/>
      <c r="P84" s="6"/>
      <c r="Q84" s="6"/>
      <c r="R84" s="6"/>
    </row>
    <row r="85" spans="11:19" ht="18" thickBot="1" x14ac:dyDescent="0.45">
      <c r="K85" s="7"/>
      <c r="L85" s="8"/>
      <c r="M85" s="8"/>
      <c r="N85" s="8"/>
      <c r="O85" s="8"/>
      <c r="P85" s="8"/>
      <c r="Q85" s="8"/>
      <c r="R85" s="8"/>
    </row>
    <row r="87" spans="11:19" ht="18" thickBot="1" x14ac:dyDescent="0.45"/>
    <row r="88" spans="11:19" ht="18.600000000000001" thickTop="1" thickBot="1" x14ac:dyDescent="0.45">
      <c r="K88" s="5">
        <v>62637</v>
      </c>
      <c r="L88" s="6">
        <v>31299</v>
      </c>
      <c r="M88" s="6">
        <v>37360</v>
      </c>
      <c r="N88" s="6">
        <v>45339</v>
      </c>
      <c r="O88" s="6">
        <v>15460</v>
      </c>
      <c r="P88" s="6">
        <v>9787</v>
      </c>
      <c r="Q88" s="6">
        <v>25962</v>
      </c>
      <c r="R88" s="6">
        <v>4339</v>
      </c>
      <c r="S88">
        <f>AVERAGE(K88:R88)</f>
        <v>29022.875</v>
      </c>
    </row>
    <row r="91" spans="11:19" ht="18" thickBot="1" x14ac:dyDescent="0.45"/>
    <row r="92" spans="11:19" ht="18.600000000000001" thickTop="1" thickBot="1" x14ac:dyDescent="0.45">
      <c r="K92" s="5"/>
      <c r="L92" s="6"/>
      <c r="M92" s="6"/>
      <c r="N92" s="6"/>
      <c r="O92" s="6"/>
      <c r="P92" s="6"/>
      <c r="Q92" s="6"/>
      <c r="R9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2020-06-06T09:14:39Z</dcterms:created>
  <dcterms:modified xsi:type="dcterms:W3CDTF">2020-06-11T13:39:40Z</dcterms:modified>
</cp:coreProperties>
</file>