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Software\EclipsePython\PythonWorkspace\CANDB_py\src\"/>
    </mc:Choice>
  </mc:AlternateContent>
  <xr:revisionPtr revIDLastSave="0" documentId="13_ncr:1_{72BB2065-E6B6-478A-86FC-DB4707988021}" xr6:coauthVersionLast="36" xr6:coauthVersionMax="36" xr10:uidLastSave="{00000000-0000-0000-0000-000000000000}"/>
  <bookViews>
    <workbookView xWindow="0" yWindow="0" windowWidth="22815" windowHeight="10005" xr2:uid="{00000000-000D-0000-FFFF-FFFF00000000}"/>
  </bookViews>
  <sheets>
    <sheet name="Matrix" sheetId="3" r:id="rId1"/>
    <sheet name="BusLoadCalc" sheetId="1"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1" l="1"/>
  <c r="D18" i="1"/>
  <c r="D19" i="1"/>
  <c r="D20" i="1"/>
  <c r="D21" i="1"/>
  <c r="D22" i="1"/>
  <c r="D23" i="1"/>
  <c r="D24" i="1"/>
  <c r="D25" i="1"/>
  <c r="G14" i="1"/>
  <c r="H19" i="1" s="1"/>
  <c r="D14" i="1" s="1"/>
  <c r="D26" i="1" s="1"/>
  <c r="H26" i="1" s="1"/>
  <c r="D15" i="1"/>
  <c r="D16" i="1"/>
  <c r="G15" i="1"/>
  <c r="G13" i="1"/>
  <c r="G16" i="1"/>
</calcChain>
</file>

<file path=xl/sharedStrings.xml><?xml version="1.0" encoding="utf-8"?>
<sst xmlns="http://schemas.openxmlformats.org/spreadsheetml/2006/main" count="266" uniqueCount="170">
  <si>
    <t>Description</t>
  </si>
  <si>
    <t>Address Bits</t>
  </si>
  <si>
    <t>Start/Stop/Etc Bits</t>
  </si>
  <si>
    <t>Data Length</t>
  </si>
  <si>
    <t>Hz</t>
  </si>
  <si>
    <t>Baud</t>
  </si>
  <si>
    <t>kBAUD</t>
  </si>
  <si>
    <t>Bits before stuff bit</t>
  </si>
  <si>
    <t>Message 1</t>
  </si>
  <si>
    <t>Message 2</t>
  </si>
  <si>
    <t>Message 3</t>
  </si>
  <si>
    <t>Message 4</t>
  </si>
  <si>
    <t>Message 5</t>
  </si>
  <si>
    <t>Message 6</t>
  </si>
  <si>
    <t>Message 7</t>
  </si>
  <si>
    <t>Message 8</t>
  </si>
  <si>
    <t>CAN 2.0A</t>
  </si>
  <si>
    <t>CAN 2.0B</t>
  </si>
  <si>
    <t>CAN Bus Load Calculator</t>
  </si>
  <si>
    <t>Data rate</t>
  </si>
  <si>
    <t>Protocol</t>
  </si>
  <si>
    <t>Frequency</t>
  </si>
  <si>
    <t>Inputs</t>
  </si>
  <si>
    <t>Outputs</t>
  </si>
  <si>
    <t>12 or 32</t>
  </si>
  <si>
    <t>Start of Frame</t>
  </si>
  <si>
    <t>Other Message Bits</t>
  </si>
  <si>
    <t>CRC Field</t>
  </si>
  <si>
    <t>Control Field</t>
  </si>
  <si>
    <t>Acknowledge Field</t>
  </si>
  <si>
    <t>End of Frame</t>
  </si>
  <si>
    <t>Message 9</t>
  </si>
  <si>
    <t>Message 10</t>
  </si>
  <si>
    <t>Message 11</t>
  </si>
  <si>
    <t>Message 12</t>
  </si>
  <si>
    <t>Total Message Length</t>
  </si>
  <si>
    <t>%Max BUS load</t>
  </si>
  <si>
    <t>Arbitration Field</t>
  </si>
  <si>
    <t>kBAUD (1 kBAUD = 1 kbit/s)</t>
  </si>
  <si>
    <t>2.0A = 11 bit ID, 2.0B = 29 bit ID</t>
  </si>
  <si>
    <t>Total data/cycle</t>
  </si>
  <si>
    <t xml:space="preserve">This field contains the message ID </t>
  </si>
  <si>
    <t>This field contains information on the length of the data field</t>
  </si>
  <si>
    <t>This field contains information to perform an error check</t>
  </si>
  <si>
    <t>This field contains bits to confirm a successful transmission</t>
  </si>
  <si>
    <t>This field marks end of the message</t>
  </si>
  <si>
    <t>This field marks starts of the message and serves as synchronization point</t>
  </si>
  <si>
    <t>Try to keep the load under 60-70% to avoid risking losing data</t>
  </si>
  <si>
    <t>www.optimumg.com</t>
  </si>
  <si>
    <t>TSC1</t>
  </si>
  <si>
    <t>Engine Override Control Mode</t>
  </si>
  <si>
    <t>The override control mode defines which sort of command is used:_x000D_
_x000D_
00b - Override disabled - Disable any existing control commanded by the source of this command._x000D_
01b - Speed control - Govern speed to the included “desired speed” value._x000D_
10b - Torque control - Control torque to the included “desired torque” value._x000D_
11b - Speed/torque limit control - Limit speed and/or torque based on the included limit values.  The speed limit governor is a droop governor where the speed limit value defines the speed at the maximum torque available during this operation._x000D_
_x000D_
If a device wants to know whether it has access to the engine, there are several possibilities:_x000D_
_x000D_
a. Comparing its command with the actual engine broadcasts._x000D_
b. Looking at command modes from other devices._x000D_
c. Looking to the engine and retarder torque mode._x000D_
_x000D_
Remarks:_x000D_
_x000D_
a. The realization of a torque limit (minimum selection) is possible by setting Engine Override Control Mode =_x000D_
11b (speed/torque limit control) and the speed limit to a high value (FAFFh)._x000D_
b. The realization of a speed limit (minimum selection) is possible by setting Engine Override Control Mode =_x000D_
11b (speed/torque limit control) and the torque limit to a high value (FAh)._x000D_
c. Limiting the retarder torque means to limit the magnitude of the torque request.  As the brake torque is represented by negative torque values, the limitation must be done by a maximum selection of the requested torque and the retarder internal torque signals._x000D_
d. For torque increasing functions, time limits for the torque or speed value (command) and the direct modes are desirable._x000D_
e. The selection of which device has control of the engine's speed or torque depends on the override mode priority (see SPN 897) with the highest priority device gaining control.  In the case of two devices with identical priority, the engine responds to speed/torque control commands over speed/torque limit commands and will act on the speed or torque commands on a first come, first served basis.  The torque limit will be a “lowest wins” selection (e.g., if one device commands 60% limit and another 80% limit, then the engine will limit torque to 60%).  Figure SPN695_A provides a flowchart of the torque/speed control priority selection logic._x000D_
f. The SPN 695 pre-arbitration filter block was added in February 2017 to reduce undesired arbitration interactions. Regardless of why they are sent, “Override Disabled” commands are not a request for active control and therefore they do not need to be arbitrated. However, depending on message priorities, their inclusion in the arbitration process can interfere with other TSC1 commands that are requesting active control. Support of this filter will be more important as it appears more devices are using periodic TSC1 heartbeats to meet Functional Safety obligations.</t>
  </si>
  <si>
    <t>Engine Requested Speed Control Conditions</t>
  </si>
  <si>
    <t>This mode tells the engine control system the governor characteristics that are desired during speed control.  The four characteristics defined are:_x000D_
_x000D_
00 Transient Optimized for driveline disengaged and non-lockup conditions_x000D_
01 Stability Optimized for driveline disengaged and non-lockup conditions_x000D_
10 Stability Optimized for driveline engaged and/or in lockup condition 1 (e.g., vehicle driveline)_x000D_
11 Stability Optimized for driveline engaged and/or in lockup condition 2 (e.g., PTO driveline)_x000D_
_x000D_
00b - This speed governor gain selection is adjusted to provide rapid transition between speed setpoints.  RPM overshoot and undershoot may be greater than what is seen when the “speed control characteristic” is set to be stability optimized._x000D_
_x000D_
01b - This control condition has been optimized to minimize rpm overshoot and undershoot given an expected plant consisting of the engine and its accessory loads.  This gain adjustment is not intended to compensate for driveline characteristics.  This characteristic is most appropriate when no driveline is connected._x000D_
_x000D_
10b - This control condition has been optimized to minimize rpm overshoot and undershoot given a more complex plant.  For instance, the more complex plant would contain the engine, its accessory loads and the driveline characteristics.  As an example, the driveline characteristics might include the effective spring mass relationship of pumps, tires, clutches, axles, driveshafts, and multiple gear ratios.  This characteristic is most appropriate when a driveline is engaged._x000D_
_x000D_
11b - This speed control characteristic is available for applications requiring compensation for more than one driveline characteristic.  It has been optimized to minimize rpm overshoot and undershoot given a more complex plant of the second variety.  This more complex plant would again contain the engine, its accessory loads and a second driveline characteristic unique from the one described in speed control characteristic 10b.</t>
  </si>
  <si>
    <t>Override Control Mode Priority</t>
  </si>
  <si>
    <t>This field is used as an input to the engine or retarder to determine the priority of the Override Control Mode received in the Torque/Speed Control message (see PGN 0).  The default is 11 (Low priority).  It is not required to use the same priority during the entire override function.  For example, the transmission can use priority 01 (High priority) during a shift, but can set the priority to 11 (Low priority) at the end of the shift to allow traction control to also interact with the torque limit of the engine._x000D_
_x000D_
The four priority levels defined are:_x000D_
_x000D_
00 Highest priority_x000D_
01 High priority_x000D_
10 Medium priority_x000D_
11 Low priority_x000D_
_x000D_
00b - Highest Priority = Used for situations that require immediate action by the receiving device in order to provide safe vehicle operation (i.e., braking systems).  This level of priority should only be used in safety critical conditions._x000D_
_x000D_
01b -  High Priority  =  Used for control situations that require prompt action in order to provide safe vehicle operation.  An example is when the transmission is performing a shift and requires control of the engine in order to control driveline reengagement._x000D_
_x000D_
10b - Medium Priority = Used for powertrain control operations which are related to assuring that the vehicle is in a stable operating condition.  An example is when the traction control system is commanding the engine in order to achieve traction stability._x000D_
_x000D_
11b - Low Priority = Used to indicate that the associated command desires powertrain control but is needed for function which improves the driver comfort which may be overridden by other devices.  An example is cruise control or the non-critical part of a transmission shift to a new gear.</t>
  </si>
  <si>
    <t>Parameter provided to the engine from external sources in the torque/speed control message.  This is the engine speed which the engine is expected to operate at if the speed control mode is active or the engine speed which the engine is not expected to exceed if the speed limit mode is active.</t>
  </si>
  <si>
    <t>rpm</t>
  </si>
  <si>
    <t>Parameter provided to the engine or retarder in the torque/speed control message for controlling or limiting the output torque._x000D_
_x000D_
Requested torque to the engine is measured in indicated torque as a percentage of reference engine torque (see the engine configuration message, PGN 65251).  This is the engine torque at which the engine is expected to operate if the torque control mode is active or the engine torque which the engine is not expected to exceed if the torque limit mode is active._x000D_
_x000D_
Zero torque can be requested which implies zero fuel and, according to Figures SPN512_A and SPN512_B, the engine will not be allowed to stall.  The actual engine percent torque (SPN 513) should be zero and the engine should decelerate until the low idle governor kicks in, at which time the actual engine percent torque will be calculated as shown in Figures SPN512_A and SPN512_B and the engine torque mode bits (SPN 899) should be equal to 0000b - Low Idle Governor._x000D_
_x000D_
Requested torque to the retarder is measured in indicated torque as a percentage of reference retarder torque (see the retarder configuration message,  PGN 65249).  The logic used in enabling or disabling the retarder is based on the override control mode priority bits (SPN 897)._x000D_
_x000D_
A zero torque request to the retarder is a disable request, and is used by a J1939 node to prevent the retarder from being activated by other combinations of inputs outside of J1939 commands. The Torque Limit Mode is commonly used for this purpose.</t>
  </si>
  <si>
    <t>%</t>
  </si>
  <si>
    <t>TSC1 Transmission Rate</t>
  </si>
  <si>
    <t>This parameter indicates the transmission rate at which the sending device will transmit the TSC1 message.  The engine shall adjust its timeout for TSC1 messages accordingly. Variable TSC1 transmission rates shall only apply to messages sent to the engine.  _x000D_
_x000D_
A value of all ones is to be used in TSC1 messages directed to retarders because the TSC1 Transmission Rate parameter is not applicable for retarders. All TSC1 messages sent to the retarder shall use the standard 50 ms rate._x000D_
_x000D_
Devices sending TSC1 messages to the engine should only invoke alternative transmission rates which the engine has indicated it supports in SPN 3344 – Support Variable Rate TSC1 Message._x000D_
_x000D_
000 = 1000 ms transmission rate_x000D_
001 =   750 ms transmission rate_x000D_
010 =   500 ms transmission rate_x000D_
011 =   250 ms transmission rate_x000D_
100 =   100 ms transmission rate_x000D_
101 =     50 ms transmission rate_x000D_
110 =     20 ms transmission rate_x000D_
111 =   Use standard TSC1 transmission rates of 10 ms to engine_x000D_
_x000D_
Note:  Sending devices shall not send variable rate TSC1 messages to the engine for unsupported control purposes.</t>
  </si>
  <si>
    <t>TSC1 Control Purpose</t>
  </si>
  <si>
    <t>State signal which indicates which control mode the sending device is using to generate the TSC1 command.  Note that the modes are not in prioritized order. Not all modes may be relevant for a given device. Some devices may not implement all functions. For typical priorities refer to Figures SPN512_A, SPN512_B for engine control and Figure SPN695_A.  The TSC1 control purpose shall only apply to messages sent to the engine.  _x000D_
_x000D_
A value of all ones is to be used in TSC1 messages directed to retarders because the TSC1 Control Purpose parameter is not applicable for retarders._x000D_
_x000D_
Control Purpose P6 (Transient-Optimized Torque Limit) is for use with engines capable of supporting a more rapid engine torque limit response than seen with traditional (P32) TSC1 torque limit commands.  In applications where an engine has multiple ways (fuel, error, and/or spark control) of realizing torque reduction, this parameter can help the engine determine which method to use.  One such example would be a spark-ignited engine.  Transient-Optimized Torque Limits are not intended for long term usage, and supporting engines will likely place time limits on the duration of their response.  In addition, supporting engines may also restrict the level of torque change allowed under this command.  _x000D_
_x000D_
00000b =   P1 = Accelerator Pedal/Operator Selection_x000D_
00001b =   P2 = Cruise Control_x000D_
00010b =   P3 = PTO Governor_x000D_
00011b =   P4 = Road Speed Governor_x000D_
00100b =   P5 = Engine Protection_x000D_
00101b =   P6 = Transient-Optimized Torque Limit_x000D_
00110b - 11110b =   P7-P31 = Reserved for SAE Assignment _x000D_
11111b = P32 = Temporary Power Train Control (Original use of TSC1 Command) _x000D_
_x000D_
Note:  Sending devices shall not send variable rate TSC1 messages to the engine for unsupported control purposes.</t>
  </si>
  <si>
    <t>This parameter displays an additional torque in percent of the reference engine torque. _x000D_
_x000D_
When the MSB is set to 1, this parameter is not available.  When the MSB is set to 0, bits 1 to 3 indicate the desired torque with resolution of 0.125%/bit . Range is from 0 to 0.875% of reference torque.  _x000D_
_x000D_
The parameter is used in combination with SPN 518  Engine Requested Torque/Torque Limit. The resulting torque/torque limit will be calculated by adding these two parameters. _x000D_
_x000D_
Validity of Engine Requested Torque High Res has no effect on SPN 518. _x000D_
_x000D_
Additional torque representations_x000D_
_x000D_
0000 = +0.000%_x000D_
0001 = +0.125%_x000D_
._x000D_
._x000D_
._x000D_
0111 = +0.875%_x000D_
1000 - 1111 = not available_x000D_
_x000D_
For example, if SPN 518 = 150 (or 25%) and this parameter is 0100, the torque would be 25.5%._x000D_
If SPN 518 = 175 (or 50%) and this parameter is 0001, the torque would be 50.125%_x000D_
If SPN 518 = 175 (or 50%) and this parameter is 1111, the torque would remain 50% (no high resolution available)</t>
  </si>
  <si>
    <t>Message Counter</t>
  </si>
  <si>
    <t>The message counter is used to detect situations where the transmitting ECU malfunction repeats the same frame all the time.  The receiver of the information may use the counter parameter to detect this situation.  The transmitting device will increase the message counter in every cycle. The message counter will count from 0 to 7 and then wrap. _x000D_
_x000D_
The values 0x8 thru 0xE are SAE reserved and should be ignored by the receiver._x000D_
_x000D_
Value 0xF (all bits set to 1) will indicate that the message counter is not available.  For compatibility purposes, TSC1 should also be honored if the message counter is not available from the transmitting device.</t>
  </si>
  <si>
    <t>Message Checksum</t>
  </si>
  <si>
    <t>The message checksum is used to verify the signal path from the transmitting device to the receiving device._x000D_
 _x000D_
The message checksum is calculated using the first 7 data bytes, the message counter and the bytes of the message identifier. It is calculated as follows:_x000D_
_x000D_
Checksum = (Byte1 + Byte2 + Byte3 + Byte4 + Byte5 + Byte6 + Byte7 + (message counter &amp; 0x0F) + message ID low byte + message ID mid low byte + message ID mid high byte + message ID high byte)_x000D_
_x000D_
Message Checksum = (((Checksum &gt;&gt; 6) &amp; 0x03) + (Checksum &gt;&gt;3) +  Checksum) &amp; 0x07_x000D_
_x000D_
Value 0xF (all bits set to 1) will indicate that the checksum is not available.  For compatibility purposes, TSC1 should also be honored if the checksum is not available from the transmitting device.</t>
  </si>
  <si>
    <t>MsgName</t>
  </si>
  <si>
    <t>Unsigned</t>
  </si>
  <si>
    <t xml:space="preserve"> MsgType</t>
  </si>
  <si>
    <t xml:space="preserve"> MsgID</t>
  </si>
  <si>
    <t xml:space="preserve"> MsgSendType</t>
  </si>
  <si>
    <t xml:space="preserve"> MsgCycleTime</t>
  </si>
  <si>
    <t xml:space="preserve"> MsgLength</t>
  </si>
  <si>
    <t xml:space="preserve"> ByteOrder</t>
  </si>
  <si>
    <t xml:space="preserve"> StartBit</t>
  </si>
  <si>
    <t xml:space="preserve"> SignalValueDescription</t>
  </si>
  <si>
    <t>J1939 PG (ext. ID)</t>
  </si>
  <si>
    <t>Engine1</t>
  </si>
  <si>
    <t>S</t>
  </si>
  <si>
    <t>MOTOROLA LSB</t>
  </si>
  <si>
    <t>0x8C00FEFE</t>
  </si>
  <si>
    <t>Engine Requested Speed Or Speed Limit</t>
  </si>
  <si>
    <t>Engine Requested Torque Or Torque Limit</t>
  </si>
  <si>
    <t>Engine Requested Torque In Fractional</t>
  </si>
  <si>
    <t>Box2</t>
  </si>
  <si>
    <t>R</t>
  </si>
  <si>
    <t>M</t>
  </si>
  <si>
    <t>MultiplexerIndicator</t>
  </si>
  <si>
    <t>ACL</t>
  </si>
  <si>
    <t>0x98EEFEFE</t>
  </si>
  <si>
    <t>EBS</t>
  </si>
  <si>
    <t>VehicleSystem5</t>
  </si>
  <si>
    <t>VehicleSystem4</t>
  </si>
  <si>
    <t>VehicleSystem3</t>
  </si>
  <si>
    <t>VehicleSystem2</t>
  </si>
  <si>
    <t>VehicleSystem1</t>
  </si>
  <si>
    <t>ArbitraryAddressCapable</t>
  </si>
  <si>
    <t>IndustryGroup</t>
  </si>
  <si>
    <t>VehicleSystemInstance</t>
  </si>
  <si>
    <t>VehicleSystem</t>
  </si>
  <si>
    <t>Function</t>
  </si>
  <si>
    <t>FunctionInstance</t>
  </si>
  <si>
    <t>ECUInstance</t>
  </si>
  <si>
    <t>ManufacturerCode</t>
  </si>
  <si>
    <t>IdentityNumber</t>
  </si>
  <si>
    <t>Address Claimed</t>
  </si>
  <si>
    <t>Assigned by NMEA 2000 Committee</t>
  </si>
  <si>
    <t>ACS</t>
  </si>
  <si>
    <t>CC</t>
  </si>
  <si>
    <t>TCO</t>
  </si>
  <si>
    <t>SCC</t>
  </si>
  <si>
    <t>REX</t>
  </si>
  <si>
    <t>RD</t>
  </si>
  <si>
    <t>VGW</t>
  </si>
  <si>
    <t>WPMS</t>
  </si>
  <si>
    <t>TECU</t>
  </si>
  <si>
    <t>IC</t>
  </si>
  <si>
    <t>EMS</t>
  </si>
  <si>
    <t>0x98fee129</t>
  </si>
  <si>
    <t>16:Skidder;15:Earth Work;14:Special Crops;13:Powered Auxiliary Device;12:Farm Yard Operations;11:Transport/Trailer;10:Irrigation;9:Forage;8:Root Harvesters;7:Harvesters;6:Sprayers;5:Fertilizers;4:Planters/Seeders;3:Secondary Tillage;2:Tillage;1:Tractor;127:Not Available;0:Non-specific System</t>
  </si>
  <si>
    <t>6:"Reserved for SAE";7:"Reserved for SAE";5:"IndustrialProcessCtrlStationary";4:"Marine";3:"Construction";2:"Agricultural and Forestry";1:"On-Highway";0:"Global"</t>
  </si>
  <si>
    <t>RC_REX</t>
  </si>
  <si>
    <t>RetarderType</t>
  </si>
  <si>
    <t>RetarderLocation</t>
  </si>
  <si>
    <t>RetarderCtrlMethod</t>
  </si>
  <si>
    <t>RetarderSpeedAtIdlePoint1</t>
  </si>
  <si>
    <t>PercentTorqueAtIdlePoint1</t>
  </si>
  <si>
    <t>MaxRetarderSpeedPoint2</t>
  </si>
  <si>
    <t>PercentTorqueAtMaxSpeedPoint2</t>
  </si>
  <si>
    <t>RetarderSpeedAtPoint3</t>
  </si>
  <si>
    <t>PercentTorqueAtPoint3</t>
  </si>
  <si>
    <t>RetarderSpeedAtPoint4</t>
  </si>
  <si>
    <t>PercentTorqueAtPoint4</t>
  </si>
  <si>
    <t>RetarderSpeedAtPeakTorquePoint5</t>
  </si>
  <si>
    <t>ReferenceRetarderTorque</t>
  </si>
  <si>
    <t>PercentTorqueAtPeakTorquePoint5</t>
  </si>
  <si>
    <t>Nm</t>
  </si>
  <si>
    <t>steps</t>
  </si>
  <si>
    <t>127:"Not Available"; 0:"Ind. Process Control Stationary"</t>
  </si>
  <si>
    <t>100:"Deck/Cargo/Fishing equip. sys"; 90:"Environmental (HVAC) Systems"; 80:"Instrumentation/General Systems";70:"Communications Systems";60:"Navigation Systems";50:"Propulsion Systems"; 40:"Steering Systems";30:"Power Mgmt and lighting systems";25:"Gateway";20:"Safety Systems";10:"System Tools";127:"Not Available";0:"Non-specific System"</t>
  </si>
  <si>
    <t>8:"Grader";7:"Four Wheel Drive Loader";6:"Forklift";5:"Excavator";4:"Crawler";3:"Backhoe";2:"Articulated Dump Truck";1:"Skid Steer Loader";127:"Not Available";0:"Non-specific System"</t>
  </si>
  <si>
    <t>2:"Trailer";1:"Tractor";127:"Not Available";0:"Non-specific System"</t>
  </si>
  <si>
    <t xml:space="preserve">0:"Non-specific System";127:"Not Available" </t>
  </si>
  <si>
    <t>127:"Reserved";126:"Reserved";125:"Reserved";124:"Reserved";123:"Reserved";122:"Reserved";121:"Reserved";120:"Reserved";119:"Reserved";118:"Reserved";117:"Reserved";116:"Reserved";115:"Reserved";114:"Reserved";113:"Reserved";112:"Reserved";111:"Reserved";110:"Reserved";109:"Reserved";108:"Reserved";107:"Reserved";106:"Reserved";105:"Reserved";104:"Reserved";103:"Reserved";102:"Reserved";101:"Reserved";42:"Water Pump Control";41:"Lighting - Operator Controls";40:"Seat Control";39:"Ignition Control Module";38:"Tire Pressure Control";37:"Cab Controller";36:"Pneumatic - System Controller";35:"Suspension - System Controller";34:"Hydraulic Pump Controller";33:"System Monitor";32:"Headway Controller";31:"Propulsion Battery Charger";30:"Management Computer";29:"Virtual Terminal (In Cab)";28:"Off Vehicle Gateway";27:"Power TakeOff (Secondary or Front)";26:"Body Controller";25:"Network Interconnect ECU";24:"Vehicle Security";23:"Vehicle Navigation";22:"Aerodynamic Control";21:"Cab Climate Control";20:"Trip Recorder";19:"Instrument Cluster";18:"Suspension - Drive Axle";17:"Suspension - Steer Axle";16:"Steeting Controller";15:"Fuel System";14:"Cruise Control";13:"Retarder - Driveline";12:"Retarder - Engine";11:"Brakes - Drive Axle";10:"Brakes - Steer Axle";9:"Brakes - System Controller";8:"Axle - Drive";7:"Axle - Steering";6:"Power TakeOff - (Main or Rear)";5:"Shift Control/Console";4:"Battery Pack Monitor";3:"Transmission";2:"Electric Propulsion Control";1:"Auxiliary Power Unit (APU)";0:"Engine";100:"Reserved";99:"Reserved";98:"Reserved";97:"Reserved";96:"Reserved";95:"Reserved";94:"Reserved";93:"Reserved";92:"Reserved";91:"Reserved";90:"Reserved";89:"Reserved";88:"Reserved";87:"Reserved";86:"Reserved";85:"Reserved";84:"Reserved";83:"Reserved";82:"Reserved";81:"Reserved";80:"Reserved";79:"Reserved";78:"Reserved";77:"Reserved";76:"Reserved";75:"Reserved";74:"Reserved";73:"Reserved";72:"Coolant Valve Controller";71:"Transfer Case Control";70:"Auxiliary Regeneration Device";69:"Engine Emission Aftertreatement System";68:"Aftertreatment system gas measurement";67:"Electrical System Controller";66:"I/O Controller";65:"Gas Flow Measurement";64:"Endurance Braking";63:"Engine Valve Controller";62:"On-Board Diagnostic Unit";61:"File Server/Printer";60:"Cab Display";59:"Starter";58:"Fan Drive Control";57:"Steering Column Unit";56:"Communications Unit, Radio";55:"Communications Unit, Satellite";54:"Communications Unit, Cellular";53:"Alternator/Charging System";52:"Chassis Controller";51:"Forward-Looking Collision Warning System";50:"Auxiliary Heater";49:"Clutch/Converter Control";48:"Ramp Control";47:"Information System Controller";46:"Oil Sensor Unit";45:"Vehicle Dynamic Stability Control";44:"Exhaust Emission Control";43:"Transmission Display"</t>
  </si>
  <si>
    <t>1863:"Thomas G. Faria Co."; 1862: "Sanshin"; 1861: "Vector CANtech"; 1860: "MMP"; 1859: "Kvasar AB"; 1858: "Litton"; 1857: "Simrad"; 1856: "Trimble"; 1855: "Furuno USA"; 1854:"Northstar Technologies"; 1853: "Japan Radio Co."; 1852: "Navionics"; 1851: "Raymarine"; 1850: "Teleflex"; 222: "Generac Power Systems, Inc."; 221: "SiE"; 220: "Beede Electrical Instrument Company, Inc." ; 219: "Cat OEM Solutions"; 218: "Gits Manufacturing Company"; 217: "RM Michaelides Software &amp; Elektronik GmbH"; 216: "Paneltronics Inc."; 215: "Aetna Engineering/Fireboy-Xintex"; 214: "MC elettronica Srl"; 213: "CNH Belgium N.V."; 212: "Sure Power Industries, Inc."; 211: "DNA Group"; 210: "Iteris, Inc."; 209: "Bell Equip. Co. SA (PTY) LTD"; 208: "Drew Technologies, Inc."; 207: "Otto Engineering"; 206: "port GmbH"; 205: "SmarTire Systems Inc"; 204: "The Morey Corporation"; 203: "MILtronik GmbH"; 202: "Curtis Instruments, Inc."; 201: "Disenos y Tecnologia S.A."; 200: "MGM Brakes"; 199: "Actia Corp."; 198: "Mystic Valley Communications"; 197: "Mechron Power Systems"; 196: "LEMKEN GmbH &amp; Co. KG"; 195: "General Engine Products"; 194: "TriMark Corporation"; 193: "Jeppesen Marine"; 192: "Floscan"; 191: "XATA Corporation"; 190: "Hella KGaA Hueck &amp; Co."; 189: "QUALCOMM"; 188: "EMP Corp."; 187: "Air-Weigh"; 186: "Altronic, Inc."; 185: "Beede Electrical Instrument Company"; 184: "EIA Electronics"; 183: "KDS Controls, Inc."; 182: "Vehicle Systems Engineering B.V."; 181: "Coretronics, Inc."; 180: "Smart Power Systems"; 179: "Midwest Technologies Illinois, LLC"; 178: "Siemens VDO Automotive AG"; 177: "Diagnostic System Associates"; 176: "Moritz Aerospace"; 175: "Veris Technologies, Inc."; 174: "AB Volvo Penta"; 173: "Ryeso, Inc."; 172: "Yanmar Marine USA"; 171: "Wachendorff Elektronik GmbH &amp; Co. KG"; 170: "Computronics Corporation Ltd."; 169: "Marlin Technologies Inc."; 168: "Xantrex"; 167: "JLG Industries Inc."; 166: "Phoenix International"; 165: "CPAC Systems AB"; 164: "DaimlerChrysler Off-Highway"; 163: "BRP Inc."; 162: "Axiomatic Technologies"; 161: "Offshore Systems (UK) Limited"; 160: "Nido"; 159: "NTech Industries Inc."; 158: "Firestone Industrial Products Company"; 157: "ISSPRO Inc."; 156: "ITT Industries - Cannon"; 155: "Vetronix Corporation"; 154: "Westerbeke Corporation"; 153: "Woodward, Industrial Controls Division"; 152: "Elobau Elektrobauelemente GmbH &amp; Co. KG"; 151: "Raven Industries Inc. - Flow Controls Division"; 150: "Fleetguard"; 149: "Holset"; 148: "Blue Water Data, Inc."; 147: "Nautibus Electronic GmbH"; 146: "Maxima Technologies"; 145: "MurCal Controls"; 144: "Mercury Marine"; 143: "W. Gmeiner GmbH &amp; Co."; 142: "TRW Automotive (Commercial Steering Systems)"; 141: "Thales Navigation Ltd."; 140: "Lowrance Electronics, Inc."; 139: "Caterpillar Trimble Control Technologies (CTCT), LLC"; 138: "Georg Fritzmeier GmbH &amp; Co. KG"; 137: "Maretron"; 136: "Komatsu Ltd."; 135: "Airmar Technology Corporation"; 134: "Iris Technology Ltd."; 133: "Bucher Schoerling GmbH"; 132: "Mulag-Fahrzeugwerk"; 131: "ITT Industries"; 130: "Nido - Universal Machines B.V."; 129: "OMNEX Control Systems, Inc."; 128: "Gerhard Duecker GmbH &amp; Co. KG"; 127: "Holland USA"; 126: "Driver Tech"; 125: "Nevada Automotive Test Center"; 124: "Hydac Electronic"; 123: "Basler Electric"; 122: "FG Wilson (Engineering) Limited"; 121: "HED (Hydro Electronic Devices, Inc.)"; 120: "RDS Technology Ltd."; 119: "IntegriNautics"; 118: "Intron GmbH"; 117: "HUSCO International"; 116: "BEELINE Technologies"; 115: "NACCO Materials Handling Group, Inc."; 114: "EControls, Inc."; 113: "Stress-Tek, Inc."; 112: "MECALAC"; 111: "Maschinenfabrik Bernhard Krone GmbH"; 110: "EPIQ Sensor-Nite"; 109: "LH Technologies ApS"; 108: "WTK-Elecktronik GmbH"; 107: "Grimme Landmaschinen GmbH &amp; Co. KG"; 106: "BAE Systems Controls, Inc."; 105: "Kiepe Elektrik GmbH &amp; Co. KG"; 104: "Claas Selbstfahrende Erntemaschinen GmbH"; 103: "Agrocom GmbH &amp; Co. Agrarsystem KG"; 102: "AGCO GmbH &amp; Co."; 101: "Sensoria"; 100: "VDO Technik AG"; 99: "International Transmissions Ltd (ITL)"; 98: "Mueller-Elektronik GmbH &amp; Co."; 97: "Ag Leader Technology, Inc."; 96: "Mech@tronic IT GmbH"; 95: "Pacific Insight Electronics Corp."; 94: "CNH Global N.V."; 93: "Perkins Engines Company Ltd."; 92: "Ag-Chem Equipment Co., Inc."; 91: "BSG Bodensee Steuergeraete GmbH"; 90: "Knorr-Bremse SfN GmbH"; 89: "Kverneland Group, Electronics Division"; 88: "Satloc Precision GPS"; 87: "J.C. Bamford Excavators Ltd (JCB)"; 86: "C.E. Niehoff &amp; Company"; 85: "Kohler Co."; 84: "New Holland UK Limited"; 83: "Eaton VORAD Technologies"; 82: "Bobcat/Ingersoll-Rand"; 81: "Fire Research Corp"; 80: "Twin Disc, Inc."; 79: "Daimler Benz AG - Engine Division (PBM)"; 78: "Frank W. Murphy Manufacturing, Inc."; 77: "Deere Power Systems Group"; 76: "unused"; 75: "Deere &amp; Co. Agricultural Division"; 74: "Eaton Axle-Brake Division"; 73: "LeTourneau, Inc."; 72: "Sisu Corporation"; 71: "Vansco Electronics Ltd."; 70: "Flex-Coil Limited"; 69: "Trimble Navigation"; 68: "Scania"; 67: "Funk Manufacturing Company"; 66: "John Deere Construction Equipment Division"; 65: "MAN Nutzfahrzeuge AG"; 64: "unused"; 63: "ZF Industries Inc."; 62: "Wabco"; 61: "Volvo Truck Corp."; 60: "Volvo Trucks North America Inc."; 59: "VES Inc."; 58: "SPX Corporation, OTC Division"; 57: "Sauer-Danfoss Co."; 56: "SAIC"; 55: "Ryder System Inc."; 54: "Meritor Wabco"; 53: "Rockwell Land Transportation"; 52: "Meritor Automotive, Inc."; 51: "Robert Bosch GmbH"; 50: "Robert Bosch Corp"; 49: "RE America Inc."; 48: "Pollak Alphabet"; 47: "Phillips Semiconductor"; 46: "Parasoft Computing Solutions"; 45: "PACCAR"; 44: "Nippondenso Co. Ltd."; 43: "International Truck and Engine Corp. Vehicle Electronics"; 42: "International Truck and Engine Corp. Engine Electronics"; 41: "Motorola Inc."; 40: "Motorola AIEG Inc."; 39: "Microfirm Inc."; 38: "Micro Processor Systems Inc."; 37: "Mack Trucks Inc."; 36: "Lucas Ltd."; 35: "Kenworth Truck Co."; 34: "Kelsey Hayes Co."; 33: "John Deere"; 32: "Jacobs Vehicle Systems"; 31: "J Pollak Corp."; 30: "Isuzu Motors Ltd."; 29: "Hino Motors Ltd."; 28: "Grote Ind. Inc."; 27: "GMC"; 26: "General Motors Corp., Service Technology Group"; 25: "Freightliner LLC"; 24: "Ford Motor Co., Vehicle Controls"; 23: "Ford Motor Co., Heavy Truck"; 22: "Ford Motor Co., Electronic Concepts $ Systems"; 21: "Echilin Inc., Midland Brake Inc."; 20: "Eaton Ltd"; 19: "Eaton Corp. Trucking Info Services"; 18: "Eaton Corp, Transmission Division"; 17: "Eaton Corp. Res &amp; Dev"; 16: "Eaton Corp."; 15: "Dickey-John Corp."; 14: "Detroit Diesel Corporation"; 13: "Delco Electronics"; 12: "Deere &amp; Company, Precision Farming"; 11: "Dearborn Group Inc."; 10: "Cummins Engine Co."; 9: "Chrysler Corp."; 8: "Caterpillar Inc."; 7: "Case Corp."; 6: "Berifors Electronics AB"; 5: "AMP Inc."; 4: "Ametek-Dixson"; 3: "Ametek, US Gauge Division"; 2: "Allison Transmission, GMC"; 1: "Allied Signal Inc."; 0: "Reserved"</t>
  </si>
  <si>
    <t>Retarder Configurations</t>
  </si>
  <si>
    <t>This parameter is the 100% reference value for all defined indicated retarder torque parameters.</t>
  </si>
  <si>
    <t>Retarder speed of point 4 of the engine retarder torque map.</t>
  </si>
  <si>
    <t>Retarder speed of point 3 of the engine retarder torque map.</t>
  </si>
  <si>
    <t>The torque limit that indicates the available retarder torque which can be provided by the retarder at its maximum speed.</t>
  </si>
  <si>
    <t>Maximum speed of retarder (Please reference PGN 65249).</t>
  </si>
  <si>
    <t>The torque limit that indicates the available retarder torque which can be provided by the retarder at idle speed.</t>
  </si>
  <si>
    <t>This parameter identifies the number of steps used by the retarder.</t>
  </si>
  <si>
    <t>A vehicle retarder is a supplementary device to the wheel brakes for the driver to better control the vehicle.</t>
  </si>
  <si>
    <t>15: "NotAvailable"; 14: "Other"; 6: "1101NotDefined"; 5: "Trailer"; 4: "Driveline"; 3: "TransOutput"; 2: "TransInput"; 1: "EngExhaustBrake"; 0: "EngCompressionReleaseBrake"</t>
  </si>
  <si>
    <t>15: "NotAvailable"; 14: "Other"; 5: "1101NotDefined"; 4: "Exhaust"; 3: "CompressionRelease"; 2: "CooledFriction"; 1: "Hyd"; 0: "Electric_Magnetic"</t>
  </si>
  <si>
    <t>Cyclic</t>
  </si>
  <si>
    <t xml:space="preserve"> DataType</t>
  </si>
  <si>
    <t>NoMsgSendType</t>
  </si>
  <si>
    <t>SignalName</t>
  </si>
  <si>
    <t>BitLength</t>
  </si>
  <si>
    <t>Resolution</t>
  </si>
  <si>
    <t>Offset</t>
  </si>
  <si>
    <t>SignalMin.Value(phys)</t>
  </si>
  <si>
    <t>SignalMax.Value(phys)</t>
  </si>
  <si>
    <t>InitialValue(Hex)</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</si>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</sst>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indexed="10"/>
      <name val="Calibri"/>
      <family val="2"/>
    </font>
    <font>
      <sz val="11"/>
      <color indexed="62"/>
      <name val="Calibri"/>
      <family val="2"/>
    </font>
    <font>
      <sz val="11"/>
      <name val="Calibri"/>
      <family val="2"/>
    </font>
    <font>
      <b/>
      <sz val="11"/>
      <color indexed="8"/>
      <name val="Calibri"/>
      <family val="2"/>
    </font>
    <font>
      <sz val="11"/>
      <color indexed="9"/>
      <name val="Calibri"/>
      <family val="2"/>
    </font>
    <font>
      <sz val="11"/>
      <color indexed="12"/>
      <name val="Calibri"/>
      <family val="2"/>
    </font>
    <font>
      <b/>
      <sz val="14"/>
      <color indexed="8"/>
      <name val="Calibri"/>
      <family val="2"/>
    </font>
    <font>
      <sz val="8"/>
      <name val="Calibri"/>
      <family val="2"/>
    </font>
    <font>
      <b/>
      <sz val="11"/>
      <color indexed="10"/>
      <name val="Calibri"/>
      <family val="2"/>
    </font>
    <font>
      <u/>
      <sz val="11"/>
      <color indexed="12"/>
      <name val="Calibri"/>
      <family val="2"/>
    </font>
    <font>
      <b/>
      <sz val="11"/>
      <color theme="3"/>
      <name val="Calibri"/>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style="thin">
        <color indexed="64"/>
      </right>
      <top/>
      <bottom/>
      <diagonal/>
    </border>
  </borders>
  <cellStyleXfs count="3">
    <xf numFmtId="0" fontId="0" fillId="0" borderId="0"/>
    <xf numFmtId="0" fontId="11" fillId="0" borderId="22" applyNumberFormat="0" applyFill="0" applyAlignment="0" applyProtection="0"/>
    <xf numFmtId="0" fontId="10" fillId="0" borderId="0" applyNumberFormat="0" applyFill="0" applyBorder="0" applyAlignment="0" applyProtection="0">
      <alignment vertical="top"/>
      <protection locked="0"/>
    </xf>
  </cellStyleXfs>
  <cellXfs count="45">
    <xf numFmtId="0" fontId="0" fillId="0" borderId="0" xfId="0"/>
    <xf numFmtId="0" fontId="0" fillId="0" borderId="1" xfId="0" applyBorder="1" applyAlignment="1">
      <alignment horizontal="right"/>
    </xf>
    <xf numFmtId="0" fontId="0" fillId="0" borderId="1" xfId="0" applyFill="1" applyBorder="1" applyAlignment="1">
      <alignment horizontal="right"/>
    </xf>
    <xf numFmtId="0" fontId="4" fillId="0" borderId="0" xfId="0" applyFont="1"/>
    <xf numFmtId="0" fontId="5" fillId="0" borderId="0" xfId="0" applyFont="1"/>
    <xf numFmtId="0" fontId="7" fillId="0" borderId="0" xfId="0" applyFont="1"/>
    <xf numFmtId="0" fontId="0" fillId="0" borderId="2" xfId="0" applyBorder="1"/>
    <xf numFmtId="0" fontId="0" fillId="0" borderId="3" xfId="0" applyBorder="1" applyAlignment="1">
      <alignment horizontal="left"/>
    </xf>
    <xf numFmtId="0" fontId="0" fillId="0" borderId="4" xfId="0" applyBorder="1"/>
    <xf numFmtId="0" fontId="0" fillId="0" borderId="0" xfId="0" applyBorder="1"/>
    <xf numFmtId="0" fontId="0" fillId="0" borderId="3" xfId="0" applyBorder="1"/>
    <xf numFmtId="0" fontId="4"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0" fillId="0" borderId="13" xfId="0" applyBorder="1"/>
    <xf numFmtId="0" fontId="0" fillId="0" borderId="14" xfId="0" applyBorder="1" applyAlignment="1">
      <alignment horizontal="right"/>
    </xf>
    <xf numFmtId="0" fontId="0" fillId="0" borderId="15" xfId="0" applyBorder="1"/>
    <xf numFmtId="0" fontId="0" fillId="0" borderId="16" xfId="0" applyBorder="1"/>
    <xf numFmtId="0" fontId="1" fillId="0" borderId="17" xfId="0" applyFont="1" applyBorder="1"/>
    <xf numFmtId="0" fontId="6" fillId="0" borderId="18" xfId="0" applyFont="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2" fillId="0" borderId="1" xfId="0" applyFont="1" applyBorder="1" applyAlignment="1" applyProtection="1">
      <alignment horizontal="center"/>
    </xf>
    <xf numFmtId="0" fontId="3" fillId="0" borderId="1" xfId="0" applyFont="1" applyBorder="1" applyAlignment="1" applyProtection="1">
      <alignment horizontal="center"/>
    </xf>
    <xf numFmtId="0" fontId="0" fillId="0" borderId="14" xfId="0" applyBorder="1"/>
    <xf numFmtId="0" fontId="0" fillId="0" borderId="13" xfId="0" applyBorder="1" applyAlignment="1">
      <alignment horizontal="right"/>
    </xf>
    <xf numFmtId="0" fontId="2" fillId="0" borderId="14" xfId="0" applyFont="1" applyBorder="1" applyAlignment="1">
      <alignment horizontal="center"/>
    </xf>
    <xf numFmtId="0" fontId="0" fillId="0" borderId="13" xfId="0" applyFill="1" applyBorder="1" applyAlignment="1">
      <alignment horizontal="right"/>
    </xf>
    <xf numFmtId="0" fontId="2" fillId="0" borderId="14" xfId="0" applyFont="1" applyFill="1" applyBorder="1" applyAlignment="1">
      <alignment horizontal="center"/>
    </xf>
    <xf numFmtId="0" fontId="9" fillId="0" borderId="21" xfId="0" applyFont="1" applyBorder="1"/>
    <xf numFmtId="0" fontId="10" fillId="0" borderId="0" xfId="2" applyAlignment="1" applyProtection="1"/>
    <xf numFmtId="164" fontId="9" fillId="0" borderId="21" xfId="0" applyNumberFormat="1" applyFont="1" applyBorder="1" applyAlignment="1">
      <alignment horizontal="center"/>
    </xf>
    <xf numFmtId="0" fontId="11" fillId="0" borderId="1" xfId="1" applyBorder="1"/>
    <xf numFmtId="0" fontId="11" fillId="0" borderId="0" xfId="1" applyBorder="1"/>
    <xf numFmtId="0" fontId="11" fillId="0" borderId="23" xfId="1" applyFill="1" applyBorder="1"/>
    <xf numFmtId="0" fontId="11" fillId="0" borderId="1" xfId="1" applyBorder="1" applyAlignment="1">
      <alignment horizontal="left"/>
    </xf>
    <xf numFmtId="0" fontId="11" fillId="0" borderId="0" xfId="1" applyBorder="1" applyAlignment="1">
      <alignment horizontal="left"/>
    </xf>
    <xf numFmtId="0" fontId="0" fillId="0" borderId="0" xfId="0" applyAlignment="1">
      <alignment horizontal="left"/>
    </xf>
    <xf numFmtId="0" fontId="0" fillId="0" borderId="0" xfId="0" applyAlignment="1">
      <alignment wrapText="1"/>
    </xf>
    <xf numFmtId="11" fontId="0" fillId="0" borderId="0" xfId="0" applyNumberFormat="1"/>
  </cellXfs>
  <cellStyles count="3">
    <cellStyle name="Heading 3" xfId="1" builtinId="18"/>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28575</xdr:rowOff>
    </xdr:from>
    <xdr:to>
      <xdr:col>4</xdr:col>
      <xdr:colOff>28575</xdr:colOff>
      <xdr:row>3</xdr:row>
      <xdr:rowOff>95250</xdr:rowOff>
    </xdr:to>
    <xdr:pic>
      <xdr:nvPicPr>
        <xdr:cNvPr id="1025" name="Picture 3" descr="OptimumG Log_low">
          <a:extLst>
            <a:ext uri="{FF2B5EF4-FFF2-40B4-BE49-F238E27FC236}">
              <a16:creationId xmlns:a16="http://schemas.microsoft.com/office/drawing/2014/main" id="{E6F70F72-42F3-4F12-A777-0CDE0A5E2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28575"/>
          <a:ext cx="33337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optimum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2"/>
  <sheetViews>
    <sheetView tabSelected="1" workbookViewId="0">
      <selection activeCell="N7" sqref="N7"/>
    </sheetView>
  </sheetViews>
  <sheetFormatPr defaultRowHeight="15" customHeight="1" x14ac:dyDescent="0.25"/>
  <cols>
    <col min="1" max="1" width="10" bestFit="1" customWidth="1"/>
    <col min="2" max="2" width="18" customWidth="1"/>
    <col min="3" max="3" width="11.140625" bestFit="1" customWidth="1"/>
    <col min="4" max="4" width="16" customWidth="1"/>
    <col min="5" max="5" width="14.42578125" bestFit="1" customWidth="1"/>
    <col min="6" max="6" width="11.140625" bestFit="1" customWidth="1"/>
    <col min="7" max="7" width="41" bestFit="1" customWidth="1"/>
    <col min="8" max="8" width="19.7109375" style="42" bestFit="1" customWidth="1"/>
    <col min="9" max="9" width="17" bestFit="1" customWidth="1"/>
    <col min="10" max="10" width="15" bestFit="1" customWidth="1"/>
    <col min="11" max="11" width="8" bestFit="1" customWidth="1"/>
    <col min="12" max="13" width="9.85546875" bestFit="1" customWidth="1"/>
    <col min="14" max="14" width="16" bestFit="1" customWidth="1"/>
    <col min="15" max="15" width="7" bestFit="1" customWidth="1"/>
    <col min="16" max="16" width="22" bestFit="1" customWidth="1"/>
    <col min="17" max="17" width="22.28515625" bestFit="1" customWidth="1"/>
    <col min="18" max="18" width="16.7109375" bestFit="1" customWidth="1"/>
    <col min="19" max="19" width="5.7109375" bestFit="1" customWidth="1"/>
    <col min="20" max="20" width="24.140625" customWidth="1"/>
    <col min="21" max="21" width="22.42578125" customWidth="1"/>
    <col min="22" max="23" width="13.5703125" customWidth="1"/>
  </cols>
  <sheetData>
    <row r="1" spans="1:34" ht="15" customHeight="1" x14ac:dyDescent="0.25">
      <c r="A1" s="37" t="s">
        <v>69</v>
      </c>
      <c r="B1" s="37" t="s">
        <v>71</v>
      </c>
      <c r="C1" s="37" t="s">
        <v>72</v>
      </c>
      <c r="D1" s="37" t="s">
        <v>73</v>
      </c>
      <c r="E1" s="37" t="s">
        <v>74</v>
      </c>
      <c r="F1" s="37" t="s">
        <v>75</v>
      </c>
      <c r="G1" s="37" t="s">
        <v>162</v>
      </c>
      <c r="H1" s="40" t="s">
        <v>90</v>
      </c>
      <c r="I1" s="37" t="s">
        <v>0</v>
      </c>
      <c r="J1" s="37" t="s">
        <v>76</v>
      </c>
      <c r="K1" s="37" t="s">
        <v>77</v>
      </c>
      <c r="L1" s="37" t="s">
        <v>163</v>
      </c>
      <c r="M1" s="37" t="s">
        <v>160</v>
      </c>
      <c r="N1" s="37" t="s">
        <v>164</v>
      </c>
      <c r="O1" s="37" t="s">
        <v>165</v>
      </c>
      <c r="P1" s="37" t="s">
        <v>166</v>
      </c>
      <c r="Q1" s="37" t="s">
        <v>167</v>
      </c>
      <c r="R1" s="37" t="s">
        <v>168</v>
      </c>
      <c r="S1" s="37" t="s">
        <v>169</v>
      </c>
      <c r="T1" s="37" t="s">
        <v>78</v>
      </c>
      <c r="U1" s="37" t="s">
        <v>80</v>
      </c>
      <c r="V1" s="39" t="s">
        <v>87</v>
      </c>
      <c r="W1" s="39" t="s">
        <v>114</v>
      </c>
      <c r="X1" s="39" t="s">
        <v>93</v>
      </c>
      <c r="Y1" s="39" t="s">
        <v>110</v>
      </c>
      <c r="Z1" s="39" t="s">
        <v>111</v>
      </c>
      <c r="AA1" s="39" t="s">
        <v>112</v>
      </c>
      <c r="AB1" s="39" t="s">
        <v>113</v>
      </c>
      <c r="AC1" s="39" t="s">
        <v>115</v>
      </c>
      <c r="AD1" s="39" t="s">
        <v>116</v>
      </c>
      <c r="AE1" s="39" t="s">
        <v>117</v>
      </c>
      <c r="AF1" s="39" t="s">
        <v>118</v>
      </c>
      <c r="AG1" s="39" t="s">
        <v>119</v>
      </c>
      <c r="AH1" s="39" t="s">
        <v>120</v>
      </c>
    </row>
    <row r="2" spans="1:34" ht="15" customHeight="1" x14ac:dyDescent="0.25">
      <c r="A2" t="s">
        <v>49</v>
      </c>
      <c r="B2" t="s">
        <v>79</v>
      </c>
      <c r="C2" t="s">
        <v>83</v>
      </c>
      <c r="D2" t="s">
        <v>159</v>
      </c>
      <c r="E2">
        <v>10</v>
      </c>
      <c r="F2">
        <v>8</v>
      </c>
      <c r="G2" s="38"/>
      <c r="H2" s="41"/>
      <c r="I2" s="38"/>
      <c r="J2" s="38"/>
      <c r="K2" s="38"/>
      <c r="L2" s="38"/>
      <c r="M2" s="38"/>
      <c r="N2" s="38"/>
      <c r="O2" s="38"/>
      <c r="P2" s="38"/>
      <c r="Q2" s="38"/>
      <c r="R2" s="38"/>
      <c r="S2" s="38"/>
      <c r="T2" s="38"/>
      <c r="U2" s="38" t="s">
        <v>81</v>
      </c>
      <c r="V2" t="s">
        <v>88</v>
      </c>
    </row>
    <row r="3" spans="1:34" ht="15" customHeight="1" x14ac:dyDescent="0.25">
      <c r="G3" t="s">
        <v>50</v>
      </c>
      <c r="I3" t="s">
        <v>51</v>
      </c>
      <c r="J3" t="s">
        <v>82</v>
      </c>
      <c r="K3">
        <v>0</v>
      </c>
      <c r="L3">
        <v>2</v>
      </c>
      <c r="M3" t="s">
        <v>70</v>
      </c>
      <c r="N3">
        <v>1</v>
      </c>
      <c r="O3">
        <v>0</v>
      </c>
      <c r="P3">
        <v>0</v>
      </c>
      <c r="Q3">
        <v>3</v>
      </c>
      <c r="R3">
        <v>0</v>
      </c>
    </row>
    <row r="4" spans="1:34" ht="15" customHeight="1" x14ac:dyDescent="0.25">
      <c r="G4" t="s">
        <v>52</v>
      </c>
      <c r="I4" t="s">
        <v>53</v>
      </c>
      <c r="J4" t="s">
        <v>82</v>
      </c>
      <c r="K4">
        <v>2</v>
      </c>
      <c r="L4">
        <v>2</v>
      </c>
      <c r="M4" t="s">
        <v>70</v>
      </c>
      <c r="N4">
        <v>1</v>
      </c>
      <c r="O4">
        <v>0</v>
      </c>
      <c r="P4">
        <v>0</v>
      </c>
      <c r="Q4">
        <v>3</v>
      </c>
      <c r="R4">
        <v>0</v>
      </c>
    </row>
    <row r="5" spans="1:34" ht="15" customHeight="1" x14ac:dyDescent="0.25">
      <c r="G5" t="s">
        <v>54</v>
      </c>
      <c r="I5" t="s">
        <v>55</v>
      </c>
      <c r="J5" t="s">
        <v>82</v>
      </c>
      <c r="K5">
        <v>4</v>
      </c>
      <c r="L5">
        <v>2</v>
      </c>
      <c r="M5" t="s">
        <v>70</v>
      </c>
      <c r="N5">
        <v>1</v>
      </c>
      <c r="O5">
        <v>0</v>
      </c>
      <c r="P5">
        <v>0</v>
      </c>
      <c r="Q5">
        <v>3</v>
      </c>
      <c r="R5">
        <v>0</v>
      </c>
    </row>
    <row r="6" spans="1:34" ht="15" customHeight="1" x14ac:dyDescent="0.25">
      <c r="G6" t="s">
        <v>84</v>
      </c>
      <c r="I6" t="s">
        <v>56</v>
      </c>
      <c r="J6" t="s">
        <v>82</v>
      </c>
      <c r="K6">
        <v>8</v>
      </c>
      <c r="L6">
        <v>16</v>
      </c>
      <c r="M6" t="s">
        <v>70</v>
      </c>
      <c r="N6" s="44">
        <v>1.25E-15</v>
      </c>
      <c r="O6">
        <v>0</v>
      </c>
      <c r="P6">
        <v>0</v>
      </c>
      <c r="Q6">
        <v>8031.875</v>
      </c>
      <c r="R6">
        <v>0</v>
      </c>
      <c r="S6" t="s">
        <v>57</v>
      </c>
    </row>
    <row r="7" spans="1:34" ht="15" customHeight="1" x14ac:dyDescent="0.25">
      <c r="G7" t="s">
        <v>85</v>
      </c>
      <c r="I7" t="s">
        <v>58</v>
      </c>
      <c r="J7" t="s">
        <v>82</v>
      </c>
      <c r="K7">
        <v>24</v>
      </c>
      <c r="L7">
        <v>8</v>
      </c>
      <c r="M7" t="s">
        <v>70</v>
      </c>
      <c r="N7">
        <v>1</v>
      </c>
      <c r="O7">
        <v>-125</v>
      </c>
      <c r="P7">
        <v>-125</v>
      </c>
      <c r="Q7">
        <v>125</v>
      </c>
      <c r="R7">
        <v>0</v>
      </c>
      <c r="S7" t="s">
        <v>59</v>
      </c>
    </row>
    <row r="8" spans="1:34" ht="15" customHeight="1" x14ac:dyDescent="0.25">
      <c r="G8" t="s">
        <v>60</v>
      </c>
      <c r="I8" t="s">
        <v>61</v>
      </c>
      <c r="J8" t="s">
        <v>82</v>
      </c>
      <c r="K8">
        <v>32</v>
      </c>
      <c r="L8">
        <v>3</v>
      </c>
      <c r="M8" t="s">
        <v>70</v>
      </c>
      <c r="N8">
        <v>1</v>
      </c>
      <c r="O8">
        <v>0</v>
      </c>
      <c r="P8">
        <v>0</v>
      </c>
      <c r="Q8">
        <v>7</v>
      </c>
      <c r="R8">
        <v>0</v>
      </c>
    </row>
    <row r="9" spans="1:34" ht="15" customHeight="1" x14ac:dyDescent="0.25">
      <c r="G9" t="s">
        <v>62</v>
      </c>
      <c r="I9" t="s">
        <v>63</v>
      </c>
      <c r="J9" t="s">
        <v>82</v>
      </c>
      <c r="K9">
        <v>35</v>
      </c>
      <c r="L9">
        <v>5</v>
      </c>
      <c r="M9" t="s">
        <v>70</v>
      </c>
      <c r="N9">
        <v>1</v>
      </c>
      <c r="O9">
        <v>0</v>
      </c>
      <c r="P9">
        <v>0</v>
      </c>
      <c r="Q9">
        <v>31</v>
      </c>
      <c r="R9">
        <v>0</v>
      </c>
    </row>
    <row r="10" spans="1:34" ht="15" customHeight="1" x14ac:dyDescent="0.25">
      <c r="G10" t="s">
        <v>86</v>
      </c>
      <c r="I10" t="s">
        <v>64</v>
      </c>
      <c r="J10" t="s">
        <v>82</v>
      </c>
      <c r="K10">
        <v>40</v>
      </c>
      <c r="L10">
        <v>4</v>
      </c>
      <c r="M10" t="s">
        <v>70</v>
      </c>
      <c r="N10">
        <v>0.125</v>
      </c>
      <c r="O10">
        <v>0</v>
      </c>
      <c r="P10">
        <v>0</v>
      </c>
      <c r="Q10">
        <v>0.875</v>
      </c>
      <c r="R10">
        <v>0</v>
      </c>
      <c r="S10" t="s">
        <v>59</v>
      </c>
    </row>
    <row r="11" spans="1:34" ht="15" customHeight="1" x14ac:dyDescent="0.25">
      <c r="G11" t="s">
        <v>65</v>
      </c>
      <c r="I11" t="s">
        <v>66</v>
      </c>
      <c r="J11" t="s">
        <v>82</v>
      </c>
      <c r="K11">
        <v>56</v>
      </c>
      <c r="L11">
        <v>4</v>
      </c>
      <c r="M11" t="s">
        <v>70</v>
      </c>
      <c r="N11">
        <v>1</v>
      </c>
      <c r="O11">
        <v>0</v>
      </c>
      <c r="P11">
        <v>0</v>
      </c>
      <c r="Q11">
        <v>15</v>
      </c>
      <c r="R11">
        <v>0</v>
      </c>
    </row>
    <row r="12" spans="1:34" ht="15" customHeight="1" x14ac:dyDescent="0.25">
      <c r="G12" t="s">
        <v>67</v>
      </c>
      <c r="I12" t="s">
        <v>68</v>
      </c>
      <c r="J12" t="s">
        <v>82</v>
      </c>
      <c r="K12">
        <v>60</v>
      </c>
      <c r="L12">
        <v>4</v>
      </c>
      <c r="M12" t="s">
        <v>70</v>
      </c>
      <c r="N12">
        <v>1</v>
      </c>
      <c r="O12">
        <v>0</v>
      </c>
      <c r="P12">
        <v>0</v>
      </c>
      <c r="Q12">
        <v>15</v>
      </c>
      <c r="R12">
        <v>0</v>
      </c>
    </row>
    <row r="13" spans="1:34" ht="15" customHeight="1" x14ac:dyDescent="0.25">
      <c r="A13" t="s">
        <v>91</v>
      </c>
      <c r="B13" t="s">
        <v>79</v>
      </c>
      <c r="C13" t="s">
        <v>92</v>
      </c>
      <c r="D13" t="s">
        <v>159</v>
      </c>
      <c r="E13">
        <v>100</v>
      </c>
      <c r="F13">
        <v>8</v>
      </c>
      <c r="I13" t="s">
        <v>108</v>
      </c>
      <c r="X13" s="38" t="s">
        <v>81</v>
      </c>
      <c r="Y13" t="s">
        <v>88</v>
      </c>
      <c r="Z13" t="s">
        <v>88</v>
      </c>
    </row>
    <row r="14" spans="1:34" ht="15" customHeight="1" x14ac:dyDescent="0.25">
      <c r="G14" t="s">
        <v>94</v>
      </c>
      <c r="H14" s="42">
        <v>5</v>
      </c>
      <c r="J14" t="s">
        <v>82</v>
      </c>
      <c r="K14">
        <v>49</v>
      </c>
      <c r="L14">
        <v>7</v>
      </c>
      <c r="M14" t="s">
        <v>70</v>
      </c>
      <c r="N14">
        <v>1</v>
      </c>
      <c r="O14">
        <v>0</v>
      </c>
      <c r="P14">
        <v>0</v>
      </c>
      <c r="Q14">
        <v>127</v>
      </c>
      <c r="R14">
        <v>0</v>
      </c>
      <c r="T14" t="s">
        <v>141</v>
      </c>
    </row>
    <row r="15" spans="1:34" ht="15" customHeight="1" x14ac:dyDescent="0.25">
      <c r="G15" t="s">
        <v>95</v>
      </c>
      <c r="H15" s="42">
        <v>4</v>
      </c>
      <c r="J15" t="s">
        <v>82</v>
      </c>
      <c r="K15">
        <v>49</v>
      </c>
      <c r="L15">
        <v>7</v>
      </c>
      <c r="M15" t="s">
        <v>70</v>
      </c>
      <c r="N15">
        <v>1</v>
      </c>
      <c r="O15">
        <v>0</v>
      </c>
      <c r="P15">
        <v>0</v>
      </c>
      <c r="Q15">
        <v>127</v>
      </c>
      <c r="R15">
        <v>0</v>
      </c>
      <c r="T15" t="s">
        <v>142</v>
      </c>
    </row>
    <row r="16" spans="1:34" ht="15" customHeight="1" x14ac:dyDescent="0.25">
      <c r="G16" t="s">
        <v>96</v>
      </c>
      <c r="H16" s="42">
        <v>3</v>
      </c>
      <c r="J16" t="s">
        <v>82</v>
      </c>
      <c r="K16">
        <v>49</v>
      </c>
      <c r="L16">
        <v>7</v>
      </c>
      <c r="M16" t="s">
        <v>70</v>
      </c>
      <c r="N16">
        <v>1</v>
      </c>
      <c r="O16">
        <v>0</v>
      </c>
      <c r="P16">
        <v>0</v>
      </c>
      <c r="Q16">
        <v>127</v>
      </c>
      <c r="R16">
        <v>0</v>
      </c>
      <c r="T16" t="s">
        <v>143</v>
      </c>
    </row>
    <row r="17" spans="1:23" ht="15" customHeight="1" x14ac:dyDescent="0.25">
      <c r="G17" t="s">
        <v>97</v>
      </c>
      <c r="H17" s="42">
        <v>2</v>
      </c>
      <c r="J17" t="s">
        <v>82</v>
      </c>
      <c r="K17">
        <v>49</v>
      </c>
      <c r="L17">
        <v>7</v>
      </c>
      <c r="M17" t="s">
        <v>70</v>
      </c>
      <c r="N17">
        <v>1</v>
      </c>
      <c r="O17">
        <v>0</v>
      </c>
      <c r="P17">
        <v>0</v>
      </c>
      <c r="Q17">
        <v>127</v>
      </c>
      <c r="R17">
        <v>0</v>
      </c>
      <c r="T17" t="s">
        <v>122</v>
      </c>
    </row>
    <row r="18" spans="1:23" ht="15" customHeight="1" x14ac:dyDescent="0.25">
      <c r="G18" t="s">
        <v>98</v>
      </c>
      <c r="H18" s="42">
        <v>1</v>
      </c>
      <c r="J18" t="s">
        <v>82</v>
      </c>
      <c r="K18">
        <v>49</v>
      </c>
      <c r="L18">
        <v>7</v>
      </c>
      <c r="M18" t="s">
        <v>70</v>
      </c>
      <c r="N18">
        <v>1</v>
      </c>
      <c r="O18">
        <v>0</v>
      </c>
      <c r="P18">
        <v>0</v>
      </c>
      <c r="Q18">
        <v>127</v>
      </c>
      <c r="R18">
        <v>0</v>
      </c>
      <c r="T18" t="s">
        <v>144</v>
      </c>
    </row>
    <row r="19" spans="1:23" ht="15" customHeight="1" x14ac:dyDescent="0.25">
      <c r="G19" t="s">
        <v>99</v>
      </c>
      <c r="J19" t="s">
        <v>82</v>
      </c>
      <c r="K19">
        <v>63</v>
      </c>
      <c r="L19">
        <v>1</v>
      </c>
      <c r="M19" t="s">
        <v>70</v>
      </c>
      <c r="N19">
        <v>1</v>
      </c>
      <c r="O19">
        <v>0</v>
      </c>
      <c r="P19">
        <v>0</v>
      </c>
      <c r="Q19">
        <v>1</v>
      </c>
      <c r="R19">
        <v>0</v>
      </c>
    </row>
    <row r="20" spans="1:23" ht="15" customHeight="1" x14ac:dyDescent="0.25">
      <c r="G20" t="s">
        <v>100</v>
      </c>
      <c r="H20" s="42" t="s">
        <v>89</v>
      </c>
      <c r="I20" s="43"/>
      <c r="J20" t="s">
        <v>82</v>
      </c>
      <c r="K20">
        <v>60</v>
      </c>
      <c r="L20">
        <v>3</v>
      </c>
      <c r="M20" t="s">
        <v>70</v>
      </c>
      <c r="N20">
        <v>1</v>
      </c>
      <c r="O20">
        <v>0</v>
      </c>
      <c r="P20">
        <v>0</v>
      </c>
      <c r="Q20">
        <v>7</v>
      </c>
      <c r="R20">
        <v>0</v>
      </c>
      <c r="T20" t="s">
        <v>123</v>
      </c>
    </row>
    <row r="21" spans="1:23" ht="15" customHeight="1" x14ac:dyDescent="0.25">
      <c r="G21" t="s">
        <v>101</v>
      </c>
      <c r="J21" t="s">
        <v>82</v>
      </c>
      <c r="K21">
        <v>56</v>
      </c>
      <c r="L21">
        <v>4</v>
      </c>
      <c r="M21" t="s">
        <v>70</v>
      </c>
      <c r="N21">
        <v>1</v>
      </c>
      <c r="O21">
        <v>0</v>
      </c>
      <c r="P21">
        <v>0</v>
      </c>
      <c r="Q21">
        <v>15</v>
      </c>
      <c r="R21">
        <v>0</v>
      </c>
    </row>
    <row r="22" spans="1:23" ht="15" customHeight="1" x14ac:dyDescent="0.25">
      <c r="G22" t="s">
        <v>102</v>
      </c>
      <c r="H22" s="42">
        <v>0</v>
      </c>
      <c r="J22" t="s">
        <v>82</v>
      </c>
      <c r="K22">
        <v>49</v>
      </c>
      <c r="L22">
        <v>7</v>
      </c>
      <c r="M22" t="s">
        <v>70</v>
      </c>
      <c r="N22">
        <v>1</v>
      </c>
      <c r="O22">
        <v>0</v>
      </c>
      <c r="P22">
        <v>0</v>
      </c>
      <c r="Q22">
        <v>127</v>
      </c>
      <c r="R22">
        <v>0</v>
      </c>
      <c r="T22" t="s">
        <v>145</v>
      </c>
    </row>
    <row r="23" spans="1:23" ht="15" customHeight="1" x14ac:dyDescent="0.25">
      <c r="G23" t="s">
        <v>103</v>
      </c>
      <c r="J23" t="s">
        <v>82</v>
      </c>
      <c r="K23">
        <v>40</v>
      </c>
      <c r="L23">
        <v>8</v>
      </c>
      <c r="M23" t="s">
        <v>70</v>
      </c>
      <c r="N23">
        <v>1</v>
      </c>
      <c r="O23">
        <v>0</v>
      </c>
      <c r="P23">
        <v>0</v>
      </c>
      <c r="Q23">
        <v>255</v>
      </c>
      <c r="R23">
        <v>0</v>
      </c>
      <c r="T23" t="s">
        <v>146</v>
      </c>
    </row>
    <row r="24" spans="1:23" ht="15" customHeight="1" x14ac:dyDescent="0.25">
      <c r="G24" t="s">
        <v>104</v>
      </c>
      <c r="J24" t="s">
        <v>82</v>
      </c>
      <c r="K24">
        <v>35</v>
      </c>
      <c r="L24">
        <v>5</v>
      </c>
      <c r="M24" t="s">
        <v>70</v>
      </c>
      <c r="N24">
        <v>1</v>
      </c>
      <c r="O24">
        <v>0</v>
      </c>
      <c r="P24">
        <v>0</v>
      </c>
      <c r="Q24">
        <v>31</v>
      </c>
      <c r="R24">
        <v>0</v>
      </c>
    </row>
    <row r="25" spans="1:23" ht="15" customHeight="1" x14ac:dyDescent="0.25">
      <c r="G25" t="s">
        <v>105</v>
      </c>
      <c r="J25" t="s">
        <v>82</v>
      </c>
      <c r="K25">
        <v>32</v>
      </c>
      <c r="L25">
        <v>3</v>
      </c>
      <c r="M25" t="s">
        <v>70</v>
      </c>
      <c r="N25">
        <v>1</v>
      </c>
      <c r="O25">
        <v>0</v>
      </c>
      <c r="P25">
        <v>0</v>
      </c>
      <c r="Q25">
        <v>7</v>
      </c>
      <c r="R25">
        <v>0</v>
      </c>
    </row>
    <row r="26" spans="1:23" ht="15" customHeight="1" x14ac:dyDescent="0.25">
      <c r="G26" t="s">
        <v>106</v>
      </c>
      <c r="I26" t="s">
        <v>109</v>
      </c>
      <c r="J26" t="s">
        <v>82</v>
      </c>
      <c r="K26">
        <v>21</v>
      </c>
      <c r="L26">
        <v>11</v>
      </c>
      <c r="M26" t="s">
        <v>70</v>
      </c>
      <c r="N26">
        <v>1</v>
      </c>
      <c r="O26">
        <v>0</v>
      </c>
      <c r="P26">
        <v>0</v>
      </c>
      <c r="Q26">
        <v>2047</v>
      </c>
      <c r="R26">
        <v>0</v>
      </c>
      <c r="T26" t="s">
        <v>147</v>
      </c>
    </row>
    <row r="27" spans="1:23" ht="15" customHeight="1" x14ac:dyDescent="0.25">
      <c r="G27" t="s">
        <v>107</v>
      </c>
      <c r="J27" t="s">
        <v>82</v>
      </c>
      <c r="K27">
        <v>0</v>
      </c>
      <c r="L27">
        <v>21</v>
      </c>
      <c r="M27" t="s">
        <v>70</v>
      </c>
      <c r="N27">
        <v>1</v>
      </c>
      <c r="O27">
        <v>0</v>
      </c>
      <c r="P27">
        <v>0</v>
      </c>
      <c r="Q27">
        <v>2097152</v>
      </c>
      <c r="R27">
        <v>0</v>
      </c>
    </row>
    <row r="28" spans="1:23" ht="15" customHeight="1" x14ac:dyDescent="0.25">
      <c r="A28" t="s">
        <v>124</v>
      </c>
      <c r="B28" t="s">
        <v>79</v>
      </c>
      <c r="C28" t="s">
        <v>121</v>
      </c>
      <c r="D28" t="s">
        <v>161</v>
      </c>
      <c r="E28">
        <v>1000</v>
      </c>
      <c r="F28">
        <v>19</v>
      </c>
      <c r="I28" t="s">
        <v>148</v>
      </c>
      <c r="W28" t="s">
        <v>81</v>
      </c>
    </row>
    <row r="29" spans="1:23" ht="15" customHeight="1" x14ac:dyDescent="0.25">
      <c r="G29" t="s">
        <v>125</v>
      </c>
      <c r="I29" t="s">
        <v>156</v>
      </c>
      <c r="J29" t="s">
        <v>82</v>
      </c>
      <c r="K29">
        <v>0</v>
      </c>
      <c r="L29">
        <v>4</v>
      </c>
      <c r="M29" t="s">
        <v>70</v>
      </c>
      <c r="N29">
        <v>1</v>
      </c>
      <c r="O29">
        <v>0</v>
      </c>
      <c r="P29">
        <v>0</v>
      </c>
      <c r="Q29">
        <v>15</v>
      </c>
      <c r="T29" t="s">
        <v>158</v>
      </c>
    </row>
    <row r="30" spans="1:23" ht="15" customHeight="1" x14ac:dyDescent="0.25">
      <c r="G30" t="s">
        <v>126</v>
      </c>
      <c r="J30" t="s">
        <v>82</v>
      </c>
      <c r="K30">
        <v>4</v>
      </c>
      <c r="L30">
        <v>4</v>
      </c>
      <c r="M30" t="s">
        <v>70</v>
      </c>
      <c r="N30">
        <v>1</v>
      </c>
      <c r="O30">
        <v>0</v>
      </c>
      <c r="P30">
        <v>0</v>
      </c>
      <c r="Q30">
        <v>15</v>
      </c>
      <c r="T30" t="s">
        <v>157</v>
      </c>
    </row>
    <row r="31" spans="1:23" ht="15" customHeight="1" x14ac:dyDescent="0.25">
      <c r="G31" t="s">
        <v>127</v>
      </c>
      <c r="I31" t="s">
        <v>155</v>
      </c>
      <c r="J31" t="s">
        <v>82</v>
      </c>
      <c r="K31">
        <v>8</v>
      </c>
      <c r="L31">
        <v>8</v>
      </c>
      <c r="M31" t="s">
        <v>70</v>
      </c>
      <c r="N31">
        <v>1</v>
      </c>
      <c r="O31">
        <v>0</v>
      </c>
      <c r="P31">
        <v>0</v>
      </c>
      <c r="Q31">
        <v>250</v>
      </c>
      <c r="S31" t="s">
        <v>140</v>
      </c>
    </row>
    <row r="32" spans="1:23" ht="15" customHeight="1" x14ac:dyDescent="0.25">
      <c r="G32" t="s">
        <v>128</v>
      </c>
      <c r="J32" t="s">
        <v>82</v>
      </c>
      <c r="K32">
        <v>16</v>
      </c>
      <c r="L32">
        <v>16</v>
      </c>
      <c r="M32" t="s">
        <v>70</v>
      </c>
      <c r="N32">
        <v>0.125</v>
      </c>
      <c r="O32">
        <v>0</v>
      </c>
      <c r="P32">
        <v>0</v>
      </c>
      <c r="Q32">
        <v>8031.875</v>
      </c>
      <c r="S32" t="s">
        <v>57</v>
      </c>
    </row>
    <row r="33" spans="7:19" ht="15" customHeight="1" x14ac:dyDescent="0.25">
      <c r="G33" t="s">
        <v>129</v>
      </c>
      <c r="I33" t="s">
        <v>154</v>
      </c>
      <c r="J33" t="s">
        <v>82</v>
      </c>
      <c r="K33">
        <v>32</v>
      </c>
      <c r="L33">
        <v>8</v>
      </c>
      <c r="M33" t="s">
        <v>70</v>
      </c>
      <c r="N33">
        <v>1</v>
      </c>
      <c r="O33">
        <v>-125</v>
      </c>
      <c r="P33">
        <v>-125</v>
      </c>
      <c r="Q33">
        <v>125</v>
      </c>
      <c r="S33" t="s">
        <v>59</v>
      </c>
    </row>
    <row r="34" spans="7:19" ht="15" customHeight="1" x14ac:dyDescent="0.25">
      <c r="G34" t="s">
        <v>130</v>
      </c>
      <c r="I34" t="s">
        <v>153</v>
      </c>
      <c r="J34" t="s">
        <v>82</v>
      </c>
      <c r="K34">
        <v>40</v>
      </c>
      <c r="L34">
        <v>16</v>
      </c>
      <c r="M34" t="s">
        <v>70</v>
      </c>
      <c r="N34">
        <v>0.125</v>
      </c>
      <c r="O34">
        <v>0</v>
      </c>
      <c r="P34">
        <v>0</v>
      </c>
      <c r="Q34">
        <v>8031.875</v>
      </c>
      <c r="S34" t="s">
        <v>57</v>
      </c>
    </row>
    <row r="35" spans="7:19" ht="15" customHeight="1" x14ac:dyDescent="0.25">
      <c r="G35" t="s">
        <v>131</v>
      </c>
      <c r="I35" t="s">
        <v>152</v>
      </c>
      <c r="J35" t="s">
        <v>82</v>
      </c>
      <c r="K35">
        <v>56</v>
      </c>
      <c r="L35">
        <v>8</v>
      </c>
      <c r="M35" t="s">
        <v>70</v>
      </c>
      <c r="N35">
        <v>1</v>
      </c>
      <c r="O35">
        <v>-125</v>
      </c>
      <c r="P35">
        <v>-125</v>
      </c>
      <c r="Q35">
        <v>125</v>
      </c>
      <c r="S35" t="s">
        <v>59</v>
      </c>
    </row>
    <row r="36" spans="7:19" ht="15" customHeight="1" x14ac:dyDescent="0.25">
      <c r="G36" t="s">
        <v>132</v>
      </c>
      <c r="I36" t="s">
        <v>151</v>
      </c>
      <c r="J36" t="s">
        <v>82</v>
      </c>
      <c r="K36">
        <v>64</v>
      </c>
      <c r="L36">
        <v>16</v>
      </c>
      <c r="M36" t="s">
        <v>70</v>
      </c>
      <c r="N36">
        <v>0.125</v>
      </c>
      <c r="O36">
        <v>0</v>
      </c>
      <c r="P36">
        <v>0</v>
      </c>
      <c r="Q36">
        <v>8031.875</v>
      </c>
      <c r="S36" t="s">
        <v>57</v>
      </c>
    </row>
    <row r="37" spans="7:19" ht="15" customHeight="1" x14ac:dyDescent="0.25">
      <c r="G37" t="s">
        <v>133</v>
      </c>
      <c r="J37" t="s">
        <v>82</v>
      </c>
      <c r="K37">
        <v>80</v>
      </c>
      <c r="L37">
        <v>8</v>
      </c>
      <c r="M37" t="s">
        <v>70</v>
      </c>
      <c r="N37">
        <v>1</v>
      </c>
      <c r="O37">
        <v>-125</v>
      </c>
      <c r="P37">
        <v>-125</v>
      </c>
      <c r="Q37">
        <v>125</v>
      </c>
      <c r="S37" t="s">
        <v>59</v>
      </c>
    </row>
    <row r="38" spans="7:19" ht="15" customHeight="1" x14ac:dyDescent="0.25">
      <c r="G38" t="s">
        <v>134</v>
      </c>
      <c r="I38" t="s">
        <v>150</v>
      </c>
      <c r="J38" t="s">
        <v>82</v>
      </c>
      <c r="K38">
        <v>88</v>
      </c>
      <c r="L38">
        <v>16</v>
      </c>
      <c r="M38" t="s">
        <v>70</v>
      </c>
      <c r="N38">
        <v>0.125</v>
      </c>
      <c r="O38">
        <v>0</v>
      </c>
      <c r="P38">
        <v>0</v>
      </c>
      <c r="Q38">
        <v>8031.875</v>
      </c>
      <c r="S38" t="s">
        <v>57</v>
      </c>
    </row>
    <row r="39" spans="7:19" ht="15" customHeight="1" x14ac:dyDescent="0.25">
      <c r="G39" t="s">
        <v>135</v>
      </c>
      <c r="J39" t="s">
        <v>82</v>
      </c>
      <c r="K39">
        <v>104</v>
      </c>
      <c r="L39">
        <v>8</v>
      </c>
      <c r="M39" t="s">
        <v>70</v>
      </c>
      <c r="N39">
        <v>1</v>
      </c>
      <c r="O39">
        <v>-125</v>
      </c>
      <c r="P39">
        <v>-125</v>
      </c>
      <c r="Q39">
        <v>125</v>
      </c>
      <c r="S39" t="s">
        <v>59</v>
      </c>
    </row>
    <row r="40" spans="7:19" ht="15" customHeight="1" x14ac:dyDescent="0.25">
      <c r="G40" t="s">
        <v>136</v>
      </c>
      <c r="J40" t="s">
        <v>82</v>
      </c>
      <c r="K40">
        <v>112</v>
      </c>
      <c r="L40">
        <v>16</v>
      </c>
      <c r="M40" t="s">
        <v>70</v>
      </c>
      <c r="N40">
        <v>0.125</v>
      </c>
      <c r="O40">
        <v>0</v>
      </c>
      <c r="P40">
        <v>0</v>
      </c>
      <c r="Q40">
        <v>8031.875</v>
      </c>
      <c r="S40" t="s">
        <v>57</v>
      </c>
    </row>
    <row r="41" spans="7:19" ht="15" customHeight="1" x14ac:dyDescent="0.25">
      <c r="G41" t="s">
        <v>137</v>
      </c>
      <c r="I41" t="s">
        <v>149</v>
      </c>
      <c r="J41" t="s">
        <v>82</v>
      </c>
      <c r="K41">
        <v>128</v>
      </c>
      <c r="L41">
        <v>16</v>
      </c>
      <c r="M41" t="s">
        <v>70</v>
      </c>
      <c r="N41">
        <v>1</v>
      </c>
      <c r="O41">
        <v>0</v>
      </c>
      <c r="P41">
        <v>0</v>
      </c>
      <c r="Q41">
        <v>64255</v>
      </c>
      <c r="S41" t="s">
        <v>139</v>
      </c>
    </row>
    <row r="42" spans="7:19" ht="15" customHeight="1" x14ac:dyDescent="0.25">
      <c r="G42" t="s">
        <v>138</v>
      </c>
      <c r="J42" t="s">
        <v>82</v>
      </c>
      <c r="K42">
        <v>144</v>
      </c>
      <c r="L42">
        <v>8</v>
      </c>
      <c r="M42" t="s">
        <v>70</v>
      </c>
      <c r="N42">
        <v>1</v>
      </c>
      <c r="O42">
        <v>-125</v>
      </c>
      <c r="P42">
        <v>-125</v>
      </c>
      <c r="Q42">
        <v>125</v>
      </c>
      <c r="S42" t="s">
        <v>59</v>
      </c>
    </row>
  </sheetData>
  <dataValidations count="26">
    <dataValidation type="list" allowBlank="1" showInputMessage="1" showErrorMessage="1" sqref="M2:M1048576" xr:uid="{00000000-0002-0000-0000-000001000000}">
      <formula1>"Signed,Unsigned,IEEE Float,IEEE Double"</formula1>
    </dataValidation>
    <dataValidation type="list" allowBlank="1" showInputMessage="1" showErrorMessage="1" sqref="J2:J1048576" xr:uid="{00000000-0002-0000-0000-000002000000}">
      <formula1>"MOTOROLA LSB,MOTOROLA MSB"</formula1>
    </dataValidation>
    <dataValidation type="list" allowBlank="1" showInputMessage="1" showErrorMessage="1" sqref="B13:B1048576 B2:B11" xr:uid="{00000000-0002-0000-0000-000000000000}">
      <formula1>"J1939 PG (ext. ID),CAN Standard,CAN Extended"</formula1>
    </dataValidation>
    <dataValidation type="whole" operator="greaterThanOrEqual" allowBlank="1" showInputMessage="1" showErrorMessage="1" sqref="F2:F1048576 L2:L1048576" xr:uid="{BA67037E-A588-4B73-AD6F-5F78E0E9E97C}">
      <formula1>1</formula1>
    </dataValidation>
    <dataValidation type="whole" operator="greaterThanOrEqual" allowBlank="1" showInputMessage="1" showErrorMessage="1" sqref="E2:E1048576 K2:K1048576" xr:uid="{4261E3CD-2EF8-4D90-8B1F-C193C9E26A05}">
      <formula1>0</formula1>
    </dataValidation>
    <dataValidation type="list" allowBlank="1" showInputMessage="1" showErrorMessage="1" sqref="D2:D1048576" xr:uid="{1560FEE8-28BE-4E67-8AAE-8B76DB18979C}">
      <formula1>"Cyclic,CyclicIfActive,NoMsgSendType"</formula1>
    </dataValidation>
    <dataValidation type="list" allowBlank="1" showInputMessage="1" showErrorMessage="1" sqref="D1" xr:uid="{1383FCD6-7A89-46E0-BD69-CE45AFB93BCD}">
      <formula1>"MsgSendType"</formula1>
    </dataValidation>
    <dataValidation type="list" allowBlank="1" showInputMessage="1" showErrorMessage="1" sqref="C1" xr:uid="{08181C3B-FB9E-4D67-92A1-810C78F799D3}">
      <formula1>"MsgID"</formula1>
    </dataValidation>
    <dataValidation type="list" allowBlank="1" showInputMessage="1" showErrorMessage="1" sqref="B1" xr:uid="{2DCADB39-1F2D-4778-A634-20E19FEF8182}">
      <formula1>"MsgType"</formula1>
    </dataValidation>
    <dataValidation type="list" allowBlank="1" showInputMessage="1" showErrorMessage="1" sqref="A1" xr:uid="{135A00E1-10C2-4A54-BF9F-CF507A87EDD7}">
      <formula1>"MsgName"</formula1>
    </dataValidation>
    <dataValidation type="list" allowBlank="1" showInputMessage="1" showErrorMessage="1" sqref="E1" xr:uid="{EAC128F2-0EBF-4F18-851F-368DBF4604E2}">
      <formula1>"MsgCycleTime"</formula1>
    </dataValidation>
    <dataValidation type="list" operator="greaterThanOrEqual" allowBlank="1" showInputMessage="1" showErrorMessage="1" sqref="F1" xr:uid="{0A879BD8-4213-4B5B-91FF-C998C1815C46}">
      <formula1>"MsgLength"</formula1>
    </dataValidation>
    <dataValidation type="list" allowBlank="1" showInputMessage="1" showErrorMessage="1" sqref="G1" xr:uid="{7904034E-22BF-4493-A9A1-6B3ECF15167B}">
      <formula1>"SignalName"</formula1>
    </dataValidation>
    <dataValidation type="list" allowBlank="1" showInputMessage="1" showErrorMessage="1" sqref="H1" xr:uid="{81C04C7F-7C4E-41EE-80CC-B216438ACBF9}">
      <formula1>"MultiplexerIndicator"</formula1>
    </dataValidation>
    <dataValidation type="list" allowBlank="1" showInputMessage="1" showErrorMessage="1" sqref="I1" xr:uid="{3F718257-6545-47CD-B2F4-4C22C834E77A}">
      <formula1>"Description"</formula1>
    </dataValidation>
    <dataValidation type="list" allowBlank="1" showInputMessage="1" showErrorMessage="1" sqref="J1" xr:uid="{F95EB84A-7683-4DE1-9D6B-5194551973EB}">
      <formula1>"ByteOrder"</formula1>
    </dataValidation>
    <dataValidation type="list" allowBlank="1" showInputMessage="1" showErrorMessage="1" sqref="K1" xr:uid="{9FCF77E9-B673-45A6-A53E-6C5516A3250A}">
      <formula1>"StartBit"</formula1>
    </dataValidation>
    <dataValidation type="list" operator="greaterThanOrEqual" allowBlank="1" showInputMessage="1" showErrorMessage="1" sqref="L1" xr:uid="{D64ADF0B-415D-4AAC-A239-D4DBC24A173E}">
      <formula1>"BitLength"</formula1>
    </dataValidation>
    <dataValidation type="list" allowBlank="1" showInputMessage="1" showErrorMessage="1" sqref="M1" xr:uid="{753B4334-49C8-4DA9-BDFC-1166270E3A1A}">
      <formula1>"DataType"</formula1>
    </dataValidation>
    <dataValidation type="list" allowBlank="1" showInputMessage="1" showErrorMessage="1" sqref="N1" xr:uid="{AD40DA99-AD54-420A-B964-1C06D995C04A}">
      <formula1>"Resolution"</formula1>
    </dataValidation>
    <dataValidation type="list" allowBlank="1" showInputMessage="1" showErrorMessage="1" sqref="O1" xr:uid="{3A1F4906-9F60-45D3-8BC1-F08C7C788125}">
      <formula1>"Offset"</formula1>
    </dataValidation>
    <dataValidation type="list" allowBlank="1" showInputMessage="1" showErrorMessage="1" sqref="P1" xr:uid="{4168B062-B930-4724-AE95-7A42046E399D}">
      <formula1>" SignalMin.Value(phys)"</formula1>
    </dataValidation>
    <dataValidation type="list" allowBlank="1" showInputMessage="1" showErrorMessage="1" sqref="Q1" xr:uid="{5D332C57-23C8-409F-9254-4E554661CA84}">
      <formula1>"SignalMax.Value(phys)"</formula1>
    </dataValidation>
    <dataValidation type="list" allowBlank="1" showInputMessage="1" showErrorMessage="1" sqref="R1" xr:uid="{4E2E350D-8479-4D47-B9FC-2D5B3B01866C}">
      <formula1>"InitialValue(Hex)"</formula1>
    </dataValidation>
    <dataValidation type="list" allowBlank="1" showInputMessage="1" showErrorMessage="1" sqref="S1" xr:uid="{CA338DF2-0F3F-4671-B9D2-BFF53EE8B74E}">
      <formula1>"Unit"</formula1>
    </dataValidation>
    <dataValidation type="list" allowBlank="1" showInputMessage="1" showErrorMessage="1" sqref="T1" xr:uid="{C105FFC3-ADD5-4519-BB7F-1A456FB94831}">
      <formula1>"SignalValueDescription"</formula1>
    </dataValidation>
  </dataValidations>
  <pageMargins left="0.7" right="0.7" top="0.75" bottom="0.75" header="0.3" footer="0.3"/>
  <pageSetup orientation="portrait" verticalDpi="598"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I26"/>
  <sheetViews>
    <sheetView workbookViewId="0">
      <selection activeCell="T15" sqref="T15"/>
    </sheetView>
  </sheetViews>
  <sheetFormatPr defaultRowHeight="15" x14ac:dyDescent="0.25"/>
  <cols>
    <col min="1" max="1" width="8.5703125" customWidth="1"/>
    <col min="2" max="2" width="11" customWidth="1"/>
    <col min="3" max="3" width="11.42578125" bestFit="1" customWidth="1"/>
    <col min="4" max="4" width="27.140625" customWidth="1"/>
    <col min="5" max="5" width="4.85546875" customWidth="1"/>
    <col min="6" max="6" width="18.42578125" bestFit="1" customWidth="1"/>
    <col min="7" max="17" width="8.5703125" customWidth="1"/>
  </cols>
  <sheetData>
    <row r="5" spans="1:8" ht="15" customHeight="1" x14ac:dyDescent="0.3">
      <c r="B5" s="5" t="s">
        <v>18</v>
      </c>
    </row>
    <row r="6" spans="1:8" x14ac:dyDescent="0.25">
      <c r="B6" s="35" t="s">
        <v>48</v>
      </c>
    </row>
    <row r="7" spans="1:8" ht="15.75" thickBot="1" x14ac:dyDescent="0.3">
      <c r="B7" s="3"/>
    </row>
    <row r="8" spans="1:8" ht="15.75" thickBot="1" x14ac:dyDescent="0.3">
      <c r="B8" s="11" t="s">
        <v>22</v>
      </c>
      <c r="C8" s="12"/>
      <c r="D8" s="13"/>
      <c r="E8" s="9"/>
    </row>
    <row r="9" spans="1:8" x14ac:dyDescent="0.25">
      <c r="B9" s="14" t="s">
        <v>19</v>
      </c>
      <c r="C9" s="16">
        <v>1000</v>
      </c>
      <c r="D9" s="15" t="s">
        <v>38</v>
      </c>
      <c r="E9" s="9"/>
    </row>
    <row r="10" spans="1:8" x14ac:dyDescent="0.25">
      <c r="A10" s="4" t="s">
        <v>16</v>
      </c>
      <c r="B10" s="14" t="s">
        <v>20</v>
      </c>
      <c r="C10" s="17" t="s">
        <v>17</v>
      </c>
      <c r="D10" s="15" t="s">
        <v>39</v>
      </c>
      <c r="E10" s="9"/>
    </row>
    <row r="11" spans="1:8" ht="15.75" thickBot="1" x14ac:dyDescent="0.3">
      <c r="A11" s="4" t="s">
        <v>17</v>
      </c>
      <c r="B11" s="14" t="s">
        <v>21</v>
      </c>
      <c r="C11" s="18">
        <v>500</v>
      </c>
      <c r="D11" s="15" t="s">
        <v>4</v>
      </c>
      <c r="E11" s="9"/>
    </row>
    <row r="12" spans="1:8" x14ac:dyDescent="0.25">
      <c r="B12" s="14"/>
      <c r="C12" s="9"/>
      <c r="D12" s="15"/>
      <c r="F12" s="11" t="s">
        <v>23</v>
      </c>
      <c r="G12" s="12"/>
      <c r="H12" s="13"/>
    </row>
    <row r="13" spans="1:8" ht="15.75" thickBot="1" x14ac:dyDescent="0.3">
      <c r="B13" s="19" t="s">
        <v>0</v>
      </c>
      <c r="C13" s="6" t="s">
        <v>3</v>
      </c>
      <c r="D13" s="20" t="s">
        <v>35</v>
      </c>
      <c r="F13" s="19" t="s">
        <v>5</v>
      </c>
      <c r="G13" s="27">
        <f>C9</f>
        <v>1000</v>
      </c>
      <c r="H13" s="29" t="s">
        <v>6</v>
      </c>
    </row>
    <row r="14" spans="1:8" x14ac:dyDescent="0.25">
      <c r="B14" s="21" t="s">
        <v>8</v>
      </c>
      <c r="C14" s="24">
        <v>32</v>
      </c>
      <c r="D14" s="23">
        <f>IF(C14&gt;0,C14+FLOOR((C14+$H$18+$H$19+$H$20+$H$21)/$H$24, 1)+$G$14+$G$15,0)</f>
        <v>113</v>
      </c>
      <c r="F14" s="19" t="s">
        <v>1</v>
      </c>
      <c r="G14" s="27">
        <f>IF(C10="CAN 2.0A", 12, 32)</f>
        <v>32</v>
      </c>
      <c r="H14" s="29" t="s">
        <v>24</v>
      </c>
    </row>
    <row r="15" spans="1:8" x14ac:dyDescent="0.25">
      <c r="B15" s="21" t="s">
        <v>9</v>
      </c>
      <c r="C15" s="25">
        <v>0</v>
      </c>
      <c r="D15" s="23">
        <f t="shared" ref="D15:D25" si="0">IF(C15&gt;0,C15+FLOOR((C15+$H$18+$H$19+$H$20+$H$21)/$H$24, 1)+$G$14+$G$15,0)</f>
        <v>0</v>
      </c>
      <c r="F15" s="19" t="s">
        <v>2</v>
      </c>
      <c r="G15" s="28">
        <f>SUM(H18,H20,H21,H22,H23)</f>
        <v>32</v>
      </c>
      <c r="H15" s="29"/>
    </row>
    <row r="16" spans="1:8" x14ac:dyDescent="0.25">
      <c r="B16" s="21" t="s">
        <v>10</v>
      </c>
      <c r="C16" s="25">
        <v>0</v>
      </c>
      <c r="D16" s="23">
        <f t="shared" si="0"/>
        <v>0</v>
      </c>
      <c r="F16" s="19" t="s">
        <v>21</v>
      </c>
      <c r="G16" s="27">
        <f>C11</f>
        <v>500</v>
      </c>
      <c r="H16" s="29" t="s">
        <v>4</v>
      </c>
    </row>
    <row r="17" spans="2:9" x14ac:dyDescent="0.25">
      <c r="B17" s="21" t="s">
        <v>11</v>
      </c>
      <c r="C17" s="25">
        <v>0</v>
      </c>
      <c r="D17" s="23">
        <f t="shared" si="0"/>
        <v>0</v>
      </c>
      <c r="F17" s="14" t="s">
        <v>26</v>
      </c>
      <c r="G17" s="9"/>
      <c r="H17" s="15"/>
    </row>
    <row r="18" spans="2:9" x14ac:dyDescent="0.25">
      <c r="B18" s="21" t="s">
        <v>12</v>
      </c>
      <c r="C18" s="25">
        <v>0</v>
      </c>
      <c r="D18" s="23">
        <f t="shared" si="0"/>
        <v>0</v>
      </c>
      <c r="F18" s="30" t="s">
        <v>25</v>
      </c>
      <c r="G18" s="1"/>
      <c r="H18" s="31">
        <v>1</v>
      </c>
      <c r="I18" t="s">
        <v>46</v>
      </c>
    </row>
    <row r="19" spans="2:9" x14ac:dyDescent="0.25">
      <c r="B19" s="21" t="s">
        <v>13</v>
      </c>
      <c r="C19" s="25">
        <v>0</v>
      </c>
      <c r="D19" s="23">
        <f t="shared" si="0"/>
        <v>0</v>
      </c>
      <c r="F19" s="30" t="s">
        <v>37</v>
      </c>
      <c r="G19" s="1"/>
      <c r="H19" s="31">
        <f>G14</f>
        <v>32</v>
      </c>
      <c r="I19" t="s">
        <v>41</v>
      </c>
    </row>
    <row r="20" spans="2:9" x14ac:dyDescent="0.25">
      <c r="B20" s="21" t="s">
        <v>14</v>
      </c>
      <c r="C20" s="25">
        <v>0</v>
      </c>
      <c r="D20" s="23">
        <f t="shared" si="0"/>
        <v>0</v>
      </c>
      <c r="F20" s="30" t="s">
        <v>28</v>
      </c>
      <c r="G20" s="1"/>
      <c r="H20" s="31">
        <v>6</v>
      </c>
      <c r="I20" t="s">
        <v>42</v>
      </c>
    </row>
    <row r="21" spans="2:9" x14ac:dyDescent="0.25">
      <c r="B21" s="21" t="s">
        <v>15</v>
      </c>
      <c r="C21" s="25">
        <v>0</v>
      </c>
      <c r="D21" s="23">
        <f t="shared" si="0"/>
        <v>0</v>
      </c>
      <c r="F21" s="30" t="s">
        <v>27</v>
      </c>
      <c r="G21" s="1"/>
      <c r="H21" s="31">
        <v>16</v>
      </c>
      <c r="I21" t="s">
        <v>43</v>
      </c>
    </row>
    <row r="22" spans="2:9" x14ac:dyDescent="0.25">
      <c r="B22" s="21" t="s">
        <v>31</v>
      </c>
      <c r="C22" s="25">
        <v>0</v>
      </c>
      <c r="D22" s="23">
        <f t="shared" si="0"/>
        <v>0</v>
      </c>
      <c r="F22" s="30" t="s">
        <v>29</v>
      </c>
      <c r="G22" s="1"/>
      <c r="H22" s="31">
        <v>2</v>
      </c>
      <c r="I22" t="s">
        <v>44</v>
      </c>
    </row>
    <row r="23" spans="2:9" x14ac:dyDescent="0.25">
      <c r="B23" s="21" t="s">
        <v>32</v>
      </c>
      <c r="C23" s="25">
        <v>0</v>
      </c>
      <c r="D23" s="23">
        <f t="shared" si="0"/>
        <v>0</v>
      </c>
      <c r="F23" s="30" t="s">
        <v>30</v>
      </c>
      <c r="G23" s="1"/>
      <c r="H23" s="31">
        <v>7</v>
      </c>
      <c r="I23" t="s">
        <v>45</v>
      </c>
    </row>
    <row r="24" spans="2:9" x14ac:dyDescent="0.25">
      <c r="B24" s="21" t="s">
        <v>33</v>
      </c>
      <c r="C24" s="25">
        <v>0</v>
      </c>
      <c r="D24" s="23">
        <f t="shared" si="0"/>
        <v>0</v>
      </c>
      <c r="F24" s="32" t="s">
        <v>7</v>
      </c>
      <c r="G24" s="2"/>
      <c r="H24" s="33">
        <v>5</v>
      </c>
    </row>
    <row r="25" spans="2:9" ht="15.75" thickBot="1" x14ac:dyDescent="0.3">
      <c r="B25" s="22" t="s">
        <v>34</v>
      </c>
      <c r="C25" s="26">
        <v>0</v>
      </c>
      <c r="D25" s="23">
        <f t="shared" si="0"/>
        <v>0</v>
      </c>
      <c r="F25" s="14"/>
      <c r="G25" s="9"/>
      <c r="H25" s="15"/>
    </row>
    <row r="26" spans="2:9" ht="15.75" thickBot="1" x14ac:dyDescent="0.3">
      <c r="B26" s="7" t="s">
        <v>40</v>
      </c>
      <c r="C26" s="8"/>
      <c r="D26" s="34">
        <f>SUM(D14:D25)</f>
        <v>113</v>
      </c>
      <c r="F26" s="10" t="s">
        <v>36</v>
      </c>
      <c r="G26" s="8"/>
      <c r="H26" s="36">
        <f>D26*G16/1000/G13</f>
        <v>5.6500000000000002E-2</v>
      </c>
      <c r="I26" t="s">
        <v>47</v>
      </c>
    </row>
  </sheetData>
  <phoneticPr fontId="8" type="noConversion"/>
  <dataValidations count="1">
    <dataValidation type="list" allowBlank="1" showInputMessage="1" showErrorMessage="1" sqref="C10" xr:uid="{00000000-0002-0000-0100-000000000000}">
      <formula1>$A$10:$A$11</formula1>
    </dataValidation>
  </dataValidations>
  <hyperlinks>
    <hyperlink ref="B6" r:id="rId1" xr:uid="{00000000-0004-0000-0100-000000000000}"/>
  </hyperlink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Matrix</vt:lpstr>
      <vt:lpstr>BusLoadCalc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Steve Ferree</cp:lastModifiedBy>
  <dcterms:created xsi:type="dcterms:W3CDTF">2009-03-11T02:18:56Z</dcterms:created>
  <dcterms:modified xsi:type="dcterms:W3CDTF">2020-01-20T16:29:00Z</dcterms:modified>
</cp:coreProperties>
</file>