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S:\MIND\RESEARCH\Toddler Treatment Projects\Captain\Data\CAPTAIN data R project\Moderation Analysis\"/>
    </mc:Choice>
  </mc:AlternateContent>
  <xr:revisionPtr revIDLastSave="0" documentId="13_ncr:1_{FE9F141B-FFB0-4F8A-9704-BC0ACCBDE7A1}" xr6:coauthVersionLast="47" xr6:coauthVersionMax="47" xr10:uidLastSave="{00000000-0000-0000-0000-000000000000}"/>
  <bookViews>
    <workbookView xWindow="-96" yWindow="-96" windowWidth="19392" windowHeight="10392" firstSheet="1" activeTab="2" xr2:uid="{7FE19005-46E3-584C-B02E-5108B4F690CC}"/>
  </bookViews>
  <sheets>
    <sheet name="Combined ADA Autism #s OLD" sheetId="18" r:id="rId1"/>
    <sheet name="%SD at SELPA Level" sheetId="19" r:id="rId2"/>
    <sheet name="%SD at District Level" sheetId="20" r:id="rId3"/>
  </sheets>
  <definedNames>
    <definedName name="_xlnm._FilterDatabase" localSheetId="0" hidden="1">'Combined ADA Autism #s OLD'!$A$1:$J$18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5" i="19" l="1"/>
  <c r="H135" i="19"/>
  <c r="I135" i="19"/>
  <c r="G66" i="19"/>
  <c r="H66" i="19"/>
  <c r="I66" i="19"/>
  <c r="G61" i="19"/>
  <c r="H61" i="19"/>
  <c r="I61" i="19"/>
  <c r="G60" i="19"/>
  <c r="H60" i="19"/>
  <c r="I60" i="19"/>
  <c r="E1162" i="20" l="1"/>
  <c r="E1161" i="20"/>
  <c r="E1160" i="20"/>
  <c r="E1159" i="20"/>
  <c r="E1158" i="20"/>
  <c r="E1157" i="20"/>
  <c r="E1156" i="20"/>
  <c r="E1155" i="20"/>
  <c r="E1154" i="20"/>
  <c r="E1153" i="20"/>
  <c r="E1152" i="20"/>
  <c r="E1147" i="20"/>
  <c r="E1146" i="20"/>
  <c r="E1145" i="20"/>
  <c r="E1144" i="20"/>
  <c r="E1143" i="20"/>
  <c r="E1142" i="20"/>
  <c r="E1141" i="20"/>
  <c r="E1140" i="20"/>
  <c r="E1139" i="20"/>
  <c r="E1138" i="20"/>
  <c r="E1137" i="20"/>
  <c r="E1136" i="20"/>
  <c r="E1135" i="20"/>
  <c r="E1134" i="20"/>
  <c r="E1133" i="20"/>
  <c r="E1132" i="20"/>
  <c r="E1131" i="20"/>
  <c r="E1130" i="20"/>
  <c r="E1129" i="20"/>
  <c r="E1128" i="20"/>
  <c r="E1127" i="20"/>
  <c r="E1126" i="20"/>
  <c r="E1125" i="20"/>
  <c r="E1124" i="20"/>
  <c r="E1123" i="20"/>
  <c r="E1122" i="20"/>
  <c r="E1121" i="20"/>
  <c r="E1120" i="20"/>
  <c r="E1119" i="20"/>
  <c r="E1118" i="20"/>
  <c r="E1117" i="20"/>
  <c r="E1116" i="20"/>
  <c r="E1115" i="20"/>
  <c r="E1114" i="20"/>
  <c r="E1113" i="20"/>
  <c r="E1112" i="20"/>
  <c r="E1111" i="20"/>
  <c r="E1110" i="20"/>
  <c r="E1109" i="20"/>
  <c r="E1108" i="20"/>
  <c r="E1107" i="20"/>
  <c r="E1106" i="20"/>
  <c r="E1105" i="20"/>
  <c r="E1104" i="20"/>
  <c r="E1103" i="20"/>
  <c r="E1102" i="20"/>
  <c r="E1101" i="20"/>
  <c r="E1100" i="20"/>
  <c r="E1099" i="20"/>
  <c r="E1098" i="20"/>
  <c r="E1097" i="20"/>
  <c r="E1096" i="20"/>
  <c r="E1095" i="20"/>
  <c r="E1094" i="20"/>
  <c r="E1093" i="20"/>
  <c r="E1092" i="20"/>
  <c r="E1091" i="20"/>
  <c r="E1090" i="20"/>
  <c r="E1089" i="20"/>
  <c r="E1088" i="20"/>
  <c r="E1087" i="20"/>
  <c r="E1086" i="20"/>
  <c r="E1085" i="20"/>
  <c r="E1084" i="20"/>
  <c r="E1083" i="20"/>
  <c r="E1082" i="20"/>
  <c r="E1081" i="20"/>
  <c r="E1080" i="20"/>
  <c r="E1079" i="20"/>
  <c r="E1078" i="20"/>
  <c r="E1077" i="20"/>
  <c r="E1076" i="20"/>
  <c r="E1075" i="20"/>
  <c r="E1074" i="20"/>
  <c r="E1073" i="20"/>
  <c r="E1072" i="20"/>
  <c r="E1071" i="20"/>
  <c r="E1070" i="20"/>
  <c r="E1069" i="20"/>
  <c r="E1068" i="20"/>
  <c r="E1067" i="20"/>
  <c r="E1066" i="20"/>
  <c r="E1065" i="20"/>
  <c r="E1064" i="20"/>
  <c r="E1063" i="20"/>
  <c r="E1062" i="20"/>
  <c r="E1061" i="20"/>
  <c r="E1060" i="20"/>
  <c r="E1059" i="20"/>
  <c r="E1058" i="20"/>
  <c r="E1057" i="20"/>
  <c r="E1056" i="20"/>
  <c r="E1055" i="20"/>
  <c r="E1054" i="20"/>
  <c r="E1053" i="20"/>
  <c r="E1052" i="20"/>
  <c r="E1051" i="20"/>
  <c r="E1050" i="20"/>
  <c r="E1049" i="20"/>
  <c r="E1048" i="20"/>
  <c r="E1047" i="20"/>
  <c r="E1046" i="20"/>
  <c r="E1045" i="20"/>
  <c r="E1044" i="20"/>
  <c r="E1043" i="20"/>
  <c r="E1042" i="20"/>
  <c r="E1041" i="20"/>
  <c r="E1040" i="20"/>
  <c r="D977" i="20"/>
  <c r="D976" i="20"/>
  <c r="D973" i="20"/>
  <c r="E1038" i="20"/>
  <c r="E1037" i="20"/>
  <c r="E1036" i="20"/>
  <c r="E1035" i="20"/>
  <c r="E1034" i="20"/>
  <c r="E1033" i="20"/>
  <c r="E1032" i="20"/>
  <c r="E1031" i="20"/>
  <c r="E1030" i="20"/>
  <c r="E1029" i="20"/>
  <c r="E1028" i="20"/>
  <c r="E1027" i="20"/>
  <c r="E1026" i="20"/>
  <c r="E1024" i="20"/>
  <c r="E1023" i="20"/>
  <c r="E1022" i="20"/>
  <c r="E1021" i="20"/>
  <c r="E1020" i="20"/>
  <c r="E1019" i="20"/>
  <c r="E1018" i="20"/>
  <c r="E1017" i="20"/>
  <c r="E1016" i="20"/>
  <c r="E1015" i="20"/>
  <c r="E1014" i="20"/>
  <c r="E1013" i="20"/>
  <c r="E1012" i="20"/>
  <c r="E1011" i="20"/>
  <c r="E1010" i="20"/>
  <c r="E1009" i="20"/>
  <c r="E1008" i="20"/>
  <c r="E1007" i="20"/>
  <c r="E1006" i="20"/>
  <c r="E1005" i="20"/>
  <c r="E1004" i="20"/>
  <c r="E1003" i="20"/>
  <c r="E1002" i="20"/>
  <c r="E1001" i="20"/>
  <c r="E1000" i="20"/>
  <c r="E999" i="20"/>
  <c r="E998" i="20"/>
  <c r="E997" i="20"/>
  <c r="E996" i="20"/>
  <c r="E995" i="20"/>
  <c r="E994" i="20"/>
  <c r="E993" i="20"/>
  <c r="E992" i="20"/>
  <c r="E991" i="20"/>
  <c r="E990" i="20"/>
  <c r="E989" i="20"/>
  <c r="E988" i="20"/>
  <c r="E987" i="20"/>
  <c r="E986" i="20"/>
  <c r="E985" i="20"/>
  <c r="E984" i="20"/>
  <c r="E983" i="20"/>
  <c r="E982" i="20"/>
  <c r="E981" i="20"/>
  <c r="E980" i="20"/>
  <c r="E979" i="20"/>
  <c r="E978" i="20"/>
  <c r="E977" i="20"/>
  <c r="C977" i="20"/>
  <c r="E976" i="20"/>
  <c r="C976" i="20"/>
  <c r="E975" i="20"/>
  <c r="E974" i="20"/>
  <c r="E973" i="20"/>
  <c r="C973" i="20"/>
  <c r="E972" i="20"/>
  <c r="E971" i="20"/>
  <c r="E970" i="20"/>
  <c r="E969" i="20"/>
  <c r="E968" i="20"/>
  <c r="E967" i="20"/>
  <c r="E966" i="20"/>
  <c r="E965" i="20"/>
  <c r="E964" i="20"/>
  <c r="E963" i="20"/>
  <c r="E962" i="20"/>
  <c r="E961" i="20"/>
  <c r="E960" i="20"/>
  <c r="E959" i="20"/>
  <c r="E958" i="20"/>
  <c r="E957" i="20"/>
  <c r="E956" i="20"/>
  <c r="E955" i="20"/>
  <c r="E954" i="20"/>
  <c r="E953" i="20"/>
  <c r="E952" i="20"/>
  <c r="E951" i="20"/>
  <c r="E950" i="20"/>
  <c r="E949" i="20"/>
  <c r="E948" i="20"/>
  <c r="E947" i="20"/>
  <c r="E946" i="20"/>
  <c r="E945" i="20"/>
  <c r="E944" i="20"/>
  <c r="E943" i="20"/>
  <c r="E942" i="20"/>
  <c r="E941" i="20"/>
  <c r="E940" i="20"/>
  <c r="E939" i="20"/>
  <c r="E938" i="20"/>
  <c r="E937" i="20"/>
  <c r="E936" i="20"/>
  <c r="E935" i="20"/>
  <c r="E934" i="20"/>
  <c r="E933" i="20"/>
  <c r="E932" i="20"/>
  <c r="E931" i="20"/>
  <c r="E930" i="20"/>
  <c r="E929" i="20"/>
  <c r="E928" i="20"/>
  <c r="E927" i="20"/>
  <c r="E926" i="20"/>
  <c r="E925" i="20"/>
  <c r="E924" i="20"/>
  <c r="E923" i="20"/>
  <c r="D923" i="20" s="1"/>
  <c r="C923" i="20"/>
  <c r="E922" i="20"/>
  <c r="E921" i="20"/>
  <c r="E920" i="20"/>
  <c r="E919" i="20"/>
  <c r="E918" i="20"/>
  <c r="E917" i="20"/>
  <c r="E916" i="20"/>
  <c r="E915" i="20"/>
  <c r="E914" i="20"/>
  <c r="E913" i="20"/>
  <c r="E912" i="20"/>
  <c r="E911" i="20"/>
  <c r="E910" i="20"/>
  <c r="E909" i="20"/>
  <c r="E908" i="20"/>
  <c r="E907" i="20"/>
  <c r="E906" i="20"/>
  <c r="E905" i="20"/>
  <c r="E904" i="20"/>
  <c r="E903" i="20"/>
  <c r="E902" i="20"/>
  <c r="E901" i="20"/>
  <c r="E900" i="20"/>
  <c r="E899" i="20"/>
  <c r="E898" i="20"/>
  <c r="E897" i="20"/>
  <c r="E896" i="20"/>
  <c r="E895" i="20"/>
  <c r="E894" i="20"/>
  <c r="E893" i="20"/>
  <c r="E892" i="20"/>
  <c r="E891" i="20"/>
  <c r="E890" i="20"/>
  <c r="E889" i="20"/>
  <c r="E888" i="20"/>
  <c r="E887" i="20"/>
  <c r="E886" i="20"/>
  <c r="E885" i="20"/>
  <c r="E884" i="20"/>
  <c r="E883" i="20"/>
  <c r="E882" i="20"/>
  <c r="E881" i="20"/>
  <c r="E878" i="20"/>
  <c r="E874" i="20"/>
  <c r="E873" i="20"/>
  <c r="E872" i="20"/>
  <c r="D872" i="20" s="1"/>
  <c r="C872" i="20"/>
  <c r="E871" i="20"/>
  <c r="E870" i="20"/>
  <c r="E868" i="20"/>
  <c r="E867" i="20"/>
  <c r="E866" i="20"/>
  <c r="E864" i="20"/>
  <c r="E863" i="20"/>
  <c r="E862" i="20"/>
  <c r="E860" i="20"/>
  <c r="E857" i="20"/>
  <c r="D826" i="20"/>
  <c r="D835" i="20"/>
  <c r="E856" i="20"/>
  <c r="D856" i="20"/>
  <c r="C856" i="20"/>
  <c r="E855" i="20"/>
  <c r="E854" i="20"/>
  <c r="E853" i="20"/>
  <c r="E852" i="20"/>
  <c r="E851" i="20"/>
  <c r="E850" i="20"/>
  <c r="E849" i="20"/>
  <c r="E848" i="20"/>
  <c r="E847" i="20"/>
  <c r="E846" i="20"/>
  <c r="E845" i="20"/>
  <c r="E844" i="20"/>
  <c r="E843" i="20"/>
  <c r="E842" i="20"/>
  <c r="E841" i="20"/>
  <c r="E840" i="20"/>
  <c r="E839" i="20"/>
  <c r="E838" i="20"/>
  <c r="E837" i="20"/>
  <c r="E836" i="20"/>
  <c r="E835" i="20"/>
  <c r="C835" i="20"/>
  <c r="E834" i="20"/>
  <c r="E833" i="20"/>
  <c r="E832" i="20"/>
  <c r="E831" i="20"/>
  <c r="E830" i="20"/>
  <c r="E829" i="20"/>
  <c r="E828" i="20"/>
  <c r="E827" i="20"/>
  <c r="E826" i="20"/>
  <c r="C826" i="20"/>
  <c r="E825" i="20"/>
  <c r="E824" i="20"/>
  <c r="E823" i="20"/>
  <c r="E822" i="20"/>
  <c r="E821" i="20"/>
  <c r="E820" i="20"/>
  <c r="E819" i="20"/>
  <c r="E818" i="20"/>
  <c r="E817" i="20"/>
  <c r="E816" i="20"/>
  <c r="E815" i="20"/>
  <c r="E814" i="20"/>
  <c r="E813" i="20"/>
  <c r="E812" i="20"/>
  <c r="E811" i="20"/>
  <c r="E810" i="20"/>
  <c r="E809" i="20"/>
  <c r="E808" i="20"/>
  <c r="E807" i="20"/>
  <c r="C807" i="20"/>
  <c r="E806" i="20"/>
  <c r="E805" i="20"/>
  <c r="E804" i="20"/>
  <c r="E803" i="20"/>
  <c r="E802" i="20"/>
  <c r="E801" i="20"/>
  <c r="E800" i="20"/>
  <c r="E799" i="20"/>
  <c r="E798" i="20"/>
  <c r="E797" i="20"/>
  <c r="E796" i="20"/>
  <c r="E795" i="20"/>
  <c r="E794" i="20"/>
  <c r="E793" i="20"/>
  <c r="E792" i="20"/>
  <c r="E791" i="20"/>
  <c r="E790" i="20"/>
  <c r="E789" i="20"/>
  <c r="E788" i="20"/>
  <c r="E787" i="20"/>
  <c r="E786" i="20"/>
  <c r="E785" i="20"/>
  <c r="E784" i="20"/>
  <c r="E783" i="20"/>
  <c r="E782" i="20"/>
  <c r="E781" i="20"/>
  <c r="E780" i="20"/>
  <c r="E779" i="20"/>
  <c r="E778" i="20"/>
  <c r="E777" i="20"/>
  <c r="E776" i="20"/>
  <c r="E775" i="20"/>
  <c r="E774" i="20"/>
  <c r="E773" i="20"/>
  <c r="E772" i="20"/>
  <c r="E771" i="20"/>
  <c r="E770" i="20"/>
  <c r="E769" i="20"/>
  <c r="E768" i="20"/>
  <c r="E767" i="20"/>
  <c r="E766" i="20"/>
  <c r="E765" i="20"/>
  <c r="E764" i="20"/>
  <c r="E763" i="20"/>
  <c r="E762" i="20"/>
  <c r="E761" i="20"/>
  <c r="E760" i="20"/>
  <c r="E759" i="20"/>
  <c r="E758" i="20"/>
  <c r="E757" i="20"/>
  <c r="E756" i="20"/>
  <c r="E755" i="20"/>
  <c r="E754" i="20"/>
  <c r="E753" i="20"/>
  <c r="E752" i="20"/>
  <c r="E751" i="20"/>
  <c r="E750" i="20"/>
  <c r="E749" i="20"/>
  <c r="E748" i="20"/>
  <c r="E747" i="20"/>
  <c r="E746" i="20"/>
  <c r="E745" i="20"/>
  <c r="E743" i="20"/>
  <c r="E742" i="20"/>
  <c r="E741" i="20"/>
  <c r="E740" i="20"/>
  <c r="E739" i="20"/>
  <c r="E738" i="20"/>
  <c r="E737" i="20"/>
  <c r="E736" i="20"/>
  <c r="E735" i="20"/>
  <c r="E734" i="20"/>
  <c r="E733" i="20"/>
  <c r="E732" i="20"/>
  <c r="E731" i="20"/>
  <c r="E730" i="20"/>
  <c r="E729" i="20"/>
  <c r="E728" i="20"/>
  <c r="E727" i="20"/>
  <c r="E726" i="20"/>
  <c r="E725" i="20"/>
  <c r="E724" i="20"/>
  <c r="E723" i="20"/>
  <c r="E722" i="20"/>
  <c r="E721" i="20"/>
  <c r="E720" i="20"/>
  <c r="E719" i="20"/>
  <c r="E718" i="20"/>
  <c r="E717" i="20"/>
  <c r="E716" i="20"/>
  <c r="E715" i="20"/>
  <c r="E714" i="20"/>
  <c r="E713" i="20"/>
  <c r="E712" i="20"/>
  <c r="E711" i="20"/>
  <c r="E710" i="20"/>
  <c r="E709" i="20"/>
  <c r="E708" i="20"/>
  <c r="E707" i="20"/>
  <c r="E706" i="20"/>
  <c r="E705" i="20"/>
  <c r="E704" i="20"/>
  <c r="E703" i="20"/>
  <c r="E702" i="20"/>
  <c r="E701" i="20"/>
  <c r="E700" i="20"/>
  <c r="E699" i="20"/>
  <c r="E698" i="20"/>
  <c r="E697" i="20"/>
  <c r="E696" i="20"/>
  <c r="E695" i="20"/>
  <c r="E694" i="20"/>
  <c r="E693" i="20"/>
  <c r="E692" i="20"/>
  <c r="E691" i="20"/>
  <c r="E690" i="20"/>
  <c r="E689" i="20"/>
  <c r="E688" i="20"/>
  <c r="E687" i="20"/>
  <c r="E686" i="20"/>
  <c r="E685" i="20"/>
  <c r="E684" i="20"/>
  <c r="E683" i="20"/>
  <c r="E682" i="20"/>
  <c r="E681" i="20"/>
  <c r="E680" i="20"/>
  <c r="E679" i="20"/>
  <c r="E678" i="20"/>
  <c r="E677" i="20"/>
  <c r="E676" i="20"/>
  <c r="E675" i="20"/>
  <c r="E674" i="20"/>
  <c r="E673" i="20"/>
  <c r="E672" i="20"/>
  <c r="E671" i="20"/>
  <c r="E670" i="20"/>
  <c r="E669" i="20"/>
  <c r="E668" i="20"/>
  <c r="E666" i="20"/>
  <c r="E665" i="20"/>
  <c r="E664" i="20"/>
  <c r="E663" i="20"/>
  <c r="E662" i="20"/>
  <c r="E661" i="20"/>
  <c r="E660" i="20"/>
  <c r="E659" i="20"/>
  <c r="E658" i="20"/>
  <c r="E657" i="20"/>
  <c r="E656" i="20"/>
  <c r="E655" i="20"/>
  <c r="E654" i="20"/>
  <c r="E653" i="20"/>
  <c r="E652" i="20"/>
  <c r="E651" i="20"/>
  <c r="E650" i="20"/>
  <c r="E649" i="20"/>
  <c r="E648" i="20"/>
  <c r="E647" i="20"/>
  <c r="E646" i="20"/>
  <c r="E645" i="20"/>
  <c r="E644" i="20"/>
  <c r="E643" i="20"/>
  <c r="E642" i="20"/>
  <c r="E641" i="20"/>
  <c r="E640" i="20"/>
  <c r="E639" i="20"/>
  <c r="E638" i="20"/>
  <c r="E637" i="20"/>
  <c r="E636" i="20"/>
  <c r="E635" i="20"/>
  <c r="E634" i="20"/>
  <c r="E633" i="20"/>
  <c r="E632" i="20"/>
  <c r="E631" i="20"/>
  <c r="E630" i="20"/>
  <c r="E629" i="20"/>
  <c r="E628" i="20"/>
  <c r="E627" i="20"/>
  <c r="E626" i="20"/>
  <c r="E625" i="20"/>
  <c r="E624" i="20"/>
  <c r="E623" i="20"/>
  <c r="E622" i="20"/>
  <c r="E621" i="20"/>
  <c r="E620" i="20"/>
  <c r="E619" i="20"/>
  <c r="E618" i="20"/>
  <c r="E617" i="20"/>
  <c r="E616" i="20"/>
  <c r="E615" i="20"/>
  <c r="E614" i="20"/>
  <c r="E613" i="20"/>
  <c r="E612" i="20"/>
  <c r="E611" i="20"/>
  <c r="E610" i="20"/>
  <c r="E609" i="20"/>
  <c r="E608" i="20"/>
  <c r="E607" i="20"/>
  <c r="E606" i="20"/>
  <c r="E605" i="20"/>
  <c r="E604" i="20"/>
  <c r="E603" i="20"/>
  <c r="E602" i="20"/>
  <c r="E601" i="20"/>
  <c r="E600" i="20"/>
  <c r="E599" i="20"/>
  <c r="E598" i="20"/>
  <c r="E597" i="20"/>
  <c r="E596" i="20"/>
  <c r="E595" i="20"/>
  <c r="E594" i="20"/>
  <c r="E593" i="20"/>
  <c r="E592" i="20"/>
  <c r="E591" i="20"/>
  <c r="E590" i="20"/>
  <c r="E589" i="20"/>
  <c r="E588" i="20"/>
  <c r="E587" i="20"/>
  <c r="E586" i="20"/>
  <c r="E585" i="20"/>
  <c r="E584" i="20"/>
  <c r="E583" i="20"/>
  <c r="E582" i="20"/>
  <c r="E581" i="20"/>
  <c r="E580" i="20"/>
  <c r="E579" i="20"/>
  <c r="E578" i="20"/>
  <c r="E577" i="20"/>
  <c r="E576" i="20"/>
  <c r="E575" i="20"/>
  <c r="E574" i="20"/>
  <c r="E573" i="20"/>
  <c r="E572" i="20"/>
  <c r="E571" i="20"/>
  <c r="E570" i="20"/>
  <c r="E569" i="20"/>
  <c r="E568" i="20"/>
  <c r="E567" i="20"/>
  <c r="E566" i="20"/>
  <c r="E565" i="20"/>
  <c r="E564" i="20"/>
  <c r="E563" i="20"/>
  <c r="E562" i="20"/>
  <c r="E561" i="20"/>
  <c r="E560" i="20"/>
  <c r="E559" i="20"/>
  <c r="E558" i="20"/>
  <c r="E557" i="20"/>
  <c r="E556" i="20"/>
  <c r="E555" i="20"/>
  <c r="E554" i="20"/>
  <c r="E553" i="20"/>
  <c r="E552" i="20"/>
  <c r="E551" i="20"/>
  <c r="E550" i="20"/>
  <c r="E549" i="20"/>
  <c r="E548" i="20"/>
  <c r="E547" i="20"/>
  <c r="E546" i="20"/>
  <c r="E545" i="20"/>
  <c r="E544" i="20"/>
  <c r="E543" i="20"/>
  <c r="E542" i="20"/>
  <c r="E541" i="20"/>
  <c r="E540" i="20"/>
  <c r="E539" i="20"/>
  <c r="E538" i="20"/>
  <c r="E536" i="20"/>
  <c r="E534" i="20"/>
  <c r="E533" i="20"/>
  <c r="E531" i="20"/>
  <c r="E530" i="20"/>
  <c r="E529" i="20"/>
  <c r="E528" i="20"/>
  <c r="E526" i="20"/>
  <c r="E525" i="20"/>
  <c r="E524" i="20"/>
  <c r="E523" i="20"/>
  <c r="E522" i="20"/>
  <c r="E521" i="20"/>
  <c r="E520" i="20"/>
  <c r="E519" i="20"/>
  <c r="E518" i="20"/>
  <c r="E517" i="20"/>
  <c r="E515" i="20"/>
  <c r="E514" i="20"/>
  <c r="E513" i="20"/>
  <c r="C513" i="20"/>
  <c r="E512" i="20"/>
  <c r="E511" i="20"/>
  <c r="E510" i="20"/>
  <c r="E509" i="20"/>
  <c r="E508" i="20"/>
  <c r="E507" i="20"/>
  <c r="E506" i="20"/>
  <c r="E505" i="20"/>
  <c r="E504" i="20"/>
  <c r="E503" i="20"/>
  <c r="E502" i="20"/>
  <c r="E501" i="20"/>
  <c r="E500" i="20"/>
  <c r="E499" i="20"/>
  <c r="E498" i="20"/>
  <c r="E497" i="20"/>
  <c r="E496" i="20"/>
  <c r="E495" i="20"/>
  <c r="E494" i="20"/>
  <c r="E493" i="20"/>
  <c r="E492" i="20"/>
  <c r="E491" i="20"/>
  <c r="E490" i="20"/>
  <c r="E489" i="20"/>
  <c r="E488" i="20"/>
  <c r="E487" i="20"/>
  <c r="E486" i="20"/>
  <c r="E485" i="20"/>
  <c r="E484" i="20"/>
  <c r="E483" i="20"/>
  <c r="E482" i="20"/>
  <c r="E481" i="20"/>
  <c r="E480" i="20"/>
  <c r="E479" i="20"/>
  <c r="E478" i="20"/>
  <c r="E477" i="20"/>
  <c r="E476" i="20"/>
  <c r="E475" i="20"/>
  <c r="E474" i="20"/>
  <c r="E473" i="20"/>
  <c r="E472" i="20"/>
  <c r="E471" i="20"/>
  <c r="E470" i="20"/>
  <c r="E469" i="20"/>
  <c r="E468" i="20"/>
  <c r="E467" i="20"/>
  <c r="E466" i="20"/>
  <c r="E465" i="20"/>
  <c r="E464" i="20"/>
  <c r="E463" i="20"/>
  <c r="E462" i="20"/>
  <c r="E461" i="20"/>
  <c r="E460" i="20"/>
  <c r="E459" i="20"/>
  <c r="E458" i="20"/>
  <c r="E457" i="20"/>
  <c r="E456" i="20"/>
  <c r="E455" i="20"/>
  <c r="E454" i="20"/>
  <c r="E453" i="20"/>
  <c r="E452" i="20"/>
  <c r="E451" i="20"/>
  <c r="E450" i="20"/>
  <c r="E449" i="20"/>
  <c r="E448" i="20"/>
  <c r="E447" i="20"/>
  <c r="E446" i="20"/>
  <c r="E445" i="20"/>
  <c r="E444" i="20"/>
  <c r="E443" i="20"/>
  <c r="E442" i="20"/>
  <c r="E441" i="20"/>
  <c r="E440" i="20"/>
  <c r="E439" i="20"/>
  <c r="E438" i="20"/>
  <c r="E437" i="20"/>
  <c r="E436" i="20"/>
  <c r="E435" i="20"/>
  <c r="E434" i="20"/>
  <c r="E433" i="20"/>
  <c r="E432" i="20"/>
  <c r="E431" i="20"/>
  <c r="E430" i="20"/>
  <c r="E429" i="20"/>
  <c r="E428" i="20"/>
  <c r="E427" i="20"/>
  <c r="E426" i="20"/>
  <c r="E425" i="20"/>
  <c r="E424" i="20"/>
  <c r="E423" i="20"/>
  <c r="E422" i="20"/>
  <c r="E421" i="20"/>
  <c r="E420" i="20"/>
  <c r="E419" i="20"/>
  <c r="E418" i="20"/>
  <c r="E417" i="20"/>
  <c r="E416" i="20"/>
  <c r="E415" i="20"/>
  <c r="E414" i="20"/>
  <c r="E413" i="20"/>
  <c r="E412" i="20"/>
  <c r="E411" i="20"/>
  <c r="E410" i="20"/>
  <c r="E409" i="20"/>
  <c r="E408" i="20"/>
  <c r="E407" i="20"/>
  <c r="E406" i="20"/>
  <c r="E405" i="20"/>
  <c r="E404" i="20"/>
  <c r="E403" i="20"/>
  <c r="E402" i="20"/>
  <c r="E401" i="20"/>
  <c r="E400" i="20"/>
  <c r="E399" i="20"/>
  <c r="E398" i="20"/>
  <c r="E397" i="20"/>
  <c r="E396" i="20"/>
  <c r="E395" i="20"/>
  <c r="E394" i="20"/>
  <c r="E393" i="20"/>
  <c r="E392" i="20"/>
  <c r="E391" i="20"/>
  <c r="E390" i="20"/>
  <c r="E389" i="20"/>
  <c r="E388" i="20"/>
  <c r="E387" i="20"/>
  <c r="C387" i="20"/>
  <c r="E386" i="20"/>
  <c r="E385" i="20"/>
  <c r="E384" i="20"/>
  <c r="E383" i="20"/>
  <c r="E382" i="20"/>
  <c r="E381" i="20"/>
  <c r="E380" i="20"/>
  <c r="E379" i="20"/>
  <c r="E378" i="20"/>
  <c r="E377" i="20"/>
  <c r="E376" i="20"/>
  <c r="E375" i="20"/>
  <c r="E374" i="20"/>
  <c r="E373" i="20"/>
  <c r="E372" i="20"/>
  <c r="E371" i="20"/>
  <c r="E370" i="20"/>
  <c r="E369" i="20"/>
  <c r="E368" i="20"/>
  <c r="E367" i="20"/>
  <c r="E366" i="20"/>
  <c r="E365" i="20"/>
  <c r="E364" i="20"/>
  <c r="E363" i="20"/>
  <c r="E362" i="20"/>
  <c r="E361" i="20"/>
  <c r="E360" i="20"/>
  <c r="E359" i="20"/>
  <c r="E358" i="20"/>
  <c r="E357" i="20"/>
  <c r="E356" i="20"/>
  <c r="E355" i="20"/>
  <c r="E354" i="20"/>
  <c r="E353" i="20"/>
  <c r="E352" i="20"/>
  <c r="E351" i="20"/>
  <c r="E350" i="20"/>
  <c r="E349" i="20"/>
  <c r="E348" i="20"/>
  <c r="E347" i="20"/>
  <c r="E346" i="20"/>
  <c r="E345" i="20"/>
  <c r="E344" i="20"/>
  <c r="E343" i="20"/>
  <c r="E342" i="20"/>
  <c r="E341" i="20"/>
  <c r="E340" i="20"/>
  <c r="E339" i="20"/>
  <c r="E338" i="20"/>
  <c r="E337" i="20"/>
  <c r="E336" i="20"/>
  <c r="E335" i="20"/>
  <c r="E334" i="20"/>
  <c r="E333" i="20"/>
  <c r="E332" i="20"/>
  <c r="E331" i="20"/>
  <c r="E330" i="20"/>
  <c r="E329" i="20"/>
  <c r="E328" i="20"/>
  <c r="E327" i="20"/>
  <c r="E326" i="20"/>
  <c r="E325" i="20"/>
  <c r="E324" i="20"/>
  <c r="E323" i="20"/>
  <c r="E322" i="20"/>
  <c r="E321" i="20"/>
  <c r="E320" i="20"/>
  <c r="E319" i="20"/>
  <c r="E318" i="20"/>
  <c r="E317" i="20"/>
  <c r="E316" i="20"/>
  <c r="E315" i="20"/>
  <c r="E314" i="20"/>
  <c r="E313" i="20"/>
  <c r="E312" i="20"/>
  <c r="E311" i="20"/>
  <c r="E310" i="20"/>
  <c r="E309" i="20"/>
  <c r="E308" i="20"/>
  <c r="E307" i="20"/>
  <c r="E306" i="20"/>
  <c r="E305" i="20"/>
  <c r="E304" i="20"/>
  <c r="E303" i="20"/>
  <c r="E302" i="20"/>
  <c r="E301" i="20"/>
  <c r="E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2" i="20"/>
  <c r="E221" i="20"/>
  <c r="E219" i="20"/>
  <c r="E218" i="20"/>
  <c r="E217" i="20"/>
  <c r="E216" i="20"/>
  <c r="E215" i="20"/>
  <c r="E214" i="20"/>
  <c r="E213" i="20"/>
  <c r="E212" i="20"/>
  <c r="E211"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2" i="20"/>
  <c r="E161" i="20"/>
  <c r="E160" i="20"/>
  <c r="E159" i="20"/>
  <c r="E158" i="20"/>
  <c r="E157" i="20"/>
  <c r="E156" i="20"/>
  <c r="E155" i="20"/>
  <c r="E154" i="20"/>
  <c r="E153" i="20"/>
  <c r="E151" i="20"/>
  <c r="E150" i="20"/>
  <c r="E149" i="20"/>
  <c r="E148" i="20"/>
  <c r="E147" i="20"/>
  <c r="E145" i="20"/>
  <c r="E144" i="20"/>
  <c r="E143" i="20"/>
  <c r="E142" i="20"/>
  <c r="E141" i="20"/>
  <c r="E140" i="20"/>
  <c r="E139" i="20"/>
  <c r="E137" i="20"/>
  <c r="E136" i="20"/>
  <c r="E135" i="20"/>
  <c r="E134" i="20"/>
  <c r="E133" i="20"/>
  <c r="E132" i="20"/>
  <c r="E131" i="20"/>
  <c r="E130" i="20"/>
  <c r="E129" i="20"/>
  <c r="E128" i="20"/>
  <c r="E127" i="20"/>
  <c r="E126" i="20"/>
  <c r="E125" i="20"/>
  <c r="E124" i="20"/>
  <c r="E123" i="20"/>
  <c r="E122" i="20"/>
  <c r="E121" i="20"/>
  <c r="E119" i="20"/>
  <c r="E118" i="20"/>
  <c r="E117" i="20"/>
  <c r="E116" i="20"/>
  <c r="E115" i="20"/>
  <c r="E114" i="20"/>
  <c r="E113" i="20"/>
  <c r="E112" i="20"/>
  <c r="E111" i="20"/>
  <c r="E110" i="20"/>
  <c r="E109" i="20"/>
  <c r="E108" i="20"/>
  <c r="E107" i="20"/>
  <c r="E106"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3" i="20"/>
  <c r="E62" i="20"/>
  <c r="E61" i="20"/>
  <c r="E60" i="20"/>
  <c r="E59" i="20"/>
  <c r="E58" i="20"/>
  <c r="E57" i="20"/>
  <c r="E56" i="20"/>
  <c r="E55" i="20"/>
  <c r="E54" i="20"/>
  <c r="E53" i="20"/>
  <c r="E52" i="20"/>
  <c r="E51" i="20"/>
  <c r="E50" i="20"/>
  <c r="E49" i="20"/>
  <c r="E48" i="20"/>
  <c r="E47" i="20"/>
  <c r="E46"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I3" i="19"/>
  <c r="I4" i="19"/>
  <c r="I5" i="19"/>
  <c r="I6" i="19"/>
  <c r="I7" i="19"/>
  <c r="I8" i="19"/>
  <c r="I9" i="19"/>
  <c r="I10" i="19"/>
  <c r="I11" i="19"/>
  <c r="I12" i="19"/>
  <c r="I13" i="19"/>
  <c r="I14"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2" i="19"/>
  <c r="I63" i="19"/>
  <c r="I64" i="19"/>
  <c r="I65" i="19"/>
  <c r="I67" i="19"/>
  <c r="I68" i="19"/>
  <c r="I69" i="19"/>
  <c r="I70" i="19"/>
  <c r="I71" i="19"/>
  <c r="I72" i="19"/>
  <c r="I73" i="19"/>
  <c r="I74" i="19"/>
  <c r="I75"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I106" i="19"/>
  <c r="I107" i="19"/>
  <c r="I108" i="19"/>
  <c r="I109" i="19"/>
  <c r="I110" i="19"/>
  <c r="I111" i="19"/>
  <c r="I112" i="19"/>
  <c r="I113" i="19"/>
  <c r="I114" i="19"/>
  <c r="I115" i="19"/>
  <c r="I116" i="19"/>
  <c r="I117" i="19"/>
  <c r="I118" i="19"/>
  <c r="I119" i="19"/>
  <c r="I120" i="19"/>
  <c r="I121" i="19"/>
  <c r="I122" i="19"/>
  <c r="I123" i="19"/>
  <c r="I124" i="19"/>
  <c r="I125" i="19"/>
  <c r="I126" i="19"/>
  <c r="I127" i="19"/>
  <c r="I128" i="19"/>
  <c r="I129" i="19"/>
  <c r="I130" i="19"/>
  <c r="I131" i="19"/>
  <c r="I132" i="19"/>
  <c r="I133" i="19"/>
  <c r="I134" i="19"/>
  <c r="I2" i="19"/>
  <c r="G134" i="19"/>
  <c r="H134" i="19"/>
  <c r="G133" i="19"/>
  <c r="H133" i="19"/>
  <c r="G132" i="19"/>
  <c r="H132" i="19"/>
  <c r="G131" i="19"/>
  <c r="H131" i="19"/>
  <c r="G130" i="19"/>
  <c r="H130" i="19"/>
  <c r="G129" i="19"/>
  <c r="H129" i="19"/>
  <c r="G128" i="19"/>
  <c r="H128" i="19"/>
  <c r="G127" i="19"/>
  <c r="H127" i="19"/>
  <c r="G126" i="19"/>
  <c r="H126" i="19"/>
  <c r="G125" i="19"/>
  <c r="H125" i="19"/>
  <c r="G124" i="19"/>
  <c r="H124" i="19"/>
  <c r="G123" i="19"/>
  <c r="H123" i="19"/>
  <c r="G122" i="19"/>
  <c r="H122" i="19"/>
  <c r="G121" i="19"/>
  <c r="H121" i="19"/>
  <c r="G120" i="19"/>
  <c r="H120" i="19"/>
  <c r="G119" i="19"/>
  <c r="H119" i="19"/>
  <c r="G118" i="19"/>
  <c r="H118" i="19"/>
  <c r="G117" i="19"/>
  <c r="H117" i="19"/>
  <c r="G116" i="19"/>
  <c r="H116" i="19"/>
  <c r="G115" i="19"/>
  <c r="H115" i="19"/>
  <c r="G114" i="19"/>
  <c r="H114" i="19"/>
  <c r="G113" i="19"/>
  <c r="H113" i="19"/>
  <c r="G112" i="19"/>
  <c r="H112" i="19"/>
  <c r="G111" i="19"/>
  <c r="H111" i="19"/>
  <c r="G110" i="19"/>
  <c r="H110" i="19"/>
  <c r="G109" i="19"/>
  <c r="H109" i="19"/>
  <c r="G108" i="19"/>
  <c r="H108" i="19"/>
  <c r="G107" i="19"/>
  <c r="H107" i="19"/>
  <c r="G106" i="19"/>
  <c r="H106" i="19"/>
  <c r="G105" i="19"/>
  <c r="H105" i="19"/>
  <c r="G104" i="19"/>
  <c r="H104" i="19"/>
  <c r="G103" i="19"/>
  <c r="H103" i="19"/>
  <c r="G102" i="19"/>
  <c r="H102" i="19"/>
  <c r="G101" i="19"/>
  <c r="H101" i="19"/>
  <c r="G100" i="19"/>
  <c r="H100" i="19"/>
  <c r="G99" i="19"/>
  <c r="H99" i="19"/>
  <c r="G98" i="19"/>
  <c r="H98" i="19"/>
  <c r="G97" i="19"/>
  <c r="H97" i="19"/>
  <c r="G96" i="19"/>
  <c r="H96" i="19"/>
  <c r="G95" i="19"/>
  <c r="H95" i="19"/>
  <c r="G94" i="19"/>
  <c r="H94" i="19"/>
  <c r="G93" i="19"/>
  <c r="H93" i="19"/>
  <c r="G92" i="19"/>
  <c r="H92" i="19"/>
  <c r="G91" i="19"/>
  <c r="H91" i="19"/>
  <c r="G90" i="19"/>
  <c r="H90" i="19"/>
  <c r="G89" i="19"/>
  <c r="H89" i="19"/>
  <c r="G88" i="19"/>
  <c r="H88" i="19"/>
  <c r="G87" i="19"/>
  <c r="H87" i="19"/>
  <c r="G86" i="19"/>
  <c r="H86" i="19"/>
  <c r="G85" i="19"/>
  <c r="H85" i="19"/>
  <c r="G84" i="19"/>
  <c r="H84" i="19"/>
  <c r="G83" i="19"/>
  <c r="H83" i="19"/>
  <c r="G82" i="19"/>
  <c r="H82" i="19"/>
  <c r="G81" i="19"/>
  <c r="H81" i="19"/>
  <c r="G80" i="19"/>
  <c r="H80" i="19"/>
  <c r="G79" i="19"/>
  <c r="H79" i="19"/>
  <c r="G69" i="19"/>
  <c r="H69" i="19"/>
  <c r="G70" i="19"/>
  <c r="H70" i="19"/>
  <c r="G71" i="19"/>
  <c r="H71" i="19"/>
  <c r="G72" i="19"/>
  <c r="H72" i="19"/>
  <c r="G73" i="19"/>
  <c r="H73" i="19"/>
  <c r="G74" i="19"/>
  <c r="H74" i="19"/>
  <c r="G75" i="19"/>
  <c r="H75" i="19"/>
  <c r="G76" i="19"/>
  <c r="H76" i="19"/>
  <c r="G77" i="19"/>
  <c r="H77" i="19"/>
  <c r="G78" i="19"/>
  <c r="H78" i="19"/>
  <c r="G63" i="19"/>
  <c r="H63" i="19"/>
  <c r="G64" i="19"/>
  <c r="H64" i="19"/>
  <c r="G65" i="19"/>
  <c r="H65" i="19"/>
  <c r="G67" i="19"/>
  <c r="H67" i="19"/>
  <c r="G68" i="19"/>
  <c r="H68" i="19"/>
  <c r="G3" i="19"/>
  <c r="H3" i="19"/>
  <c r="G4" i="19"/>
  <c r="H4" i="19"/>
  <c r="G5" i="19"/>
  <c r="H5" i="19"/>
  <c r="G6" i="19"/>
  <c r="H6" i="19"/>
  <c r="G7" i="19"/>
  <c r="H7" i="19"/>
  <c r="G8" i="19"/>
  <c r="H8" i="19"/>
  <c r="G9" i="19"/>
  <c r="H9" i="19"/>
  <c r="G10" i="19"/>
  <c r="H10" i="19"/>
  <c r="G11" i="19"/>
  <c r="H11" i="19"/>
  <c r="G12" i="19"/>
  <c r="H12" i="19"/>
  <c r="G13" i="19"/>
  <c r="H13" i="19"/>
  <c r="G14" i="19"/>
  <c r="H14" i="19"/>
  <c r="G16" i="19"/>
  <c r="H16" i="19"/>
  <c r="G17" i="19"/>
  <c r="H17" i="19"/>
  <c r="G18" i="19"/>
  <c r="H18" i="19"/>
  <c r="G19" i="19"/>
  <c r="H19" i="19"/>
  <c r="G20" i="19"/>
  <c r="H20" i="19"/>
  <c r="G21" i="19"/>
  <c r="H21" i="19"/>
  <c r="G22" i="19"/>
  <c r="H22" i="19"/>
  <c r="G23" i="19"/>
  <c r="H23" i="19"/>
  <c r="G24" i="19"/>
  <c r="H24" i="19"/>
  <c r="G25" i="19"/>
  <c r="H25" i="19"/>
  <c r="G26" i="19"/>
  <c r="H26" i="19"/>
  <c r="G27" i="19"/>
  <c r="H27" i="19"/>
  <c r="G28" i="19"/>
  <c r="H28" i="19"/>
  <c r="G29" i="19"/>
  <c r="H29" i="19"/>
  <c r="G30" i="19"/>
  <c r="H30" i="19"/>
  <c r="G31" i="19"/>
  <c r="H31" i="19"/>
  <c r="G32" i="19"/>
  <c r="H32" i="19"/>
  <c r="G33" i="19"/>
  <c r="H33" i="19"/>
  <c r="G34" i="19"/>
  <c r="H34" i="19"/>
  <c r="G35" i="19"/>
  <c r="H35" i="19"/>
  <c r="G36" i="19"/>
  <c r="H36" i="19"/>
  <c r="G37" i="19"/>
  <c r="H37" i="19"/>
  <c r="G38" i="19"/>
  <c r="H38" i="19"/>
  <c r="G39" i="19"/>
  <c r="H39" i="19"/>
  <c r="G40" i="19"/>
  <c r="H40" i="19"/>
  <c r="G41" i="19"/>
  <c r="H41" i="19"/>
  <c r="G42" i="19"/>
  <c r="H42" i="19"/>
  <c r="G43" i="19"/>
  <c r="H43" i="19"/>
  <c r="G44" i="19"/>
  <c r="H44" i="19"/>
  <c r="G45" i="19"/>
  <c r="H45" i="19"/>
  <c r="G46" i="19"/>
  <c r="H46" i="19"/>
  <c r="G47" i="19"/>
  <c r="H47" i="19"/>
  <c r="G48" i="19"/>
  <c r="H48" i="19"/>
  <c r="G49" i="19"/>
  <c r="H49" i="19"/>
  <c r="G50" i="19"/>
  <c r="H50" i="19"/>
  <c r="G51" i="19"/>
  <c r="H51" i="19"/>
  <c r="G52" i="19"/>
  <c r="H52" i="19"/>
  <c r="G53" i="19"/>
  <c r="H53" i="19"/>
  <c r="G54" i="19"/>
  <c r="H54" i="19"/>
  <c r="G55" i="19"/>
  <c r="H55" i="19"/>
  <c r="G56" i="19"/>
  <c r="H56" i="19"/>
  <c r="G57" i="19"/>
  <c r="H57" i="19"/>
  <c r="G58" i="19"/>
  <c r="H58" i="19"/>
  <c r="G59" i="19"/>
  <c r="H59" i="19"/>
  <c r="G62" i="19"/>
  <c r="H6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tc={F14E63B8-3B36-AA42-A160-5C6D466B4C33}</author>
    <author>tc={799C7864-1CD8-ED43-8132-5AEAC32496BD}</author>
    <author>tc={51B87B2A-69EE-7B44-9806-C8A739A800E9}</author>
    <author>tc={5F304FFA-9874-8047-866B-3F62D25E5D3A}</author>
    <author>tc={9A4CAC82-7DED-AF4F-824B-7F6C43C23845}</author>
    <author>tc={41520276-8EBE-7F43-B775-7BAF0D832CEE}</author>
    <author>tc={9A8FC406-7698-D248-A7C4-062FCDA93817}</author>
    <author>tc={13053A1C-2043-4F40-95DF-1DC8D51FA8F4}</author>
    <author>tc={580E6D50-0E58-EC4A-A35E-953DE4817C44}</author>
  </authors>
  <commentList>
    <comment ref="C151" authorId="0" shapeId="0" xr:uid="{F14E63B8-3B36-AA42-A160-5C6D466B4C33}">
      <text>
        <t xml:space="preserve">[Threaded comment]
Your version of Excel allows you to read this threaded comment; however, any edits to it will get removed if the file is opened in a newer version of Excel. Learn more: https://go.microsoft.com/fwlink/?linkid=870924
Comment:
    Jennica - the number you wrote down doesn't match the district numbers but I think you just made a typo. I changed it to the number I found 
</t>
      </text>
    </comment>
    <comment ref="D175" authorId="1" shapeId="0" xr:uid="{799C7864-1CD8-ED43-8132-5AEAC32496BD}">
      <text>
        <t xml:space="preserve">[Threaded comment]
Your version of Excel allows you to read this threaded comment; however, any edits to it will get removed if the file is opened in a newer version of Excel. Learn more: https://go.microsoft.com/fwlink/?linkid=870924
Comment:
    Jennica  - I think this was a typo. You had one number off in the percentage. I switched it but everything else matched. 
</t>
      </text>
    </comment>
    <comment ref="B178" authorId="2" shapeId="0" xr:uid="{51B87B2A-69EE-7B44-9806-C8A739A800E9}">
      <text>
        <t xml:space="preserve">[Threaded comment]
Your version of Excel allows you to read this threaded comment; however, any edits to it will get removed if the file is opened in a newer version of Excel. Learn more: https://go.microsoft.com/fwlink/?linkid=870924
Comment:
    Jennica - Could not find this district on the website
</t>
      </text>
    </comment>
    <comment ref="B187" authorId="3" shapeId="0" xr:uid="{5F304FFA-9874-8047-866B-3F62D25E5D3A}">
      <text>
        <t xml:space="preserve">[Threaded comment]
Your version of Excel allows you to read this threaded comment; however, any edits to it will get removed if the file is opened in a newer version of Excel. Learn more: https://go.microsoft.com/fwlink/?linkid=870924
Comment:
    Jennica - There are 4 different campuses. They are all from Sacramento county and one is from El Derado county - none form Yuba county. I did not change data. 
</t>
      </text>
    </comment>
    <comment ref="B191" authorId="4" shapeId="0" xr:uid="{9A4CAC82-7DED-AF4F-824B-7F6C43C23845}">
      <text>
        <t xml:space="preserve">[Threaded comment]
Your version of Excel allows you to read this threaded comment; however, any edits to it will get removed if the file is opened in a newer version of Excel. Learn more: https://go.microsoft.com/fwlink/?linkid=870924
Comment:
    Jennica - This kind of gets confusing. There is a Wheatland Elementary (the data you had) but that is clearly a school after doing some research. We realized that when you click on the school to get the enrollment and % information it states "school details" for a school and "district details" for a district. Therefore, Wheatland Elementary is a school. Next, the only districts that show is "Wheatland" and "Wheatland Union High". I have imputed the data that says "Wheatland". No specific information for an elementary school district can be found. 
</t>
      </text>
    </comment>
    <comment ref="B192" authorId="5" shapeId="0" xr:uid="{41520276-8EBE-7F43-B775-7BAF0D832CEE}">
      <text>
        <t xml:space="preserve">[Threaded comment]
Your version of Excel allows you to read this threaded comment; however, any edits to it will get removed if the file is opened in a newer version of Excel. Learn more: https://go.microsoft.com/fwlink/?linkid=870924
Comment:
    Two districts appear with the same name. Data is very similar. I changed the data to the higher enrollment. The other data was 782 enrollment and 46.3% 
</t>
      </text>
    </comment>
    <comment ref="B237" authorId="6" shapeId="0" xr:uid="{9A8FC406-7698-D248-A7C4-062FCDA93817}">
      <text>
        <t xml:space="preserve">[Threaded comment]
Your version of Excel allows you to read this threaded comment; however, any edits to it will get removed if the file is opened in a newer version of Excel. Learn more: https://go.microsoft.com/fwlink/?linkid=870924
Comment:
    Jennica - There were two districts with the same name that appeared. You had inputed the Pioneer Union School District with the county location being Butte. Since it is El Dorado SELPA, I changed the data to the El Dorado location. 
</t>
      </text>
    </comment>
    <comment ref="B280" authorId="7" shapeId="0" xr:uid="{13053A1C-2043-4F40-95DF-1DC8D51FA8F4}">
      <text>
        <t xml:space="preserve">[Threaded comment]
Your version of Excel allows you to read this threaded comment; however, any edits to it will get removed if the file is opened in a newer version of Excel. Learn more: https://go.microsoft.com/fwlink/?linkid=870924
Comment:
    Jennica - Confused on this one. There are two Union Hill Elementarys. The one that says it is the district has a lower enrollment and %. I left the higher number in which says it is a school because I did not know what you wanted me to do. The school one says K-6 and the district says K-8 and they both lead to the district website. 
Here numbers for the Union Hill Elementary that says it is a district: Enrollment: 124 and 39.5% 
</t>
      </text>
    </comment>
    <comment ref="B294" authorId="8" shapeId="0" xr:uid="{580E6D50-0E58-EC4A-A35E-953DE4817C44}">
      <text>
        <t xml:space="preserve">[Threaded comment]
Your version of Excel allows you to read this threaded comment; however, any edits to it will get removed if the file is opened in a newer version of Excel. Learn more: https://go.microsoft.com/fwlink/?linkid=870924
Comment:
    Jennica - When I serach this district there are two districts that appear. They have the same exact name but one distrcits has II at the end of it. The data imputed is the first district. The second district (with II at the end) has 1,934 for enrollment and 87.6% 
</t>
      </text>
    </comment>
  </commentList>
</comments>
</file>

<file path=xl/sharedStrings.xml><?xml version="1.0" encoding="utf-8"?>
<sst xmlns="http://schemas.openxmlformats.org/spreadsheetml/2006/main" count="2749" uniqueCount="1381">
  <si>
    <t>CAPTAIN Region</t>
  </si>
  <si>
    <t># of SELPAs</t>
  </si>
  <si>
    <t># of Districts</t>
  </si>
  <si>
    <t># of Students</t>
  </si>
  <si>
    <t># of Socio DisAd</t>
  </si>
  <si>
    <t>% Socio DisAd</t>
  </si>
  <si>
    <t># ADA</t>
  </si>
  <si>
    <t># ADA with Autism</t>
  </si>
  <si>
    <t># of SELPA Cadre</t>
  </si>
  <si>
    <t># of Total Cadre</t>
  </si>
  <si>
    <t>LA</t>
  </si>
  <si>
    <t>X</t>
  </si>
  <si>
    <t>San Diego</t>
  </si>
  <si>
    <t>OC</t>
  </si>
  <si>
    <t>New Wave</t>
  </si>
  <si>
    <t>Capital</t>
  </si>
  <si>
    <t>East Bay</t>
  </si>
  <si>
    <t>007</t>
  </si>
  <si>
    <t>Bridges</t>
  </si>
  <si>
    <t>Central Valley</t>
  </si>
  <si>
    <t>Hook</t>
  </si>
  <si>
    <t>CLIC</t>
  </si>
  <si>
    <t>Super 14</t>
  </si>
  <si>
    <t>Kern</t>
  </si>
  <si>
    <t>North State</t>
  </si>
  <si>
    <t>101 North</t>
  </si>
  <si>
    <t xml:space="preserve">References Used: </t>
  </si>
  <si>
    <t>https://data1.cde.ca.gov/dataquest/page2.asp?level=SELPA&amp;subject=SpecEd&amp;submiSD=Submit</t>
  </si>
  <si>
    <t>https://www.caschooldashboard.org/</t>
  </si>
  <si>
    <t>individual SELPA, district, and school websites</t>
  </si>
  <si>
    <t xml:space="preserve">Notes: </t>
  </si>
  <si>
    <t>&gt; Ontario-Montclair SELPA was not included in counts as data was not available on Dataquest</t>
  </si>
  <si>
    <t>&gt; As of 2019, Natomas Unified School District is no longer under Sacramento County SELPA, but district counts were still included in data</t>
  </si>
  <si>
    <t>&gt; #ADA and #ADA with Autism were calculated using whole numbers provided by Dataquest; any counts under 11 were not identified by CDE, thus those students are not accounted for in these counts</t>
  </si>
  <si>
    <t>&gt; Number of Socio DisAd students are approximated using Ed Data's Under-resourced count by district</t>
  </si>
  <si>
    <t>&gt; District counts and names were pulled directly from SELPA websites, if information was accessible; only districts that could be found were included even if numbers conflicted with SELPA descriptions</t>
  </si>
  <si>
    <t>SELPA</t>
  </si>
  <si>
    <t>Total #S</t>
  </si>
  <si>
    <t>Total #ADA</t>
  </si>
  <si>
    <t>Total #Autism</t>
  </si>
  <si>
    <t>%SD</t>
  </si>
  <si>
    <t>%ADA</t>
  </si>
  <si>
    <t>% of S with ASD</t>
  </si>
  <si>
    <t>% of ADA with ASD</t>
  </si>
  <si>
    <t>LA Court and Charter SELPA</t>
  </si>
  <si>
    <t>Riverside County SELPA</t>
  </si>
  <si>
    <t>Riverside Unified SELPA</t>
  </si>
  <si>
    <t>Desert Mountain CHARTER SELPA</t>
  </si>
  <si>
    <t>Fontana Unified SELPA</t>
  </si>
  <si>
    <t>San Bernardino City Unified SELPA</t>
  </si>
  <si>
    <t>Corona-Norco Unified SELPA</t>
  </si>
  <si>
    <t>Ontario-Montclair SELPA</t>
  </si>
  <si>
    <t>N/A</t>
  </si>
  <si>
    <t>Imperial County SELPA</t>
  </si>
  <si>
    <t>East County San Diego SELPA</t>
  </si>
  <si>
    <t>North Coastal San Diego SELPA</t>
  </si>
  <si>
    <t>North Inland San Diego SELPA</t>
  </si>
  <si>
    <t>Poway Unified SELPA</t>
  </si>
  <si>
    <t>San Diego City Unified SELPA</t>
  </si>
  <si>
    <t>San Diego South County SELPA</t>
  </si>
  <si>
    <t>Anaheim City SELPA</t>
  </si>
  <si>
    <t>Capistrano Unified SELPA</t>
  </si>
  <si>
    <t>Greater Anaheim SELPA</t>
  </si>
  <si>
    <t>Irvine Unified SELPA</t>
  </si>
  <si>
    <t>Newport-Mesa Unified SELPA</t>
  </si>
  <si>
    <t>Santa Ana Unified SELPA</t>
  </si>
  <si>
    <t>Tustin Unified SELPA</t>
  </si>
  <si>
    <t>Garden Grove Unified SELPA</t>
  </si>
  <si>
    <t>Downey-Montebello SELPA</t>
  </si>
  <si>
    <t>Long Beach Unified SELPA</t>
  </si>
  <si>
    <t>Mid Cities SELPA</t>
  </si>
  <si>
    <t>Norwalk-La Mirada SELPA</t>
  </si>
  <si>
    <t>ABC Unified SELPA</t>
  </si>
  <si>
    <t>Compton Unified SELPA</t>
  </si>
  <si>
    <t>Yolo County SELPA</t>
  </si>
  <si>
    <t>Yuba County SELPA</t>
  </si>
  <si>
    <t>Colusa County SELPA</t>
  </si>
  <si>
    <t>El Dorado Charter SELPA</t>
  </si>
  <si>
    <t>El Dorado County SELPA</t>
  </si>
  <si>
    <t>San Juan USD SELPA</t>
  </si>
  <si>
    <t>Sutter County SELPA</t>
  </si>
  <si>
    <t>Folsom-Cordova USD SELPA</t>
  </si>
  <si>
    <t>Nevada County SELPA</t>
  </si>
  <si>
    <t>Natomas Unified SELPA</t>
  </si>
  <si>
    <t>Twin Rivers SELPA</t>
  </si>
  <si>
    <t>East San Gabriel Valley SELPA</t>
  </si>
  <si>
    <t>Rowland Unified SELPA</t>
  </si>
  <si>
    <t>Pasadena Unified SELPA</t>
  </si>
  <si>
    <t>Hacienda La Puente SELPA</t>
  </si>
  <si>
    <t>Modoc County SELPA</t>
  </si>
  <si>
    <t>Shasta County SELPA</t>
  </si>
  <si>
    <t>Siskiyou County SELPA</t>
  </si>
  <si>
    <t>Tehama County SELPA</t>
  </si>
  <si>
    <t>Butte County SELPA</t>
  </si>
  <si>
    <t>Trinity County SELPA</t>
  </si>
  <si>
    <t>Plumas County SELPA</t>
  </si>
  <si>
    <t>Sierra County SELPA</t>
  </si>
  <si>
    <t>Santa Clarita SELPA</t>
  </si>
  <si>
    <t>Super 15</t>
  </si>
  <si>
    <t>Antelope Valley SELPA</t>
  </si>
  <si>
    <t>Mission Valley SELPA</t>
  </si>
  <si>
    <t>OO7</t>
  </si>
  <si>
    <t>Santa Clara I SELPA</t>
  </si>
  <si>
    <t>Santa Clara II SELPA</t>
  </si>
  <si>
    <t>Santa Clara III SELPA</t>
  </si>
  <si>
    <t>Santa Clara IV SELPA</t>
  </si>
  <si>
    <t>Santa Clara VII SELPA</t>
  </si>
  <si>
    <t>San Benito County SELPA</t>
  </si>
  <si>
    <t>Lake County SELPA</t>
  </si>
  <si>
    <t>Mendocino SELPA</t>
  </si>
  <si>
    <t>San Luis Obispo SELPA</t>
  </si>
  <si>
    <t>Santa Barbara SELPA</t>
  </si>
  <si>
    <t>Ventura SELPA</t>
  </si>
  <si>
    <t>Tulare County SELPA</t>
  </si>
  <si>
    <t>Kings County SELPA</t>
  </si>
  <si>
    <t>Amador County SELPA</t>
  </si>
  <si>
    <t>Calaveras County SELPA</t>
  </si>
  <si>
    <t>Lodi Area SELPA</t>
  </si>
  <si>
    <t>Modesto City Schools SELPA</t>
  </si>
  <si>
    <t>San Joaquin County SELPA</t>
  </si>
  <si>
    <t>Stanislaus County SELPA</t>
  </si>
  <si>
    <t>Stockton City Unified SELPA</t>
  </si>
  <si>
    <t>Tuolumne County SELPA</t>
  </si>
  <si>
    <t>Marin County SELPA</t>
  </si>
  <si>
    <t>Napa County SELPA</t>
  </si>
  <si>
    <t>Solano County SELPA</t>
  </si>
  <si>
    <t>Sonoma County SELPA</t>
  </si>
  <si>
    <t>Kern County Consortium SELPA</t>
  </si>
  <si>
    <t>Mono County SELPA</t>
  </si>
  <si>
    <t>Sierra Sands SELPA </t>
  </si>
  <si>
    <t>Panama Buena-Vista SELPA</t>
  </si>
  <si>
    <t>District</t>
  </si>
  <si>
    <t>Total %SD</t>
  </si>
  <si>
    <t>Total #SD</t>
  </si>
  <si>
    <t>Glenn County SELPA</t>
  </si>
  <si>
    <t>Glenn County Office of Education</t>
  </si>
  <si>
    <t>Modoc County Office of Education</t>
  </si>
  <si>
    <t>Shasta County Office of Education</t>
  </si>
  <si>
    <t>Chrysalis Charter School</t>
  </si>
  <si>
    <t>Cottonwood Creek Charter School</t>
  </si>
  <si>
    <t>Monarch Learning Center Charter School</t>
  </si>
  <si>
    <t>Rocky Point Charter School</t>
  </si>
  <si>
    <t>Shasta Charter Academy</t>
  </si>
  <si>
    <t>Shasta-Trinity Regional Occupational Program</t>
  </si>
  <si>
    <t>n/a</t>
  </si>
  <si>
    <t>Big Springs Union Elementary LEA</t>
  </si>
  <si>
    <t>Bogus Elementary LEA</t>
  </si>
  <si>
    <t>Butteville Elementary LEA</t>
  </si>
  <si>
    <t>Delphic Elementary LEA</t>
  </si>
  <si>
    <t>Dunsmuir Elementary LEA</t>
  </si>
  <si>
    <t>Forks of Salmon Elementary LEA</t>
  </si>
  <si>
    <t>Gazelle Elementary LEA</t>
  </si>
  <si>
    <t>Golden Eagle Charter School</t>
  </si>
  <si>
    <t>Grenada Elementary LEA</t>
  </si>
  <si>
    <t>Happy Camp Elementary LEA</t>
  </si>
  <si>
    <t>Hornbrook Elementary LEA</t>
  </si>
  <si>
    <t>Junction Elementary LEA</t>
  </si>
  <si>
    <t>Klamath River Union Elementary LEA</t>
  </si>
  <si>
    <t>Little Shasta Elementary LEA</t>
  </si>
  <si>
    <t>McCloud Union Elementary LEA</t>
  </si>
  <si>
    <t>Montague Elementary LEA</t>
  </si>
  <si>
    <t>Mt. Shasta Union Elementary District</t>
  </si>
  <si>
    <t>Northern United Charter School</t>
  </si>
  <si>
    <t>Seiad Elementary LEA</t>
  </si>
  <si>
    <t>Willow Creek Elementary LEA</t>
  </si>
  <si>
    <t>Butte Valley Unified District</t>
  </si>
  <si>
    <t>Dunsmuir Joint Union High LEA</t>
  </si>
  <si>
    <t>Siskiyou Union High District</t>
  </si>
  <si>
    <t>Tehama eLearning Academy</t>
  </si>
  <si>
    <t>Lincoln Street School</t>
  </si>
  <si>
    <t>ACHIEVE CHARTER SCHOOL</t>
  </si>
  <si>
    <t>ACHIEVE HIGH SCHOOL</t>
  </si>
  <si>
    <t>BLUE OAK CHARTER SCHOOL</t>
  </si>
  <si>
    <t>CHILDREN’S COMMUNITY CHARTER SCHOOL</t>
  </si>
  <si>
    <t>FOREST RANCH CHARTER SCHOOL</t>
  </si>
  <si>
    <t>HOMETECH CHARTER SCHOOL</t>
  </si>
  <si>
    <t>INSPIRE SCHOOL OF ARTS AND SCIENCES</t>
  </si>
  <si>
    <t>IPAKANNI EARLY COLLEGE CHARTER</t>
  </si>
  <si>
    <t>NORD COUNTRY SCHOOL</t>
  </si>
  <si>
    <t>PARADISE CHARTER MIDDLE SCHOOL</t>
  </si>
  <si>
    <t>PIVOT CHARTER SCHOOL- NORTH VALLEY</t>
  </si>
  <si>
    <t>SHERWOOD MONTESSORI</t>
  </si>
  <si>
    <t>STREAM CHARTER SCHOOL</t>
  </si>
  <si>
    <t>WILDFLOWER OPEN CLASSROOM</t>
  </si>
  <si>
    <t>Trinity County Office of Education</t>
  </si>
  <si>
    <t>CHYBA Charter</t>
  </si>
  <si>
    <t>Lassen County SELPA</t>
  </si>
  <si>
    <t>Long Valley Charter School</t>
  </si>
  <si>
    <t>New Day Academy</t>
  </si>
  <si>
    <t>New Day Academy-Shasta</t>
  </si>
  <si>
    <t>Sierra County Office of Education</t>
  </si>
  <si>
    <t>Early Start Program (ages 0-3 years)</t>
  </si>
  <si>
    <t>unknown</t>
  </si>
  <si>
    <t>Placer County SELPA</t>
  </si>
  <si>
    <t>Ackerman Charter District</t>
  </si>
  <si>
    <t>Placer County Office of Education</t>
  </si>
  <si>
    <t>Sierra Joint Community College District (15-16 data)</t>
  </si>
  <si>
    <t>Davis Joint Unified</t>
  </si>
  <si>
    <t>Esparto Unified</t>
  </si>
  <si>
    <t>Washington Unified</t>
  </si>
  <si>
    <t>Winters Joint Unified</t>
  </si>
  <si>
    <t>Woodland Joint Unified</t>
  </si>
  <si>
    <t>Yolo County Office of Education</t>
  </si>
  <si>
    <t>California Montessori Project</t>
  </si>
  <si>
    <t>Camptonville Elementary School</t>
  </si>
  <si>
    <t>Wheatland Union High School</t>
  </si>
  <si>
    <t>Yuba County Office of Education</t>
  </si>
  <si>
    <t>Tahoe-Alpine SELPA</t>
  </si>
  <si>
    <t>Lake Tahoe Unified</t>
  </si>
  <si>
    <t>Alpine County Unified</t>
  </si>
  <si>
    <t>Colusa Unified</t>
  </si>
  <si>
    <t>Colusa County Office of Ed</t>
  </si>
  <si>
    <t>Maxwell Unified</t>
  </si>
  <si>
    <t xml:space="preserve">Pierce Joint Unified </t>
  </si>
  <si>
    <t>Williams Unified</t>
  </si>
  <si>
    <t>Kairos Public School Vacaville Academy</t>
  </si>
  <si>
    <t>Sutter Peak Charter Academy</t>
  </si>
  <si>
    <t>Paragon Collegiate Academy</t>
  </si>
  <si>
    <t>CORE Placer Charter</t>
  </si>
  <si>
    <t>John Adams Academy – Lincoln</t>
  </si>
  <si>
    <t>Western Sierra Collegiate Academy</t>
  </si>
  <si>
    <t>Rocklin Academy Gateway</t>
  </si>
  <si>
    <t>John Adams Academy</t>
  </si>
  <si>
    <t>Yolo County Career Academy</t>
  </si>
  <si>
    <t>Dixon Montessori Charter</t>
  </si>
  <si>
    <t>Empowering Possibilities International Charter</t>
  </si>
  <si>
    <t>Paseo Grande Charter</t>
  </si>
  <si>
    <t>Aspire Alexander Twilight Secondary Academy</t>
  </si>
  <si>
    <t xml:space="preserve">Gateway International </t>
  </si>
  <si>
    <t>Growth Public</t>
  </si>
  <si>
    <t>Sacramento Charter High</t>
  </si>
  <si>
    <t>Aspire Capitol Heights Academy</t>
  </si>
  <si>
    <t>St. HOPE Public School 7</t>
  </si>
  <si>
    <t>Sacramento Academic and Vocational Academy SCUSD</t>
  </si>
  <si>
    <t>Fortune</t>
  </si>
  <si>
    <t>Capitol Collegiate Academy</t>
  </si>
  <si>
    <t>Sacramento Academic and Vocational Academy EGUSD</t>
  </si>
  <si>
    <t>Delta Elementary Charter</t>
  </si>
  <si>
    <t>Clarksville Charter</t>
  </si>
  <si>
    <t>Rising Sun Montessori</t>
  </si>
  <si>
    <t>John Adams Academy – El Dorado Hills</t>
  </si>
  <si>
    <t>El Dorado County Office of Education</t>
  </si>
  <si>
    <t>Elk Grove USD SELPA</t>
  </si>
  <si>
    <t>Elk Grove Unified</t>
  </si>
  <si>
    <t>San Juan Unified</t>
  </si>
  <si>
    <t>Sacramento County SELPA</t>
  </si>
  <si>
    <t>Sacramento County Office of Education</t>
  </si>
  <si>
    <t>Elverta Joint Unified District</t>
  </si>
  <si>
    <t>Galt Joint Union High</t>
  </si>
  <si>
    <t>Sutter County Superintendent of Schools Office</t>
  </si>
  <si>
    <t>Twin Rivers Charter School</t>
  </si>
  <si>
    <t>Yuba City Charter School</t>
  </si>
  <si>
    <t>Aerostem Academy</t>
  </si>
  <si>
    <t>Sacramento City USD SELPA</t>
  </si>
  <si>
    <t>Natomas Unified</t>
  </si>
  <si>
    <t>San Jose Charter Academy</t>
  </si>
  <si>
    <t>iQ Academy</t>
  </si>
  <si>
    <t>Opportunities for Learning - Baldwin Park</t>
  </si>
  <si>
    <t>Options for Youth - San Bernardino</t>
  </si>
  <si>
    <t>Pomona SELPA</t>
  </si>
  <si>
    <t>Foothills SELPA</t>
  </si>
  <si>
    <t>West San Gabriel Valley SELPA</t>
  </si>
  <si>
    <t>Contra Costa County SELPA</t>
  </si>
  <si>
    <t>Contra Costa County Office of Education</t>
  </si>
  <si>
    <t>Mid-Alameda County SELPA</t>
  </si>
  <si>
    <t>Mt. Diablo SELPA</t>
  </si>
  <si>
    <t>North Region SELPA</t>
  </si>
  <si>
    <t>Tri-Valley SELPA</t>
  </si>
  <si>
    <t>Alameda County Schools (County Office of Ed)</t>
  </si>
  <si>
    <t>Monterey County SELPA</t>
  </si>
  <si>
    <t>Monterey County Office of Education</t>
  </si>
  <si>
    <t>North Santa Cruz County SELPA</t>
  </si>
  <si>
    <t>DELTA Charter</t>
  </si>
  <si>
    <t>Pacific Collegiate Charter</t>
  </si>
  <si>
    <t>Santa Clara County Office of Education</t>
  </si>
  <si>
    <t>Southeast Consortium SELPA</t>
  </si>
  <si>
    <t>Pajaro Valley USD SELPA</t>
  </si>
  <si>
    <t>San Benito County Office of Education</t>
  </si>
  <si>
    <t>Lake County Office of Education</t>
  </si>
  <si>
    <t>Homboldt/Del Norte SELPA</t>
  </si>
  <si>
    <t>Humboldt County Office of Education</t>
  </si>
  <si>
    <t>Del Norte County Office of Education</t>
  </si>
  <si>
    <t>Mendocino County SELPA</t>
  </si>
  <si>
    <t>Mendocino County Office of Education</t>
  </si>
  <si>
    <t>Riverside County Office of Education</t>
  </si>
  <si>
    <t>Empire Springs Charter</t>
  </si>
  <si>
    <t>Desert Mountain SELPA</t>
  </si>
  <si>
    <t>Academy for Academic Excellence Charter School</t>
  </si>
  <si>
    <t>Excelsior Charter Schools</t>
  </si>
  <si>
    <t>Health Sciences High and Middle College</t>
  </si>
  <si>
    <t>High Tech High &amp; HTH SW Benefit Charter</t>
  </si>
  <si>
    <t>Norton Science &amp; Language Academy Charter</t>
  </si>
  <si>
    <t>San Bernardino County Superintendent of Schools</t>
  </si>
  <si>
    <t>Allegiance STEAM Academy - Thrive</t>
  </si>
  <si>
    <t>Aveson Global Leadership Academy</t>
  </si>
  <si>
    <t>Aveson School of Leaders</t>
  </si>
  <si>
    <t>Ballington Academy - El Centro</t>
  </si>
  <si>
    <t>Desert Trails Preparatory Academy</t>
  </si>
  <si>
    <t>Elite Academic Academy - Lucerne</t>
  </si>
  <si>
    <t>Encore Jr./Sr. High School for the Performing &amp; Visual Arts</t>
  </si>
  <si>
    <t>Encore Riverside</t>
  </si>
  <si>
    <t>Julia Lee Performing Arts Academy</t>
  </si>
  <si>
    <t>LaVerne Elementary Preparatory Academy</t>
  </si>
  <si>
    <t>OCS-South</t>
  </si>
  <si>
    <t>Odyssey Charter School</t>
  </si>
  <si>
    <t>Pasadena Rosebud Academy</t>
  </si>
  <si>
    <t>Pathways to College</t>
  </si>
  <si>
    <t>Taylion High Desert Academy</t>
  </si>
  <si>
    <t>East Valley Consortium SELPA</t>
  </si>
  <si>
    <t>San Bernardino City Unified SELPA</t>
  </si>
  <si>
    <t>West End SELPA</t>
  </si>
  <si>
    <t>Moreno Valley SELPA</t>
  </si>
  <si>
    <t>Morongo Unified SELPA</t>
  </si>
  <si>
    <t>Temecula Valley SELPA</t>
  </si>
  <si>
    <t>WACSEP SELPA</t>
  </si>
  <si>
    <t>Southwest SELPA</t>
  </si>
  <si>
    <t>Tri City SELPA</t>
  </si>
  <si>
    <t>Almond Acres Charter Academy</t>
  </si>
  <si>
    <t>Bellevue-Santa Fe Charter School</t>
  </si>
  <si>
    <t>San Luis Obispo County Office of Education</t>
  </si>
  <si>
    <t>Grizzly Challenge Charter School</t>
  </si>
  <si>
    <t>Adelante Charter School</t>
  </si>
  <si>
    <t>Family Partnership Home Study Charter School</t>
  </si>
  <si>
    <t>Manzanita Public Charter School</t>
  </si>
  <si>
    <t>Santa Barbara Charter School</t>
  </si>
  <si>
    <t>Santa Barbara County Office of Education</t>
  </si>
  <si>
    <t>Ventura County Office of Education</t>
  </si>
  <si>
    <t>Bridges Charter School</t>
  </si>
  <si>
    <t>MATES</t>
  </si>
  <si>
    <t>River Oaks Academy</t>
  </si>
  <si>
    <t>Ventura Charter School of Arts and Global Education</t>
  </si>
  <si>
    <t>Vista Real Charter High School</t>
  </si>
  <si>
    <t>ACE Charter High School</t>
  </si>
  <si>
    <t>CAPE</t>
  </si>
  <si>
    <t>Golden Valley Charter School</t>
  </si>
  <si>
    <t>Ivy Tech Charter School</t>
  </si>
  <si>
    <t>Valley Oak Charter School</t>
  </si>
  <si>
    <t>University Preparation Charter School at CSU Channel Islands</t>
  </si>
  <si>
    <t>Options for Youth, Oxnard</t>
  </si>
  <si>
    <t>Madera-Mariposa SELPA</t>
  </si>
  <si>
    <t>Ezequiel Tafoya Alvarado Academy Charter</t>
  </si>
  <si>
    <t>Madera County Office of Education</t>
  </si>
  <si>
    <t>Mariposa County Office of Education</t>
  </si>
  <si>
    <t>Sherman Thomas Charter Schools</t>
  </si>
  <si>
    <t>Western Sierra Charter Schools</t>
  </si>
  <si>
    <t>Fresno County SELPA</t>
  </si>
  <si>
    <t>Alvina Elementary</t>
  </si>
  <si>
    <t>Big Creek Elementary</t>
  </si>
  <si>
    <t>Burrel Union Elementary</t>
  </si>
  <si>
    <t>Caruthers Unified</t>
  </si>
  <si>
    <t>Central Unified</t>
  </si>
  <si>
    <t>Clay Joint Elementary</t>
  </si>
  <si>
    <t>Fowler Unified</t>
  </si>
  <si>
    <t>Fresno County Superintendent of Schools</t>
  </si>
  <si>
    <t>Golden Plains Unified</t>
  </si>
  <si>
    <t>Kerman Unified</t>
  </si>
  <si>
    <t>Kings Canyon Joint Unified</t>
  </si>
  <si>
    <t>Kingsburg Elementary Charter</t>
  </si>
  <si>
    <t>Kingsburg Joint Union High</t>
  </si>
  <si>
    <t>Laton Joint Unified</t>
  </si>
  <si>
    <t>Mendota Unified</t>
  </si>
  <si>
    <t>Monroe Elementary</t>
  </si>
  <si>
    <t>Orange Center</t>
  </si>
  <si>
    <t>Pacific Union Elementary</t>
  </si>
  <si>
    <t>Parlier Unified</t>
  </si>
  <si>
    <t>Pine Ridge Elementary</t>
  </si>
  <si>
    <t>Raisin City Elementary</t>
  </si>
  <si>
    <t>Riverdale Joint Unified</t>
  </si>
  <si>
    <t>Sanger Unified</t>
  </si>
  <si>
    <t>Selma Unified</t>
  </si>
  <si>
    <t>Sierra Unified</t>
  </si>
  <si>
    <t>Washington Colony Elementary</t>
  </si>
  <si>
    <t>West Park Elementary</t>
  </si>
  <si>
    <t>Westside Elementary</t>
  </si>
  <si>
    <t>Merced County SELPA</t>
  </si>
  <si>
    <t>Merced County Office of Education</t>
  </si>
  <si>
    <t>Atwater Elementary</t>
  </si>
  <si>
    <t>Ballico-Cressey Elementary</t>
  </si>
  <si>
    <t>​Delhi Unified</t>
  </si>
  <si>
    <t>​Dos Palos-Oro Loma Joint Unified</t>
  </si>
  <si>
    <t>​El Nido Elementary</t>
  </si>
  <si>
    <t>​Gustine Unified</t>
  </si>
  <si>
    <t>​Le Grand Union Elementary</t>
  </si>
  <si>
    <t>Le Grand High</t>
  </si>
  <si>
    <t>​Los Banos Unified</t>
  </si>
  <si>
    <t>McSwain Elementary</t>
  </si>
  <si>
    <t>Merced City Elementary​</t>
  </si>
  <si>
    <t>​Merced River Union Elementary</t>
  </si>
  <si>
    <t>Merced Union High</t>
  </si>
  <si>
    <t>​Plainsburg Union Elementary</t>
  </si>
  <si>
    <t>​Planada Elementary</t>
  </si>
  <si>
    <t>​Snelling-Merced Falls Unified</t>
  </si>
  <si>
    <t>​Weaver Union</t>
  </si>
  <si>
    <t>​Winton Elementary</t>
  </si>
  <si>
    <t>Tulare County Office of Education</t>
  </si>
  <si>
    <t>Capistrano Connections Academy</t>
  </si>
  <si>
    <t>Central California Connections Academy</t>
  </si>
  <si>
    <t>Visalia Unified</t>
  </si>
  <si>
    <t>Woodlake Unified</t>
  </si>
  <si>
    <t>Kings County Office of Education</t>
  </si>
  <si>
    <t>Amador County Office of Education</t>
  </si>
  <si>
    <t>Modesto City Schools</t>
  </si>
  <si>
    <t>San Joaquin County Office of Education</t>
  </si>
  <si>
    <t>Stanislaus County Office of Education</t>
  </si>
  <si>
    <t>Tuolumne County Superintendent of Schools</t>
  </si>
  <si>
    <t>Los Angeles Unified SELPA</t>
  </si>
  <si>
    <t>LACOE Juvenile Schools</t>
  </si>
  <si>
    <t>LACOE Division of Alternative Education</t>
  </si>
  <si>
    <t>Academia Avance Charter Schools</t>
  </si>
  <si>
    <t>Da Vinci Rise High</t>
  </si>
  <si>
    <t>ISANA Achernar Academy</t>
  </si>
  <si>
    <t>ISANA Himalia Academy</t>
  </si>
  <si>
    <t>Inspire Granite Mountain</t>
  </si>
  <si>
    <t>Inspire Heartland</t>
  </si>
  <si>
    <t>Intellectual Virtues Academy</t>
  </si>
  <si>
    <t>Jardin de la Infancia</t>
  </si>
  <si>
    <t>Lashon Academy</t>
  </si>
  <si>
    <t>Lashon Academy City</t>
  </si>
  <si>
    <t>LA's Promise Charter Middle School #1</t>
  </si>
  <si>
    <t>LA's Promise Charter High School #1</t>
  </si>
  <si>
    <t>Opportunities for Learning Public Charter Schools</t>
  </si>
  <si>
    <t>Optimist Charter School</t>
  </si>
  <si>
    <t>Palm Lane Charter School</t>
  </si>
  <si>
    <t>Soleil Academy</t>
  </si>
  <si>
    <t>Inspire Triumph Academy</t>
  </si>
  <si>
    <t>Inspire Lake View Charter School</t>
  </si>
  <si>
    <t>ICEF Inglewood Elementary Charter Academy</t>
  </si>
  <si>
    <t>International School For Science And Culture</t>
  </si>
  <si>
    <t>Sycamore Creek Charter School</t>
  </si>
  <si>
    <t>Greater Anaheim SELPA</t>
  </si>
  <si>
    <t>North Orange County SELPA</t>
  </si>
  <si>
    <t>Northeast Orange County SELPA</t>
  </si>
  <si>
    <t>Orange Unified SELPA</t>
  </si>
  <si>
    <t>South Orange County SELPA</t>
  </si>
  <si>
    <t>West Orange County SELPA</t>
  </si>
  <si>
    <t>Bolinas-Stinson Union District</t>
  </si>
  <si>
    <t>Marin County Office of Education</t>
  </si>
  <si>
    <t>San Rafael City Schools</t>
  </si>
  <si>
    <t>San Mateo County SELPA</t>
  </si>
  <si>
    <t>Brisbane Elementary District</t>
  </si>
  <si>
    <t>Cabrillo Unified District</t>
  </si>
  <si>
    <t>Hillsborough City District</t>
  </si>
  <si>
    <t>La Honda-Pescadero Unified District</t>
  </si>
  <si>
    <t>Las Lomitas Elementary District</t>
  </si>
  <si>
    <t>Portola Valley Elementary District</t>
  </si>
  <si>
    <t>San Mateo County Office of Education</t>
  </si>
  <si>
    <t>Connect Community Charter School</t>
  </si>
  <si>
    <t>Design Tech High School</t>
  </si>
  <si>
    <t>Everest Public High School</t>
  </si>
  <si>
    <t>KIPP Valiant Community Charter</t>
  </si>
  <si>
    <t>San Carlos Charter Learning Center</t>
  </si>
  <si>
    <t>Summit Preparatory High School</t>
  </si>
  <si>
    <t>Solano County Office of Education</t>
  </si>
  <si>
    <t>Alexander Valley</t>
  </si>
  <si>
    <t>Bellevue</t>
  </si>
  <si>
    <t>CAVA</t>
  </si>
  <si>
    <t>Cinnabar</t>
  </si>
  <si>
    <t>Dunham</t>
  </si>
  <si>
    <t>Forestville</t>
  </si>
  <si>
    <t>Fort Ross</t>
  </si>
  <si>
    <t>Geyserville</t>
  </si>
  <si>
    <t>Gravenstein</t>
  </si>
  <si>
    <t>Guerneville</t>
  </si>
  <si>
    <t>Harmony</t>
  </si>
  <si>
    <t>Kashia</t>
  </si>
  <si>
    <t>Kenwood</t>
  </si>
  <si>
    <t>Liberty</t>
  </si>
  <si>
    <t>Mark West</t>
  </si>
  <si>
    <t>Monte Rio</t>
  </si>
  <si>
    <t>Montgomery</t>
  </si>
  <si>
    <t>Pathways</t>
  </si>
  <si>
    <t>Petaluma City Schools</t>
  </si>
  <si>
    <t>Piner-Olivet</t>
  </si>
  <si>
    <t>REACH</t>
  </si>
  <si>
    <t>Roseland</t>
  </si>
  <si>
    <t>Santa Rosa City Schools</t>
  </si>
  <si>
    <t>Sebastopol</t>
  </si>
  <si>
    <t>Sebastopol Ind. Charter</t>
  </si>
  <si>
    <t>Sonoma County Office of Education</t>
  </si>
  <si>
    <t>Sonoma Valley Unified</t>
  </si>
  <si>
    <t>South County Consortium</t>
  </si>
  <si>
    <t>Twin Hills</t>
  </si>
  <si>
    <t>Two Rock</t>
  </si>
  <si>
    <t>Waugh</t>
  </si>
  <si>
    <t>West County Consortium</t>
  </si>
  <si>
    <t>West Side</t>
  </si>
  <si>
    <t>Wilmar</t>
  </si>
  <si>
    <t>Windsor</t>
  </si>
  <si>
    <t>Wright</t>
  </si>
  <si>
    <t>Sonoma Charter SELPA</t>
  </si>
  <si>
    <t>Academy of Alameda Middle School</t>
  </si>
  <si>
    <t>Academy of Alameda Elementary</t>
  </si>
  <si>
    <t>Bay View Academy</t>
  </si>
  <si>
    <t>Big Sur Charter School</t>
  </si>
  <si>
    <t>California Pacific Charter School</t>
  </si>
  <si>
    <t>Charter School of Morgan Hill</t>
  </si>
  <si>
    <t>Community Collaborative Charter School</t>
  </si>
  <si>
    <t>Golden Oak Montessori Charter School</t>
  </si>
  <si>
    <t>Latino College Preparatory Academy</t>
  </si>
  <si>
    <t>Luis Valdez Leadership Academy</t>
  </si>
  <si>
    <t>Learning for Life</t>
  </si>
  <si>
    <t>Mare Island Technology High School</t>
  </si>
  <si>
    <t>Mare Island Technology Middle</t>
  </si>
  <si>
    <t>Millennium Charter High School</t>
  </si>
  <si>
    <t>Monterey Bay Charter School</t>
  </si>
  <si>
    <t>Oakland Unity High School</t>
  </si>
  <si>
    <t>Oakland Unity Middle School</t>
  </si>
  <si>
    <t>Oasis Charter Public School</t>
  </si>
  <si>
    <t>Pathways Academy</t>
  </si>
  <si>
    <t>Roberto Cruz Leadership Academy</t>
  </si>
  <si>
    <t>Sage Oak</t>
  </si>
  <si>
    <t>Silver Oak High School Montessori</t>
  </si>
  <si>
    <t>Voices College Bound Language Academy</t>
  </si>
  <si>
    <t>Voices College - Morgan Hill</t>
  </si>
  <si>
    <t>Voices College - Mt. Pleasant</t>
  </si>
  <si>
    <t>Voices West Contra Costa</t>
  </si>
  <si>
    <t>Imperial County Office of Education</t>
  </si>
  <si>
    <t>Alpine Union                          </t>
  </si>
  <si>
    <t>Barona Indian Charter</t>
  </si>
  <si>
    <t>Cajon Valley Union</t>
  </si>
  <si>
    <t>Dehesa</t>
  </si>
  <si>
    <t>Grossmont Union High</t>
  </si>
  <si>
    <t>Jamul-Dulzura Union</t>
  </si>
  <si>
    <t>Lakeside Union</t>
  </si>
  <si>
    <t>Lemon Grove</t>
  </si>
  <si>
    <t>Mountain Empire Unified</t>
  </si>
  <si>
    <t>Santee</t>
  </si>
  <si>
    <t>Bonsall Union</t>
  </si>
  <si>
    <t>Cardiff</t>
  </si>
  <si>
    <t>Carlsbad Unified</t>
  </si>
  <si>
    <t>Fallbrook Union Elementary</t>
  </si>
  <si>
    <t>Fallbrook Union High</t>
  </si>
  <si>
    <t>Oceanside Unified</t>
  </si>
  <si>
    <t>Rancho Santa Fe</t>
  </si>
  <si>
    <t>San Dieguito Union High</t>
  </si>
  <si>
    <t>San Marcos Unified</t>
  </si>
  <si>
    <t>Vallecitos</t>
  </si>
  <si>
    <t>Vista Unified</t>
  </si>
  <si>
    <t>Borrego Springs Unified</t>
  </si>
  <si>
    <t>Escondido Union Elementary</t>
  </si>
  <si>
    <t>Escondido Union High</t>
  </si>
  <si>
    <t>Julian Union Elementary</t>
  </si>
  <si>
    <t>Julian Union High</t>
  </si>
  <si>
    <t>Spencer Valley</t>
  </si>
  <si>
    <t>Valley Center-Pauma Unified</t>
  </si>
  <si>
    <t>Warner Unified</t>
  </si>
  <si>
    <t>Coronado</t>
  </si>
  <si>
    <t>National</t>
  </si>
  <si>
    <t>South Bay</t>
  </si>
  <si>
    <t>Bakersfield City SELPA</t>
  </si>
  <si>
    <t>Kern County Superintendent of Schools Office</t>
  </si>
  <si>
    <t>Valley Oaks Charter School-Bakersfield</t>
  </si>
  <si>
    <t>Valley Oaks Charter School-Tehachapi</t>
  </si>
  <si>
    <t>Valley Oaks Charter School- Kern River Valley</t>
  </si>
  <si>
    <t>Valley Oaks Charter School-Frazier Park</t>
  </si>
  <si>
    <t>Valley Oaks Charter School-Taft</t>
  </si>
  <si>
    <t>Kern High SELPA</t>
  </si>
  <si>
    <t>Inyo County SELPA</t>
  </si>
  <si>
    <t>Inyo County Office of Education</t>
  </si>
  <si>
    <t>Sierra Sands SELPA</t>
  </si>
  <si>
    <t>Clovis SELPA</t>
  </si>
  <si>
    <t>Compton SELPA</t>
  </si>
  <si>
    <t>Contra Costa SELPA</t>
  </si>
  <si>
    <t>East Valley SELPA</t>
  </si>
  <si>
    <t>Folsom Cordova USD SELPA</t>
  </si>
  <si>
    <t>Fresno Unified SELPA</t>
  </si>
  <si>
    <t>Garden Grove Unified</t>
  </si>
  <si>
    <t>Humboldt-Del Norte SELPA</t>
  </si>
  <si>
    <t>Long Beach SELPA</t>
  </si>
  <si>
    <t>Madera/Mariposa SELPA</t>
  </si>
  <si>
    <t>Oakland SELPA</t>
  </si>
  <si>
    <t>Ontario Montclair</t>
  </si>
  <si>
    <t>Pajaro Valley School District SELPA</t>
  </si>
  <si>
    <t>San Diego North Coastal SELPA</t>
  </si>
  <si>
    <t>San Diego North Inland SELPA</t>
  </si>
  <si>
    <t>San Francisco Unified SELPA</t>
  </si>
  <si>
    <t>San Juan Unified SELPA</t>
  </si>
  <si>
    <t>San Ramon Valley USD SELPA</t>
  </si>
  <si>
    <t>Santa Clara County SELPA I</t>
  </si>
  <si>
    <t>Santa Clara County SELPA II</t>
  </si>
  <si>
    <t>Santa Clara County SELPA III</t>
  </si>
  <si>
    <t>Santa Clara County SELPA IV</t>
  </si>
  <si>
    <t>Santa Clara County SELPA VII</t>
  </si>
  <si>
    <t>Santa Clarita Valley SELPA</t>
  </si>
  <si>
    <t>South East Consortium SELPA</t>
  </si>
  <si>
    <t>Stockton Unified SELPA</t>
  </si>
  <si>
    <t>Tri-City SELPA</t>
  </si>
  <si>
    <t>Vallejo City SELPA</t>
  </si>
  <si>
    <t>West Contra Costa Unified SELPA</t>
  </si>
  <si>
    <t>Placer SELPA</t>
  </si>
  <si>
    <t>Desert / Mountain SELPA</t>
  </si>
  <si>
    <t>WACSEP (Whittier Area Co-op SELPA)</t>
  </si>
  <si>
    <t>Foothill SELPA</t>
  </si>
  <si>
    <t>Desert Mountain Charter SELPA</t>
  </si>
  <si>
    <t>ABC Unified</t>
  </si>
  <si>
    <t>Acalanes Union High</t>
  </si>
  <si>
    <t xml:space="preserve">Stony Creek Joint Unified </t>
  </si>
  <si>
    <t xml:space="preserve">Willows Unified </t>
  </si>
  <si>
    <t xml:space="preserve">Princeton Joint Unified </t>
  </si>
  <si>
    <t>Plaza s</t>
  </si>
  <si>
    <t xml:space="preserve">Lake </t>
  </si>
  <si>
    <t xml:space="preserve">Capay Joint Union </t>
  </si>
  <si>
    <t xml:space="preserve">Hamilton Unified </t>
  </si>
  <si>
    <t xml:space="preserve">Modoc Joint Unified </t>
  </si>
  <si>
    <t xml:space="preserve">Surprise Valley Joint Unified </t>
  </si>
  <si>
    <t xml:space="preserve">Talelake Basin Joint Unified </t>
  </si>
  <si>
    <t xml:space="preserve">Anderson Union High </t>
  </si>
  <si>
    <t xml:space="preserve">Bella Vista Elementary </t>
  </si>
  <si>
    <t xml:space="preserve">Black Butte Union Elementary </t>
  </si>
  <si>
    <t xml:space="preserve">Cascade Union Elementary </t>
  </si>
  <si>
    <t xml:space="preserve">Castle Rock Union Elementary </t>
  </si>
  <si>
    <t xml:space="preserve">Columbia Elementary </t>
  </si>
  <si>
    <t xml:space="preserve">Cottonwood Union Elementary </t>
  </si>
  <si>
    <t xml:space="preserve">Enterprise Elementary </t>
  </si>
  <si>
    <t xml:space="preserve">Fall River Joint Unified </t>
  </si>
  <si>
    <t xml:space="preserve">French Gulch/Whiskeytown </t>
  </si>
  <si>
    <t xml:space="preserve">Gateway Unified </t>
  </si>
  <si>
    <t xml:space="preserve">Grant Elementary </t>
  </si>
  <si>
    <t xml:space="preserve">Happy Valley Union Elementary </t>
  </si>
  <si>
    <t xml:space="preserve">Igo-Ono/Platina Elementary </t>
  </si>
  <si>
    <t xml:space="preserve">Indian Springs Elementary </t>
  </si>
  <si>
    <t xml:space="preserve">Junction Elementary </t>
  </si>
  <si>
    <t xml:space="preserve">Millville Elementary </t>
  </si>
  <si>
    <t xml:space="preserve">Mountain Union Elementary </t>
  </si>
  <si>
    <t xml:space="preserve">North Cow Creek Elementary </t>
  </si>
  <si>
    <t xml:space="preserve">Oak Run Elementary </t>
  </si>
  <si>
    <t xml:space="preserve">Pacheco Union Elementary </t>
  </si>
  <si>
    <t xml:space="preserve">Redding Elementary </t>
  </si>
  <si>
    <t xml:space="preserve">Shasta Union Elementary </t>
  </si>
  <si>
    <t xml:space="preserve">Shasta Union High </t>
  </si>
  <si>
    <t xml:space="preserve">Whitmore Elementary </t>
  </si>
  <si>
    <t xml:space="preserve">Scott Valley Unified </t>
  </si>
  <si>
    <t xml:space="preserve">Yreka Union High </t>
  </si>
  <si>
    <t xml:space="preserve">Antelope Elementary </t>
  </si>
  <si>
    <t xml:space="preserve">Corning Union Elementary </t>
  </si>
  <si>
    <t xml:space="preserve">Corning Union High </t>
  </si>
  <si>
    <t xml:space="preserve">Elkins Elementary </t>
  </si>
  <si>
    <t xml:space="preserve">Evergreen Union </t>
  </si>
  <si>
    <t xml:space="preserve">Flournoy Union </t>
  </si>
  <si>
    <t xml:space="preserve">Gerber Union Elementary </t>
  </si>
  <si>
    <t xml:space="preserve">Kirkwood Elementary </t>
  </si>
  <si>
    <t xml:space="preserve">Lassen View Union Elementary </t>
  </si>
  <si>
    <t xml:space="preserve">Los Molinos Unified </t>
  </si>
  <si>
    <t xml:space="preserve">Red Bluff Joint Union High </t>
  </si>
  <si>
    <t xml:space="preserve">Red Bluff Union Elementary </t>
  </si>
  <si>
    <t xml:space="preserve">Reeds Creek Elementary </t>
  </si>
  <si>
    <t xml:space="preserve">Richfield Elementary </t>
  </si>
  <si>
    <t xml:space="preserve">BANGOR UNION ELEMENTARY </t>
  </si>
  <si>
    <t xml:space="preserve">BIGGS UNIFIED </t>
  </si>
  <si>
    <t xml:space="preserve">CHICO UNIFIED </t>
  </si>
  <si>
    <t xml:space="preserve">DURHAM UNIFIED </t>
  </si>
  <si>
    <t xml:space="preserve">FEATHER FALLS UNION ELEMENTARY </t>
  </si>
  <si>
    <t xml:space="preserve">GOLDEN FEATHER UNION ELEMENTARY </t>
  </si>
  <si>
    <t xml:space="preserve">GRIDLEY UNIFIED </t>
  </si>
  <si>
    <t xml:space="preserve">MANZANITA ELEMENTARY </t>
  </si>
  <si>
    <t xml:space="preserve">OROVILLE CITY ELEMENTARY </t>
  </si>
  <si>
    <t xml:space="preserve">OROVILLE UNION HIGH </t>
  </si>
  <si>
    <t xml:space="preserve">PALERMO UNION </t>
  </si>
  <si>
    <t xml:space="preserve">PARADISE UNIFIED </t>
  </si>
  <si>
    <t xml:space="preserve">PIONEER UNION ELEMENTARY </t>
  </si>
  <si>
    <t xml:space="preserve">THERMALITO UNION ELEMENTARY </t>
  </si>
  <si>
    <t xml:space="preserve">Burnt Ranch Elementary </t>
  </si>
  <si>
    <t xml:space="preserve">Coffee Creek Elementary </t>
  </si>
  <si>
    <t xml:space="preserve">Douglas City Elementary </t>
  </si>
  <si>
    <t xml:space="preserve">Junction City Elementary </t>
  </si>
  <si>
    <t xml:space="preserve">Lewiston Elementary </t>
  </si>
  <si>
    <t xml:space="preserve">Mountain Valley Unified </t>
  </si>
  <si>
    <t xml:space="preserve">Southern Trinity Joint Unified </t>
  </si>
  <si>
    <t xml:space="preserve">Trinity Alps Unified </t>
  </si>
  <si>
    <t xml:space="preserve">Trinity Center Elementary </t>
  </si>
  <si>
    <t xml:space="preserve">Plumas Unified </t>
  </si>
  <si>
    <t xml:space="preserve">Big Valley Joint Unified </t>
  </si>
  <si>
    <t xml:space="preserve">Fort Sage Unified </t>
  </si>
  <si>
    <t xml:space="preserve">Janesville Union Elementary </t>
  </si>
  <si>
    <t xml:space="preserve">Johnstonville Elementary </t>
  </si>
  <si>
    <t xml:space="preserve">Lassen Union High </t>
  </si>
  <si>
    <t xml:space="preserve">Ravendale-Termo Elementary </t>
  </si>
  <si>
    <t xml:space="preserve">Richmond Elementary </t>
  </si>
  <si>
    <t xml:space="preserve">Shaffer Union </t>
  </si>
  <si>
    <t xml:space="preserve">Westwood Unified </t>
  </si>
  <si>
    <t xml:space="preserve">Sierra Plumas Joint Unified </t>
  </si>
  <si>
    <t xml:space="preserve">Castaic Union </t>
  </si>
  <si>
    <t xml:space="preserve">Newhall </t>
  </si>
  <si>
    <t xml:space="preserve">Saugus Union </t>
  </si>
  <si>
    <t xml:space="preserve">Sulphur Springs Union </t>
  </si>
  <si>
    <t xml:space="preserve">William S. Hart Union High </t>
  </si>
  <si>
    <t xml:space="preserve">Acton-Agua Dulce Unified </t>
  </si>
  <si>
    <t xml:space="preserve">Antelope Valley Union High </t>
  </si>
  <si>
    <t xml:space="preserve">Gorman Joint </t>
  </si>
  <si>
    <t xml:space="preserve">Hughes-Elizabeth Lakes Union </t>
  </si>
  <si>
    <t xml:space="preserve">Alta-Dutch Flat </t>
  </si>
  <si>
    <t xml:space="preserve">Colfax Elementary </t>
  </si>
  <si>
    <t xml:space="preserve">Dry Creek Joint Elementary </t>
  </si>
  <si>
    <t xml:space="preserve">Eureka Union </t>
  </si>
  <si>
    <t xml:space="preserve">Newcastle Elementary </t>
  </si>
  <si>
    <t xml:space="preserve">Placer Hills Union </t>
  </si>
  <si>
    <t xml:space="preserve">Placer Union High </t>
  </si>
  <si>
    <t xml:space="preserve">Rocklin Unified </t>
  </si>
  <si>
    <t xml:space="preserve">Roseville Joint Union High </t>
  </si>
  <si>
    <t xml:space="preserve">Tahoe Truckee Unified </t>
  </si>
  <si>
    <t xml:space="preserve">Western Placer Unified </t>
  </si>
  <si>
    <t xml:space="preserve">Marysville Joint Unified </t>
  </si>
  <si>
    <t xml:space="preserve">Plumas Lake Elementary </t>
  </si>
  <si>
    <t xml:space="preserve">Wheatland Elementary </t>
  </si>
  <si>
    <t xml:space="preserve">Black Oak Mine Unified </t>
  </si>
  <si>
    <t xml:space="preserve">Camino Union </t>
  </si>
  <si>
    <t xml:space="preserve">El Dorado Union High </t>
  </si>
  <si>
    <t xml:space="preserve">Gold Oak Union </t>
  </si>
  <si>
    <t xml:space="preserve">Gold Trail Union </t>
  </si>
  <si>
    <t xml:space="preserve">Indian Diggings </t>
  </si>
  <si>
    <t xml:space="preserve">Latrobe </t>
  </si>
  <si>
    <t xml:space="preserve">Pioneer Union </t>
  </si>
  <si>
    <t xml:space="preserve">Placerville Union </t>
  </si>
  <si>
    <t xml:space="preserve">Pollock Pines Elementary </t>
  </si>
  <si>
    <t xml:space="preserve">Silver Fork </t>
  </si>
  <si>
    <t xml:space="preserve">Arcohe Union Elementary </t>
  </si>
  <si>
    <t xml:space="preserve">Center Joint Unified </t>
  </si>
  <si>
    <t xml:space="preserve">Robla </t>
  </si>
  <si>
    <t xml:space="preserve">Live Oak Unified </t>
  </si>
  <si>
    <t xml:space="preserve">Sutter Union High </t>
  </si>
  <si>
    <t xml:space="preserve">East Nicolaus High </t>
  </si>
  <si>
    <t xml:space="preserve">Brittan Elementary </t>
  </si>
  <si>
    <t xml:space="preserve">Franklin Elementary </t>
  </si>
  <si>
    <t xml:space="preserve">Marcum-Illinois </t>
  </si>
  <si>
    <t xml:space="preserve">Nuestro Elementary </t>
  </si>
  <si>
    <t xml:space="preserve">Winship-Robbins Elementary </t>
  </si>
  <si>
    <t xml:space="preserve">Pleasant Grove Joint Union </t>
  </si>
  <si>
    <t xml:space="preserve">Meridian Elementary </t>
  </si>
  <si>
    <t xml:space="preserve">Yuba City Unified </t>
  </si>
  <si>
    <t xml:space="preserve">Browns Elementary </t>
  </si>
  <si>
    <t xml:space="preserve">Folsom-Cordova Unified </t>
  </si>
  <si>
    <t xml:space="preserve">Sacramento City Unified </t>
  </si>
  <si>
    <t xml:space="preserve">Chicago Park </t>
  </si>
  <si>
    <t xml:space="preserve">Clear Creek </t>
  </si>
  <si>
    <t xml:space="preserve">Nevada Joint Union High </t>
  </si>
  <si>
    <t xml:space="preserve">Penn Valley Union Elementary </t>
  </si>
  <si>
    <t xml:space="preserve">Azusa Unified </t>
  </si>
  <si>
    <t xml:space="preserve">Baldwin Park Unified </t>
  </si>
  <si>
    <t xml:space="preserve">Bassett Unified </t>
  </si>
  <si>
    <t xml:space="preserve">Bonita Unified </t>
  </si>
  <si>
    <t xml:space="preserve">Charter Oak Unified </t>
  </si>
  <si>
    <t xml:space="preserve">Claremont Unified </t>
  </si>
  <si>
    <t xml:space="preserve">Covina-Valley Unified </t>
  </si>
  <si>
    <t xml:space="preserve">Glendora Unified </t>
  </si>
  <si>
    <t xml:space="preserve">Walnut Valley Unified </t>
  </si>
  <si>
    <t xml:space="preserve">West Covina Unified </t>
  </si>
  <si>
    <t xml:space="preserve">Pomona Unified  </t>
  </si>
  <si>
    <t xml:space="preserve">Rowland Unified </t>
  </si>
  <si>
    <t xml:space="preserve">Pasadena Unified </t>
  </si>
  <si>
    <t xml:space="preserve">Hacienda La Puente Unified </t>
  </si>
  <si>
    <t xml:space="preserve">Burbank Unified </t>
  </si>
  <si>
    <t xml:space="preserve">Glendale Unified </t>
  </si>
  <si>
    <t xml:space="preserve">La Canada Unified </t>
  </si>
  <si>
    <t xml:space="preserve">Alhambra Unified </t>
  </si>
  <si>
    <t xml:space="preserve">Arcadia Unified </t>
  </si>
  <si>
    <t xml:space="preserve">El Monte City Elementary </t>
  </si>
  <si>
    <t xml:space="preserve">Garvey Elementary </t>
  </si>
  <si>
    <t xml:space="preserve">Monrovia Unified </t>
  </si>
  <si>
    <t xml:space="preserve">Mountain View </t>
  </si>
  <si>
    <t xml:space="preserve">Rosemead </t>
  </si>
  <si>
    <t xml:space="preserve">San Gabriel Unified </t>
  </si>
  <si>
    <t xml:space="preserve">San Marino Unified </t>
  </si>
  <si>
    <t xml:space="preserve">South Pasadena Unified </t>
  </si>
  <si>
    <t xml:space="preserve">Temple City Unified </t>
  </si>
  <si>
    <t xml:space="preserve">Antioch Unified </t>
  </si>
  <si>
    <t xml:space="preserve">Byron Union </t>
  </si>
  <si>
    <t xml:space="preserve">Canyon Elementary </t>
  </si>
  <si>
    <t xml:space="preserve">John Swett Unified </t>
  </si>
  <si>
    <t xml:space="preserve">Knightsen Elementary </t>
  </si>
  <si>
    <t xml:space="preserve">Liberty Union High </t>
  </si>
  <si>
    <t xml:space="preserve">Martinez Unified </t>
  </si>
  <si>
    <t xml:space="preserve">Orinda Union </t>
  </si>
  <si>
    <t xml:space="preserve">Pittsburg Unified </t>
  </si>
  <si>
    <t xml:space="preserve">Walnut Creek </t>
  </si>
  <si>
    <t xml:space="preserve">San Leandro Unified </t>
  </si>
  <si>
    <t xml:space="preserve">Castro Valley Unified </t>
  </si>
  <si>
    <t xml:space="preserve">San Lorenzo Unified </t>
  </si>
  <si>
    <t xml:space="preserve">Hayward Unified </t>
  </si>
  <si>
    <t xml:space="preserve">Newark Unified </t>
  </si>
  <si>
    <t xml:space="preserve">New Haven Unified </t>
  </si>
  <si>
    <t xml:space="preserve">Fremont Unified </t>
  </si>
  <si>
    <t xml:space="preserve">Mt. Diablo Unified </t>
  </si>
  <si>
    <t xml:space="preserve">Alameda Unified </t>
  </si>
  <si>
    <t xml:space="preserve">Berkeley Unified </t>
  </si>
  <si>
    <t xml:space="preserve">Emery Unified </t>
  </si>
  <si>
    <t>San Ramon Valley Unified  SELPA</t>
  </si>
  <si>
    <t xml:space="preserve">San Ramon Valley Unified  </t>
  </si>
  <si>
    <t>West Contra Cost Unified  SELPA</t>
  </si>
  <si>
    <t xml:space="preserve">West Contra Costa Unified </t>
  </si>
  <si>
    <t xml:space="preserve">Sunol Glen Unified </t>
  </si>
  <si>
    <t xml:space="preserve">Pleasanton Unified </t>
  </si>
  <si>
    <t xml:space="preserve">Dublin Unified </t>
  </si>
  <si>
    <t xml:space="preserve">Livermore Valley Joint Unified </t>
  </si>
  <si>
    <t xml:space="preserve">Mountain House Elementary </t>
  </si>
  <si>
    <t>Oakland Unified  SELPA</t>
  </si>
  <si>
    <t xml:space="preserve">Oakland Unified </t>
  </si>
  <si>
    <t xml:space="preserve">Alisal Union </t>
  </si>
  <si>
    <t xml:space="preserve">Big Sur Unified </t>
  </si>
  <si>
    <t xml:space="preserve">Bradley Union </t>
  </si>
  <si>
    <t xml:space="preserve">Carmel Unified </t>
  </si>
  <si>
    <t xml:space="preserve">Chualar Union </t>
  </si>
  <si>
    <t xml:space="preserve">Gonzales Unified </t>
  </si>
  <si>
    <t xml:space="preserve">Graves </t>
  </si>
  <si>
    <t xml:space="preserve">Greenfield Union </t>
  </si>
  <si>
    <t xml:space="preserve">King City Union </t>
  </si>
  <si>
    <t xml:space="preserve">Lagunita </t>
  </si>
  <si>
    <t xml:space="preserve">Mission Union </t>
  </si>
  <si>
    <t xml:space="preserve">Monterey Peninsula Unified </t>
  </si>
  <si>
    <t xml:space="preserve">North Monterey County Unified </t>
  </si>
  <si>
    <t xml:space="preserve">Pacific Grove Unified </t>
  </si>
  <si>
    <t xml:space="preserve">Salinas City Elementary </t>
  </si>
  <si>
    <t xml:space="preserve">Salinas Union High </t>
  </si>
  <si>
    <t xml:space="preserve">San Antonio Union </t>
  </si>
  <si>
    <t xml:space="preserve">San Ardo Union </t>
  </si>
  <si>
    <t xml:space="preserve">San Lucas Union </t>
  </si>
  <si>
    <t xml:space="preserve">Soledad Unified </t>
  </si>
  <si>
    <t xml:space="preserve">South Monterey County Joint Union High </t>
  </si>
  <si>
    <t xml:space="preserve">Spreckels Union </t>
  </si>
  <si>
    <t xml:space="preserve">Washington Union </t>
  </si>
  <si>
    <t xml:space="preserve">San Lorenzo Valley Unified </t>
  </si>
  <si>
    <t xml:space="preserve">Soquel Union Elementary </t>
  </si>
  <si>
    <t xml:space="preserve">Bonny Doon Elementary </t>
  </si>
  <si>
    <t xml:space="preserve">Happy Valley Elementary </t>
  </si>
  <si>
    <t xml:space="preserve">Mountain Elementary </t>
  </si>
  <si>
    <t xml:space="preserve">Pacific Elementary </t>
  </si>
  <si>
    <t xml:space="preserve">Mountain View Whisman </t>
  </si>
  <si>
    <t xml:space="preserve">Mountain View - Los Altos Union High </t>
  </si>
  <si>
    <t xml:space="preserve">Palo Alto Unified </t>
  </si>
  <si>
    <t xml:space="preserve">Cupertino Union </t>
  </si>
  <si>
    <t xml:space="preserve">Sunnyvale </t>
  </si>
  <si>
    <t xml:space="preserve">Cambrian </t>
  </si>
  <si>
    <t xml:space="preserve">Campbell Union </t>
  </si>
  <si>
    <t xml:space="preserve">Lakeside Joint </t>
  </si>
  <si>
    <t xml:space="preserve">Loma Prieta Joint </t>
  </si>
  <si>
    <t xml:space="preserve">Los Gatos Union </t>
  </si>
  <si>
    <t xml:space="preserve">Luther Burbank </t>
  </si>
  <si>
    <t xml:space="preserve">Moreland </t>
  </si>
  <si>
    <t xml:space="preserve">Saratoga Union </t>
  </si>
  <si>
    <t xml:space="preserve">Union </t>
  </si>
  <si>
    <t xml:space="preserve">Campbell Union High </t>
  </si>
  <si>
    <t xml:space="preserve">Low Gatos/Saratoga </t>
  </si>
  <si>
    <t xml:space="preserve">San Jose Unified </t>
  </si>
  <si>
    <t xml:space="preserve">Santa Clara Unified </t>
  </si>
  <si>
    <t xml:space="preserve">Alum Rock Union </t>
  </si>
  <si>
    <t xml:space="preserve">Evergreen </t>
  </si>
  <si>
    <t xml:space="preserve">Mt. Pleasant </t>
  </si>
  <si>
    <t xml:space="preserve">Oak Grove </t>
  </si>
  <si>
    <t xml:space="preserve">Gilroy Unified </t>
  </si>
  <si>
    <t xml:space="preserve">Morgan Hill Unified </t>
  </si>
  <si>
    <t xml:space="preserve">Pajaro Valley Unified </t>
  </si>
  <si>
    <t xml:space="preserve">Aromas-San Juan Unified </t>
  </si>
  <si>
    <t xml:space="preserve">Tres Pinos Union Elementary </t>
  </si>
  <si>
    <t xml:space="preserve">Bitterwater-Tully Union </t>
  </si>
  <si>
    <t xml:space="preserve">Cienega Union </t>
  </si>
  <si>
    <t xml:space="preserve">Hollister </t>
  </si>
  <si>
    <t xml:space="preserve">Jefferson </t>
  </si>
  <si>
    <t xml:space="preserve">Panoche </t>
  </si>
  <si>
    <t xml:space="preserve">San Benito High </t>
  </si>
  <si>
    <t xml:space="preserve">Southside </t>
  </si>
  <si>
    <t xml:space="preserve">Willow Grove Union </t>
  </si>
  <si>
    <t xml:space="preserve">Kelseyville Unified </t>
  </si>
  <si>
    <t xml:space="preserve">Konocti Unified </t>
  </si>
  <si>
    <t xml:space="preserve">Lakeport Unified </t>
  </si>
  <si>
    <t xml:space="preserve">Lucerne Elementary </t>
  </si>
  <si>
    <t xml:space="preserve">Middletown Unified </t>
  </si>
  <si>
    <t xml:space="preserve">Upper Lake Unified </t>
  </si>
  <si>
    <t xml:space="preserve">Arcata </t>
  </si>
  <si>
    <t xml:space="preserve">Big Lagoon Union Elementary </t>
  </si>
  <si>
    <t xml:space="preserve">Blue Lake Union Elementary </t>
  </si>
  <si>
    <t xml:space="preserve">Bridgeville Elementary </t>
  </si>
  <si>
    <t xml:space="preserve">Cuddeback Elementary </t>
  </si>
  <si>
    <t xml:space="preserve">Cutten Elementary </t>
  </si>
  <si>
    <t xml:space="preserve">Ferndale Unified </t>
  </si>
  <si>
    <t xml:space="preserve">Fieldbrook Elementary </t>
  </si>
  <si>
    <t xml:space="preserve">Fortuna Elementary </t>
  </si>
  <si>
    <t xml:space="preserve">Fortuna Union High </t>
  </si>
  <si>
    <t xml:space="preserve">Freshwater Elementary </t>
  </si>
  <si>
    <t xml:space="preserve">Garfield Elementary </t>
  </si>
  <si>
    <t>Green Point  </t>
  </si>
  <si>
    <t xml:space="preserve">Hydesville Elementary </t>
  </si>
  <si>
    <t xml:space="preserve">Jacoby Creek </t>
  </si>
  <si>
    <t xml:space="preserve">Klamath-Trinity Joint Unified </t>
  </si>
  <si>
    <t xml:space="preserve">Kneeland Elementary </t>
  </si>
  <si>
    <t xml:space="preserve">Loleta Union Elementary </t>
  </si>
  <si>
    <t xml:space="preserve">Maple Creek Elementary </t>
  </si>
  <si>
    <t xml:space="preserve">Mattole Unified </t>
  </si>
  <si>
    <t xml:space="preserve">Northern Humboldt Union High </t>
  </si>
  <si>
    <t xml:space="preserve">Orick Elementary </t>
  </si>
  <si>
    <t xml:space="preserve">Pacific Union </t>
  </si>
  <si>
    <t xml:space="preserve">Peninsula Union </t>
  </si>
  <si>
    <t xml:space="preserve">Rio Dell </t>
  </si>
  <si>
    <t xml:space="preserve">Scotia Union </t>
  </si>
  <si>
    <t xml:space="preserve">Southern Humboldt Unified </t>
  </si>
  <si>
    <t xml:space="preserve">Anderson Valley Unified </t>
  </si>
  <si>
    <t xml:space="preserve">Fort Bragg Unified </t>
  </si>
  <si>
    <t xml:space="preserve">Arena Union Elementary </t>
  </si>
  <si>
    <t xml:space="preserve">Laytonville Unified </t>
  </si>
  <si>
    <t xml:space="preserve">Leggett Valley Unified </t>
  </si>
  <si>
    <t xml:space="preserve">Manchester Union Elementary </t>
  </si>
  <si>
    <t xml:space="preserve">Mendocino Unified </t>
  </si>
  <si>
    <t xml:space="preserve">Point Arena Joint Union High </t>
  </si>
  <si>
    <t xml:space="preserve">Potter Valley Community Unified </t>
  </si>
  <si>
    <t xml:space="preserve">Round Valley Unified </t>
  </si>
  <si>
    <t xml:space="preserve">Ukiah Unified </t>
  </si>
  <si>
    <t xml:space="preserve">Willits Unified </t>
  </si>
  <si>
    <t xml:space="preserve">Alvord Unified </t>
  </si>
  <si>
    <t xml:space="preserve">Banning Unified </t>
  </si>
  <si>
    <t xml:space="preserve">Beaumont Unified </t>
  </si>
  <si>
    <t xml:space="preserve">Coachella Valley Unified </t>
  </si>
  <si>
    <t xml:space="preserve">Desert Center Unified </t>
  </si>
  <si>
    <t xml:space="preserve">Desert Sands Unified </t>
  </si>
  <si>
    <t xml:space="preserve">Hemet Unified </t>
  </si>
  <si>
    <t xml:space="preserve">Jurupa Unified </t>
  </si>
  <si>
    <t xml:space="preserve">Lake Elsinore Unified </t>
  </si>
  <si>
    <t xml:space="preserve">Menifee Union </t>
  </si>
  <si>
    <t xml:space="preserve">Murrieta Valley Unified </t>
  </si>
  <si>
    <t xml:space="preserve">Nuview Union </t>
  </si>
  <si>
    <t xml:space="preserve">Palm Springs Unified </t>
  </si>
  <si>
    <t xml:space="preserve">Palo Verde Unified </t>
  </si>
  <si>
    <t xml:space="preserve">Perris Elementary </t>
  </si>
  <si>
    <t xml:space="preserve">Perris Union High </t>
  </si>
  <si>
    <t xml:space="preserve">Romoland </t>
  </si>
  <si>
    <t xml:space="preserve">San Jacinto Unified </t>
  </si>
  <si>
    <t xml:space="preserve">Val Verde Unified </t>
  </si>
  <si>
    <t xml:space="preserve">Riverside Unified </t>
  </si>
  <si>
    <t xml:space="preserve">Adelanto </t>
  </si>
  <si>
    <t xml:space="preserve">Apple Valley Unified </t>
  </si>
  <si>
    <t xml:space="preserve">Baker Valley Unified </t>
  </si>
  <si>
    <t xml:space="preserve">Barstow Unified </t>
  </si>
  <si>
    <t xml:space="preserve">Bear Valley Unified </t>
  </si>
  <si>
    <t xml:space="preserve">Helendale Elementary </t>
  </si>
  <si>
    <t xml:space="preserve">Hesperia Unified </t>
  </si>
  <si>
    <t xml:space="preserve">Lucerne Valley Unified </t>
  </si>
  <si>
    <t xml:space="preserve">Needles Unified </t>
  </si>
  <si>
    <t xml:space="preserve">Oro Grande </t>
  </si>
  <si>
    <t xml:space="preserve">Silver Valley Unified </t>
  </si>
  <si>
    <t xml:space="preserve">Snowline Joint Unified </t>
  </si>
  <si>
    <t xml:space="preserve">Trona Joint Unified </t>
  </si>
  <si>
    <t xml:space="preserve">Victor Elementary </t>
  </si>
  <si>
    <t xml:space="preserve">Victor Valley Union High </t>
  </si>
  <si>
    <t xml:space="preserve">Fontana Unified </t>
  </si>
  <si>
    <t xml:space="preserve">Colton Joint Unified </t>
  </si>
  <si>
    <t xml:space="preserve">Redlands Unified </t>
  </si>
  <si>
    <t xml:space="preserve">Rialto Unified </t>
  </si>
  <si>
    <t xml:space="preserve">Rim of the World </t>
  </si>
  <si>
    <t xml:space="preserve">Yucaipa-Calimesa Joint Unified </t>
  </si>
  <si>
    <t xml:space="preserve">San Bernardino City Unified </t>
  </si>
  <si>
    <t xml:space="preserve">Alta Loma Elementary </t>
  </si>
  <si>
    <t xml:space="preserve">Central Elementary </t>
  </si>
  <si>
    <t xml:space="preserve">Chaffey Joint Union High </t>
  </si>
  <si>
    <t xml:space="preserve">Chino Valley Unified </t>
  </si>
  <si>
    <t xml:space="preserve">Cucamonga Elementary </t>
  </si>
  <si>
    <t xml:space="preserve">Etiwanda Elementary </t>
  </si>
  <si>
    <t xml:space="preserve">Mountain View Elementary </t>
  </si>
  <si>
    <t xml:space="preserve">Mt. Baldy Joint </t>
  </si>
  <si>
    <t xml:space="preserve">Upland Unified </t>
  </si>
  <si>
    <t xml:space="preserve">Corona-Norco Unified </t>
  </si>
  <si>
    <t xml:space="preserve">Moreno Valley Unified </t>
  </si>
  <si>
    <t xml:space="preserve">Morongo Unified </t>
  </si>
  <si>
    <t xml:space="preserve">Ontario-Montclair </t>
  </si>
  <si>
    <t xml:space="preserve">Temecula Valley Unified </t>
  </si>
  <si>
    <t xml:space="preserve">Downey Unified </t>
  </si>
  <si>
    <t xml:space="preserve">Montebello Unified </t>
  </si>
  <si>
    <t xml:space="preserve">El Rancho Unified </t>
  </si>
  <si>
    <t xml:space="preserve">Los Nietos </t>
  </si>
  <si>
    <t xml:space="preserve">Lowell Joint </t>
  </si>
  <si>
    <t xml:space="preserve">Whittier Union High </t>
  </si>
  <si>
    <t xml:space="preserve">Long Beach Unified </t>
  </si>
  <si>
    <t xml:space="preserve">Bellflower Unified </t>
  </si>
  <si>
    <t xml:space="preserve">Lynwood Unified </t>
  </si>
  <si>
    <t xml:space="preserve">Paramount Unified </t>
  </si>
  <si>
    <t xml:space="preserve">Centinela Valley Union High </t>
  </si>
  <si>
    <t xml:space="preserve">El Segundo Unified </t>
  </si>
  <si>
    <t xml:space="preserve">Hawthorne </t>
  </si>
  <si>
    <t xml:space="preserve">Hermosa Beach City </t>
  </si>
  <si>
    <t xml:space="preserve">Inglewood Unified </t>
  </si>
  <si>
    <t xml:space="preserve">Lawndale </t>
  </si>
  <si>
    <t xml:space="preserve">Lennox </t>
  </si>
  <si>
    <t xml:space="preserve">Manhattan Beach Unified </t>
  </si>
  <si>
    <t xml:space="preserve">Palos Verdes Peninsula Unified </t>
  </si>
  <si>
    <t xml:space="preserve">Redondo Beach Unified </t>
  </si>
  <si>
    <t xml:space="preserve">Torrance Unified </t>
  </si>
  <si>
    <t xml:space="preserve">Wiseburn Unified </t>
  </si>
  <si>
    <t xml:space="preserve">Norwalk-La Mirada Unified </t>
  </si>
  <si>
    <t xml:space="preserve">Compton Unified </t>
  </si>
  <si>
    <t xml:space="preserve">Beverly Hills Unified </t>
  </si>
  <si>
    <t xml:space="preserve">Culver City Unified </t>
  </si>
  <si>
    <t xml:space="preserve">Santa Monica-Malibu Unified </t>
  </si>
  <si>
    <t xml:space="preserve">Atascadero Unified </t>
  </si>
  <si>
    <t xml:space="preserve">Cayucos Elementary </t>
  </si>
  <si>
    <t xml:space="preserve">Coast Unified </t>
  </si>
  <si>
    <t xml:space="preserve">Lucia Mar Unified </t>
  </si>
  <si>
    <t xml:space="preserve">Paso Robles Joint Unified </t>
  </si>
  <si>
    <t xml:space="preserve">Pleasant Valley Joint Unified </t>
  </si>
  <si>
    <t xml:space="preserve">San Luis Coastal Unified </t>
  </si>
  <si>
    <t xml:space="preserve">Shandon Joint Unified </t>
  </si>
  <si>
    <t xml:space="preserve">Templeton Unified </t>
  </si>
  <si>
    <t xml:space="preserve">Ballard </t>
  </si>
  <si>
    <t xml:space="preserve">Blochman Union </t>
  </si>
  <si>
    <t xml:space="preserve">Buellton Union </t>
  </si>
  <si>
    <t xml:space="preserve">Carpinteria Unified </t>
  </si>
  <si>
    <t xml:space="preserve">Cold Spring </t>
  </si>
  <si>
    <t xml:space="preserve">College </t>
  </si>
  <si>
    <t xml:space="preserve">Cuyama Joint Unified </t>
  </si>
  <si>
    <t xml:space="preserve">Guadalupe Union </t>
  </si>
  <si>
    <t xml:space="preserve">Hope </t>
  </si>
  <si>
    <t xml:space="preserve">Lompoc Unified </t>
  </si>
  <si>
    <t xml:space="preserve">Los Olivos </t>
  </si>
  <si>
    <t xml:space="preserve">Montecito Union </t>
  </si>
  <si>
    <t xml:space="preserve">Orcutt Union </t>
  </si>
  <si>
    <t xml:space="preserve">Santa Barbara Unified </t>
  </si>
  <si>
    <t xml:space="preserve">Santa Maria Joint Union High </t>
  </si>
  <si>
    <t xml:space="preserve">Santa Maria-Bonita </t>
  </si>
  <si>
    <t xml:space="preserve">Santa Ynez Valley Union High </t>
  </si>
  <si>
    <t xml:space="preserve">Solvang </t>
  </si>
  <si>
    <t xml:space="preserve">Vista del Mar Union </t>
  </si>
  <si>
    <t xml:space="preserve">Briggs Elementary </t>
  </si>
  <si>
    <t xml:space="preserve">Conejo Valley Unified </t>
  </si>
  <si>
    <t xml:space="preserve">Fillmore Unified </t>
  </si>
  <si>
    <t xml:space="preserve">Hueneme Elementary </t>
  </si>
  <si>
    <t xml:space="preserve">Moorpark Unified </t>
  </si>
  <si>
    <t xml:space="preserve">Mupu Elementary </t>
  </si>
  <si>
    <t xml:space="preserve">Oak Park Unified </t>
  </si>
  <si>
    <t xml:space="preserve">Ocean View </t>
  </si>
  <si>
    <t xml:space="preserve">Ojai Unified </t>
  </si>
  <si>
    <t xml:space="preserve">Oxnard </t>
  </si>
  <si>
    <t xml:space="preserve">Oxnard Union High </t>
  </si>
  <si>
    <t xml:space="preserve">Pleasant Valley </t>
  </si>
  <si>
    <t xml:space="preserve">Santa Clara Elementary </t>
  </si>
  <si>
    <t xml:space="preserve">Santa Paula Unified </t>
  </si>
  <si>
    <t xml:space="preserve">Simi Valley Unified </t>
  </si>
  <si>
    <t xml:space="preserve">Somis Union </t>
  </si>
  <si>
    <t xml:space="preserve">Ventura Unified </t>
  </si>
  <si>
    <t xml:space="preserve">Las Virgenes Unified </t>
  </si>
  <si>
    <t xml:space="preserve">Chawanakee Unified </t>
  </si>
  <si>
    <t xml:space="preserve">Chowchillw Elementary </t>
  </si>
  <si>
    <t xml:space="preserve">Chowchilla Union High </t>
  </si>
  <si>
    <t xml:space="preserve">Golden Valley Unified </t>
  </si>
  <si>
    <t xml:space="preserve">Madera Unified </t>
  </si>
  <si>
    <t xml:space="preserve">Raymond-Knowles Union </t>
  </si>
  <si>
    <t xml:space="preserve">Yosemite Unified </t>
  </si>
  <si>
    <t>Clovis Unified  SELPA</t>
  </si>
  <si>
    <t xml:space="preserve">Clovis Unified </t>
  </si>
  <si>
    <t>Fresno Unified  SELPA</t>
  </si>
  <si>
    <t xml:space="preserve">Fresno Unified </t>
  </si>
  <si>
    <t xml:space="preserve">Allensworth Elementary Unified </t>
  </si>
  <si>
    <t xml:space="preserve">Alpaugh Unified </t>
  </si>
  <si>
    <t xml:space="preserve">Alta Vista Elementary </t>
  </si>
  <si>
    <t xml:space="preserve">Burton Elementary </t>
  </si>
  <si>
    <t xml:space="preserve">Citrus South Tule Elementary </t>
  </si>
  <si>
    <t xml:space="preserve">Columbine Elementary </t>
  </si>
  <si>
    <t xml:space="preserve">Dinuba Unified </t>
  </si>
  <si>
    <t xml:space="preserve">Ducor Union Elementary </t>
  </si>
  <si>
    <t xml:space="preserve">Earlimart Elementary </t>
  </si>
  <si>
    <t xml:space="preserve">Exeter Union Elementary </t>
  </si>
  <si>
    <t xml:space="preserve">Exeter Union High </t>
  </si>
  <si>
    <t xml:space="preserve">Farmersville Unified </t>
  </si>
  <si>
    <t xml:space="preserve">Hope Elementary </t>
  </si>
  <si>
    <t xml:space="preserve">Hot Springs Elementary </t>
  </si>
  <si>
    <t xml:space="preserve">Kings River Union Elementary </t>
  </si>
  <si>
    <t xml:space="preserve">Liberty Elementary </t>
  </si>
  <si>
    <t xml:space="preserve">Lindsay Unified </t>
  </si>
  <si>
    <t xml:space="preserve">Monson-Sultana Joint Union Elementary </t>
  </si>
  <si>
    <t xml:space="preserve">Oak Valley Union Elementary </t>
  </si>
  <si>
    <t xml:space="preserve">Outside Creek Elementary </t>
  </si>
  <si>
    <t xml:space="preserve">Palo Verde Union </t>
  </si>
  <si>
    <t xml:space="preserve">Pixley Union </t>
  </si>
  <si>
    <t xml:space="preserve">Pleasant View Elementary </t>
  </si>
  <si>
    <t xml:space="preserve">Porterville Unified </t>
  </si>
  <si>
    <t xml:space="preserve">Richgrove Elementary </t>
  </si>
  <si>
    <t xml:space="preserve">Rockford Elementary </t>
  </si>
  <si>
    <t xml:space="preserve">Saucelito Elementary </t>
  </si>
  <si>
    <t xml:space="preserve">Sequoia Union Elementary </t>
  </si>
  <si>
    <t xml:space="preserve">Springville Union Elementary </t>
  </si>
  <si>
    <t xml:space="preserve">Stone Corral Elementary </t>
  </si>
  <si>
    <t xml:space="preserve">Strathmore Union Elementary </t>
  </si>
  <si>
    <t xml:space="preserve">Sundale Union Elementary </t>
  </si>
  <si>
    <t xml:space="preserve">Sunnyside Union Elementary </t>
  </si>
  <si>
    <t xml:space="preserve">Terra Bella Union </t>
  </si>
  <si>
    <t xml:space="preserve">Three Rivers Union Elementary </t>
  </si>
  <si>
    <t xml:space="preserve">Tipton Elementary </t>
  </si>
  <si>
    <t xml:space="preserve">Traver Joint Elementary </t>
  </si>
  <si>
    <t xml:space="preserve">Tulare Joint Union High </t>
  </si>
  <si>
    <t xml:space="preserve">Waukena Joint Union Elementary </t>
  </si>
  <si>
    <t xml:space="preserve">Woodville Union Elementary </t>
  </si>
  <si>
    <t>Armona Union Elementary ​</t>
  </si>
  <si>
    <t xml:space="preserve">Central Union Elementary </t>
  </si>
  <si>
    <t xml:space="preserve">Corcoran Unified </t>
  </si>
  <si>
    <t xml:space="preserve">Hanford Elementary </t>
  </si>
  <si>
    <t xml:space="preserve">Hanford Joint Union High </t>
  </si>
  <si>
    <t xml:space="preserve">Island Union </t>
  </si>
  <si>
    <t xml:space="preserve">Kings River-Hardwick </t>
  </si>
  <si>
    <t xml:space="preserve">Kit Carson </t>
  </si>
  <si>
    <t xml:space="preserve">Lakeside Union Elementary </t>
  </si>
  <si>
    <t xml:space="preserve">Lemoore Union High </t>
  </si>
  <si>
    <t xml:space="preserve">Pioneer Union Elementary </t>
  </si>
  <si>
    <t xml:space="preserve">Reef-Sunset Unified </t>
  </si>
  <si>
    <t xml:space="preserve">Amador County Unified </t>
  </si>
  <si>
    <t xml:space="preserve">Bret Harte Union High </t>
  </si>
  <si>
    <t xml:space="preserve">Calaveras Unified </t>
  </si>
  <si>
    <t xml:space="preserve">Vallecito Union </t>
  </si>
  <si>
    <t xml:space="preserve">Mark Twain Union Elementary </t>
  </si>
  <si>
    <t xml:space="preserve">Lodi Unified </t>
  </si>
  <si>
    <t xml:space="preserve">New Hope </t>
  </si>
  <si>
    <t xml:space="preserve">Oak View </t>
  </si>
  <si>
    <t xml:space="preserve">Lincoln Unified </t>
  </si>
  <si>
    <t xml:space="preserve">Manteca Unified </t>
  </si>
  <si>
    <t xml:space="preserve">Escalon Unified </t>
  </si>
  <si>
    <t xml:space="preserve">Ripon Unified </t>
  </si>
  <si>
    <t xml:space="preserve">Linden Unified </t>
  </si>
  <si>
    <t xml:space="preserve">Banta Elementary </t>
  </si>
  <si>
    <t xml:space="preserve">Jefferson Elementary </t>
  </si>
  <si>
    <t xml:space="preserve">New Jerusalem Elementary </t>
  </si>
  <si>
    <t xml:space="preserve">Ceres Unified </t>
  </si>
  <si>
    <t xml:space="preserve">Chatom Union </t>
  </si>
  <si>
    <t xml:space="preserve">Denair Unified </t>
  </si>
  <si>
    <t xml:space="preserve">Gratton </t>
  </si>
  <si>
    <t xml:space="preserve">Hart-Ransom Union </t>
  </si>
  <si>
    <t xml:space="preserve">Hickman </t>
  </si>
  <si>
    <t xml:space="preserve">Hughson Unified </t>
  </si>
  <si>
    <t xml:space="preserve">Keyes Union </t>
  </si>
  <si>
    <t xml:space="preserve">Knights Ferry </t>
  </si>
  <si>
    <t xml:space="preserve">Newman-Crows Landing Unified </t>
  </si>
  <si>
    <t xml:space="preserve">Oakdale Joint Unified </t>
  </si>
  <si>
    <t xml:space="preserve">Paradise Elementary </t>
  </si>
  <si>
    <t xml:space="preserve">Patterson Joint Unified </t>
  </si>
  <si>
    <t xml:space="preserve">Riverbank Unified </t>
  </si>
  <si>
    <t xml:space="preserve">Roberts Ferry </t>
  </si>
  <si>
    <t xml:space="preserve">Shiloh </t>
  </si>
  <si>
    <t xml:space="preserve">Turlock Unified </t>
  </si>
  <si>
    <t xml:space="preserve">Valley Home Joint </t>
  </si>
  <si>
    <t xml:space="preserve">Waterford Unified </t>
  </si>
  <si>
    <t xml:space="preserve">Stockton Unified </t>
  </si>
  <si>
    <t xml:space="preserve">Belleview </t>
  </si>
  <si>
    <t xml:space="preserve">Big Oak Flat-Groveland Unified </t>
  </si>
  <si>
    <t xml:space="preserve">Chinese Camp </t>
  </si>
  <si>
    <t xml:space="preserve">Columbia Union </t>
  </si>
  <si>
    <t xml:space="preserve">Curtis Creek </t>
  </si>
  <si>
    <t xml:space="preserve">Jamestown </t>
  </si>
  <si>
    <t xml:space="preserve">Sonora </t>
  </si>
  <si>
    <t xml:space="preserve">Sonora Union High </t>
  </si>
  <si>
    <t xml:space="preserve">Summerville </t>
  </si>
  <si>
    <t xml:space="preserve">Summerville Union High </t>
  </si>
  <si>
    <t xml:space="preserve">Twain Harte-Long Barn Union </t>
  </si>
  <si>
    <t xml:space="preserve">Los Angeles Unified </t>
  </si>
  <si>
    <t xml:space="preserve">Anaheim Elementary </t>
  </si>
  <si>
    <t xml:space="preserve">Capistrano Unified </t>
  </si>
  <si>
    <t xml:space="preserve">Anaheim Unified High </t>
  </si>
  <si>
    <t xml:space="preserve">Centralia </t>
  </si>
  <si>
    <t xml:space="preserve">Cypress </t>
  </si>
  <si>
    <t xml:space="preserve">Los Alamitos Unified </t>
  </si>
  <si>
    <t xml:space="preserve">Magnolia </t>
  </si>
  <si>
    <t xml:space="preserve">Savanna </t>
  </si>
  <si>
    <t xml:space="preserve">Irvine Unified </t>
  </si>
  <si>
    <t xml:space="preserve">Newport-Mesa Unified </t>
  </si>
  <si>
    <t xml:space="preserve">Fullerton Elementary </t>
  </si>
  <si>
    <t xml:space="preserve">Fullteron Unified High </t>
  </si>
  <si>
    <t xml:space="preserve">La Habra City </t>
  </si>
  <si>
    <t xml:space="preserve">Brea-Olinda Unified </t>
  </si>
  <si>
    <t xml:space="preserve">Placentia-Yorba Linda Unified </t>
  </si>
  <si>
    <t xml:space="preserve">Orange Unified </t>
  </si>
  <si>
    <t xml:space="preserve">Santa Ana Unified </t>
  </si>
  <si>
    <t xml:space="preserve">Laguna Beach Unified </t>
  </si>
  <si>
    <t xml:space="preserve">Saddleback Valley Unified </t>
  </si>
  <si>
    <t xml:space="preserve">Tustin Unified </t>
  </si>
  <si>
    <t xml:space="preserve">Fountain Valley </t>
  </si>
  <si>
    <t xml:space="preserve">Westminster </t>
  </si>
  <si>
    <t xml:space="preserve">Garden Grove Unified </t>
  </si>
  <si>
    <t xml:space="preserve">Kentfield </t>
  </si>
  <si>
    <t xml:space="preserve">Laguna Joint </t>
  </si>
  <si>
    <t xml:space="preserve">Lagunitas </t>
  </si>
  <si>
    <t xml:space="preserve">Larkspur-Corte Madera </t>
  </si>
  <si>
    <t xml:space="preserve">Lincoln Union </t>
  </si>
  <si>
    <t xml:space="preserve">Nicasio </t>
  </si>
  <si>
    <t xml:space="preserve">Novato Unified </t>
  </si>
  <si>
    <t xml:space="preserve">Reed Union </t>
  </si>
  <si>
    <t xml:space="preserve">Ross Valley </t>
  </si>
  <si>
    <t xml:space="preserve">Ross </t>
  </si>
  <si>
    <t xml:space="preserve">Sausalito Marin City </t>
  </si>
  <si>
    <t xml:space="preserve">Shoreline Unified </t>
  </si>
  <si>
    <t xml:space="preserve">Tamalpais Union High </t>
  </si>
  <si>
    <t>San Francisco Unified  SELPA</t>
  </si>
  <si>
    <t xml:space="preserve">San Francisco Unified </t>
  </si>
  <si>
    <t>Bayshore </t>
  </si>
  <si>
    <t xml:space="preserve">Belmont-Redwood Shores Elementary </t>
  </si>
  <si>
    <t xml:space="preserve">Jefferson Union High </t>
  </si>
  <si>
    <t xml:space="preserve">Ravenswood City </t>
  </si>
  <si>
    <t xml:space="preserve">San Carlos </t>
  </si>
  <si>
    <t xml:space="preserve">San Mateo-Foster City </t>
  </si>
  <si>
    <t xml:space="preserve">San Mateo Union High </t>
  </si>
  <si>
    <t xml:space="preserve">Sequoia Union High </t>
  </si>
  <si>
    <t xml:space="preserve">Napa Valley Unified </t>
  </si>
  <si>
    <t xml:space="preserve">St. Helena Unified </t>
  </si>
  <si>
    <t xml:space="preserve">Calistoga Joint Unified </t>
  </si>
  <si>
    <t xml:space="preserve">Howell Mountain Elementary </t>
  </si>
  <si>
    <t xml:space="preserve">Pope Valley Union Elementary </t>
  </si>
  <si>
    <t xml:space="preserve">Benicia Unified </t>
  </si>
  <si>
    <t xml:space="preserve">Dixon Unified </t>
  </si>
  <si>
    <t xml:space="preserve">Fairfield-Suisun Unified </t>
  </si>
  <si>
    <t xml:space="preserve">Travis Unified </t>
  </si>
  <si>
    <t xml:space="preserve">Vacaville Unified </t>
  </si>
  <si>
    <t>Vallejo City Unified  SELPA</t>
  </si>
  <si>
    <t xml:space="preserve">Vallejo City Unified </t>
  </si>
  <si>
    <t xml:space="preserve">Brawley Elementary </t>
  </si>
  <si>
    <t xml:space="preserve">Brawley Union High </t>
  </si>
  <si>
    <t xml:space="preserve">Calexico Unified </t>
  </si>
  <si>
    <t xml:space="preserve">Calipatria Unified </t>
  </si>
  <si>
    <t xml:space="preserve">Central Union High </t>
  </si>
  <si>
    <t xml:space="preserve">El Centro Elementary </t>
  </si>
  <si>
    <t xml:space="preserve">Heber </t>
  </si>
  <si>
    <t xml:space="preserve">Holtville Unified </t>
  </si>
  <si>
    <t xml:space="preserve">Imperial Unified </t>
  </si>
  <si>
    <t xml:space="preserve">Magnolia Union </t>
  </si>
  <si>
    <t xml:space="preserve">McCabe Union </t>
  </si>
  <si>
    <t xml:space="preserve">Mulberry </t>
  </si>
  <si>
    <t xml:space="preserve">San Pasqual Valley Unified </t>
  </si>
  <si>
    <t xml:space="preserve">Seeley Union </t>
  </si>
  <si>
    <t xml:space="preserve">Poway Unified </t>
  </si>
  <si>
    <t xml:space="preserve">San Diego Unified </t>
  </si>
  <si>
    <t xml:space="preserve">Bakersfield City </t>
  </si>
  <si>
    <t xml:space="preserve">Arvin Union </t>
  </si>
  <si>
    <t xml:space="preserve">Beardsley </t>
  </si>
  <si>
    <t xml:space="preserve">Belridge </t>
  </si>
  <si>
    <t xml:space="preserve">Blake </t>
  </si>
  <si>
    <t xml:space="preserve">Buttonwillow Union </t>
  </si>
  <si>
    <t xml:space="preserve">Caliente Union </t>
  </si>
  <si>
    <t xml:space="preserve">Digiorgio </t>
  </si>
  <si>
    <t xml:space="preserve">Elk Hills </t>
  </si>
  <si>
    <t xml:space="preserve">Fairfax </t>
  </si>
  <si>
    <t xml:space="preserve">Fruitvale </t>
  </si>
  <si>
    <t xml:space="preserve">General Shafter </t>
  </si>
  <si>
    <t xml:space="preserve">Lakeside Union </t>
  </si>
  <si>
    <t xml:space="preserve">Lamont </t>
  </si>
  <si>
    <t xml:space="preserve">Linn's Valley -Poso Flat Union </t>
  </si>
  <si>
    <t xml:space="preserve">Lost Hills Union </t>
  </si>
  <si>
    <t xml:space="preserve">Maple </t>
  </si>
  <si>
    <t xml:space="preserve">Mckittrick </t>
  </si>
  <si>
    <t xml:space="preserve">Midway </t>
  </si>
  <si>
    <t xml:space="preserve">Panama-Buena Vista Union </t>
  </si>
  <si>
    <t xml:space="preserve">Pond Union </t>
  </si>
  <si>
    <t xml:space="preserve">Richland </t>
  </si>
  <si>
    <t xml:space="preserve">Rio Bravo-Greeley Union </t>
  </si>
  <si>
    <t xml:space="preserve">Rosedale Union </t>
  </si>
  <si>
    <t xml:space="preserve">Semitropic </t>
  </si>
  <si>
    <t xml:space="preserve">South Fork Union </t>
  </si>
  <si>
    <t xml:space="preserve">Taft City </t>
  </si>
  <si>
    <t xml:space="preserve">Vineland </t>
  </si>
  <si>
    <t xml:space="preserve">Wasco Union </t>
  </si>
  <si>
    <t xml:space="preserve">El Tejon Unified </t>
  </si>
  <si>
    <t xml:space="preserve">Maricopa Unified </t>
  </si>
  <si>
    <t xml:space="preserve">Mcfarland Unified </t>
  </si>
  <si>
    <t xml:space="preserve">Mojave Unified </t>
  </si>
  <si>
    <t xml:space="preserve">Muroc Joint Unified </t>
  </si>
  <si>
    <t xml:space="preserve">Southern Kern Unified </t>
  </si>
  <si>
    <t xml:space="preserve">Tehachapi Unified </t>
  </si>
  <si>
    <t xml:space="preserve">Delano Joint Union High </t>
  </si>
  <si>
    <t xml:space="preserve">Taft Union High </t>
  </si>
  <si>
    <t xml:space="preserve">Wasco Union High </t>
  </si>
  <si>
    <t xml:space="preserve">Kern High </t>
  </si>
  <si>
    <t xml:space="preserve">Eastern Sierra Unified </t>
  </si>
  <si>
    <t xml:space="preserve">Mammoth Unified </t>
  </si>
  <si>
    <t xml:space="preserve">Big Pine Unified </t>
  </si>
  <si>
    <t xml:space="preserve">Bishop Unified </t>
  </si>
  <si>
    <t xml:space="preserve">Death Valley Unified </t>
  </si>
  <si>
    <t xml:space="preserve">Lone Pine Unified </t>
  </si>
  <si>
    <t xml:space="preserve">Owens Valley Unified </t>
  </si>
  <si>
    <t xml:space="preserve">Round Valley Joint Elementary </t>
  </si>
  <si>
    <t xml:space="preserve">Sierra Sands Unified </t>
  </si>
  <si>
    <t>Alview-Dairyland Union Elementary</t>
  </si>
  <si>
    <t xml:space="preserve">Albany City Unified </t>
  </si>
  <si>
    <t>Auburn Union Elementary</t>
  </si>
  <si>
    <t>Bass Lake Joint Union Elementary</t>
  </si>
  <si>
    <t>Bennett Valley Union Elementary</t>
  </si>
  <si>
    <t>Berryessa Union Elementary</t>
  </si>
  <si>
    <t>East Side Union High</t>
  </si>
  <si>
    <t>Brentwood Union Elementary</t>
  </si>
  <si>
    <t>Buckeye Union Elementary</t>
  </si>
  <si>
    <t>Buena Park Elementary</t>
  </si>
  <si>
    <t>Burlingame Elementary</t>
  </si>
  <si>
    <t>Chula Vista Elementary</t>
  </si>
  <si>
    <t>Cloverdale Unified</t>
  </si>
  <si>
    <t>Coalinga-Huron Unified</t>
  </si>
  <si>
    <t>Cotati-Rohnert Park Unified</t>
  </si>
  <si>
    <t>Delano Union Elementary</t>
  </si>
  <si>
    <t>Del Mar Union Elementary</t>
  </si>
  <si>
    <t>Dixie Elementary</t>
  </si>
  <si>
    <t>Eastside Union Elementary</t>
  </si>
  <si>
    <t>East Whittier City Elementary</t>
  </si>
  <si>
    <t>Edison Elementary</t>
  </si>
  <si>
    <t>Empire Union elementary</t>
  </si>
  <si>
    <t>Encinitas Union elementary</t>
  </si>
  <si>
    <t>Eureka City Schools</t>
  </si>
  <si>
    <t>Firebaugh-Las Deltas Unified</t>
  </si>
  <si>
    <t>Foresthill Union elementary</t>
  </si>
  <si>
    <t>Franklin-McKinley Elementary</t>
  </si>
  <si>
    <t xml:space="preserve">Fremont Union High </t>
  </si>
  <si>
    <t>Galt Joint Union Elementary</t>
  </si>
  <si>
    <t>Goleta Union Elementary</t>
  </si>
  <si>
    <t>Grass Valley Elementary</t>
  </si>
  <si>
    <t>Greenfield Union elementary</t>
  </si>
  <si>
    <t>Healdsburg Unified</t>
  </si>
  <si>
    <t>Horicon Elementary</t>
  </si>
  <si>
    <t>Hilmar Unified</t>
  </si>
  <si>
    <t>Huntington Beach City Elementary</t>
  </si>
  <si>
    <t xml:space="preserve">Huntington Beach Union High </t>
  </si>
  <si>
    <t>Keppel Union Elementary</t>
  </si>
  <si>
    <t>Kernville Union elementary</t>
  </si>
  <si>
    <t>Lafayette Elementary</t>
  </si>
  <si>
    <t>La Mesa-Spring Valley</t>
  </si>
  <si>
    <t xml:space="preserve">Lammersville Joint Unified </t>
  </si>
  <si>
    <t>Lancaster Elementary</t>
  </si>
  <si>
    <t>Palmdale Elementary</t>
  </si>
  <si>
    <t>Wilsona Elementary</t>
  </si>
  <si>
    <t xml:space="preserve">Lemoore Union Elementary </t>
  </si>
  <si>
    <t>Little Lake City Elementary</t>
  </si>
  <si>
    <t>​Livingston Union</t>
  </si>
  <si>
    <t>Loomis Union Elementary</t>
  </si>
  <si>
    <t>Los Altos Elementary</t>
  </si>
  <si>
    <t xml:space="preserve">Mariposa County Unified </t>
  </si>
  <si>
    <t>McKinleyville Union Elementary</t>
  </si>
  <si>
    <t>Meadows Union elementary</t>
  </si>
  <si>
    <t>Menlo Park City Elementary</t>
  </si>
  <si>
    <t>Mesa Union elementary</t>
  </si>
  <si>
    <t>Millbrae Elementary</t>
  </si>
  <si>
    <t>Mill Valley elementary</t>
  </si>
  <si>
    <t xml:space="preserve">Milpitas Unified </t>
  </si>
  <si>
    <t>Moraga Elementary</t>
  </si>
  <si>
    <t>Mother Lode Union elementary</t>
  </si>
  <si>
    <t>Nevada City Elementary</t>
  </si>
  <si>
    <t>Norris Elementary</t>
  </si>
  <si>
    <t>North County Joint Union Elementary</t>
  </si>
  <si>
    <t>Oak Grove elementary</t>
  </si>
  <si>
    <t>Old Adobe Union</t>
  </si>
  <si>
    <t>Oakley Union Elementary</t>
  </si>
  <si>
    <t>Orchard Elementary</t>
  </si>
  <si>
    <t xml:space="preserve">Orland Joint Unified </t>
  </si>
  <si>
    <t>Pacifica</t>
  </si>
  <si>
    <t xml:space="preserve">Piedmont City Unified </t>
  </si>
  <si>
    <t>Pleasant Ridge Union Elementary</t>
  </si>
  <si>
    <t>Ramona City Unified</t>
  </si>
  <si>
    <t>Redwood City Elementary</t>
  </si>
  <si>
    <t>Rescue Union Elementary</t>
  </si>
  <si>
    <t>Rincon Valley Union Elementary</t>
  </si>
  <si>
    <t>Rio Elementary</t>
  </si>
  <si>
    <t>River Delta Joint Unified</t>
  </si>
  <si>
    <t>Rocklin Academy Family of Schools</t>
  </si>
  <si>
    <t>Roseville City Elementary</t>
  </si>
  <si>
    <t>Salida Union Elementary</t>
  </si>
  <si>
    <t>San Bruno Park Elementary</t>
  </si>
  <si>
    <t>San Miguel Joint Union</t>
  </si>
  <si>
    <t>San Pasqual Union Elementary</t>
  </si>
  <si>
    <t xml:space="preserve">Santa Cruz City High </t>
  </si>
  <si>
    <t>Santa Rita Union Elementary</t>
  </si>
  <si>
    <t>San Ysidro Elementary</t>
  </si>
  <si>
    <t>Solana Beach Elementary</t>
  </si>
  <si>
    <t>Soulsbyville Elementary</t>
  </si>
  <si>
    <t>South Bay Union Elementary</t>
  </si>
  <si>
    <t>South San Francisco Unified</t>
  </si>
  <si>
    <t>South Whittier Elementary</t>
  </si>
  <si>
    <t>Standard Elementary</t>
  </si>
  <si>
    <t>Stanislaus Union Elementary</t>
  </si>
  <si>
    <t>Susanville Elementary</t>
  </si>
  <si>
    <t>Sweetwater Union High</t>
  </si>
  <si>
    <t>Sylvan Union Elementary</t>
  </si>
  <si>
    <t xml:space="preserve">Tracy Joint Unified </t>
  </si>
  <si>
    <t>Tulare City</t>
  </si>
  <si>
    <t>Twin Ridges Elementary</t>
  </si>
  <si>
    <t>Union Hill Elementary</t>
  </si>
  <si>
    <t>Twin Rivers Unified</t>
  </si>
  <si>
    <t>Valle Lindo Elementary</t>
  </si>
  <si>
    <t>CHICO COUNTRY DAY School</t>
  </si>
  <si>
    <t>CORE BUTTE</t>
  </si>
  <si>
    <t xml:space="preserve">Cutler-Orosi Joint Unified </t>
  </si>
  <si>
    <t>Weed Union Elementary</t>
  </si>
  <si>
    <t>Washington Unified School District</t>
  </si>
  <si>
    <t>Westmorland Union Elementary</t>
  </si>
  <si>
    <t>Westside Union Elementary</t>
  </si>
  <si>
    <t xml:space="preserve">West Sonoma County Union High </t>
  </si>
  <si>
    <t>Whittier City Elementary</t>
  </si>
  <si>
    <t>Woodside Elementary</t>
  </si>
  <si>
    <t>Yreka Union Elementary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</si>
</sst>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i/>
      <sz val="11"/>
      <color theme="1"/>
      <name val="Calibri"/>
      <family val="2"/>
      <scheme val="minor"/>
    </font>
    <font>
      <b/>
      <sz val="11"/>
      <color rgb="FF333333"/>
      <name val="Calibri"/>
      <family val="2"/>
      <scheme val="minor"/>
    </font>
    <font>
      <sz val="11"/>
      <color rgb="FF333333"/>
      <name val="Calibri"/>
      <family val="2"/>
      <scheme val="minor"/>
    </font>
    <font>
      <i/>
      <sz val="11"/>
      <color rgb="FF333333"/>
      <name val="Calibri"/>
      <family val="2"/>
      <scheme val="minor"/>
    </font>
    <font>
      <b/>
      <sz val="11"/>
      <color rgb="FF373737"/>
      <name val="Calibri"/>
      <family val="2"/>
      <scheme val="minor"/>
    </font>
    <font>
      <b/>
      <sz val="11"/>
      <color rgb="FF0A0A0A"/>
      <name val="Calibri"/>
      <family val="2"/>
      <scheme val="minor"/>
    </font>
    <font>
      <b/>
      <sz val="11"/>
      <name val="Calibri"/>
      <family val="2"/>
      <scheme val="minor"/>
    </font>
    <font>
      <i/>
      <sz val="11"/>
      <color rgb="FF000000"/>
      <name val="Calibri"/>
      <family val="2"/>
      <scheme val="minor"/>
    </font>
    <font>
      <u/>
      <sz val="11"/>
      <color theme="10"/>
      <name val="Calibri"/>
      <family val="2"/>
      <scheme val="minor"/>
    </font>
    <font>
      <sz val="8"/>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rgb="FFFCE4D6"/>
        <bgColor indexed="64"/>
      </patternFill>
    </fill>
    <fill>
      <patternFill patternType="solid">
        <fgColor rgb="FFF8CBAD"/>
        <bgColor indexed="64"/>
      </patternFill>
    </fill>
    <fill>
      <patternFill patternType="solid">
        <fgColor rgb="FFBDD7EE"/>
        <bgColor indexed="64"/>
      </patternFill>
    </fill>
    <fill>
      <patternFill patternType="solid">
        <fgColor rgb="FFDDEBF7"/>
        <bgColor indexed="64"/>
      </patternFill>
    </fill>
    <fill>
      <patternFill patternType="solid">
        <fgColor rgb="FFC6E0B4"/>
        <bgColor indexed="64"/>
      </patternFill>
    </fill>
    <fill>
      <patternFill patternType="solid">
        <fgColor rgb="FFE2EFDA"/>
        <bgColor indexed="64"/>
      </patternFill>
    </fill>
    <fill>
      <patternFill patternType="solid">
        <fgColor rgb="FFFFFF00"/>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77">
    <xf numFmtId="0" fontId="0" fillId="0" borderId="0" xfId="0"/>
    <xf numFmtId="0" fontId="2" fillId="0" borderId="0" xfId="0" applyFont="1"/>
    <xf numFmtId="0" fontId="0" fillId="0" borderId="0" xfId="0" applyFont="1"/>
    <xf numFmtId="0" fontId="3" fillId="0" borderId="0" xfId="0" applyFont="1"/>
    <xf numFmtId="0" fontId="1" fillId="0" borderId="0" xfId="0" applyFont="1"/>
    <xf numFmtId="0" fontId="2" fillId="0" borderId="0" xfId="0" applyFont="1" applyAlignment="1">
      <alignment vertical="center"/>
    </xf>
    <xf numFmtId="0" fontId="5" fillId="0" borderId="0" xfId="0" applyFont="1"/>
    <xf numFmtId="0" fontId="0" fillId="2" borderId="0" xfId="0" applyFill="1"/>
    <xf numFmtId="0" fontId="0" fillId="3" borderId="0" xfId="0" applyFill="1"/>
    <xf numFmtId="0" fontId="6" fillId="0" borderId="0" xfId="0" applyFont="1" applyFill="1" applyBorder="1" applyAlignment="1">
      <alignment vertical="top"/>
    </xf>
    <xf numFmtId="0" fontId="0" fillId="0" borderId="0" xfId="0" applyAlignment="1"/>
    <xf numFmtId="0" fontId="4" fillId="0" borderId="0" xfId="0" applyFont="1"/>
    <xf numFmtId="0" fontId="3" fillId="0" borderId="0" xfId="0" applyFont="1" applyAlignment="1">
      <alignment vertical="center"/>
    </xf>
    <xf numFmtId="0" fontId="1" fillId="0" borderId="0" xfId="0" applyFont="1" applyAlignment="1">
      <alignment vertical="center"/>
    </xf>
    <xf numFmtId="9" fontId="0" fillId="0" borderId="0" xfId="0" applyNumberFormat="1"/>
    <xf numFmtId="0" fontId="5" fillId="0" borderId="0" xfId="0" applyFont="1" applyFill="1" applyBorder="1" applyAlignment="1">
      <alignment vertical="top"/>
    </xf>
    <xf numFmtId="0" fontId="1" fillId="0" borderId="0" xfId="0" applyFont="1" applyFill="1" applyBorder="1"/>
    <xf numFmtId="0" fontId="8" fillId="0" borderId="0" xfId="0" applyFont="1"/>
    <xf numFmtId="0" fontId="5" fillId="0" borderId="0" xfId="0" applyFont="1" applyFill="1" applyBorder="1" applyAlignment="1">
      <alignment horizontal="left" vertical="top"/>
    </xf>
    <xf numFmtId="0" fontId="9" fillId="0" borderId="0" xfId="0" applyFont="1"/>
    <xf numFmtId="0" fontId="10" fillId="0" borderId="0" xfId="0" applyFont="1"/>
    <xf numFmtId="0" fontId="0" fillId="4" borderId="0" xfId="0" applyFill="1"/>
    <xf numFmtId="0" fontId="11" fillId="0" borderId="0" xfId="0" applyFont="1" applyAlignment="1">
      <alignment vertical="center"/>
    </xf>
    <xf numFmtId="0" fontId="4" fillId="0" borderId="0" xfId="0" applyFont="1" applyAlignment="1">
      <alignment vertical="center"/>
    </xf>
    <xf numFmtId="0" fontId="11" fillId="0" borderId="0" xfId="0" applyFont="1"/>
    <xf numFmtId="0" fontId="7" fillId="0" borderId="0" xfId="0" applyFont="1" applyFill="1" applyBorder="1" applyAlignment="1">
      <alignment vertical="top"/>
    </xf>
    <xf numFmtId="0" fontId="4" fillId="0" borderId="0" xfId="0" applyFont="1" applyAlignment="1">
      <alignment horizontal="right"/>
    </xf>
    <xf numFmtId="0" fontId="0" fillId="0" borderId="0" xfId="0" applyAlignment="1">
      <alignment horizontal="right"/>
    </xf>
    <xf numFmtId="0" fontId="7" fillId="0" borderId="0" xfId="0" applyFont="1" applyFill="1" applyBorder="1" applyAlignment="1">
      <alignment horizontal="right" vertical="top"/>
    </xf>
    <xf numFmtId="0" fontId="6" fillId="0" borderId="0" xfId="0" applyFont="1" applyFill="1" applyBorder="1" applyAlignment="1">
      <alignment horizontal="right" vertical="top"/>
    </xf>
    <xf numFmtId="0" fontId="11" fillId="0" borderId="0" xfId="0" applyFont="1" applyAlignment="1">
      <alignment horizontal="right" vertical="center"/>
    </xf>
    <xf numFmtId="0" fontId="2" fillId="0" borderId="0" xfId="0" applyFont="1" applyAlignment="1">
      <alignment horizontal="right" vertical="center"/>
    </xf>
    <xf numFmtId="0" fontId="7" fillId="0" borderId="0" xfId="0" applyFont="1" applyAlignment="1">
      <alignment horizontal="right"/>
    </xf>
    <xf numFmtId="0" fontId="6" fillId="0" borderId="0" xfId="0" applyFont="1" applyAlignment="1">
      <alignment horizontal="right"/>
    </xf>
    <xf numFmtId="49" fontId="0" fillId="0" borderId="0" xfId="0" applyNumberFormat="1"/>
    <xf numFmtId="49" fontId="1" fillId="0" borderId="0" xfId="0" applyNumberFormat="1" applyFont="1"/>
    <xf numFmtId="0" fontId="1" fillId="5" borderId="0" xfId="0" applyFont="1" applyFill="1"/>
    <xf numFmtId="0" fontId="1" fillId="6" borderId="0" xfId="0" applyFont="1" applyFill="1"/>
    <xf numFmtId="0" fontId="0" fillId="7" borderId="0" xfId="0" applyFill="1"/>
    <xf numFmtId="0" fontId="1" fillId="8" borderId="0" xfId="0" applyFont="1" applyFill="1"/>
    <xf numFmtId="9" fontId="1" fillId="8" borderId="0" xfId="0" applyNumberFormat="1" applyFont="1" applyFill="1"/>
    <xf numFmtId="0" fontId="0" fillId="9" borderId="0" xfId="0" applyFill="1"/>
    <xf numFmtId="9" fontId="0" fillId="9" borderId="0" xfId="0" applyNumberFormat="1" applyFill="1"/>
    <xf numFmtId="1" fontId="1" fillId="8" borderId="0" xfId="0" applyNumberFormat="1" applyFont="1" applyFill="1"/>
    <xf numFmtId="1" fontId="0" fillId="9" borderId="0" xfId="0" applyNumberFormat="1" applyFill="1"/>
    <xf numFmtId="1" fontId="0" fillId="0" borderId="0" xfId="0" applyNumberFormat="1"/>
    <xf numFmtId="0" fontId="12" fillId="0" borderId="0" xfId="1"/>
    <xf numFmtId="49" fontId="2" fillId="0" borderId="0" xfId="1" applyNumberFormat="1" applyFont="1"/>
    <xf numFmtId="49" fontId="4" fillId="0" borderId="0" xfId="0" applyNumberFormat="1" applyFont="1"/>
    <xf numFmtId="2" fontId="1" fillId="0" borderId="0" xfId="0" applyNumberFormat="1" applyFont="1"/>
    <xf numFmtId="2" fontId="0" fillId="0" borderId="0" xfId="0" applyNumberFormat="1"/>
    <xf numFmtId="0" fontId="0" fillId="10" borderId="0" xfId="0" applyFill="1"/>
    <xf numFmtId="0" fontId="0" fillId="3" borderId="0" xfId="0" applyFill="1" applyAlignment="1"/>
    <xf numFmtId="0" fontId="0" fillId="2" borderId="0" xfId="0" applyFill="1" applyAlignment="1"/>
    <xf numFmtId="0" fontId="0" fillId="2" borderId="0" xfId="0" applyFill="1" applyAlignment="1">
      <alignment vertical="center"/>
    </xf>
    <xf numFmtId="0" fontId="2" fillId="0" borderId="0" xfId="0" applyFont="1" applyAlignment="1"/>
    <xf numFmtId="0" fontId="2" fillId="2" borderId="0" xfId="0" applyFont="1" applyFill="1"/>
    <xf numFmtId="0" fontId="2" fillId="3" borderId="0" xfId="0" applyFont="1" applyFill="1"/>
    <xf numFmtId="0" fontId="2" fillId="10" borderId="0" xfId="0" applyFont="1" applyFill="1"/>
    <xf numFmtId="0" fontId="0" fillId="0" borderId="0" xfId="0" applyFill="1"/>
    <xf numFmtId="0" fontId="4" fillId="0" borderId="0" xfId="0" applyFont="1" applyAlignment="1">
      <alignment horizontal="left"/>
    </xf>
    <xf numFmtId="0" fontId="0" fillId="10" borderId="0" xfId="0" applyFill="1" applyAlignment="1"/>
    <xf numFmtId="0" fontId="1" fillId="10" borderId="0" xfId="0" applyFont="1" applyFill="1" applyAlignment="1">
      <alignment vertical="center"/>
    </xf>
    <xf numFmtId="0" fontId="4" fillId="10" borderId="0" xfId="0" applyFont="1" applyFill="1" applyAlignment="1">
      <alignment horizontal="right" vertical="center"/>
    </xf>
    <xf numFmtId="0" fontId="0" fillId="10" borderId="0" xfId="0" applyFill="1" applyAlignment="1">
      <alignment horizontal="right" vertical="center"/>
    </xf>
    <xf numFmtId="2" fontId="0" fillId="10" borderId="0" xfId="0" applyNumberFormat="1" applyFill="1"/>
    <xf numFmtId="0" fontId="2" fillId="0" borderId="0" xfId="0" applyFont="1" applyFill="1" applyAlignment="1"/>
    <xf numFmtId="0" fontId="2" fillId="0" borderId="0" xfId="0" applyFont="1" applyFill="1"/>
    <xf numFmtId="0" fontId="1" fillId="10" borderId="0" xfId="0" applyFont="1" applyFill="1"/>
    <xf numFmtId="0" fontId="0" fillId="10" borderId="0" xfId="0" applyFill="1" applyAlignment="1">
      <alignment horizontal="right"/>
    </xf>
    <xf numFmtId="0" fontId="6" fillId="10" borderId="0" xfId="0" applyFont="1" applyFill="1" applyAlignment="1">
      <alignment horizontal="right"/>
    </xf>
    <xf numFmtId="0" fontId="2" fillId="10" borderId="0" xfId="0" applyFont="1" applyFill="1" applyAlignment="1">
      <alignment horizontal="right" vertical="center"/>
    </xf>
    <xf numFmtId="0" fontId="2" fillId="10" borderId="0" xfId="0" applyFont="1" applyFill="1" applyAlignment="1">
      <alignment vertical="center"/>
    </xf>
    <xf numFmtId="0" fontId="0" fillId="10" borderId="0" xfId="0" applyFill="1" applyAlignment="1">
      <alignment vertical="center"/>
    </xf>
    <xf numFmtId="0" fontId="6" fillId="10" borderId="0" xfId="0" applyFont="1" applyFill="1" applyBorder="1" applyAlignment="1">
      <alignment vertical="top"/>
    </xf>
    <xf numFmtId="0" fontId="0" fillId="10" borderId="0" xfId="0" applyFont="1" applyFill="1"/>
    <xf numFmtId="0" fontId="6" fillId="10" borderId="0" xfId="0" applyFont="1" applyFill="1" applyBorder="1" applyAlignment="1">
      <alignment horizontal="righ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Guest User" id="{54C0B21F-1447-4C12-88E7-031EAB16C3E1}" userId="S::urn:spo:anon#84b384e666ee71fdff5cbb74cf547040cf207548d2a35229fc2c07b9f0bfa76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51" dT="2019-07-25T21:32:16.98" personId="{54C0B21F-1447-4C12-88E7-031EAB16C3E1}" id="{F14E63B8-3B36-AA42-A160-5C6D466B4C33}">
    <text xml:space="preserve">Jennica - the number you wrote down doesn't match the district numbers but I think you just made a typo. I changed it to the number I found 
</text>
  </threadedComment>
  <threadedComment ref="D175" dT="2019-07-25T22:00:30.37" personId="{54C0B21F-1447-4C12-88E7-031EAB16C3E1}" id="{799C7864-1CD8-ED43-8132-5AEAC32496BD}">
    <text xml:space="preserve">Jennica  - I think this was a typo. You had one number off in the percentage. I switched it but everything else matched. 
</text>
  </threadedComment>
  <threadedComment ref="B178" dT="2019-07-25T22:03:59.53" personId="{54C0B21F-1447-4C12-88E7-031EAB16C3E1}" id="{51B87B2A-69EE-7B44-9806-C8A739A800E9}">
    <text xml:space="preserve">Jennica - Could not find this district on the website
</text>
  </threadedComment>
  <threadedComment ref="B187" dT="2019-07-25T22:12:35.84" personId="{54C0B21F-1447-4C12-88E7-031EAB16C3E1}" id="{5F304FFA-9874-8047-866B-3F62D25E5D3A}">
    <text xml:space="preserve">Jennica - There are 4 different campuses. They are all from Sacramento county and one is from El Derado county - none form Yuba county. I did not change data. 
</text>
  </threadedComment>
  <threadedComment ref="B191" dT="2019-07-25T22:28:09.25" personId="{54C0B21F-1447-4C12-88E7-031EAB16C3E1}" id="{9A4CAC82-7DED-AF4F-824B-7F6C43C23845}">
    <text xml:space="preserve">Jennica - This kind of gets confusing. There is a Wheatland Elementary (the data you had) but that is clearly a school after doing some research. We realized that when you click on the school to get the enrollment and % information it states "school details" for a school and "district details" for a district. Therefore, Wheatland Elementary is a school. Next, the only districts that show is "Wheatland" and "Wheatland Union High". I have imputed the data that says "Wheatland". No specific information for an elementary school district can be found. 
</text>
  </threadedComment>
  <threadedComment ref="B192" dT="2019-07-25T22:18:24.89" personId="{54C0B21F-1447-4C12-88E7-031EAB16C3E1}" id="{41520276-8EBE-7F43-B775-7BAF0D832CEE}">
    <text xml:space="preserve">Two districts appear with the same name. Data is very similar. I changed the data to the higher enrollment. The other data was 782 enrollment and 46.3% 
</text>
  </threadedComment>
  <threadedComment ref="B237" dT="2019-07-25T22:46:28.44" personId="{54C0B21F-1447-4C12-88E7-031EAB16C3E1}" id="{9A8FC406-7698-D248-A7C4-062FCDA93817}">
    <text xml:space="preserve">Jennica - There were two districts with the same name that appeared. You had inputed the Pioneer Union School District with the county location being Butte. Since it is El Dorado SELPA, I changed the data to the El Dorado location. 
</text>
  </threadedComment>
  <threadedComment ref="B280" dT="2019-07-25T23:04:24.14" personId="{54C0B21F-1447-4C12-88E7-031EAB16C3E1}" id="{13053A1C-2043-4F40-95DF-1DC8D51FA8F4}">
    <text xml:space="preserve">Jennica - Confused on this one. There are two Union Hill Elementarys. The one that says it is the district has a lower enrollment and %. I left the higher number in which says it is a school because I did not know what you wanted me to do. The school one says K-6 and the district says K-8 and they both lead to the district website. 
Here numbers for the Union Hill Elementary that says it is a district: Enrollment: 124 and 39.5% 
</text>
  </threadedComment>
  <threadedComment ref="B294" dT="2019-07-25T21:53:35.43" personId="{54C0B21F-1447-4C12-88E7-031EAB16C3E1}" id="{580E6D50-0E58-EC4A-A35E-953DE4817C44}">
    <text xml:space="preserve">Jennica - When I serach this district there are two districts that appear. They have the same exact name but one distrcits has II at the end of it. The data imputed is the first district. The second district (with II at the end) has 1,934 for enrollment and 87.6% 
</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caschooldashboard.org/" TargetMode="External"/><Relationship Id="rId1" Type="http://schemas.openxmlformats.org/officeDocument/2006/relationships/hyperlink" Target="https://data1.cde.ca.gov/dataquest/page2.asp?level=SELPA&amp;subject=SpecEd&amp;submit1=Submi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0D552-2741-4504-89BC-214C32C66774}">
  <dimension ref="A1:J28"/>
  <sheetViews>
    <sheetView workbookViewId="0">
      <selection activeCell="C44" sqref="C44"/>
    </sheetView>
  </sheetViews>
  <sheetFormatPr defaultColWidth="8.83984375" defaultRowHeight="14.4" x14ac:dyDescent="0.55000000000000004"/>
  <cols>
    <col min="1" max="1" width="15.41796875" style="34" bestFit="1" customWidth="1"/>
    <col min="2" max="2" width="13.15625" bestFit="1" customWidth="1"/>
    <col min="3" max="3" width="18.26171875" customWidth="1"/>
    <col min="4" max="4" width="22.83984375" customWidth="1"/>
    <col min="5" max="5" width="16.15625" style="45" customWidth="1"/>
    <col min="6" max="6" width="10.41796875" style="14" bestFit="1" customWidth="1"/>
    <col min="7" max="7" width="8.41796875" bestFit="1" customWidth="1"/>
    <col min="8" max="8" width="20" bestFit="1" customWidth="1"/>
    <col min="9" max="9" width="18" bestFit="1" customWidth="1"/>
    <col min="10" max="10" width="17.15625" bestFit="1" customWidth="1"/>
  </cols>
  <sheetData>
    <row r="1" spans="1:10" x14ac:dyDescent="0.55000000000000004">
      <c r="A1" s="35" t="s">
        <v>0</v>
      </c>
      <c r="B1" s="39" t="s">
        <v>1</v>
      </c>
      <c r="C1" s="39" t="s">
        <v>2</v>
      </c>
      <c r="D1" s="39" t="s">
        <v>3</v>
      </c>
      <c r="E1" s="43" t="s">
        <v>4</v>
      </c>
      <c r="F1" s="40" t="s">
        <v>5</v>
      </c>
      <c r="G1" s="37" t="s">
        <v>6</v>
      </c>
      <c r="H1" s="37" t="s">
        <v>7</v>
      </c>
      <c r="I1" s="36" t="s">
        <v>8</v>
      </c>
      <c r="J1" s="36" t="s">
        <v>9</v>
      </c>
    </row>
    <row r="2" spans="1:10" x14ac:dyDescent="0.55000000000000004">
      <c r="A2" s="48" t="s">
        <v>10</v>
      </c>
      <c r="B2" s="41">
        <v>6</v>
      </c>
      <c r="C2" s="41">
        <v>32</v>
      </c>
      <c r="D2" s="41">
        <v>584686</v>
      </c>
      <c r="E2" s="44">
        <v>465272.6939999999</v>
      </c>
      <c r="F2" s="42">
        <v>0.7957650670616363</v>
      </c>
      <c r="G2" s="38">
        <v>98499</v>
      </c>
      <c r="H2" s="38">
        <v>17804</v>
      </c>
      <c r="I2" s="21">
        <v>18</v>
      </c>
      <c r="J2" s="21">
        <v>25</v>
      </c>
    </row>
    <row r="3" spans="1:10" x14ac:dyDescent="0.55000000000000004">
      <c r="A3" s="34" t="s">
        <v>11</v>
      </c>
      <c r="B3" s="41">
        <v>11</v>
      </c>
      <c r="C3" s="41">
        <v>66</v>
      </c>
      <c r="D3" s="41">
        <v>849605</v>
      </c>
      <c r="E3" s="44">
        <v>613133.32299999974</v>
      </c>
      <c r="F3" s="42">
        <v>0.72166868485943436</v>
      </c>
      <c r="G3" s="38">
        <v>98876</v>
      </c>
      <c r="H3" s="38">
        <v>11713</v>
      </c>
      <c r="I3" s="21">
        <v>26</v>
      </c>
      <c r="J3" s="21">
        <v>30</v>
      </c>
    </row>
    <row r="4" spans="1:10" x14ac:dyDescent="0.55000000000000004">
      <c r="A4" s="48" t="s">
        <v>12</v>
      </c>
      <c r="B4" s="41">
        <v>8</v>
      </c>
      <c r="C4" s="41">
        <v>61</v>
      </c>
      <c r="D4" s="41">
        <v>495993</v>
      </c>
      <c r="E4" s="44">
        <v>260514.53700000001</v>
      </c>
      <c r="F4" s="42">
        <v>0.52523833400874609</v>
      </c>
      <c r="G4" s="38">
        <v>72383</v>
      </c>
      <c r="H4" s="38">
        <v>10753</v>
      </c>
      <c r="I4" s="21">
        <v>20</v>
      </c>
      <c r="J4" s="21">
        <v>23</v>
      </c>
    </row>
    <row r="5" spans="1:10" x14ac:dyDescent="0.55000000000000004">
      <c r="A5" s="48" t="s">
        <v>13</v>
      </c>
      <c r="B5" s="41">
        <v>13</v>
      </c>
      <c r="C5" s="41">
        <v>28</v>
      </c>
      <c r="D5" s="41">
        <v>468446</v>
      </c>
      <c r="E5" s="44">
        <v>236750.73399999994</v>
      </c>
      <c r="F5" s="42">
        <v>0.50539599868501373</v>
      </c>
      <c r="G5" s="38">
        <v>54517</v>
      </c>
      <c r="H5" s="38">
        <v>10446</v>
      </c>
      <c r="I5" s="21">
        <v>25</v>
      </c>
      <c r="J5" s="21">
        <v>28</v>
      </c>
    </row>
    <row r="6" spans="1:10" x14ac:dyDescent="0.55000000000000004">
      <c r="A6" s="34" t="s">
        <v>14</v>
      </c>
      <c r="B6" s="41">
        <v>8</v>
      </c>
      <c r="C6" s="41">
        <v>40</v>
      </c>
      <c r="D6" s="41">
        <v>417230</v>
      </c>
      <c r="E6" s="44">
        <v>268883.8820000001</v>
      </c>
      <c r="F6" s="42">
        <v>0.64445002037245669</v>
      </c>
      <c r="G6" s="38">
        <v>53634</v>
      </c>
      <c r="H6" s="38">
        <v>9014</v>
      </c>
      <c r="I6" s="21">
        <v>11</v>
      </c>
      <c r="J6" s="21">
        <v>15</v>
      </c>
    </row>
    <row r="7" spans="1:10" x14ac:dyDescent="0.55000000000000004">
      <c r="A7" s="34" t="s">
        <v>15</v>
      </c>
      <c r="B7" s="41">
        <v>14</v>
      </c>
      <c r="C7" s="41">
        <v>119</v>
      </c>
      <c r="D7" s="41">
        <v>405118</v>
      </c>
      <c r="E7" s="44">
        <v>217668.43800000002</v>
      </c>
      <c r="F7" s="42">
        <v>0.53729638771913379</v>
      </c>
      <c r="G7" s="38">
        <v>69431</v>
      </c>
      <c r="H7" s="38">
        <v>8937</v>
      </c>
      <c r="I7" s="21">
        <v>28</v>
      </c>
      <c r="J7" s="21">
        <v>35</v>
      </c>
    </row>
    <row r="8" spans="1:10" x14ac:dyDescent="0.55000000000000004">
      <c r="A8" s="34" t="s">
        <v>16</v>
      </c>
      <c r="B8" s="41">
        <v>9</v>
      </c>
      <c r="C8" s="41">
        <v>38</v>
      </c>
      <c r="D8" s="41">
        <v>374226</v>
      </c>
      <c r="E8" s="44">
        <v>156887.62699999998</v>
      </c>
      <c r="F8" s="42">
        <v>0.41923230080218898</v>
      </c>
      <c r="G8" s="38">
        <v>44485</v>
      </c>
      <c r="H8" s="38">
        <v>6920</v>
      </c>
      <c r="I8" s="21">
        <v>19</v>
      </c>
      <c r="J8" s="21">
        <v>22</v>
      </c>
    </row>
    <row r="9" spans="1:10" x14ac:dyDescent="0.55000000000000004">
      <c r="A9" s="34" t="s">
        <v>17</v>
      </c>
      <c r="B9" s="41">
        <v>10</v>
      </c>
      <c r="C9" s="41">
        <v>79</v>
      </c>
      <c r="D9" s="41">
        <v>363504</v>
      </c>
      <c r="E9" s="44">
        <v>175352.23879999993</v>
      </c>
      <c r="F9" s="42">
        <v>0.48239424820634691</v>
      </c>
      <c r="G9" s="38">
        <v>43332</v>
      </c>
      <c r="H9" s="38">
        <v>6234</v>
      </c>
      <c r="I9" s="21">
        <v>30</v>
      </c>
      <c r="J9" s="21">
        <v>31</v>
      </c>
    </row>
    <row r="10" spans="1:10" x14ac:dyDescent="0.55000000000000004">
      <c r="A10" s="48" t="s">
        <v>18</v>
      </c>
      <c r="B10" s="41">
        <v>8</v>
      </c>
      <c r="C10" s="41">
        <v>133</v>
      </c>
      <c r="D10" s="41">
        <v>317856</v>
      </c>
      <c r="E10" s="44">
        <v>146364.48699999996</v>
      </c>
      <c r="F10" s="42">
        <v>0.4604741990083559</v>
      </c>
      <c r="G10" s="38">
        <v>41649</v>
      </c>
      <c r="H10" s="38">
        <v>5230</v>
      </c>
      <c r="I10" s="21">
        <v>14</v>
      </c>
      <c r="J10" s="21">
        <v>18</v>
      </c>
    </row>
    <row r="11" spans="1:10" x14ac:dyDescent="0.55000000000000004">
      <c r="A11" s="48" t="s">
        <v>19</v>
      </c>
      <c r="B11" s="41">
        <v>7</v>
      </c>
      <c r="C11" s="41">
        <v>131</v>
      </c>
      <c r="D11" s="41">
        <v>413306</v>
      </c>
      <c r="E11" s="44">
        <v>316859.26900000003</v>
      </c>
      <c r="F11" s="42">
        <v>0.7666457031835977</v>
      </c>
      <c r="G11" s="38">
        <v>43160</v>
      </c>
      <c r="H11" s="38">
        <v>5072</v>
      </c>
      <c r="I11" s="21">
        <v>21</v>
      </c>
      <c r="J11" s="21">
        <v>26</v>
      </c>
    </row>
    <row r="12" spans="1:10" x14ac:dyDescent="0.55000000000000004">
      <c r="A12" s="48" t="s">
        <v>20</v>
      </c>
      <c r="B12" s="41">
        <v>8</v>
      </c>
      <c r="C12" s="41">
        <v>59</v>
      </c>
      <c r="D12" s="41">
        <v>245212</v>
      </c>
      <c r="E12" s="44">
        <v>167923.96999999997</v>
      </c>
      <c r="F12" s="42">
        <v>0.6848113876971762</v>
      </c>
      <c r="G12" s="38">
        <v>33331</v>
      </c>
      <c r="H12" s="38">
        <v>4474</v>
      </c>
      <c r="I12" s="21">
        <v>31</v>
      </c>
      <c r="J12" s="21">
        <v>35</v>
      </c>
    </row>
    <row r="13" spans="1:10" x14ac:dyDescent="0.55000000000000004">
      <c r="A13" s="34">
        <v>805</v>
      </c>
      <c r="B13" s="41">
        <v>3</v>
      </c>
      <c r="C13" s="41">
        <v>72</v>
      </c>
      <c r="D13" s="41">
        <v>254164</v>
      </c>
      <c r="E13" s="44">
        <v>138770.57599999997</v>
      </c>
      <c r="F13" s="42">
        <v>0.54598832250043272</v>
      </c>
      <c r="G13" s="38">
        <v>29848</v>
      </c>
      <c r="H13" s="38">
        <v>3935</v>
      </c>
      <c r="I13" s="21">
        <v>14</v>
      </c>
      <c r="J13" s="21">
        <v>18</v>
      </c>
    </row>
    <row r="14" spans="1:10" x14ac:dyDescent="0.55000000000000004">
      <c r="A14" s="34" t="s">
        <v>21</v>
      </c>
      <c r="B14" s="41">
        <v>3</v>
      </c>
      <c r="C14" s="41">
        <v>17</v>
      </c>
      <c r="D14" s="41">
        <v>148896</v>
      </c>
      <c r="E14" s="44">
        <v>98541.202000000005</v>
      </c>
      <c r="F14" s="42">
        <v>0.66181228508489154</v>
      </c>
      <c r="G14" s="38">
        <v>18778</v>
      </c>
      <c r="H14" s="38">
        <v>2801</v>
      </c>
      <c r="I14" s="21">
        <v>12</v>
      </c>
      <c r="J14" s="21">
        <v>17</v>
      </c>
    </row>
    <row r="15" spans="1:10" x14ac:dyDescent="0.55000000000000004">
      <c r="A15" s="34" t="s">
        <v>22</v>
      </c>
      <c r="B15" s="41">
        <v>2</v>
      </c>
      <c r="C15" s="41">
        <v>16</v>
      </c>
      <c r="D15" s="41">
        <v>129579</v>
      </c>
      <c r="E15" s="44">
        <v>71464.773000000001</v>
      </c>
      <c r="F15" s="42">
        <v>0.55151508346259814</v>
      </c>
      <c r="G15" s="38">
        <v>17000</v>
      </c>
      <c r="H15" s="38">
        <v>2706</v>
      </c>
      <c r="I15" s="21">
        <v>7</v>
      </c>
      <c r="J15" s="21">
        <v>11</v>
      </c>
    </row>
    <row r="16" spans="1:10" x14ac:dyDescent="0.55000000000000004">
      <c r="A16" s="48" t="s">
        <v>23</v>
      </c>
      <c r="B16" s="41">
        <v>6</v>
      </c>
      <c r="C16" s="41">
        <v>62</v>
      </c>
      <c r="D16" s="41">
        <v>184042</v>
      </c>
      <c r="E16" s="44">
        <v>138201.06100000002</v>
      </c>
      <c r="F16" s="42">
        <v>0.75092131687332253</v>
      </c>
      <c r="G16" s="38">
        <v>20830</v>
      </c>
      <c r="H16" s="38">
        <v>2538</v>
      </c>
      <c r="I16" s="21">
        <v>12</v>
      </c>
      <c r="J16" s="21">
        <v>13</v>
      </c>
    </row>
    <row r="17" spans="1:10" x14ac:dyDescent="0.55000000000000004">
      <c r="A17" s="34" t="s">
        <v>24</v>
      </c>
      <c r="B17" s="41">
        <v>10</v>
      </c>
      <c r="C17" s="41">
        <v>145</v>
      </c>
      <c r="D17" s="41">
        <v>85815</v>
      </c>
      <c r="E17" s="44">
        <v>52843.65100000002</v>
      </c>
      <c r="F17" s="42">
        <v>0.6157857134533592</v>
      </c>
      <c r="G17" s="38">
        <v>10666</v>
      </c>
      <c r="H17" s="38">
        <v>1372</v>
      </c>
      <c r="I17" s="21">
        <v>12</v>
      </c>
      <c r="J17" s="21">
        <v>15</v>
      </c>
    </row>
    <row r="18" spans="1:10" x14ac:dyDescent="0.55000000000000004">
      <c r="A18" s="34" t="s">
        <v>25</v>
      </c>
      <c r="B18" s="41">
        <v>3</v>
      </c>
      <c r="C18" s="41">
        <v>52</v>
      </c>
      <c r="D18" s="41">
        <v>36987</v>
      </c>
      <c r="E18" s="44">
        <v>25875.401999999998</v>
      </c>
      <c r="F18" s="42">
        <v>0.69958098791467271</v>
      </c>
      <c r="G18" s="38">
        <v>6395</v>
      </c>
      <c r="H18" s="38">
        <v>871</v>
      </c>
      <c r="I18" s="21">
        <v>5</v>
      </c>
      <c r="J18" s="21">
        <v>7</v>
      </c>
    </row>
    <row r="20" spans="1:10" x14ac:dyDescent="0.55000000000000004">
      <c r="A20" s="34" t="s">
        <v>26</v>
      </c>
      <c r="B20" s="46" t="s">
        <v>27</v>
      </c>
    </row>
    <row r="21" spans="1:10" x14ac:dyDescent="0.55000000000000004">
      <c r="B21" s="46" t="s">
        <v>28</v>
      </c>
    </row>
    <row r="22" spans="1:10" x14ac:dyDescent="0.55000000000000004">
      <c r="B22" t="s">
        <v>29</v>
      </c>
    </row>
    <row r="24" spans="1:10" x14ac:dyDescent="0.55000000000000004">
      <c r="A24" s="47" t="s">
        <v>30</v>
      </c>
      <c r="B24" t="s">
        <v>31</v>
      </c>
    </row>
    <row r="25" spans="1:10" x14ac:dyDescent="0.55000000000000004">
      <c r="B25" t="s">
        <v>32</v>
      </c>
    </row>
    <row r="26" spans="1:10" x14ac:dyDescent="0.55000000000000004">
      <c r="B26" t="s">
        <v>33</v>
      </c>
    </row>
    <row r="27" spans="1:10" x14ac:dyDescent="0.55000000000000004">
      <c r="B27" t="s">
        <v>34</v>
      </c>
    </row>
    <row r="28" spans="1:10" x14ac:dyDescent="0.55000000000000004">
      <c r="B28" t="s">
        <v>35</v>
      </c>
    </row>
  </sheetData>
  <autoFilter ref="A1:J18" xr:uid="{A8452BC1-E5F9-4783-B603-A6ECFE520B47}">
    <sortState xmlns:xlrd2="http://schemas.microsoft.com/office/spreadsheetml/2017/richdata2" ref="A2:J18">
      <sortCondition descending="1" ref="H1:H18"/>
    </sortState>
  </autoFilter>
  <hyperlinks>
    <hyperlink ref="B20" r:id="rId1" display="https://data1.cde.ca.gov/dataquest/page2.asp?level=SELPA&amp;subject=SpecEd&amp;submit1=Submit" xr:uid="{02FB7843-9FAD-4F4F-AF8D-DB50C851868F}"/>
    <hyperlink ref="B21" r:id="rId2" xr:uid="{702FA9F3-9C1A-4F44-8C4D-A4112F0DBAB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6DE87-714F-4BDF-B1D3-23AB86A75623}">
  <dimension ref="A1:I135"/>
  <sheetViews>
    <sheetView topLeftCell="A46" workbookViewId="0">
      <selection activeCell="B48" sqref="B48"/>
    </sheetView>
  </sheetViews>
  <sheetFormatPr defaultColWidth="8.83984375" defaultRowHeight="14.4" x14ac:dyDescent="0.55000000000000004"/>
  <cols>
    <col min="1" max="1" width="14.83984375" bestFit="1" customWidth="1"/>
    <col min="2" max="2" width="38" bestFit="1" customWidth="1"/>
    <col min="3" max="3" width="7.15625" bestFit="1" customWidth="1"/>
    <col min="4" max="4" width="9.68359375" bestFit="1" customWidth="1"/>
    <col min="5" max="5" width="11.68359375" bestFit="1" customWidth="1"/>
    <col min="6" max="6" width="5.68359375" bestFit="1" customWidth="1"/>
    <col min="7" max="7" width="7.41796875" bestFit="1" customWidth="1"/>
    <col min="8" max="9" width="15.41796875" bestFit="1" customWidth="1"/>
  </cols>
  <sheetData>
    <row r="1" spans="1:9" x14ac:dyDescent="0.55000000000000004">
      <c r="A1" s="35" t="s">
        <v>0</v>
      </c>
      <c r="B1" s="4" t="s">
        <v>36</v>
      </c>
      <c r="C1" s="4" t="s">
        <v>37</v>
      </c>
      <c r="D1" s="4" t="s">
        <v>38</v>
      </c>
      <c r="E1" s="4" t="s">
        <v>39</v>
      </c>
      <c r="F1" s="49" t="s">
        <v>40</v>
      </c>
      <c r="G1" s="49" t="s">
        <v>41</v>
      </c>
      <c r="H1" s="4" t="s">
        <v>42</v>
      </c>
      <c r="I1" s="4" t="s">
        <v>43</v>
      </c>
    </row>
    <row r="2" spans="1:9" x14ac:dyDescent="0.55000000000000004">
      <c r="A2" s="48" t="s">
        <v>10</v>
      </c>
      <c r="B2" t="s">
        <v>405</v>
      </c>
      <c r="C2">
        <v>467007</v>
      </c>
      <c r="D2" s="7">
        <v>85377</v>
      </c>
      <c r="E2" s="52">
        <v>15561</v>
      </c>
      <c r="F2" s="50">
        <v>0.85899999999999999</v>
      </c>
      <c r="G2" s="50">
        <f>D2/C2</f>
        <v>0.18281738817619436</v>
      </c>
      <c r="H2">
        <f>E2/C2</f>
        <v>3.3320699689726278E-2</v>
      </c>
      <c r="I2">
        <f>E2/D2</f>
        <v>0.18226220176394112</v>
      </c>
    </row>
    <row r="3" spans="1:9" x14ac:dyDescent="0.55000000000000004">
      <c r="A3" s="48" t="s">
        <v>10</v>
      </c>
      <c r="B3" t="s">
        <v>44</v>
      </c>
      <c r="C3">
        <v>11703</v>
      </c>
      <c r="D3" s="7">
        <v>441</v>
      </c>
      <c r="E3" s="52">
        <v>0</v>
      </c>
      <c r="F3" s="50">
        <v>0.73148098778091097</v>
      </c>
      <c r="G3" s="50">
        <f t="shared" ref="G3:G62" si="0">D3/C3</f>
        <v>3.7682645475519097E-2</v>
      </c>
      <c r="H3">
        <f t="shared" ref="H3:H62" si="1">E3/C3</f>
        <v>0</v>
      </c>
      <c r="I3">
        <f t="shared" ref="I3:I65" si="2">E3/D3</f>
        <v>0</v>
      </c>
    </row>
    <row r="4" spans="1:9" x14ac:dyDescent="0.55000000000000004">
      <c r="A4" s="48" t="s">
        <v>11</v>
      </c>
      <c r="B4" t="s">
        <v>45</v>
      </c>
      <c r="C4">
        <v>251094</v>
      </c>
      <c r="D4" s="54">
        <v>33543</v>
      </c>
      <c r="E4" s="8">
        <v>4253</v>
      </c>
      <c r="F4" s="50">
        <v>0.74052053812516438</v>
      </c>
      <c r="G4" s="50">
        <f t="shared" si="0"/>
        <v>0.13358742144376209</v>
      </c>
      <c r="H4">
        <f t="shared" si="1"/>
        <v>1.6937879837829656E-2</v>
      </c>
      <c r="I4">
        <f t="shared" si="2"/>
        <v>0.12679247533017321</v>
      </c>
    </row>
    <row r="5" spans="1:9" x14ac:dyDescent="0.55000000000000004">
      <c r="A5" s="48" t="s">
        <v>11</v>
      </c>
      <c r="B5" t="s">
        <v>46</v>
      </c>
      <c r="C5">
        <v>41090</v>
      </c>
      <c r="D5" s="53">
        <v>4777</v>
      </c>
      <c r="E5" s="8">
        <v>575</v>
      </c>
      <c r="F5" s="50">
        <v>0.67200000000000004</v>
      </c>
      <c r="G5" s="50">
        <f t="shared" si="0"/>
        <v>0.1162569968362132</v>
      </c>
      <c r="H5">
        <f t="shared" si="1"/>
        <v>1.3993672426381115E-2</v>
      </c>
      <c r="I5">
        <f t="shared" si="2"/>
        <v>0.12036843207033703</v>
      </c>
    </row>
    <row r="6" spans="1:9" x14ac:dyDescent="0.55000000000000004">
      <c r="A6" s="48" t="s">
        <v>11</v>
      </c>
      <c r="B6" t="s">
        <v>590</v>
      </c>
      <c r="C6">
        <v>93828</v>
      </c>
      <c r="D6" s="53">
        <v>13928</v>
      </c>
      <c r="E6" s="8">
        <v>1522</v>
      </c>
      <c r="F6" s="50">
        <v>0.76297377115573162</v>
      </c>
      <c r="G6" s="50">
        <f t="shared" si="0"/>
        <v>0.14844182973099715</v>
      </c>
      <c r="H6">
        <f t="shared" si="1"/>
        <v>1.6221170652683633E-2</v>
      </c>
      <c r="I6">
        <f t="shared" si="2"/>
        <v>0.10927627800114877</v>
      </c>
    </row>
    <row r="7" spans="1:9" x14ac:dyDescent="0.55000000000000004">
      <c r="A7" s="48" t="s">
        <v>11</v>
      </c>
      <c r="B7" s="59" t="s">
        <v>593</v>
      </c>
      <c r="C7">
        <v>554</v>
      </c>
      <c r="D7" s="53">
        <v>554</v>
      </c>
      <c r="E7" s="8">
        <v>51</v>
      </c>
      <c r="F7" s="50">
        <v>0.54600000000000004</v>
      </c>
      <c r="G7" s="50">
        <f t="shared" si="0"/>
        <v>1</v>
      </c>
      <c r="H7">
        <f t="shared" si="1"/>
        <v>9.2057761732851989E-2</v>
      </c>
      <c r="I7">
        <f t="shared" si="2"/>
        <v>9.2057761732851989E-2</v>
      </c>
    </row>
    <row r="8" spans="1:9" x14ac:dyDescent="0.55000000000000004">
      <c r="A8" s="48" t="s">
        <v>11</v>
      </c>
      <c r="B8" t="s">
        <v>48</v>
      </c>
      <c r="C8">
        <v>37176</v>
      </c>
      <c r="D8" s="53">
        <v>4593</v>
      </c>
      <c r="E8" s="8">
        <v>455</v>
      </c>
      <c r="F8" s="50">
        <v>0.85499999999999998</v>
      </c>
      <c r="G8" s="50">
        <f t="shared" si="0"/>
        <v>0.12354744996772112</v>
      </c>
      <c r="H8">
        <f t="shared" si="1"/>
        <v>1.2239078975683236E-2</v>
      </c>
      <c r="I8">
        <f t="shared" si="2"/>
        <v>9.906379272806444E-2</v>
      </c>
    </row>
    <row r="9" spans="1:9" x14ac:dyDescent="0.55000000000000004">
      <c r="A9" s="48" t="s">
        <v>11</v>
      </c>
      <c r="B9" t="s">
        <v>563</v>
      </c>
      <c r="C9">
        <v>93876</v>
      </c>
      <c r="D9" s="53">
        <v>10518</v>
      </c>
      <c r="E9" s="8">
        <v>1132</v>
      </c>
      <c r="F9" s="50">
        <v>0.75756519238143927</v>
      </c>
      <c r="G9" s="50">
        <f t="shared" si="0"/>
        <v>0.11204141633644382</v>
      </c>
      <c r="H9">
        <f t="shared" si="1"/>
        <v>1.2058460096297243E-2</v>
      </c>
      <c r="I9">
        <f t="shared" si="2"/>
        <v>0.10762502376877733</v>
      </c>
    </row>
    <row r="10" spans="1:9" x14ac:dyDescent="0.55000000000000004">
      <c r="A10" s="48" t="s">
        <v>11</v>
      </c>
      <c r="B10" t="s">
        <v>49</v>
      </c>
      <c r="C10">
        <v>49454</v>
      </c>
      <c r="D10" s="53">
        <v>6490</v>
      </c>
      <c r="E10" s="8">
        <v>839</v>
      </c>
      <c r="F10" s="50">
        <v>0.89900000000000002</v>
      </c>
      <c r="G10" s="50">
        <f t="shared" si="0"/>
        <v>0.13123306507057064</v>
      </c>
      <c r="H10">
        <f t="shared" si="1"/>
        <v>1.6965260646257127E-2</v>
      </c>
      <c r="I10">
        <f t="shared" si="2"/>
        <v>0.12927580893682589</v>
      </c>
    </row>
    <row r="11" spans="1:9" x14ac:dyDescent="0.55000000000000004">
      <c r="A11" s="48" t="s">
        <v>11</v>
      </c>
      <c r="B11" t="s">
        <v>310</v>
      </c>
      <c r="C11">
        <v>92787</v>
      </c>
      <c r="D11" s="53">
        <v>12512</v>
      </c>
      <c r="E11" s="8">
        <v>1588</v>
      </c>
      <c r="F11" s="50">
        <v>0.53156931466692536</v>
      </c>
      <c r="G11" s="50">
        <f t="shared" si="0"/>
        <v>0.13484647633828015</v>
      </c>
      <c r="H11">
        <f t="shared" si="1"/>
        <v>1.711446646620755E-2</v>
      </c>
      <c r="I11">
        <f t="shared" si="2"/>
        <v>0.12691815856777494</v>
      </c>
    </row>
    <row r="12" spans="1:9" x14ac:dyDescent="0.55000000000000004">
      <c r="A12" s="48" t="s">
        <v>11</v>
      </c>
      <c r="B12" t="s">
        <v>50</v>
      </c>
      <c r="C12">
        <v>53294</v>
      </c>
      <c r="D12" s="53">
        <v>6865</v>
      </c>
      <c r="E12" s="8">
        <v>802</v>
      </c>
      <c r="F12" s="50">
        <v>0.47299999999999998</v>
      </c>
      <c r="G12" s="50">
        <f t="shared" si="0"/>
        <v>0.12881375014072879</v>
      </c>
      <c r="H12">
        <f t="shared" si="1"/>
        <v>1.5048598341276691E-2</v>
      </c>
      <c r="I12">
        <f t="shared" si="2"/>
        <v>0.1168244719592134</v>
      </c>
    </row>
    <row r="13" spans="1:9" x14ac:dyDescent="0.55000000000000004">
      <c r="A13" s="48" t="s">
        <v>11</v>
      </c>
      <c r="B13" t="s">
        <v>311</v>
      </c>
      <c r="C13">
        <v>33082</v>
      </c>
      <c r="D13" s="53">
        <v>4457</v>
      </c>
      <c r="E13" s="8">
        <v>448</v>
      </c>
      <c r="F13" s="50">
        <v>0.83</v>
      </c>
      <c r="G13" s="50">
        <f t="shared" si="0"/>
        <v>0.13472583277915481</v>
      </c>
      <c r="H13">
        <f t="shared" si="1"/>
        <v>1.3542107490478206E-2</v>
      </c>
      <c r="I13">
        <f t="shared" si="2"/>
        <v>0.10051604218083914</v>
      </c>
    </row>
    <row r="14" spans="1:9" x14ac:dyDescent="0.55000000000000004">
      <c r="A14" s="48" t="s">
        <v>11</v>
      </c>
      <c r="B14" t="s">
        <v>312</v>
      </c>
      <c r="C14">
        <v>8652</v>
      </c>
      <c r="D14" s="53">
        <v>1193</v>
      </c>
      <c r="E14" s="8">
        <v>99</v>
      </c>
      <c r="F14" s="50">
        <v>0.68799999999999994</v>
      </c>
      <c r="G14" s="50">
        <f t="shared" si="0"/>
        <v>0.13788719371243643</v>
      </c>
      <c r="H14">
        <f t="shared" si="1"/>
        <v>1.144244105409154E-2</v>
      </c>
      <c r="I14">
        <f t="shared" si="2"/>
        <v>8.298407376362113E-2</v>
      </c>
    </row>
    <row r="15" spans="1:9" x14ac:dyDescent="0.55000000000000004">
      <c r="A15" s="48" t="s">
        <v>11</v>
      </c>
      <c r="B15" t="s">
        <v>571</v>
      </c>
      <c r="C15">
        <v>21100</v>
      </c>
      <c r="D15" s="53" t="s">
        <v>52</v>
      </c>
      <c r="E15" s="8" t="s">
        <v>52</v>
      </c>
      <c r="F15" s="50">
        <v>0.83499999999999996</v>
      </c>
      <c r="G15" s="50" t="s">
        <v>52</v>
      </c>
      <c r="H15" t="s">
        <v>52</v>
      </c>
      <c r="I15" t="s">
        <v>52</v>
      </c>
    </row>
    <row r="16" spans="1:9" x14ac:dyDescent="0.55000000000000004">
      <c r="A16" s="48" t="s">
        <v>11</v>
      </c>
      <c r="B16" t="s">
        <v>313</v>
      </c>
      <c r="C16">
        <v>28396</v>
      </c>
      <c r="D16" s="53">
        <v>3850</v>
      </c>
      <c r="E16" s="8">
        <v>521</v>
      </c>
      <c r="F16" s="50">
        <v>0.28999999999999998</v>
      </c>
      <c r="G16" s="50">
        <f t="shared" si="0"/>
        <v>0.13558247640512749</v>
      </c>
      <c r="H16">
        <f t="shared" si="1"/>
        <v>1.834765459923933E-2</v>
      </c>
      <c r="I16">
        <f t="shared" si="2"/>
        <v>0.13532467532467532</v>
      </c>
    </row>
    <row r="17" spans="1:9" x14ac:dyDescent="0.55000000000000004">
      <c r="A17" s="48" t="s">
        <v>12</v>
      </c>
      <c r="B17" t="s">
        <v>53</v>
      </c>
      <c r="C17">
        <v>36242</v>
      </c>
      <c r="D17" s="7">
        <v>4984</v>
      </c>
      <c r="E17" s="8">
        <v>588</v>
      </c>
      <c r="F17" s="50">
        <v>0.76691344296672381</v>
      </c>
      <c r="G17" s="50">
        <f t="shared" si="0"/>
        <v>0.13752000441476739</v>
      </c>
      <c r="H17">
        <f t="shared" si="1"/>
        <v>1.6224270183764693E-2</v>
      </c>
      <c r="I17">
        <f t="shared" si="2"/>
        <v>0.11797752808988764</v>
      </c>
    </row>
    <row r="18" spans="1:9" x14ac:dyDescent="0.55000000000000004">
      <c r="A18" s="48" t="s">
        <v>12</v>
      </c>
      <c r="B18" t="s">
        <v>54</v>
      </c>
      <c r="C18">
        <v>65613</v>
      </c>
      <c r="D18" s="7">
        <v>10717</v>
      </c>
      <c r="E18" s="8">
        <v>1521</v>
      </c>
      <c r="F18" s="50">
        <v>0.58201300047246729</v>
      </c>
      <c r="G18" s="50">
        <f t="shared" si="0"/>
        <v>0.16333653391858322</v>
      </c>
      <c r="H18">
        <f t="shared" si="1"/>
        <v>2.3181381738375018E-2</v>
      </c>
      <c r="I18">
        <f t="shared" si="2"/>
        <v>0.14192404590836988</v>
      </c>
    </row>
    <row r="19" spans="1:9" x14ac:dyDescent="0.55000000000000004">
      <c r="A19" s="48" t="s">
        <v>12</v>
      </c>
      <c r="B19" t="s">
        <v>573</v>
      </c>
      <c r="C19">
        <v>108511</v>
      </c>
      <c r="D19" s="7">
        <v>15238</v>
      </c>
      <c r="E19" s="8">
        <v>2085</v>
      </c>
      <c r="F19" s="50">
        <v>0.42518126272912421</v>
      </c>
      <c r="G19" s="50">
        <f t="shared" si="0"/>
        <v>0.14042815935711586</v>
      </c>
      <c r="H19">
        <f t="shared" si="1"/>
        <v>1.921464183354683E-2</v>
      </c>
      <c r="I19">
        <f t="shared" si="2"/>
        <v>0.13682898018112613</v>
      </c>
    </row>
    <row r="20" spans="1:9" x14ac:dyDescent="0.55000000000000004">
      <c r="A20" s="48" t="s">
        <v>12</v>
      </c>
      <c r="B20" t="s">
        <v>574</v>
      </c>
      <c r="C20">
        <v>34395</v>
      </c>
      <c r="D20" s="7">
        <v>5556</v>
      </c>
      <c r="E20" s="8">
        <v>690</v>
      </c>
      <c r="F20" s="50">
        <v>0.68294167756941426</v>
      </c>
      <c r="G20" s="50">
        <f t="shared" si="0"/>
        <v>0.16153510684692543</v>
      </c>
      <c r="H20">
        <f t="shared" si="1"/>
        <v>2.006105538595726E-2</v>
      </c>
      <c r="I20">
        <f t="shared" si="2"/>
        <v>0.12419006479481641</v>
      </c>
    </row>
    <row r="21" spans="1:9" x14ac:dyDescent="0.55000000000000004">
      <c r="A21" s="48" t="s">
        <v>12</v>
      </c>
      <c r="B21" t="s">
        <v>57</v>
      </c>
      <c r="C21">
        <v>36519</v>
      </c>
      <c r="D21" s="7">
        <v>4483</v>
      </c>
      <c r="E21" s="8">
        <v>954</v>
      </c>
      <c r="F21" s="50">
        <v>0.183</v>
      </c>
      <c r="G21" s="50">
        <f t="shared" si="0"/>
        <v>0.12275801637503765</v>
      </c>
      <c r="H21">
        <f t="shared" si="1"/>
        <v>2.6123387825515484E-2</v>
      </c>
      <c r="I21">
        <f t="shared" si="2"/>
        <v>0.21280392594244926</v>
      </c>
    </row>
    <row r="22" spans="1:9" x14ac:dyDescent="0.55000000000000004">
      <c r="A22" s="48" t="s">
        <v>12</v>
      </c>
      <c r="B22" t="s">
        <v>58</v>
      </c>
      <c r="C22">
        <v>104801</v>
      </c>
      <c r="D22" s="7">
        <v>15295</v>
      </c>
      <c r="E22" s="8">
        <v>2507</v>
      </c>
      <c r="F22" s="50">
        <v>0.58799999999999997</v>
      </c>
      <c r="G22" s="50">
        <f t="shared" si="0"/>
        <v>0.14594326390015364</v>
      </c>
      <c r="H22">
        <f t="shared" si="1"/>
        <v>2.3921527466340971E-2</v>
      </c>
      <c r="I22">
        <f t="shared" si="2"/>
        <v>0.16390977443609023</v>
      </c>
    </row>
    <row r="23" spans="1:9" x14ac:dyDescent="0.55000000000000004">
      <c r="A23" s="48" t="s">
        <v>12</v>
      </c>
      <c r="B23" t="s">
        <v>59</v>
      </c>
      <c r="C23">
        <v>81516</v>
      </c>
      <c r="D23" s="7">
        <v>12260</v>
      </c>
      <c r="E23" s="8">
        <v>1887</v>
      </c>
      <c r="F23" s="50">
        <v>0.59331926247607836</v>
      </c>
      <c r="G23" s="50">
        <f t="shared" si="0"/>
        <v>0.15039992148780607</v>
      </c>
      <c r="H23">
        <f t="shared" si="1"/>
        <v>2.3148829677609305E-2</v>
      </c>
      <c r="I23">
        <f t="shared" si="2"/>
        <v>0.15391517128874388</v>
      </c>
    </row>
    <row r="24" spans="1:9" x14ac:dyDescent="0.55000000000000004">
      <c r="A24" s="48" t="s">
        <v>13</v>
      </c>
      <c r="B24" t="s">
        <v>60</v>
      </c>
      <c r="C24">
        <v>17671</v>
      </c>
      <c r="D24" s="7">
        <v>2319</v>
      </c>
      <c r="E24" s="8">
        <v>420</v>
      </c>
      <c r="F24" s="50">
        <v>0.87</v>
      </c>
      <c r="G24" s="50">
        <f t="shared" si="0"/>
        <v>0.13123196197159187</v>
      </c>
      <c r="H24">
        <f t="shared" si="1"/>
        <v>2.3767755078942902E-2</v>
      </c>
      <c r="I24">
        <f t="shared" si="2"/>
        <v>0.18111254851228978</v>
      </c>
    </row>
    <row r="25" spans="1:9" x14ac:dyDescent="0.55000000000000004">
      <c r="A25" s="48" t="s">
        <v>13</v>
      </c>
      <c r="B25" t="s">
        <v>61</v>
      </c>
      <c r="C25">
        <v>47899</v>
      </c>
      <c r="D25" s="7">
        <v>5452</v>
      </c>
      <c r="E25" s="8">
        <v>899</v>
      </c>
      <c r="F25" s="50">
        <v>0.255</v>
      </c>
      <c r="G25" s="50">
        <f t="shared" si="0"/>
        <v>0.11382283554980271</v>
      </c>
      <c r="H25">
        <f t="shared" si="1"/>
        <v>1.8768659053424914E-2</v>
      </c>
      <c r="I25">
        <f t="shared" si="2"/>
        <v>0.16489361702127658</v>
      </c>
    </row>
    <row r="26" spans="1:9" x14ac:dyDescent="0.55000000000000004">
      <c r="A26" s="48" t="s">
        <v>13</v>
      </c>
      <c r="B26" t="s">
        <v>62</v>
      </c>
      <c r="C26">
        <v>57198</v>
      </c>
      <c r="D26" s="7">
        <v>6475</v>
      </c>
      <c r="E26" s="8">
        <v>1243</v>
      </c>
      <c r="F26" s="50">
        <v>0.61923780551767538</v>
      </c>
      <c r="G26" s="50">
        <f t="shared" si="0"/>
        <v>0.11320325885520473</v>
      </c>
      <c r="H26">
        <f t="shared" si="1"/>
        <v>2.1731529074443163E-2</v>
      </c>
      <c r="I26">
        <f t="shared" si="2"/>
        <v>0.19196911196911198</v>
      </c>
    </row>
    <row r="27" spans="1:9" x14ac:dyDescent="0.55000000000000004">
      <c r="A27" s="48" t="s">
        <v>13</v>
      </c>
      <c r="B27" t="s">
        <v>63</v>
      </c>
      <c r="C27">
        <v>35617</v>
      </c>
      <c r="D27" s="7">
        <v>3200</v>
      </c>
      <c r="E27" s="8">
        <v>678</v>
      </c>
      <c r="F27" s="50">
        <v>0.189</v>
      </c>
      <c r="G27" s="50">
        <f t="shared" si="0"/>
        <v>8.9844737063761684E-2</v>
      </c>
      <c r="H27">
        <f t="shared" si="1"/>
        <v>1.9035853665384506E-2</v>
      </c>
      <c r="I27">
        <f t="shared" si="2"/>
        <v>0.21187500000000001</v>
      </c>
    </row>
    <row r="28" spans="1:9" x14ac:dyDescent="0.55000000000000004">
      <c r="A28" s="48" t="s">
        <v>13</v>
      </c>
      <c r="B28" t="s">
        <v>64</v>
      </c>
      <c r="C28">
        <v>21234</v>
      </c>
      <c r="D28" s="7">
        <v>2362</v>
      </c>
      <c r="E28" s="8">
        <v>490</v>
      </c>
      <c r="F28" s="50">
        <v>0.46</v>
      </c>
      <c r="G28" s="50">
        <f t="shared" si="0"/>
        <v>0.11123669586512197</v>
      </c>
      <c r="H28">
        <f t="shared" si="1"/>
        <v>2.307619854949609E-2</v>
      </c>
      <c r="I28">
        <f t="shared" si="2"/>
        <v>0.20745131244707873</v>
      </c>
    </row>
    <row r="29" spans="1:9" x14ac:dyDescent="0.55000000000000004">
      <c r="A29" s="48" t="s">
        <v>13</v>
      </c>
      <c r="B29" t="s">
        <v>430</v>
      </c>
      <c r="C29">
        <v>39752</v>
      </c>
      <c r="D29" s="7">
        <v>4880</v>
      </c>
      <c r="E29" s="8">
        <v>858</v>
      </c>
      <c r="F29" s="50">
        <v>0.5318808361843429</v>
      </c>
      <c r="G29" s="50">
        <f t="shared" si="0"/>
        <v>0.12276111893741196</v>
      </c>
      <c r="H29">
        <f t="shared" si="1"/>
        <v>2.1583819682028577E-2</v>
      </c>
      <c r="I29">
        <f t="shared" si="2"/>
        <v>0.17581967213114755</v>
      </c>
    </row>
    <row r="30" spans="1:9" x14ac:dyDescent="0.55000000000000004">
      <c r="A30" s="48" t="s">
        <v>13</v>
      </c>
      <c r="B30" t="s">
        <v>431</v>
      </c>
      <c r="C30">
        <v>31692</v>
      </c>
      <c r="D30" s="7">
        <v>3498</v>
      </c>
      <c r="E30" s="8">
        <v>857</v>
      </c>
      <c r="F30" s="50">
        <v>0.3591701060204468</v>
      </c>
      <c r="G30" s="50">
        <f t="shared" si="0"/>
        <v>0.11037485800833018</v>
      </c>
      <c r="H30">
        <f t="shared" si="1"/>
        <v>2.7041524674996844E-2</v>
      </c>
      <c r="I30">
        <f t="shared" si="2"/>
        <v>0.24499714122355631</v>
      </c>
    </row>
    <row r="31" spans="1:9" x14ac:dyDescent="0.55000000000000004">
      <c r="A31" s="48" t="s">
        <v>13</v>
      </c>
      <c r="B31" t="s">
        <v>432</v>
      </c>
      <c r="C31">
        <v>25749</v>
      </c>
      <c r="D31" s="7">
        <v>3224</v>
      </c>
      <c r="E31" s="8">
        <v>594</v>
      </c>
      <c r="F31" s="50">
        <v>0.504</v>
      </c>
      <c r="G31" s="50">
        <f t="shared" si="0"/>
        <v>0.12520874597071732</v>
      </c>
      <c r="H31">
        <f t="shared" si="1"/>
        <v>2.3068857042991962E-2</v>
      </c>
      <c r="I31">
        <f t="shared" si="2"/>
        <v>0.18424317617866004</v>
      </c>
    </row>
    <row r="32" spans="1:9" x14ac:dyDescent="0.55000000000000004">
      <c r="A32" s="48" t="s">
        <v>13</v>
      </c>
      <c r="B32" t="s">
        <v>65</v>
      </c>
      <c r="C32">
        <v>48326</v>
      </c>
      <c r="D32" s="7">
        <v>6631</v>
      </c>
      <c r="E32" s="8">
        <v>1040</v>
      </c>
      <c r="F32" s="50">
        <v>0.878</v>
      </c>
      <c r="G32" s="50">
        <f t="shared" si="0"/>
        <v>0.1372139221123205</v>
      </c>
      <c r="H32">
        <f t="shared" si="1"/>
        <v>2.1520506559615942E-2</v>
      </c>
      <c r="I32">
        <f t="shared" si="2"/>
        <v>0.15683908912682853</v>
      </c>
    </row>
    <row r="33" spans="1:9" x14ac:dyDescent="0.55000000000000004">
      <c r="A33" s="48" t="s">
        <v>13</v>
      </c>
      <c r="B33" t="s">
        <v>433</v>
      </c>
      <c r="C33">
        <v>29280</v>
      </c>
      <c r="D33" s="7">
        <v>3903</v>
      </c>
      <c r="E33" s="8">
        <v>716</v>
      </c>
      <c r="F33" s="50">
        <v>0.29099385245901638</v>
      </c>
      <c r="G33" s="50">
        <f t="shared" si="0"/>
        <v>0.13329918032786886</v>
      </c>
      <c r="H33">
        <f t="shared" si="1"/>
        <v>2.4453551912568306E-2</v>
      </c>
      <c r="I33">
        <f t="shared" si="2"/>
        <v>0.18344862925954394</v>
      </c>
    </row>
    <row r="34" spans="1:9" x14ac:dyDescent="0.55000000000000004">
      <c r="A34" s="48" t="s">
        <v>13</v>
      </c>
      <c r="B34" t="s">
        <v>66</v>
      </c>
      <c r="C34">
        <v>24015</v>
      </c>
      <c r="D34" s="7">
        <v>2183</v>
      </c>
      <c r="E34" s="8">
        <v>442</v>
      </c>
      <c r="F34" s="50">
        <v>0.42299999999999999</v>
      </c>
      <c r="G34" s="50">
        <f t="shared" si="0"/>
        <v>9.0901519883406209E-2</v>
      </c>
      <c r="H34">
        <f t="shared" si="1"/>
        <v>1.840516343951697E-2</v>
      </c>
      <c r="I34">
        <f t="shared" si="2"/>
        <v>0.20247366010077875</v>
      </c>
    </row>
    <row r="35" spans="1:9" x14ac:dyDescent="0.55000000000000004">
      <c r="A35" s="48" t="s">
        <v>13</v>
      </c>
      <c r="B35" t="s">
        <v>434</v>
      </c>
      <c r="C35">
        <v>46850</v>
      </c>
      <c r="D35" s="7">
        <v>5086</v>
      </c>
      <c r="E35" s="8">
        <v>1394</v>
      </c>
      <c r="F35" s="50">
        <v>0.42106892209178232</v>
      </c>
      <c r="G35" s="50">
        <f t="shared" si="0"/>
        <v>0.10855923159018142</v>
      </c>
      <c r="H35">
        <f t="shared" si="1"/>
        <v>2.9754535752401282E-2</v>
      </c>
      <c r="I35">
        <f t="shared" si="2"/>
        <v>0.27408572552103816</v>
      </c>
    </row>
    <row r="36" spans="1:9" x14ac:dyDescent="0.55000000000000004">
      <c r="A36" s="48" t="s">
        <v>13</v>
      </c>
      <c r="B36" t="s">
        <v>566</v>
      </c>
      <c r="C36">
        <v>43163</v>
      </c>
      <c r="D36" s="7">
        <v>5304</v>
      </c>
      <c r="E36" s="8">
        <v>815</v>
      </c>
      <c r="F36" s="50">
        <v>0.71599999999999997</v>
      </c>
      <c r="G36" s="50">
        <f t="shared" si="0"/>
        <v>0.12288302481291848</v>
      </c>
      <c r="H36">
        <f t="shared" si="1"/>
        <v>1.8881912749345503E-2</v>
      </c>
      <c r="I36">
        <f t="shared" si="2"/>
        <v>0.15365761689291102</v>
      </c>
    </row>
    <row r="37" spans="1:9" x14ac:dyDescent="0.55000000000000004">
      <c r="A37" s="48" t="s">
        <v>14</v>
      </c>
      <c r="B37" t="s">
        <v>68</v>
      </c>
      <c r="C37">
        <v>48483</v>
      </c>
      <c r="D37" s="7">
        <v>6578</v>
      </c>
      <c r="E37" s="8">
        <v>919</v>
      </c>
      <c r="F37" s="50">
        <v>0.77848827424045541</v>
      </c>
      <c r="G37" s="50">
        <f t="shared" si="0"/>
        <v>0.13567642266361404</v>
      </c>
      <c r="H37">
        <f t="shared" si="1"/>
        <v>1.8955097663098407E-2</v>
      </c>
      <c r="I37">
        <f t="shared" si="2"/>
        <v>0.13970811796898752</v>
      </c>
    </row>
    <row r="38" spans="1:9" x14ac:dyDescent="0.55000000000000004">
      <c r="A38" s="48" t="s">
        <v>14</v>
      </c>
      <c r="B38" t="s">
        <v>591</v>
      </c>
      <c r="C38">
        <v>47299</v>
      </c>
      <c r="D38" s="7">
        <v>5787</v>
      </c>
      <c r="E38" s="8">
        <v>1035</v>
      </c>
      <c r="F38" s="50">
        <v>0.6964025243662656</v>
      </c>
      <c r="G38" s="50">
        <f t="shared" si="0"/>
        <v>0.12234930971056471</v>
      </c>
      <c r="H38">
        <f t="shared" si="1"/>
        <v>2.1882069388359161E-2</v>
      </c>
      <c r="I38">
        <f t="shared" si="2"/>
        <v>0.17884914463452567</v>
      </c>
    </row>
    <row r="39" spans="1:9" x14ac:dyDescent="0.55000000000000004">
      <c r="A39" s="48" t="s">
        <v>14</v>
      </c>
      <c r="B39" t="s">
        <v>568</v>
      </c>
      <c r="C39">
        <v>74431</v>
      </c>
      <c r="D39" s="7">
        <v>9804</v>
      </c>
      <c r="E39" s="8">
        <v>1622</v>
      </c>
      <c r="F39" s="50">
        <v>0.69099999999999995</v>
      </c>
      <c r="G39" s="50">
        <f t="shared" si="0"/>
        <v>0.13171931050234445</v>
      </c>
      <c r="H39">
        <f t="shared" si="1"/>
        <v>2.179199527078771E-2</v>
      </c>
      <c r="I39">
        <f t="shared" si="2"/>
        <v>0.16544267645858834</v>
      </c>
    </row>
    <row r="40" spans="1:9" x14ac:dyDescent="0.55000000000000004">
      <c r="A40" s="48" t="s">
        <v>14</v>
      </c>
      <c r="B40" t="s">
        <v>70</v>
      </c>
      <c r="C40">
        <v>41370</v>
      </c>
      <c r="D40" s="7">
        <v>5150</v>
      </c>
      <c r="E40" s="8">
        <v>735</v>
      </c>
      <c r="F40" s="50">
        <v>0.86243886874546782</v>
      </c>
      <c r="G40" s="50">
        <f t="shared" si="0"/>
        <v>0.12448634276045444</v>
      </c>
      <c r="H40">
        <f t="shared" si="1"/>
        <v>1.7766497461928935E-2</v>
      </c>
      <c r="I40">
        <f t="shared" si="2"/>
        <v>0.14271844660194175</v>
      </c>
    </row>
    <row r="41" spans="1:9" x14ac:dyDescent="0.55000000000000004">
      <c r="A41" s="48" t="s">
        <v>14</v>
      </c>
      <c r="B41" t="s">
        <v>315</v>
      </c>
      <c r="C41">
        <v>92294</v>
      </c>
      <c r="D41" s="7">
        <v>12251</v>
      </c>
      <c r="E41" s="8">
        <v>2387</v>
      </c>
      <c r="F41" s="50">
        <v>0.44693855505233282</v>
      </c>
      <c r="G41" s="50">
        <f t="shared" si="0"/>
        <v>0.13273885626367912</v>
      </c>
      <c r="H41">
        <f t="shared" si="1"/>
        <v>2.5863003012113462E-2</v>
      </c>
      <c r="I41">
        <f t="shared" si="2"/>
        <v>0.19484123745000409</v>
      </c>
    </row>
    <row r="42" spans="1:9" x14ac:dyDescent="0.55000000000000004">
      <c r="A42" s="48" t="s">
        <v>14</v>
      </c>
      <c r="B42" t="s">
        <v>71</v>
      </c>
      <c r="C42">
        <v>17890</v>
      </c>
      <c r="D42" s="7">
        <v>2243</v>
      </c>
      <c r="E42" s="8">
        <v>377</v>
      </c>
      <c r="F42" s="50">
        <v>0.73699999999999999</v>
      </c>
      <c r="G42" s="50">
        <f t="shared" si="0"/>
        <v>0.12537730575740638</v>
      </c>
      <c r="H42">
        <f t="shared" si="1"/>
        <v>2.1073225265511458E-2</v>
      </c>
      <c r="I42">
        <f t="shared" si="2"/>
        <v>0.16807846633972359</v>
      </c>
    </row>
    <row r="43" spans="1:9" x14ac:dyDescent="0.55000000000000004">
      <c r="A43" s="48" t="s">
        <v>14</v>
      </c>
      <c r="B43" t="s">
        <v>72</v>
      </c>
      <c r="C43">
        <v>20550</v>
      </c>
      <c r="D43" s="7">
        <v>2250</v>
      </c>
      <c r="E43" s="8">
        <v>365</v>
      </c>
      <c r="F43" s="50">
        <v>0.52200000000000002</v>
      </c>
      <c r="G43" s="50">
        <f t="shared" si="0"/>
        <v>0.10948905109489052</v>
      </c>
      <c r="H43">
        <f t="shared" si="1"/>
        <v>1.7761557177615572E-2</v>
      </c>
      <c r="I43">
        <f t="shared" si="2"/>
        <v>0.16222222222222221</v>
      </c>
    </row>
    <row r="44" spans="1:9" x14ac:dyDescent="0.55000000000000004">
      <c r="A44" s="48" t="s">
        <v>14</v>
      </c>
      <c r="B44" t="s">
        <v>561</v>
      </c>
      <c r="C44">
        <v>21867</v>
      </c>
      <c r="D44" s="7">
        <v>2829</v>
      </c>
      <c r="E44" s="8">
        <v>429</v>
      </c>
      <c r="F44" s="50">
        <v>0.91</v>
      </c>
      <c r="G44" s="50">
        <f t="shared" si="0"/>
        <v>0.1293730278501852</v>
      </c>
      <c r="H44">
        <f t="shared" si="1"/>
        <v>1.9618603374948553E-2</v>
      </c>
      <c r="I44">
        <f t="shared" si="2"/>
        <v>0.15164369034994699</v>
      </c>
    </row>
    <row r="45" spans="1:9" x14ac:dyDescent="0.55000000000000004">
      <c r="A45" s="48" t="s">
        <v>14</v>
      </c>
      <c r="B45" t="s">
        <v>586</v>
      </c>
      <c r="C45">
        <v>21817</v>
      </c>
      <c r="D45" s="7">
        <v>2389</v>
      </c>
      <c r="E45" s="8">
        <v>397</v>
      </c>
      <c r="F45" s="50">
        <v>0.2674709171746803</v>
      </c>
      <c r="G45" s="50">
        <f t="shared" si="0"/>
        <v>0.1095017646789201</v>
      </c>
      <c r="H45">
        <f t="shared" si="1"/>
        <v>1.8196818994362193E-2</v>
      </c>
      <c r="I45">
        <f t="shared" si="2"/>
        <v>0.16617831728756802</v>
      </c>
    </row>
    <row r="46" spans="1:9" x14ac:dyDescent="0.55000000000000004">
      <c r="A46" s="48" t="s">
        <v>15</v>
      </c>
      <c r="B46" t="s">
        <v>589</v>
      </c>
      <c r="C46">
        <v>81731</v>
      </c>
      <c r="D46" s="56">
        <v>7877</v>
      </c>
      <c r="E46" s="57">
        <v>1143</v>
      </c>
      <c r="F46" s="50">
        <v>0.34107672731276995</v>
      </c>
      <c r="G46" s="50">
        <f t="shared" si="0"/>
        <v>9.637713964101749E-2</v>
      </c>
      <c r="H46">
        <f t="shared" si="1"/>
        <v>1.3984901689689347E-2</v>
      </c>
      <c r="I46">
        <f t="shared" si="2"/>
        <v>0.14510600482417163</v>
      </c>
    </row>
    <row r="47" spans="1:9" x14ac:dyDescent="0.55000000000000004">
      <c r="A47" s="48" t="s">
        <v>15</v>
      </c>
      <c r="B47" t="s">
        <v>74</v>
      </c>
      <c r="C47">
        <v>28375</v>
      </c>
      <c r="D47" s="56">
        <v>3714</v>
      </c>
      <c r="E47" s="57">
        <v>541</v>
      </c>
      <c r="F47" s="50">
        <v>0.54673878414096921</v>
      </c>
      <c r="G47" s="50">
        <f t="shared" si="0"/>
        <v>0.13088986784140969</v>
      </c>
      <c r="H47">
        <f t="shared" si="1"/>
        <v>1.9066079295154185E-2</v>
      </c>
      <c r="I47">
        <f t="shared" si="2"/>
        <v>0.14566505115778136</v>
      </c>
    </row>
    <row r="48" spans="1:9" x14ac:dyDescent="0.55000000000000004">
      <c r="A48" s="48" t="s">
        <v>15</v>
      </c>
      <c r="B48" t="s">
        <v>75</v>
      </c>
      <c r="C48">
        <v>14433</v>
      </c>
      <c r="D48" s="56">
        <v>2278</v>
      </c>
      <c r="E48" s="57">
        <v>233</v>
      </c>
      <c r="F48" s="50">
        <v>0.67330305549781755</v>
      </c>
      <c r="G48" s="50">
        <f t="shared" si="0"/>
        <v>0.15783274440518258</v>
      </c>
      <c r="H48">
        <f t="shared" si="1"/>
        <v>1.6143559897457214E-2</v>
      </c>
      <c r="I48">
        <f t="shared" si="2"/>
        <v>0.10228270412642669</v>
      </c>
    </row>
    <row r="49" spans="1:9" x14ac:dyDescent="0.55000000000000004">
      <c r="A49" s="48" t="s">
        <v>15</v>
      </c>
      <c r="B49" t="s">
        <v>207</v>
      </c>
      <c r="C49">
        <v>3986</v>
      </c>
      <c r="D49" s="56">
        <v>446</v>
      </c>
      <c r="E49" s="57">
        <v>32</v>
      </c>
      <c r="F49" s="50">
        <v>0.61916758655293525</v>
      </c>
      <c r="G49" s="50">
        <f t="shared" si="0"/>
        <v>0.11189162067235324</v>
      </c>
      <c r="H49">
        <f t="shared" si="1"/>
        <v>8.0280983442047159E-3</v>
      </c>
      <c r="I49">
        <f t="shared" si="2"/>
        <v>7.1748878923766815E-2</v>
      </c>
    </row>
    <row r="50" spans="1:9" x14ac:dyDescent="0.55000000000000004">
      <c r="A50" s="48" t="s">
        <v>15</v>
      </c>
      <c r="B50" t="s">
        <v>76</v>
      </c>
      <c r="C50">
        <v>4627</v>
      </c>
      <c r="D50" s="56">
        <v>496</v>
      </c>
      <c r="E50" s="57">
        <v>37</v>
      </c>
      <c r="F50" s="50">
        <v>0.78723687054246816</v>
      </c>
      <c r="G50" s="50">
        <f t="shared" si="0"/>
        <v>0.10719688783228874</v>
      </c>
      <c r="H50">
        <f t="shared" si="1"/>
        <v>7.9965420358763771E-3</v>
      </c>
      <c r="I50">
        <f t="shared" si="2"/>
        <v>7.459677419354839E-2</v>
      </c>
    </row>
    <row r="51" spans="1:9" x14ac:dyDescent="0.55000000000000004">
      <c r="A51" s="48" t="s">
        <v>15</v>
      </c>
      <c r="B51" s="51" t="s">
        <v>77</v>
      </c>
      <c r="C51" s="51">
        <v>12351</v>
      </c>
      <c r="D51" s="58">
        <v>17006</v>
      </c>
      <c r="E51" s="58">
        <v>1744</v>
      </c>
      <c r="F51" s="65">
        <v>0.46980042101854103</v>
      </c>
      <c r="G51" s="65">
        <f t="shared" si="0"/>
        <v>1.3768925593069388</v>
      </c>
      <c r="H51" s="51">
        <f t="shared" si="1"/>
        <v>0.14120314144603677</v>
      </c>
      <c r="I51" s="51">
        <f t="shared" si="2"/>
        <v>0.10255204045630954</v>
      </c>
    </row>
    <row r="52" spans="1:9" x14ac:dyDescent="0.55000000000000004">
      <c r="A52" s="48" t="s">
        <v>15</v>
      </c>
      <c r="B52" t="s">
        <v>78</v>
      </c>
      <c r="C52">
        <v>20818</v>
      </c>
      <c r="D52" s="56">
        <v>3069</v>
      </c>
      <c r="E52" s="57">
        <v>311</v>
      </c>
      <c r="F52" s="50">
        <v>0.2894645018733788</v>
      </c>
      <c r="G52" s="50">
        <f t="shared" si="0"/>
        <v>0.14742050148909597</v>
      </c>
      <c r="H52">
        <f t="shared" si="1"/>
        <v>1.4938995100393889E-2</v>
      </c>
      <c r="I52">
        <f t="shared" si="2"/>
        <v>0.10133594004561747</v>
      </c>
    </row>
    <row r="53" spans="1:9" x14ac:dyDescent="0.55000000000000004">
      <c r="A53" s="48" t="s">
        <v>15</v>
      </c>
      <c r="B53" t="s">
        <v>242</v>
      </c>
      <c r="C53">
        <v>62599</v>
      </c>
      <c r="D53" s="56">
        <v>7615</v>
      </c>
      <c r="E53" s="57">
        <v>1288</v>
      </c>
      <c r="F53" s="50">
        <v>0.54900000000000004</v>
      </c>
      <c r="G53" s="50">
        <f t="shared" si="0"/>
        <v>0.1216473106599147</v>
      </c>
      <c r="H53">
        <f t="shared" si="1"/>
        <v>2.0575408552852281E-2</v>
      </c>
      <c r="I53">
        <f t="shared" si="2"/>
        <v>0.16913985554826003</v>
      </c>
    </row>
    <row r="54" spans="1:9" x14ac:dyDescent="0.55000000000000004">
      <c r="A54" s="48" t="s">
        <v>15</v>
      </c>
      <c r="B54" t="s">
        <v>576</v>
      </c>
      <c r="C54">
        <v>39805</v>
      </c>
      <c r="D54" s="56">
        <v>5995</v>
      </c>
      <c r="E54" s="57">
        <v>860</v>
      </c>
      <c r="F54" s="50">
        <v>0.54400000000000004</v>
      </c>
      <c r="G54" s="50">
        <f t="shared" si="0"/>
        <v>0.1506092199472428</v>
      </c>
      <c r="H54">
        <f t="shared" si="1"/>
        <v>2.1605325964074867E-2</v>
      </c>
      <c r="I54">
        <f t="shared" si="2"/>
        <v>0.14345287739783152</v>
      </c>
    </row>
    <row r="55" spans="1:9" x14ac:dyDescent="0.55000000000000004">
      <c r="A55" s="48" t="s">
        <v>15</v>
      </c>
      <c r="B55" t="s">
        <v>245</v>
      </c>
      <c r="C55">
        <v>15790</v>
      </c>
      <c r="D55" s="56">
        <v>8437</v>
      </c>
      <c r="E55" s="57">
        <v>1011</v>
      </c>
      <c r="F55" s="50">
        <v>0.66869999999999996</v>
      </c>
      <c r="G55" s="50">
        <f t="shared" si="0"/>
        <v>0.53432552248258391</v>
      </c>
      <c r="H55">
        <f t="shared" si="1"/>
        <v>6.4027865737808734E-2</v>
      </c>
      <c r="I55">
        <f t="shared" si="2"/>
        <v>0.11982932321915372</v>
      </c>
    </row>
    <row r="56" spans="1:9" x14ac:dyDescent="0.55000000000000004">
      <c r="A56" s="48" t="s">
        <v>15</v>
      </c>
      <c r="B56" t="s">
        <v>80</v>
      </c>
      <c r="C56">
        <v>18401</v>
      </c>
      <c r="D56" s="56">
        <v>2389</v>
      </c>
      <c r="E56" s="57">
        <v>264</v>
      </c>
      <c r="F56" s="50">
        <v>0.68948774523123735</v>
      </c>
      <c r="G56" s="50">
        <f t="shared" si="0"/>
        <v>0.12982990054888321</v>
      </c>
      <c r="H56">
        <f t="shared" si="1"/>
        <v>1.4347046356176296E-2</v>
      </c>
      <c r="I56">
        <f t="shared" si="2"/>
        <v>0.11050648807032232</v>
      </c>
    </row>
    <row r="57" spans="1:9" x14ac:dyDescent="0.55000000000000004">
      <c r="A57" s="48" t="s">
        <v>15</v>
      </c>
      <c r="B57" t="s">
        <v>564</v>
      </c>
      <c r="C57">
        <v>20240</v>
      </c>
      <c r="D57" s="56">
        <v>2515</v>
      </c>
      <c r="E57" s="57">
        <v>399</v>
      </c>
      <c r="F57" s="50">
        <v>0.38300000000000001</v>
      </c>
      <c r="G57" s="50">
        <f t="shared" si="0"/>
        <v>0.12425889328063242</v>
      </c>
      <c r="H57">
        <f t="shared" si="1"/>
        <v>1.9713438735177866E-2</v>
      </c>
      <c r="I57">
        <f t="shared" si="2"/>
        <v>0.15864811133200796</v>
      </c>
    </row>
    <row r="58" spans="1:9" x14ac:dyDescent="0.55000000000000004">
      <c r="A58" s="48" t="s">
        <v>15</v>
      </c>
      <c r="B58" t="s">
        <v>253</v>
      </c>
      <c r="C58">
        <v>40854</v>
      </c>
      <c r="D58" s="56">
        <v>6284</v>
      </c>
      <c r="E58" s="57">
        <v>937</v>
      </c>
      <c r="F58" s="50">
        <v>0.71299999999999997</v>
      </c>
      <c r="G58" s="50">
        <f t="shared" si="0"/>
        <v>0.15381602780633474</v>
      </c>
      <c r="H58">
        <f t="shared" si="1"/>
        <v>2.2935330689773339E-2</v>
      </c>
      <c r="I58">
        <f t="shared" si="2"/>
        <v>0.14910884786760026</v>
      </c>
    </row>
    <row r="59" spans="1:9" x14ac:dyDescent="0.55000000000000004">
      <c r="A59" s="48" t="s">
        <v>15</v>
      </c>
      <c r="B59" s="59" t="s">
        <v>82</v>
      </c>
      <c r="C59">
        <v>7176</v>
      </c>
      <c r="D59" s="56">
        <v>1310</v>
      </c>
      <c r="E59" s="57">
        <v>137</v>
      </c>
      <c r="F59" s="50">
        <v>0.47687597547380151</v>
      </c>
      <c r="G59" s="50">
        <f t="shared" si="0"/>
        <v>0.18255295429208473</v>
      </c>
      <c r="H59">
        <f t="shared" si="1"/>
        <v>1.9091415830546264E-2</v>
      </c>
      <c r="I59">
        <f t="shared" si="2"/>
        <v>0.10458015267175573</v>
      </c>
    </row>
    <row r="60" spans="1:9" x14ac:dyDescent="0.55000000000000004">
      <c r="A60" s="48" t="s">
        <v>15</v>
      </c>
      <c r="B60" s="59" t="s">
        <v>83</v>
      </c>
      <c r="C60">
        <v>9943</v>
      </c>
      <c r="D60" s="56">
        <v>1632</v>
      </c>
      <c r="E60" s="57">
        <v>258</v>
      </c>
      <c r="F60" s="50">
        <v>0.6</v>
      </c>
      <c r="G60" s="50">
        <f t="shared" ref="G60" si="3">D60/C60</f>
        <v>0.16413557276475912</v>
      </c>
      <c r="H60">
        <f t="shared" ref="H60" si="4">E60/C60</f>
        <v>2.5947903047370009E-2</v>
      </c>
      <c r="I60">
        <f t="shared" ref="I60" si="5">E60/D60</f>
        <v>0.15808823529411764</v>
      </c>
    </row>
    <row r="61" spans="1:9" x14ac:dyDescent="0.55000000000000004">
      <c r="A61" s="48" t="s">
        <v>15</v>
      </c>
      <c r="B61" s="59" t="s">
        <v>84</v>
      </c>
      <c r="C61">
        <v>23989</v>
      </c>
      <c r="D61" s="56">
        <v>4244</v>
      </c>
      <c r="E61" s="57">
        <v>470</v>
      </c>
      <c r="F61" s="50">
        <v>0.879</v>
      </c>
      <c r="G61" s="50">
        <f t="shared" ref="G61" si="6">D61/C61</f>
        <v>0.17691441910875819</v>
      </c>
      <c r="H61">
        <f t="shared" ref="H61" si="7">E61/C61</f>
        <v>1.9592313143524116E-2</v>
      </c>
      <c r="I61">
        <f t="shared" ref="I61" si="8">E61/D61</f>
        <v>0.11074458058435438</v>
      </c>
    </row>
    <row r="62" spans="1:9" x14ac:dyDescent="0.55000000000000004">
      <c r="A62" s="11" t="s">
        <v>21</v>
      </c>
      <c r="B62" s="66" t="s">
        <v>85</v>
      </c>
      <c r="C62">
        <v>93781</v>
      </c>
      <c r="D62" s="7">
        <v>12525</v>
      </c>
      <c r="E62" s="8">
        <v>1738</v>
      </c>
      <c r="F62" s="50">
        <v>0.57999999999999996</v>
      </c>
      <c r="G62" s="50">
        <f t="shared" si="0"/>
        <v>0.13355583753638797</v>
      </c>
      <c r="H62">
        <f t="shared" si="1"/>
        <v>1.8532538573911558E-2</v>
      </c>
      <c r="I62">
        <f t="shared" si="2"/>
        <v>0.13876247504990019</v>
      </c>
    </row>
    <row r="63" spans="1:9" x14ac:dyDescent="0.55000000000000004">
      <c r="A63" s="11" t="s">
        <v>21</v>
      </c>
      <c r="B63" s="66" t="s">
        <v>259</v>
      </c>
      <c r="C63">
        <v>23115</v>
      </c>
      <c r="D63" s="7">
        <v>2924</v>
      </c>
      <c r="E63" s="8">
        <v>455</v>
      </c>
      <c r="F63" s="50">
        <v>0.87</v>
      </c>
      <c r="G63" s="50">
        <f t="shared" ref="G63:G68" si="9">D63/C63</f>
        <v>0.12649794505732209</v>
      </c>
      <c r="H63">
        <f t="shared" ref="H63:H68" si="10">E63/C63</f>
        <v>1.9684187756867835E-2</v>
      </c>
      <c r="I63">
        <f t="shared" si="2"/>
        <v>0.15560875512995895</v>
      </c>
    </row>
    <row r="64" spans="1:9" x14ac:dyDescent="0.55000000000000004">
      <c r="A64" s="11" t="s">
        <v>21</v>
      </c>
      <c r="B64" s="66" t="s">
        <v>86</v>
      </c>
      <c r="C64">
        <v>13562</v>
      </c>
      <c r="D64" s="7">
        <v>1442</v>
      </c>
      <c r="E64" s="8">
        <v>286</v>
      </c>
      <c r="F64" s="50">
        <v>0.77</v>
      </c>
      <c r="G64" s="50">
        <f t="shared" si="9"/>
        <v>0.10632650051614806</v>
      </c>
      <c r="H64">
        <f t="shared" si="10"/>
        <v>2.108833505382687E-2</v>
      </c>
      <c r="I64">
        <f t="shared" si="2"/>
        <v>0.19833564493758668</v>
      </c>
    </row>
    <row r="65" spans="1:9" x14ac:dyDescent="0.55000000000000004">
      <c r="A65" s="11" t="s">
        <v>21</v>
      </c>
      <c r="B65" s="66" t="s">
        <v>87</v>
      </c>
      <c r="C65">
        <v>16881</v>
      </c>
      <c r="D65" s="7">
        <v>2550</v>
      </c>
      <c r="E65" s="8">
        <v>372</v>
      </c>
      <c r="F65" s="50">
        <v>0.63</v>
      </c>
      <c r="G65" s="50">
        <f t="shared" si="9"/>
        <v>0.15105740181268881</v>
      </c>
      <c r="H65">
        <f t="shared" si="10"/>
        <v>2.203660920561578E-2</v>
      </c>
      <c r="I65">
        <f t="shared" si="2"/>
        <v>0.14588235294117646</v>
      </c>
    </row>
    <row r="66" spans="1:9" x14ac:dyDescent="0.55000000000000004">
      <c r="A66" s="11" t="s">
        <v>21</v>
      </c>
      <c r="B66" s="66" t="s">
        <v>88</v>
      </c>
      <c r="C66">
        <v>18438</v>
      </c>
      <c r="D66" s="7">
        <v>2032</v>
      </c>
      <c r="E66" s="8">
        <v>311</v>
      </c>
      <c r="F66" s="50">
        <v>0.74</v>
      </c>
      <c r="G66" s="50">
        <f t="shared" ref="G66" si="11">D66/C66</f>
        <v>0.11020718082221499</v>
      </c>
      <c r="H66">
        <f t="shared" ref="H66" si="12">E66/C66</f>
        <v>1.6867339190801606E-2</v>
      </c>
      <c r="I66">
        <f t="shared" ref="I66" si="13">E66/D66</f>
        <v>0.15305118110236221</v>
      </c>
    </row>
    <row r="67" spans="1:9" x14ac:dyDescent="0.55000000000000004">
      <c r="A67" s="11" t="s">
        <v>21</v>
      </c>
      <c r="B67" s="55" t="s">
        <v>592</v>
      </c>
      <c r="C67">
        <v>45411</v>
      </c>
      <c r="D67" s="7">
        <v>4913</v>
      </c>
      <c r="E67" s="8">
        <v>1045</v>
      </c>
      <c r="F67" s="50">
        <v>0.42</v>
      </c>
      <c r="G67" s="50">
        <f t="shared" si="9"/>
        <v>0.10818964568056198</v>
      </c>
      <c r="H67">
        <f t="shared" si="10"/>
        <v>2.3012045539626963E-2</v>
      </c>
      <c r="I67">
        <f t="shared" ref="I67:I130" si="14">E67/D67</f>
        <v>0.21270099735395889</v>
      </c>
    </row>
    <row r="68" spans="1:9" x14ac:dyDescent="0.55000000000000004">
      <c r="A68" s="11" t="s">
        <v>21</v>
      </c>
      <c r="B68" s="55" t="s">
        <v>261</v>
      </c>
      <c r="C68">
        <v>74913</v>
      </c>
      <c r="D68" s="7">
        <v>9571</v>
      </c>
      <c r="E68" s="8">
        <v>1574</v>
      </c>
      <c r="F68" s="50">
        <v>0.61</v>
      </c>
      <c r="G68" s="50">
        <f t="shared" si="9"/>
        <v>0.1277615367159238</v>
      </c>
      <c r="H68">
        <f t="shared" si="10"/>
        <v>2.1011039472454713E-2</v>
      </c>
      <c r="I68">
        <f t="shared" si="14"/>
        <v>0.16445512485633684</v>
      </c>
    </row>
    <row r="69" spans="1:9" x14ac:dyDescent="0.55000000000000004">
      <c r="A69" s="11" t="s">
        <v>24</v>
      </c>
      <c r="B69" s="1" t="s">
        <v>134</v>
      </c>
      <c r="C69">
        <v>5266</v>
      </c>
      <c r="D69" s="7">
        <v>678</v>
      </c>
      <c r="E69" s="8">
        <v>108</v>
      </c>
      <c r="F69" s="50">
        <v>0.74070000000000003</v>
      </c>
      <c r="G69" s="50">
        <f t="shared" ref="G69:G134" si="15">D69/C69</f>
        <v>0.12875047474363843</v>
      </c>
      <c r="H69">
        <f t="shared" ref="H69:H134" si="16">E69/C69</f>
        <v>2.0508925180402583E-2</v>
      </c>
      <c r="I69">
        <f t="shared" si="14"/>
        <v>0.15929203539823009</v>
      </c>
    </row>
    <row r="70" spans="1:9" x14ac:dyDescent="0.55000000000000004">
      <c r="A70" s="11" t="s">
        <v>24</v>
      </c>
      <c r="B70" s="1" t="s">
        <v>89</v>
      </c>
      <c r="C70">
        <v>1411</v>
      </c>
      <c r="D70" s="7">
        <v>127</v>
      </c>
      <c r="E70" s="8">
        <v>0</v>
      </c>
      <c r="F70" s="50">
        <v>0.67789999999999995</v>
      </c>
      <c r="G70" s="50">
        <f t="shared" si="15"/>
        <v>9.0007087172218281E-2</v>
      </c>
      <c r="H70">
        <f t="shared" si="16"/>
        <v>0</v>
      </c>
      <c r="I70">
        <f t="shared" si="14"/>
        <v>0</v>
      </c>
    </row>
    <row r="71" spans="1:9" x14ac:dyDescent="0.55000000000000004">
      <c r="A71" s="11" t="s">
        <v>24</v>
      </c>
      <c r="B71" s="1" t="s">
        <v>90</v>
      </c>
      <c r="C71">
        <v>23465</v>
      </c>
      <c r="D71" s="7">
        <v>3145</v>
      </c>
      <c r="E71" s="8">
        <v>317</v>
      </c>
      <c r="F71" s="50">
        <v>0.57989999999999997</v>
      </c>
      <c r="G71" s="50">
        <f t="shared" si="15"/>
        <v>0.13402940549754955</v>
      </c>
      <c r="H71">
        <f t="shared" si="16"/>
        <v>1.3509482207543149E-2</v>
      </c>
      <c r="I71">
        <f t="shared" si="14"/>
        <v>0.10079491255961844</v>
      </c>
    </row>
    <row r="72" spans="1:9" x14ac:dyDescent="0.55000000000000004">
      <c r="A72" s="11" t="s">
        <v>24</v>
      </c>
      <c r="B72" s="1" t="s">
        <v>91</v>
      </c>
      <c r="C72">
        <v>5834</v>
      </c>
      <c r="D72" s="7">
        <v>580</v>
      </c>
      <c r="E72" s="8">
        <v>57</v>
      </c>
      <c r="F72" s="50">
        <v>0.64349999999999996</v>
      </c>
      <c r="G72" s="50">
        <f t="shared" si="15"/>
        <v>9.9417209461775791E-2</v>
      </c>
      <c r="H72">
        <f t="shared" si="16"/>
        <v>9.7703119643469324E-3</v>
      </c>
      <c r="I72">
        <f t="shared" si="14"/>
        <v>9.8275862068965519E-2</v>
      </c>
    </row>
    <row r="73" spans="1:9" x14ac:dyDescent="0.55000000000000004">
      <c r="A73" s="11" t="s">
        <v>24</v>
      </c>
      <c r="B73" s="1" t="s">
        <v>92</v>
      </c>
      <c r="C73">
        <v>10702</v>
      </c>
      <c r="D73" s="7">
        <v>1275</v>
      </c>
      <c r="E73" s="8">
        <v>153</v>
      </c>
      <c r="F73" s="50">
        <v>0.72589999999999999</v>
      </c>
      <c r="G73" s="50">
        <f t="shared" si="15"/>
        <v>0.1191366099794431</v>
      </c>
      <c r="H73">
        <f t="shared" si="16"/>
        <v>1.4296393197533171E-2</v>
      </c>
      <c r="I73">
        <f t="shared" si="14"/>
        <v>0.12</v>
      </c>
    </row>
    <row r="74" spans="1:9" x14ac:dyDescent="0.55000000000000004">
      <c r="A74" s="11" t="s">
        <v>24</v>
      </c>
      <c r="B74" s="1" t="s">
        <v>93</v>
      </c>
      <c r="C74">
        <v>31311</v>
      </c>
      <c r="D74" s="7">
        <v>4236</v>
      </c>
      <c r="E74" s="8">
        <v>712</v>
      </c>
      <c r="F74" s="50">
        <v>0.59360000000000002</v>
      </c>
      <c r="G74" s="50">
        <f t="shared" si="15"/>
        <v>0.13528791798409504</v>
      </c>
      <c r="H74">
        <f t="shared" si="16"/>
        <v>2.2739612276835616E-2</v>
      </c>
      <c r="I74">
        <f t="shared" si="14"/>
        <v>0.1680830972615675</v>
      </c>
    </row>
    <row r="75" spans="1:9" x14ac:dyDescent="0.55000000000000004">
      <c r="A75" s="11" t="s">
        <v>24</v>
      </c>
      <c r="B75" s="1" t="s">
        <v>94</v>
      </c>
      <c r="C75">
        <v>1584</v>
      </c>
      <c r="D75" s="7">
        <v>108</v>
      </c>
      <c r="E75" s="8">
        <v>0</v>
      </c>
      <c r="F75" s="50">
        <v>0.64439999999999997</v>
      </c>
      <c r="G75" s="50">
        <f t="shared" si="15"/>
        <v>6.8181818181818177E-2</v>
      </c>
      <c r="H75">
        <f t="shared" si="16"/>
        <v>0</v>
      </c>
      <c r="I75">
        <f t="shared" si="14"/>
        <v>0</v>
      </c>
    </row>
    <row r="76" spans="1:9" x14ac:dyDescent="0.55000000000000004">
      <c r="A76" s="11" t="s">
        <v>24</v>
      </c>
      <c r="B76" s="1" t="s">
        <v>95</v>
      </c>
      <c r="C76">
        <v>1836</v>
      </c>
      <c r="D76" s="7">
        <v>162</v>
      </c>
      <c r="E76" s="8">
        <v>0</v>
      </c>
      <c r="F76" s="50">
        <v>0.57499999999999996</v>
      </c>
      <c r="G76" s="50">
        <f t="shared" si="15"/>
        <v>8.8235294117647065E-2</v>
      </c>
      <c r="H76">
        <f t="shared" si="16"/>
        <v>0</v>
      </c>
      <c r="I76">
        <f t="shared" si="14"/>
        <v>0</v>
      </c>
    </row>
    <row r="77" spans="1:9" x14ac:dyDescent="0.55000000000000004">
      <c r="A77" s="11" t="s">
        <v>24</v>
      </c>
      <c r="B77" s="1" t="s">
        <v>186</v>
      </c>
      <c r="C77">
        <v>3999</v>
      </c>
      <c r="D77" s="7">
        <v>342</v>
      </c>
      <c r="E77" s="8">
        <v>25</v>
      </c>
      <c r="F77" s="50">
        <v>0.49969999999999998</v>
      </c>
      <c r="G77" s="50">
        <f t="shared" si="15"/>
        <v>8.5521380345086273E-2</v>
      </c>
      <c r="H77">
        <f t="shared" si="16"/>
        <v>6.2515628907226809E-3</v>
      </c>
      <c r="I77">
        <f t="shared" si="14"/>
        <v>7.3099415204678359E-2</v>
      </c>
    </row>
    <row r="78" spans="1:9" x14ac:dyDescent="0.55000000000000004">
      <c r="A78" s="11" t="s">
        <v>24</v>
      </c>
      <c r="B78" s="1" t="s">
        <v>96</v>
      </c>
      <c r="C78">
        <v>407</v>
      </c>
      <c r="D78" s="7">
        <v>13</v>
      </c>
      <c r="E78" s="8">
        <v>0</v>
      </c>
      <c r="F78" s="50">
        <v>0.47699999999999998</v>
      </c>
      <c r="G78" s="50">
        <f t="shared" si="15"/>
        <v>3.1941031941031942E-2</v>
      </c>
      <c r="H78">
        <f t="shared" si="16"/>
        <v>0</v>
      </c>
      <c r="I78">
        <f t="shared" si="14"/>
        <v>0</v>
      </c>
    </row>
    <row r="79" spans="1:9" x14ac:dyDescent="0.55000000000000004">
      <c r="A79" s="11" t="s">
        <v>22</v>
      </c>
      <c r="B79" s="1" t="s">
        <v>583</v>
      </c>
      <c r="C79">
        <v>46706</v>
      </c>
      <c r="D79" s="7">
        <v>6444</v>
      </c>
      <c r="E79" s="8">
        <v>1123</v>
      </c>
      <c r="F79" s="50">
        <v>0.3357</v>
      </c>
      <c r="G79" s="50">
        <f t="shared" si="15"/>
        <v>0.13796942576970839</v>
      </c>
      <c r="H79">
        <f t="shared" si="16"/>
        <v>2.4044020040251787E-2</v>
      </c>
      <c r="I79">
        <f t="shared" si="14"/>
        <v>0.17427063935443823</v>
      </c>
    </row>
    <row r="80" spans="1:9" x14ac:dyDescent="0.55000000000000004">
      <c r="A80" s="11" t="s">
        <v>98</v>
      </c>
      <c r="B80" s="1" t="s">
        <v>99</v>
      </c>
      <c r="C80">
        <v>71873</v>
      </c>
      <c r="D80" s="7">
        <v>10556</v>
      </c>
      <c r="E80" s="8">
        <v>1583</v>
      </c>
      <c r="F80" s="50">
        <v>0.7762</v>
      </c>
      <c r="G80" s="50">
        <f t="shared" si="15"/>
        <v>0.14687017377874861</v>
      </c>
      <c r="H80">
        <f t="shared" si="16"/>
        <v>2.2024960694558456E-2</v>
      </c>
      <c r="I80">
        <f t="shared" si="14"/>
        <v>0.14996210685865857</v>
      </c>
    </row>
    <row r="81" spans="1:9" x14ac:dyDescent="0.55000000000000004">
      <c r="A81" s="11" t="s">
        <v>16</v>
      </c>
      <c r="B81" s="1" t="s">
        <v>562</v>
      </c>
      <c r="C81">
        <v>76257</v>
      </c>
      <c r="D81" s="7">
        <v>10117</v>
      </c>
      <c r="E81" s="8">
        <v>1264</v>
      </c>
      <c r="F81" s="50">
        <v>0.42720000000000002</v>
      </c>
      <c r="G81" s="50">
        <f t="shared" si="15"/>
        <v>0.13266978769162174</v>
      </c>
      <c r="H81">
        <f t="shared" si="16"/>
        <v>1.657552749255806E-2</v>
      </c>
      <c r="I81">
        <f t="shared" si="14"/>
        <v>0.12493822279331818</v>
      </c>
    </row>
    <row r="82" spans="1:9" x14ac:dyDescent="0.55000000000000004">
      <c r="A82" s="11" t="s">
        <v>16</v>
      </c>
      <c r="B82" s="1" t="s">
        <v>264</v>
      </c>
      <c r="C82">
        <v>49117</v>
      </c>
      <c r="D82" s="7">
        <v>5610</v>
      </c>
      <c r="E82" s="8">
        <v>996</v>
      </c>
      <c r="F82" s="50">
        <v>0.60729999999999995</v>
      </c>
      <c r="G82" s="50">
        <f t="shared" si="15"/>
        <v>0.11421707351833378</v>
      </c>
      <c r="H82">
        <f t="shared" si="16"/>
        <v>2.0278111448174766E-2</v>
      </c>
      <c r="I82">
        <f t="shared" si="14"/>
        <v>0.17754010695187167</v>
      </c>
    </row>
    <row r="83" spans="1:9" x14ac:dyDescent="0.55000000000000004">
      <c r="A83" s="11" t="s">
        <v>16</v>
      </c>
      <c r="B83" s="1" t="s">
        <v>100</v>
      </c>
      <c r="C83">
        <v>52956</v>
      </c>
      <c r="D83" s="7">
        <v>5366</v>
      </c>
      <c r="E83" s="8">
        <v>1029</v>
      </c>
      <c r="F83" s="50">
        <v>0.30020000000000002</v>
      </c>
      <c r="G83" s="50">
        <f t="shared" si="15"/>
        <v>0.1013294055442254</v>
      </c>
      <c r="H83">
        <f t="shared" si="16"/>
        <v>1.9431225923408114E-2</v>
      </c>
      <c r="I83">
        <f t="shared" si="14"/>
        <v>0.19176295191949311</v>
      </c>
    </row>
    <row r="84" spans="1:9" x14ac:dyDescent="0.55000000000000004">
      <c r="A84" s="11" t="s">
        <v>16</v>
      </c>
      <c r="B84" s="1" t="s">
        <v>265</v>
      </c>
      <c r="C84">
        <v>31073</v>
      </c>
      <c r="D84" s="7">
        <v>3937</v>
      </c>
      <c r="E84" s="8">
        <v>610</v>
      </c>
      <c r="F84" s="50">
        <v>0.46400000000000002</v>
      </c>
      <c r="G84" s="50">
        <f t="shared" si="15"/>
        <v>0.12670163807807422</v>
      </c>
      <c r="H84">
        <f t="shared" si="16"/>
        <v>1.9631191066198952E-2</v>
      </c>
      <c r="I84">
        <f t="shared" si="14"/>
        <v>0.15494030988061977</v>
      </c>
    </row>
    <row r="85" spans="1:9" x14ac:dyDescent="0.55000000000000004">
      <c r="A85" s="11" t="s">
        <v>16</v>
      </c>
      <c r="B85" s="1" t="s">
        <v>266</v>
      </c>
      <c r="C85">
        <v>26283</v>
      </c>
      <c r="D85" s="7">
        <v>3006</v>
      </c>
      <c r="E85" s="8">
        <v>523</v>
      </c>
      <c r="F85" s="50">
        <v>0.2888</v>
      </c>
      <c r="G85" s="50">
        <f t="shared" si="15"/>
        <v>0.11437050565003995</v>
      </c>
      <c r="H85">
        <f t="shared" si="16"/>
        <v>1.9898793897195906E-2</v>
      </c>
      <c r="I85">
        <f t="shared" si="14"/>
        <v>0.17398536260811709</v>
      </c>
    </row>
    <row r="86" spans="1:9" x14ac:dyDescent="0.55000000000000004">
      <c r="A86" s="11" t="s">
        <v>16</v>
      </c>
      <c r="B86" s="1" t="s">
        <v>577</v>
      </c>
      <c r="C86">
        <v>32504</v>
      </c>
      <c r="D86" s="7">
        <v>2837</v>
      </c>
      <c r="E86" s="8">
        <v>437</v>
      </c>
      <c r="F86" s="50">
        <v>6.3E-2</v>
      </c>
      <c r="G86" s="50">
        <f t="shared" si="15"/>
        <v>8.7281565345803599E-2</v>
      </c>
      <c r="H86">
        <f t="shared" si="16"/>
        <v>1.3444499138567561E-2</v>
      </c>
      <c r="I86">
        <f t="shared" si="14"/>
        <v>0.15403595347197743</v>
      </c>
    </row>
    <row r="87" spans="1:9" x14ac:dyDescent="0.55000000000000004">
      <c r="A87" s="11" t="s">
        <v>16</v>
      </c>
      <c r="B87" s="1" t="s">
        <v>588</v>
      </c>
      <c r="C87">
        <v>28457</v>
      </c>
      <c r="D87" s="7">
        <v>3952</v>
      </c>
      <c r="E87" s="8">
        <v>533</v>
      </c>
      <c r="F87" s="50">
        <v>0.71499999999999997</v>
      </c>
      <c r="G87" s="50">
        <f t="shared" si="15"/>
        <v>0.13887619917770672</v>
      </c>
      <c r="H87">
        <f t="shared" si="16"/>
        <v>1.8730013704888075E-2</v>
      </c>
      <c r="I87">
        <f t="shared" si="14"/>
        <v>0.13486842105263158</v>
      </c>
    </row>
    <row r="88" spans="1:9" x14ac:dyDescent="0.55000000000000004">
      <c r="A88" s="11" t="s">
        <v>16</v>
      </c>
      <c r="B88" s="1" t="s">
        <v>267</v>
      </c>
      <c r="C88">
        <v>40483</v>
      </c>
      <c r="D88" s="7">
        <v>3947</v>
      </c>
      <c r="E88" s="8">
        <v>621</v>
      </c>
      <c r="F88" s="50">
        <v>0.15440000000000001</v>
      </c>
      <c r="G88" s="50">
        <f t="shared" si="15"/>
        <v>9.7497715090284806E-2</v>
      </c>
      <c r="H88">
        <f t="shared" si="16"/>
        <v>1.5339772250080281E-2</v>
      </c>
      <c r="I88">
        <f t="shared" si="14"/>
        <v>0.15733468457055991</v>
      </c>
    </row>
    <row r="89" spans="1:9" x14ac:dyDescent="0.55000000000000004">
      <c r="A89" s="11" t="s">
        <v>16</v>
      </c>
      <c r="B89" s="1" t="s">
        <v>570</v>
      </c>
      <c r="C89">
        <v>37096</v>
      </c>
      <c r="D89" s="7">
        <v>5713</v>
      </c>
      <c r="E89" s="8">
        <v>907</v>
      </c>
      <c r="F89" s="50">
        <v>0.753</v>
      </c>
      <c r="G89" s="50">
        <f t="shared" si="15"/>
        <v>0.15400582273021349</v>
      </c>
      <c r="H89">
        <f t="shared" si="16"/>
        <v>2.44500754798361E-2</v>
      </c>
      <c r="I89">
        <f t="shared" si="14"/>
        <v>0.1587607211622615</v>
      </c>
    </row>
    <row r="90" spans="1:9" x14ac:dyDescent="0.55000000000000004">
      <c r="A90" s="11" t="s">
        <v>101</v>
      </c>
      <c r="B90" s="1" t="s">
        <v>269</v>
      </c>
      <c r="C90">
        <v>82357</v>
      </c>
      <c r="D90" s="7">
        <v>8562</v>
      </c>
      <c r="E90" s="8">
        <v>850</v>
      </c>
      <c r="F90" s="50">
        <v>0.76359999999999995</v>
      </c>
      <c r="G90" s="50">
        <f t="shared" si="15"/>
        <v>0.10396201901477713</v>
      </c>
      <c r="H90">
        <f t="shared" si="16"/>
        <v>1.0320919897519336E-2</v>
      </c>
      <c r="I90">
        <f t="shared" si="14"/>
        <v>9.9275870123802845E-2</v>
      </c>
    </row>
    <row r="91" spans="1:9" x14ac:dyDescent="0.55000000000000004">
      <c r="A91" s="11" t="s">
        <v>101</v>
      </c>
      <c r="B91" s="1" t="s">
        <v>271</v>
      </c>
      <c r="C91">
        <v>10012</v>
      </c>
      <c r="D91" s="7">
        <v>2380</v>
      </c>
      <c r="E91" s="8">
        <v>271</v>
      </c>
      <c r="F91" s="50">
        <v>0.34229999999999999</v>
      </c>
      <c r="G91" s="50">
        <f t="shared" si="15"/>
        <v>0.23771474230922893</v>
      </c>
      <c r="H91">
        <f t="shared" si="16"/>
        <v>2.7067518977227326E-2</v>
      </c>
      <c r="I91">
        <f t="shared" si="14"/>
        <v>0.11386554621848739</v>
      </c>
    </row>
    <row r="92" spans="1:9" x14ac:dyDescent="0.55000000000000004">
      <c r="A92" s="11" t="s">
        <v>101</v>
      </c>
      <c r="B92" s="1" t="s">
        <v>578</v>
      </c>
      <c r="C92">
        <v>29796</v>
      </c>
      <c r="D92" s="7">
        <v>2511</v>
      </c>
      <c r="E92" s="8">
        <v>416</v>
      </c>
      <c r="F92" s="50">
        <v>0.18529999999999999</v>
      </c>
      <c r="G92" s="50">
        <f t="shared" si="15"/>
        <v>8.4273056786145786E-2</v>
      </c>
      <c r="H92">
        <f t="shared" si="16"/>
        <v>1.3961605584642234E-2</v>
      </c>
      <c r="I92">
        <f t="shared" si="14"/>
        <v>0.16567104739147751</v>
      </c>
    </row>
    <row r="93" spans="1:9" x14ac:dyDescent="0.55000000000000004">
      <c r="A93" s="11" t="s">
        <v>101</v>
      </c>
      <c r="B93" s="1" t="s">
        <v>579</v>
      </c>
      <c r="C93">
        <v>35732</v>
      </c>
      <c r="D93" s="7">
        <v>2950</v>
      </c>
      <c r="E93" s="8">
        <v>625</v>
      </c>
      <c r="F93" s="50">
        <v>0.15210000000000001</v>
      </c>
      <c r="G93" s="50">
        <f t="shared" si="15"/>
        <v>8.2559050710847418E-2</v>
      </c>
      <c r="H93">
        <f t="shared" si="16"/>
        <v>1.749132430314564E-2</v>
      </c>
      <c r="I93">
        <f t="shared" si="14"/>
        <v>0.21186440677966101</v>
      </c>
    </row>
    <row r="94" spans="1:9" x14ac:dyDescent="0.55000000000000004">
      <c r="A94" s="11" t="s">
        <v>101</v>
      </c>
      <c r="B94" s="1" t="s">
        <v>580</v>
      </c>
      <c r="C94">
        <v>29555</v>
      </c>
      <c r="D94" s="7">
        <v>4779</v>
      </c>
      <c r="E94" s="8">
        <v>650</v>
      </c>
      <c r="F94" s="50">
        <v>0.17</v>
      </c>
      <c r="G94" s="50">
        <f t="shared" si="15"/>
        <v>0.16169852816782271</v>
      </c>
      <c r="H94">
        <f t="shared" si="16"/>
        <v>2.1992894603282017E-2</v>
      </c>
      <c r="I94">
        <f t="shared" si="14"/>
        <v>0.1360117179326219</v>
      </c>
    </row>
    <row r="95" spans="1:9" x14ac:dyDescent="0.55000000000000004">
      <c r="A95" s="11" t="s">
        <v>101</v>
      </c>
      <c r="B95" s="1" t="s">
        <v>581</v>
      </c>
      <c r="C95">
        <v>29738</v>
      </c>
      <c r="D95" s="7">
        <v>3855</v>
      </c>
      <c r="E95" s="8">
        <v>627</v>
      </c>
      <c r="F95" s="50">
        <v>0.45800000000000002</v>
      </c>
      <c r="G95" s="50">
        <f t="shared" si="15"/>
        <v>0.12963212051920103</v>
      </c>
      <c r="H95">
        <f t="shared" si="16"/>
        <v>2.108413477705293E-2</v>
      </c>
      <c r="I95">
        <f t="shared" si="14"/>
        <v>0.16264591439688716</v>
      </c>
    </row>
    <row r="96" spans="1:9" x14ac:dyDescent="0.55000000000000004">
      <c r="A96" s="11" t="s">
        <v>101</v>
      </c>
      <c r="B96" s="1" t="s">
        <v>582</v>
      </c>
      <c r="C96">
        <v>15509</v>
      </c>
      <c r="D96" s="7">
        <v>2135</v>
      </c>
      <c r="E96" s="8">
        <v>370</v>
      </c>
      <c r="F96" s="50">
        <v>0.42399999999999999</v>
      </c>
      <c r="G96" s="50">
        <f t="shared" si="15"/>
        <v>0.13766200270810497</v>
      </c>
      <c r="H96">
        <f t="shared" si="16"/>
        <v>2.385711522341866E-2</v>
      </c>
      <c r="I96">
        <f t="shared" si="14"/>
        <v>0.17330210772833723</v>
      </c>
    </row>
    <row r="97" spans="1:9" x14ac:dyDescent="0.55000000000000004">
      <c r="A97" s="11" t="s">
        <v>101</v>
      </c>
      <c r="B97" s="1" t="s">
        <v>584</v>
      </c>
      <c r="C97">
        <v>101758</v>
      </c>
      <c r="D97" s="7">
        <v>12018</v>
      </c>
      <c r="E97" s="8">
        <v>2150</v>
      </c>
      <c r="F97" s="50">
        <v>0.51829999999999998</v>
      </c>
      <c r="G97" s="50">
        <f t="shared" si="15"/>
        <v>0.11810373631557224</v>
      </c>
      <c r="H97">
        <f t="shared" si="16"/>
        <v>2.112855991666503E-2</v>
      </c>
      <c r="I97">
        <f t="shared" si="14"/>
        <v>0.17889831918788485</v>
      </c>
    </row>
    <row r="98" spans="1:9" x14ac:dyDescent="0.55000000000000004">
      <c r="A98" s="11" t="s">
        <v>101</v>
      </c>
      <c r="B98" s="1" t="s">
        <v>572</v>
      </c>
      <c r="C98">
        <v>18220</v>
      </c>
      <c r="D98" s="7">
        <v>2879</v>
      </c>
      <c r="E98" s="8">
        <v>170</v>
      </c>
      <c r="F98" s="50">
        <v>0.746</v>
      </c>
      <c r="G98" s="50">
        <f t="shared" si="15"/>
        <v>0.15801317233809001</v>
      </c>
      <c r="H98">
        <f t="shared" si="16"/>
        <v>9.3304061470911078E-3</v>
      </c>
      <c r="I98">
        <f t="shared" si="14"/>
        <v>5.9048280653004513E-2</v>
      </c>
    </row>
    <row r="99" spans="1:9" x14ac:dyDescent="0.55000000000000004">
      <c r="A99" s="11" t="s">
        <v>101</v>
      </c>
      <c r="B99" s="1" t="s">
        <v>107</v>
      </c>
      <c r="C99">
        <v>10827</v>
      </c>
      <c r="D99" s="7">
        <v>1263</v>
      </c>
      <c r="E99" s="8">
        <v>105</v>
      </c>
      <c r="F99" s="50">
        <v>0.60299999999999998</v>
      </c>
      <c r="G99" s="50">
        <f t="shared" si="15"/>
        <v>0.11665281241341091</v>
      </c>
      <c r="H99">
        <f t="shared" si="16"/>
        <v>9.697977279024661E-3</v>
      </c>
      <c r="I99">
        <f t="shared" si="14"/>
        <v>8.3135391923990498E-2</v>
      </c>
    </row>
    <row r="100" spans="1:9" x14ac:dyDescent="0.55000000000000004">
      <c r="A100" s="11" t="s">
        <v>25</v>
      </c>
      <c r="B100" s="1" t="s">
        <v>108</v>
      </c>
      <c r="C100">
        <v>9292</v>
      </c>
      <c r="D100" s="7">
        <v>1082</v>
      </c>
      <c r="E100" s="8">
        <v>133</v>
      </c>
      <c r="F100" s="50">
        <v>0.78269999999999995</v>
      </c>
      <c r="G100" s="50">
        <f t="shared" si="15"/>
        <v>0.11644425312096426</v>
      </c>
      <c r="H100">
        <f t="shared" si="16"/>
        <v>1.4313387860525183E-2</v>
      </c>
      <c r="I100">
        <f t="shared" si="14"/>
        <v>0.12292051756007394</v>
      </c>
    </row>
    <row r="101" spans="1:9" x14ac:dyDescent="0.55000000000000004">
      <c r="A101" s="11" t="s">
        <v>25</v>
      </c>
      <c r="B101" s="1" t="s">
        <v>567</v>
      </c>
      <c r="C101">
        <v>15709</v>
      </c>
      <c r="D101" s="7">
        <v>3754</v>
      </c>
      <c r="E101" s="8">
        <v>556</v>
      </c>
      <c r="F101" s="50">
        <v>0.61839999999999995</v>
      </c>
      <c r="G101" s="50">
        <f t="shared" si="15"/>
        <v>0.2389712903431154</v>
      </c>
      <c r="H101">
        <f t="shared" si="16"/>
        <v>3.5393723343306385E-2</v>
      </c>
      <c r="I101">
        <f t="shared" si="14"/>
        <v>0.14810868407032499</v>
      </c>
    </row>
    <row r="102" spans="1:9" x14ac:dyDescent="0.55000000000000004">
      <c r="A102" s="11" t="s">
        <v>25</v>
      </c>
      <c r="B102" s="1" t="s">
        <v>109</v>
      </c>
      <c r="C102">
        <v>11986</v>
      </c>
      <c r="D102" s="7">
        <v>1559</v>
      </c>
      <c r="E102" s="8">
        <v>182</v>
      </c>
      <c r="F102" s="50">
        <v>0.74150000000000005</v>
      </c>
      <c r="G102" s="50">
        <f t="shared" si="15"/>
        <v>0.13006841314867346</v>
      </c>
      <c r="H102">
        <f t="shared" si="16"/>
        <v>1.5184381778741865E-2</v>
      </c>
      <c r="I102">
        <f t="shared" si="14"/>
        <v>0.11674150096215523</v>
      </c>
    </row>
    <row r="103" spans="1:9" x14ac:dyDescent="0.55000000000000004">
      <c r="A103" s="60">
        <v>805</v>
      </c>
      <c r="B103" s="1" t="s">
        <v>110</v>
      </c>
      <c r="C103">
        <v>41041</v>
      </c>
      <c r="D103" s="7">
        <v>4480</v>
      </c>
      <c r="E103" s="8">
        <v>556</v>
      </c>
      <c r="F103" s="50">
        <v>0.43280000000000002</v>
      </c>
      <c r="G103" s="50">
        <f t="shared" si="15"/>
        <v>0.10915913354937745</v>
      </c>
      <c r="H103">
        <f t="shared" si="16"/>
        <v>1.3547428181574523E-2</v>
      </c>
      <c r="I103">
        <f t="shared" si="14"/>
        <v>0.12410714285714286</v>
      </c>
    </row>
    <row r="104" spans="1:9" x14ac:dyDescent="0.55000000000000004">
      <c r="A104" s="60">
        <v>805</v>
      </c>
      <c r="B104" s="1" t="s">
        <v>111</v>
      </c>
      <c r="C104">
        <v>64042</v>
      </c>
      <c r="D104" s="7">
        <v>7568</v>
      </c>
      <c r="E104" s="8">
        <v>919</v>
      </c>
      <c r="F104" s="50">
        <v>0.68269999999999997</v>
      </c>
      <c r="G104" s="50">
        <f t="shared" si="15"/>
        <v>0.11817244933012711</v>
      </c>
      <c r="H104">
        <f t="shared" si="16"/>
        <v>1.4349957840167391E-2</v>
      </c>
      <c r="I104">
        <f t="shared" si="14"/>
        <v>0.1214323467230444</v>
      </c>
    </row>
    <row r="105" spans="1:9" x14ac:dyDescent="0.55000000000000004">
      <c r="A105" s="60">
        <v>805</v>
      </c>
      <c r="B105" s="1" t="s">
        <v>112</v>
      </c>
      <c r="C105">
        <v>149081</v>
      </c>
      <c r="D105" s="7">
        <v>17800</v>
      </c>
      <c r="E105" s="8">
        <v>2460</v>
      </c>
      <c r="F105" s="50">
        <v>0.51839999999999997</v>
      </c>
      <c r="G105" s="50">
        <f t="shared" si="15"/>
        <v>0.11939817951315057</v>
      </c>
      <c r="H105">
        <f t="shared" si="16"/>
        <v>1.6501096719233169E-2</v>
      </c>
      <c r="I105">
        <f t="shared" si="14"/>
        <v>0.13820224719101123</v>
      </c>
    </row>
    <row r="106" spans="1:9" x14ac:dyDescent="0.55000000000000004">
      <c r="A106" s="11" t="s">
        <v>19</v>
      </c>
      <c r="B106" s="1" t="s">
        <v>569</v>
      </c>
      <c r="C106">
        <v>23721</v>
      </c>
      <c r="D106" s="7">
        <v>3537</v>
      </c>
      <c r="E106" s="8">
        <v>334</v>
      </c>
      <c r="F106" s="50">
        <v>0.78410000000000002</v>
      </c>
      <c r="G106" s="50">
        <f t="shared" si="15"/>
        <v>0.14910838497533832</v>
      </c>
      <c r="H106">
        <f t="shared" si="16"/>
        <v>1.4080350744066439E-2</v>
      </c>
      <c r="I106">
        <f t="shared" si="14"/>
        <v>9.4430308170766183E-2</v>
      </c>
    </row>
    <row r="107" spans="1:9" x14ac:dyDescent="0.55000000000000004">
      <c r="A107" s="11" t="s">
        <v>19</v>
      </c>
      <c r="B107" s="1" t="s">
        <v>560</v>
      </c>
      <c r="C107">
        <v>42741</v>
      </c>
      <c r="D107" s="7">
        <v>3642</v>
      </c>
      <c r="E107" s="8">
        <v>572</v>
      </c>
      <c r="F107" s="50">
        <v>0.42899999999999999</v>
      </c>
      <c r="G107" s="50">
        <f t="shared" si="15"/>
        <v>8.5210921597529299E-2</v>
      </c>
      <c r="H107">
        <f t="shared" si="16"/>
        <v>1.3382934418942E-2</v>
      </c>
      <c r="I107">
        <f t="shared" si="14"/>
        <v>0.15705656232839099</v>
      </c>
    </row>
    <row r="108" spans="1:9" x14ac:dyDescent="0.55000000000000004">
      <c r="A108" s="11" t="s">
        <v>19</v>
      </c>
      <c r="B108" s="1" t="s">
        <v>565</v>
      </c>
      <c r="C108">
        <v>70675</v>
      </c>
      <c r="D108" s="7">
        <v>8093</v>
      </c>
      <c r="E108" s="8">
        <v>935</v>
      </c>
      <c r="F108" s="50">
        <v>0.89100000000000001</v>
      </c>
      <c r="G108" s="50">
        <f t="shared" si="15"/>
        <v>0.11451008135833038</v>
      </c>
      <c r="H108">
        <f t="shared" si="16"/>
        <v>1.3229571984435798E-2</v>
      </c>
      <c r="I108">
        <f t="shared" si="14"/>
        <v>0.11553194118373904</v>
      </c>
    </row>
    <row r="109" spans="1:9" x14ac:dyDescent="0.55000000000000004">
      <c r="A109" s="11" t="s">
        <v>19</v>
      </c>
      <c r="B109" s="1" t="s">
        <v>345</v>
      </c>
      <c r="C109">
        <v>80437</v>
      </c>
      <c r="D109" s="7">
        <v>8373</v>
      </c>
      <c r="E109" s="8">
        <v>789</v>
      </c>
      <c r="F109" s="50">
        <v>0.80710000000000004</v>
      </c>
      <c r="G109" s="50">
        <f t="shared" si="15"/>
        <v>0.10409388714148961</v>
      </c>
      <c r="H109">
        <f t="shared" si="16"/>
        <v>9.8089187811579246E-3</v>
      </c>
      <c r="I109">
        <f t="shared" si="14"/>
        <v>9.4231458258688644E-2</v>
      </c>
    </row>
    <row r="110" spans="1:9" x14ac:dyDescent="0.55000000000000004">
      <c r="A110" s="11" t="s">
        <v>19</v>
      </c>
      <c r="B110" s="1" t="s">
        <v>374</v>
      </c>
      <c r="C110">
        <v>58688</v>
      </c>
      <c r="D110" s="7">
        <v>6875</v>
      </c>
      <c r="E110" s="8">
        <v>996</v>
      </c>
      <c r="F110" s="50">
        <v>0.79559999999999997</v>
      </c>
      <c r="G110" s="50">
        <f t="shared" si="15"/>
        <v>0.11714490185387132</v>
      </c>
      <c r="H110">
        <f t="shared" si="16"/>
        <v>1.6971101417666303E-2</v>
      </c>
      <c r="I110">
        <f t="shared" si="14"/>
        <v>0.14487272727272726</v>
      </c>
    </row>
    <row r="111" spans="1:9" x14ac:dyDescent="0.55000000000000004">
      <c r="A111" s="11" t="s">
        <v>19</v>
      </c>
      <c r="B111" s="1" t="s">
        <v>113</v>
      </c>
      <c r="C111">
        <v>101030</v>
      </c>
      <c r="D111" s="7">
        <v>9708</v>
      </c>
      <c r="E111" s="8">
        <v>1084</v>
      </c>
      <c r="F111" s="50">
        <v>0.77739999999999998</v>
      </c>
      <c r="G111" s="50">
        <f t="shared" si="15"/>
        <v>9.609027021676729E-2</v>
      </c>
      <c r="H111">
        <f t="shared" si="16"/>
        <v>1.0729486291200633E-2</v>
      </c>
      <c r="I111">
        <f t="shared" si="14"/>
        <v>0.11166048619695097</v>
      </c>
    </row>
    <row r="112" spans="1:9" x14ac:dyDescent="0.55000000000000004">
      <c r="A112" s="11" t="s">
        <v>19</v>
      </c>
      <c r="B112" s="1" t="s">
        <v>114</v>
      </c>
      <c r="C112">
        <v>27014</v>
      </c>
      <c r="D112" s="7">
        <v>2932</v>
      </c>
      <c r="E112" s="8">
        <v>362</v>
      </c>
      <c r="F112" s="50">
        <v>0.73089999999999999</v>
      </c>
      <c r="G112" s="50">
        <f t="shared" si="15"/>
        <v>0.10853631450359073</v>
      </c>
      <c r="H112">
        <f t="shared" si="16"/>
        <v>1.3400459021248241E-2</v>
      </c>
      <c r="I112">
        <f t="shared" si="14"/>
        <v>0.12346521145975443</v>
      </c>
    </row>
    <row r="113" spans="1:9" x14ac:dyDescent="0.55000000000000004">
      <c r="A113" s="11" t="s">
        <v>20</v>
      </c>
      <c r="B113" s="1" t="s">
        <v>115</v>
      </c>
      <c r="C113">
        <v>4100</v>
      </c>
      <c r="D113" s="7">
        <v>661</v>
      </c>
      <c r="E113" s="8">
        <v>70</v>
      </c>
      <c r="F113" s="50">
        <v>0.47120000000000001</v>
      </c>
      <c r="G113" s="50">
        <f t="shared" si="15"/>
        <v>0.16121951219512196</v>
      </c>
      <c r="H113">
        <f t="shared" si="16"/>
        <v>1.7073170731707318E-2</v>
      </c>
      <c r="I113">
        <f t="shared" si="14"/>
        <v>0.1059001512859304</v>
      </c>
    </row>
    <row r="114" spans="1:9" x14ac:dyDescent="0.55000000000000004">
      <c r="A114" s="11" t="s">
        <v>20</v>
      </c>
      <c r="B114" s="1" t="s">
        <v>116</v>
      </c>
      <c r="C114">
        <v>4947</v>
      </c>
      <c r="D114" s="7">
        <v>937</v>
      </c>
      <c r="E114" s="8">
        <v>104</v>
      </c>
      <c r="F114" s="50">
        <v>0.54630000000000001</v>
      </c>
      <c r="G114" s="50">
        <f t="shared" si="15"/>
        <v>0.18940772185162724</v>
      </c>
      <c r="H114">
        <f t="shared" si="16"/>
        <v>2.102284212654134E-2</v>
      </c>
      <c r="I114">
        <f t="shared" si="14"/>
        <v>0.11099252934898612</v>
      </c>
    </row>
    <row r="115" spans="1:9" x14ac:dyDescent="0.55000000000000004">
      <c r="A115" s="11" t="s">
        <v>20</v>
      </c>
      <c r="B115" s="1" t="s">
        <v>117</v>
      </c>
      <c r="C115">
        <v>29246</v>
      </c>
      <c r="D115" s="7">
        <v>4250</v>
      </c>
      <c r="E115" s="8">
        <v>614</v>
      </c>
      <c r="F115" s="50">
        <v>0.71009999999999995</v>
      </c>
      <c r="G115" s="50">
        <f t="shared" si="15"/>
        <v>0.14531901798536553</v>
      </c>
      <c r="H115">
        <f t="shared" si="16"/>
        <v>2.0994324010121041E-2</v>
      </c>
      <c r="I115">
        <f t="shared" si="14"/>
        <v>0.14447058823529413</v>
      </c>
    </row>
    <row r="116" spans="1:9" x14ac:dyDescent="0.55000000000000004">
      <c r="A116" s="11" t="s">
        <v>20</v>
      </c>
      <c r="B116" s="1" t="s">
        <v>118</v>
      </c>
      <c r="C116">
        <v>30254</v>
      </c>
      <c r="D116" s="7">
        <v>4195</v>
      </c>
      <c r="E116" s="8">
        <v>434</v>
      </c>
      <c r="F116" s="50">
        <v>0.77600000000000002</v>
      </c>
      <c r="G116" s="50">
        <f t="shared" si="15"/>
        <v>0.13865935082964237</v>
      </c>
      <c r="H116">
        <f t="shared" si="16"/>
        <v>1.4345210550670985E-2</v>
      </c>
      <c r="I116">
        <f t="shared" si="14"/>
        <v>0.10345649582836711</v>
      </c>
    </row>
    <row r="117" spans="1:9" x14ac:dyDescent="0.55000000000000004">
      <c r="A117" s="11" t="s">
        <v>20</v>
      </c>
      <c r="B117" s="1" t="s">
        <v>119</v>
      </c>
      <c r="C117">
        <v>65359</v>
      </c>
      <c r="D117" s="7">
        <v>9027</v>
      </c>
      <c r="E117" s="8">
        <v>1222</v>
      </c>
      <c r="F117" s="50">
        <v>0.56710000000000005</v>
      </c>
      <c r="G117" s="50">
        <f t="shared" si="15"/>
        <v>0.13811410823299011</v>
      </c>
      <c r="H117">
        <f t="shared" si="16"/>
        <v>1.8696736486176348E-2</v>
      </c>
      <c r="I117">
        <f t="shared" si="14"/>
        <v>0.13537166278940954</v>
      </c>
    </row>
    <row r="118" spans="1:9" x14ac:dyDescent="0.55000000000000004">
      <c r="A118" s="11" t="s">
        <v>20</v>
      </c>
      <c r="B118" s="1" t="s">
        <v>120</v>
      </c>
      <c r="C118">
        <v>70747</v>
      </c>
      <c r="D118" s="7">
        <v>9342</v>
      </c>
      <c r="E118" s="8">
        <v>1247</v>
      </c>
      <c r="F118" s="50">
        <v>0.70050000000000001</v>
      </c>
      <c r="G118" s="50">
        <f t="shared" si="15"/>
        <v>0.132048002035422</v>
      </c>
      <c r="H118">
        <f t="shared" si="16"/>
        <v>1.7626189096357443E-2</v>
      </c>
      <c r="I118">
        <f t="shared" si="14"/>
        <v>0.1334831941768358</v>
      </c>
    </row>
    <row r="119" spans="1:9" x14ac:dyDescent="0.55000000000000004">
      <c r="A119" s="11" t="s">
        <v>20</v>
      </c>
      <c r="B119" s="1" t="s">
        <v>585</v>
      </c>
      <c r="C119">
        <v>35258</v>
      </c>
      <c r="D119" s="7">
        <v>4201</v>
      </c>
      <c r="E119" s="8">
        <v>656</v>
      </c>
      <c r="F119" s="50">
        <v>0.84199999999999997</v>
      </c>
      <c r="G119" s="50">
        <f t="shared" si="15"/>
        <v>0.11915026376992456</v>
      </c>
      <c r="H119">
        <f t="shared" si="16"/>
        <v>1.8605706506324805E-2</v>
      </c>
      <c r="I119">
        <f t="shared" si="14"/>
        <v>0.15615329683408713</v>
      </c>
    </row>
    <row r="120" spans="1:9" x14ac:dyDescent="0.55000000000000004">
      <c r="A120" s="11" t="s">
        <v>20</v>
      </c>
      <c r="B120" s="1" t="s">
        <v>122</v>
      </c>
      <c r="C120">
        <v>5301</v>
      </c>
      <c r="D120" s="7">
        <v>718</v>
      </c>
      <c r="E120" s="8">
        <v>127</v>
      </c>
      <c r="F120" s="50">
        <v>0.51680000000000004</v>
      </c>
      <c r="G120" s="50">
        <f t="shared" si="15"/>
        <v>0.13544614223731372</v>
      </c>
      <c r="H120">
        <f t="shared" si="16"/>
        <v>2.3957743821920393E-2</v>
      </c>
      <c r="I120">
        <f t="shared" si="14"/>
        <v>0.17688022284122562</v>
      </c>
    </row>
    <row r="121" spans="1:9" x14ac:dyDescent="0.55000000000000004">
      <c r="A121" s="11" t="s">
        <v>18</v>
      </c>
      <c r="B121" s="1" t="s">
        <v>123</v>
      </c>
      <c r="C121">
        <v>32929</v>
      </c>
      <c r="D121" s="7">
        <v>3691</v>
      </c>
      <c r="E121" s="8">
        <v>347</v>
      </c>
      <c r="F121" s="50">
        <v>0.29699999999999999</v>
      </c>
      <c r="G121" s="50">
        <f t="shared" si="15"/>
        <v>0.11208964742324395</v>
      </c>
      <c r="H121">
        <f t="shared" si="16"/>
        <v>1.0537823802727079E-2</v>
      </c>
      <c r="I121">
        <f t="shared" si="14"/>
        <v>9.4012462747222969E-2</v>
      </c>
    </row>
    <row r="122" spans="1:9" x14ac:dyDescent="0.55000000000000004">
      <c r="A122" s="11" t="s">
        <v>18</v>
      </c>
      <c r="B122" s="1" t="s">
        <v>575</v>
      </c>
      <c r="C122">
        <v>52592</v>
      </c>
      <c r="D122" s="7">
        <v>7057</v>
      </c>
      <c r="E122" s="8">
        <v>1091</v>
      </c>
      <c r="F122" s="50">
        <v>0.55200000000000005</v>
      </c>
      <c r="G122" s="50">
        <f t="shared" si="15"/>
        <v>0.13418390629753574</v>
      </c>
      <c r="H122">
        <f t="shared" si="16"/>
        <v>2.0744599939154243E-2</v>
      </c>
      <c r="I122">
        <f t="shared" si="14"/>
        <v>0.15459827122006517</v>
      </c>
    </row>
    <row r="123" spans="1:9" x14ac:dyDescent="0.55000000000000004">
      <c r="A123" s="11" t="s">
        <v>18</v>
      </c>
      <c r="B123" s="1" t="s">
        <v>438</v>
      </c>
      <c r="C123">
        <v>89740</v>
      </c>
      <c r="D123" s="7">
        <v>10550</v>
      </c>
      <c r="E123" s="8">
        <v>1476</v>
      </c>
      <c r="F123" s="50">
        <v>0.36070000000000002</v>
      </c>
      <c r="G123" s="50">
        <f t="shared" si="15"/>
        <v>0.11756184533095609</v>
      </c>
      <c r="H123">
        <f t="shared" si="16"/>
        <v>1.6447515043458882E-2</v>
      </c>
      <c r="I123">
        <f t="shared" si="14"/>
        <v>0.13990521327014219</v>
      </c>
    </row>
    <row r="124" spans="1:9" x14ac:dyDescent="0.55000000000000004">
      <c r="A124" s="11" t="s">
        <v>18</v>
      </c>
      <c r="B124" s="1" t="s">
        <v>124</v>
      </c>
      <c r="C124">
        <v>18947</v>
      </c>
      <c r="D124" s="7">
        <v>2527</v>
      </c>
      <c r="E124" s="8">
        <v>286</v>
      </c>
      <c r="F124" s="50">
        <v>0.5454</v>
      </c>
      <c r="G124" s="50">
        <f t="shared" si="15"/>
        <v>0.1333720377896237</v>
      </c>
      <c r="H124">
        <f t="shared" si="16"/>
        <v>1.509473795323798E-2</v>
      </c>
      <c r="I124">
        <f t="shared" si="14"/>
        <v>0.11317768104471705</v>
      </c>
    </row>
    <row r="125" spans="1:9" x14ac:dyDescent="0.55000000000000004">
      <c r="A125" s="11" t="s">
        <v>18</v>
      </c>
      <c r="B125" s="1" t="s">
        <v>125</v>
      </c>
      <c r="C125">
        <v>46819</v>
      </c>
      <c r="D125" s="7">
        <v>5758</v>
      </c>
      <c r="E125" s="8">
        <v>797</v>
      </c>
      <c r="F125" s="50">
        <v>0.48680000000000001</v>
      </c>
      <c r="G125" s="50">
        <f t="shared" si="15"/>
        <v>0.12298425852752087</v>
      </c>
      <c r="H125">
        <f t="shared" si="16"/>
        <v>1.7023003481492556E-2</v>
      </c>
      <c r="I125">
        <f t="shared" si="14"/>
        <v>0.13841611670719001</v>
      </c>
    </row>
    <row r="126" spans="1:9" x14ac:dyDescent="0.55000000000000004">
      <c r="A126" s="11" t="s">
        <v>18</v>
      </c>
      <c r="B126" s="1" t="s">
        <v>126</v>
      </c>
      <c r="C126">
        <v>55082</v>
      </c>
      <c r="D126" s="7">
        <v>9776</v>
      </c>
      <c r="E126" s="8">
        <v>934</v>
      </c>
      <c r="F126" s="50">
        <v>0.5101</v>
      </c>
      <c r="G126" s="50">
        <f t="shared" si="15"/>
        <v>0.17748084673759124</v>
      </c>
      <c r="H126">
        <f t="shared" si="16"/>
        <v>1.6956537525870521E-2</v>
      </c>
      <c r="I126">
        <f t="shared" si="14"/>
        <v>9.5540098199672671E-2</v>
      </c>
    </row>
    <row r="127" spans="1:9" x14ac:dyDescent="0.55000000000000004">
      <c r="A127" s="11" t="s">
        <v>18</v>
      </c>
      <c r="B127" s="1" t="s">
        <v>489</v>
      </c>
      <c r="C127">
        <v>9169</v>
      </c>
      <c r="D127" s="7">
        <v>848</v>
      </c>
      <c r="E127" s="8">
        <v>80</v>
      </c>
      <c r="F127" s="50">
        <v>0.50380000000000003</v>
      </c>
      <c r="G127" s="50">
        <f t="shared" si="15"/>
        <v>9.2485549132947972E-2</v>
      </c>
      <c r="H127">
        <f t="shared" si="16"/>
        <v>8.7250518049950924E-3</v>
      </c>
      <c r="I127">
        <f t="shared" si="14"/>
        <v>9.4339622641509441E-2</v>
      </c>
    </row>
    <row r="128" spans="1:9" x14ac:dyDescent="0.55000000000000004">
      <c r="A128" s="11" t="s">
        <v>18</v>
      </c>
      <c r="B128" s="1" t="s">
        <v>587</v>
      </c>
      <c r="C128">
        <v>12578</v>
      </c>
      <c r="D128" s="7">
        <v>1442</v>
      </c>
      <c r="E128" s="8">
        <v>219</v>
      </c>
      <c r="F128" s="50">
        <v>0.74199999999999999</v>
      </c>
      <c r="G128" s="50">
        <f t="shared" si="15"/>
        <v>0.11464461758626172</v>
      </c>
      <c r="H128">
        <f t="shared" si="16"/>
        <v>1.7411353156304658E-2</v>
      </c>
      <c r="I128">
        <f t="shared" si="14"/>
        <v>0.15187239944521497</v>
      </c>
    </row>
    <row r="129" spans="1:9" x14ac:dyDescent="0.55000000000000004">
      <c r="A129" s="11" t="s">
        <v>23</v>
      </c>
      <c r="B129" s="1" t="s">
        <v>549</v>
      </c>
      <c r="C129">
        <v>30699</v>
      </c>
      <c r="D129" s="7">
        <v>3226</v>
      </c>
      <c r="E129" s="8">
        <v>524</v>
      </c>
      <c r="F129" s="50">
        <v>0.90500000000000003</v>
      </c>
      <c r="G129" s="50">
        <f t="shared" si="15"/>
        <v>0.10508485618424053</v>
      </c>
      <c r="H129">
        <f t="shared" si="16"/>
        <v>1.7068959900973974E-2</v>
      </c>
      <c r="I129">
        <f t="shared" si="14"/>
        <v>0.16243025418474891</v>
      </c>
    </row>
    <row r="130" spans="1:9" x14ac:dyDescent="0.55000000000000004">
      <c r="A130" s="11" t="s">
        <v>23</v>
      </c>
      <c r="B130" s="1" t="s">
        <v>127</v>
      </c>
      <c r="C130">
        <v>104893</v>
      </c>
      <c r="D130" s="7">
        <v>12521</v>
      </c>
      <c r="E130" s="8">
        <v>1477</v>
      </c>
      <c r="F130" s="50">
        <v>0.73519999999999996</v>
      </c>
      <c r="G130" s="50">
        <f t="shared" si="15"/>
        <v>0.11936926200985766</v>
      </c>
      <c r="H130">
        <f t="shared" si="16"/>
        <v>1.4081015892385574E-2</v>
      </c>
      <c r="I130">
        <f t="shared" si="14"/>
        <v>0.11796182413545243</v>
      </c>
    </row>
    <row r="131" spans="1:9" x14ac:dyDescent="0.55000000000000004">
      <c r="A131" s="11" t="s">
        <v>23</v>
      </c>
      <c r="B131" s="1" t="s">
        <v>556</v>
      </c>
      <c r="C131">
        <v>39081</v>
      </c>
      <c r="D131" s="7">
        <v>3996</v>
      </c>
      <c r="E131" s="8">
        <v>408</v>
      </c>
      <c r="F131" s="50">
        <v>0.70799999999999996</v>
      </c>
      <c r="G131" s="50">
        <f t="shared" si="15"/>
        <v>0.10224917479081906</v>
      </c>
      <c r="H131">
        <f t="shared" si="16"/>
        <v>1.0439855684347892E-2</v>
      </c>
      <c r="I131">
        <f t="shared" ref="I131:I134" si="17">E131/D131</f>
        <v>0.1021021021021021</v>
      </c>
    </row>
    <row r="132" spans="1:9" x14ac:dyDescent="0.55000000000000004">
      <c r="A132" s="11" t="s">
        <v>23</v>
      </c>
      <c r="B132" s="1" t="s">
        <v>128</v>
      </c>
      <c r="C132">
        <v>1617</v>
      </c>
      <c r="D132" s="7">
        <v>148</v>
      </c>
      <c r="E132" s="8">
        <v>0</v>
      </c>
      <c r="F132" s="50">
        <v>0.57640000000000002</v>
      </c>
      <c r="G132" s="50">
        <f t="shared" si="15"/>
        <v>9.152752009894867E-2</v>
      </c>
      <c r="H132">
        <f t="shared" si="16"/>
        <v>0</v>
      </c>
      <c r="I132">
        <f t="shared" si="17"/>
        <v>0</v>
      </c>
    </row>
    <row r="133" spans="1:9" x14ac:dyDescent="0.55000000000000004">
      <c r="A133" s="11" t="s">
        <v>23</v>
      </c>
      <c r="B133" s="1" t="s">
        <v>557</v>
      </c>
      <c r="C133">
        <v>2667</v>
      </c>
      <c r="D133" s="7">
        <v>313</v>
      </c>
      <c r="E133" s="8">
        <v>15</v>
      </c>
      <c r="F133" s="50">
        <v>0.58689999999999998</v>
      </c>
      <c r="G133" s="50">
        <f t="shared" si="15"/>
        <v>0.11736032995875516</v>
      </c>
      <c r="H133">
        <f t="shared" si="16"/>
        <v>5.6242969628796397E-3</v>
      </c>
      <c r="I133">
        <f t="shared" si="17"/>
        <v>4.7923322683706068E-2</v>
      </c>
    </row>
    <row r="134" spans="1:9" x14ac:dyDescent="0.55000000000000004">
      <c r="A134" s="11" t="s">
        <v>23</v>
      </c>
      <c r="B134" s="1" t="s">
        <v>129</v>
      </c>
      <c r="C134">
        <v>5085</v>
      </c>
      <c r="D134" s="7">
        <v>626</v>
      </c>
      <c r="E134" s="8">
        <v>114</v>
      </c>
      <c r="F134" s="50">
        <v>0.61599999999999999</v>
      </c>
      <c r="G134" s="50">
        <f t="shared" si="15"/>
        <v>0.12310717797443461</v>
      </c>
      <c r="H134">
        <f t="shared" si="16"/>
        <v>2.2418879056047197E-2</v>
      </c>
      <c r="I134">
        <f t="shared" si="17"/>
        <v>0.18210862619808307</v>
      </c>
    </row>
    <row r="135" spans="1:9" x14ac:dyDescent="0.55000000000000004">
      <c r="A135" s="11" t="s">
        <v>23</v>
      </c>
      <c r="B135" s="67" t="s">
        <v>130</v>
      </c>
      <c r="C135">
        <v>19250</v>
      </c>
      <c r="D135" s="7">
        <v>2393</v>
      </c>
      <c r="E135" s="8">
        <v>362</v>
      </c>
      <c r="F135">
        <v>0.69399999999999995</v>
      </c>
      <c r="G135" s="50">
        <f t="shared" ref="G135" si="18">D135/C135</f>
        <v>0.12431168831168832</v>
      </c>
      <c r="H135">
        <f t="shared" ref="H135" si="19">E135/C135</f>
        <v>1.8805194805194804E-2</v>
      </c>
      <c r="I135">
        <f t="shared" ref="I135" si="20">E135/D135</f>
        <v>0.15127455077308818</v>
      </c>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1855C-48DE-0B4B-BD5A-F49A62A8A99B}">
  <dimension ref="A1:E1162"/>
  <sheetViews>
    <sheetView tabSelected="1" topLeftCell="B942" workbookViewId="0">
      <selection activeCell="B951" sqref="B951"/>
    </sheetView>
  </sheetViews>
  <sheetFormatPr defaultColWidth="11.41796875" defaultRowHeight="14.4" x14ac:dyDescent="0.55000000000000004"/>
  <cols>
    <col min="1" max="1" width="37.26171875" bestFit="1" customWidth="1"/>
    <col min="2" max="2" width="48.68359375" bestFit="1" customWidth="1"/>
    <col min="4" max="4" width="11.41796875" style="51"/>
  </cols>
  <sheetData>
    <row r="1" spans="1:5" x14ac:dyDescent="0.55000000000000004">
      <c r="A1" s="4" t="s">
        <v>36</v>
      </c>
      <c r="B1" s="4" t="s">
        <v>131</v>
      </c>
      <c r="C1" s="4" t="s">
        <v>37</v>
      </c>
      <c r="D1" s="68" t="s">
        <v>132</v>
      </c>
      <c r="E1" s="4" t="s">
        <v>133</v>
      </c>
    </row>
    <row r="2" spans="1:5" x14ac:dyDescent="0.55000000000000004">
      <c r="A2" s="10" t="s">
        <v>134</v>
      </c>
      <c r="B2" s="4" t="s">
        <v>135</v>
      </c>
      <c r="C2" s="11">
        <v>69</v>
      </c>
      <c r="D2" s="51">
        <v>0.76800000000000002</v>
      </c>
      <c r="E2">
        <f t="shared" ref="E2:E11" si="0">C2*D2</f>
        <v>52.992000000000004</v>
      </c>
    </row>
    <row r="3" spans="1:5" x14ac:dyDescent="0.55000000000000004">
      <c r="A3" s="10" t="s">
        <v>134</v>
      </c>
      <c r="B3" s="4" t="s">
        <v>596</v>
      </c>
      <c r="C3" s="11">
        <v>85</v>
      </c>
      <c r="D3" s="51">
        <v>0.92900000000000005</v>
      </c>
      <c r="E3">
        <f t="shared" si="0"/>
        <v>78.965000000000003</v>
      </c>
    </row>
    <row r="4" spans="1:5" x14ac:dyDescent="0.55000000000000004">
      <c r="A4" s="10" t="s">
        <v>134</v>
      </c>
      <c r="B4" s="4" t="s">
        <v>597</v>
      </c>
      <c r="C4" s="11">
        <v>1444</v>
      </c>
      <c r="D4" s="51">
        <v>0.70599999999999996</v>
      </c>
      <c r="E4">
        <f t="shared" si="0"/>
        <v>1019.4639999999999</v>
      </c>
    </row>
    <row r="5" spans="1:5" x14ac:dyDescent="0.55000000000000004">
      <c r="A5" s="10" t="s">
        <v>134</v>
      </c>
      <c r="B5" s="4" t="s">
        <v>598</v>
      </c>
      <c r="C5" s="11">
        <v>165</v>
      </c>
      <c r="D5" s="51">
        <v>0.78800000000000003</v>
      </c>
      <c r="E5">
        <f t="shared" si="0"/>
        <v>130.02000000000001</v>
      </c>
    </row>
    <row r="6" spans="1:5" x14ac:dyDescent="0.55000000000000004">
      <c r="A6" s="10" t="s">
        <v>134</v>
      </c>
      <c r="B6" s="4" t="s">
        <v>599</v>
      </c>
      <c r="C6" s="11">
        <v>209</v>
      </c>
      <c r="D6" s="51">
        <v>0.52200000000000002</v>
      </c>
      <c r="E6">
        <f t="shared" si="0"/>
        <v>109.098</v>
      </c>
    </row>
    <row r="7" spans="1:5" x14ac:dyDescent="0.55000000000000004">
      <c r="A7" s="10" t="s">
        <v>134</v>
      </c>
      <c r="B7" s="4" t="s">
        <v>600</v>
      </c>
      <c r="C7" s="11">
        <v>181</v>
      </c>
      <c r="D7" s="51">
        <v>0.46400000000000002</v>
      </c>
      <c r="E7">
        <f t="shared" si="0"/>
        <v>83.984000000000009</v>
      </c>
    </row>
    <row r="8" spans="1:5" x14ac:dyDescent="0.55000000000000004">
      <c r="A8" s="10" t="s">
        <v>134</v>
      </c>
      <c r="B8" s="4" t="s">
        <v>601</v>
      </c>
      <c r="C8" s="11">
        <v>182</v>
      </c>
      <c r="D8" s="51">
        <v>0.48399999999999999</v>
      </c>
      <c r="E8">
        <f t="shared" si="0"/>
        <v>88.087999999999994</v>
      </c>
    </row>
    <row r="9" spans="1:5" x14ac:dyDescent="0.55000000000000004">
      <c r="A9" s="10" t="s">
        <v>134</v>
      </c>
      <c r="B9" s="4" t="s">
        <v>602</v>
      </c>
      <c r="C9" s="11">
        <v>690</v>
      </c>
      <c r="D9" s="51">
        <v>0.81599999999999995</v>
      </c>
      <c r="E9">
        <f t="shared" si="0"/>
        <v>563.04</v>
      </c>
    </row>
    <row r="10" spans="1:5" x14ac:dyDescent="0.55000000000000004">
      <c r="A10" s="10" t="s">
        <v>134</v>
      </c>
      <c r="B10" s="4" t="s">
        <v>1335</v>
      </c>
      <c r="C10" s="11">
        <v>2241</v>
      </c>
      <c r="D10" s="51">
        <v>0.79200000000000004</v>
      </c>
      <c r="E10">
        <f t="shared" si="0"/>
        <v>1774.8720000000001</v>
      </c>
    </row>
    <row r="11" spans="1:5" x14ac:dyDescent="0.55000000000000004">
      <c r="A11" s="10" t="s">
        <v>89</v>
      </c>
      <c r="B11" s="4" t="s">
        <v>603</v>
      </c>
      <c r="C11" s="11">
        <v>868</v>
      </c>
      <c r="D11" s="51">
        <v>0.64100000000000001</v>
      </c>
      <c r="E11">
        <f t="shared" si="0"/>
        <v>556.38800000000003</v>
      </c>
    </row>
    <row r="12" spans="1:5" x14ac:dyDescent="0.55000000000000004">
      <c r="A12" s="10" t="s">
        <v>89</v>
      </c>
      <c r="B12" s="4" t="s">
        <v>604</v>
      </c>
      <c r="C12" s="11">
        <v>108</v>
      </c>
      <c r="D12" s="51">
        <v>0.59299999999999997</v>
      </c>
      <c r="E12">
        <f t="shared" ref="E12:E14" si="1">C12*D12</f>
        <v>64.043999999999997</v>
      </c>
    </row>
    <row r="13" spans="1:5" x14ac:dyDescent="0.55000000000000004">
      <c r="A13" s="10" t="s">
        <v>89</v>
      </c>
      <c r="B13" s="4" t="s">
        <v>605</v>
      </c>
      <c r="C13" s="11">
        <v>404</v>
      </c>
      <c r="D13" s="51">
        <v>0.76500000000000001</v>
      </c>
      <c r="E13">
        <f t="shared" si="1"/>
        <v>309.06</v>
      </c>
    </row>
    <row r="14" spans="1:5" x14ac:dyDescent="0.55000000000000004">
      <c r="A14" s="10" t="s">
        <v>89</v>
      </c>
      <c r="B14" s="4" t="s">
        <v>136</v>
      </c>
      <c r="C14" s="11">
        <v>31</v>
      </c>
      <c r="D14" s="51">
        <v>0.871</v>
      </c>
      <c r="E14">
        <f t="shared" si="1"/>
        <v>27.001000000000001</v>
      </c>
    </row>
    <row r="15" spans="1:5" x14ac:dyDescent="0.55000000000000004">
      <c r="A15" s="10" t="s">
        <v>90</v>
      </c>
      <c r="B15" s="4" t="s">
        <v>137</v>
      </c>
      <c r="C15" s="26">
        <v>52</v>
      </c>
      <c r="D15" s="69">
        <v>0.76900000000000002</v>
      </c>
      <c r="E15" s="27">
        <f>C15*D15</f>
        <v>39.988</v>
      </c>
    </row>
    <row r="16" spans="1:5" x14ac:dyDescent="0.55000000000000004">
      <c r="A16" s="10" t="s">
        <v>90</v>
      </c>
      <c r="B16" s="4" t="s">
        <v>606</v>
      </c>
      <c r="C16" s="26">
        <v>1590</v>
      </c>
      <c r="D16" s="69">
        <v>0.56100000000000005</v>
      </c>
      <c r="E16" s="27">
        <f t="shared" ref="E16:E46" si="2">C16*D16</f>
        <v>891.99000000000012</v>
      </c>
    </row>
    <row r="17" spans="1:5" x14ac:dyDescent="0.55000000000000004">
      <c r="A17" s="10" t="s">
        <v>90</v>
      </c>
      <c r="B17" s="4" t="s">
        <v>607</v>
      </c>
      <c r="C17" s="26">
        <v>352</v>
      </c>
      <c r="D17" s="69">
        <v>0.64200000000000002</v>
      </c>
      <c r="E17" s="27">
        <f t="shared" si="2"/>
        <v>225.98400000000001</v>
      </c>
    </row>
    <row r="18" spans="1:5" x14ac:dyDescent="0.55000000000000004">
      <c r="A18" s="10" t="s">
        <v>90</v>
      </c>
      <c r="B18" s="4" t="s">
        <v>608</v>
      </c>
      <c r="C18" s="26">
        <v>211</v>
      </c>
      <c r="D18" s="69">
        <v>0.78200000000000003</v>
      </c>
      <c r="E18" s="27">
        <f t="shared" si="2"/>
        <v>165.00200000000001</v>
      </c>
    </row>
    <row r="19" spans="1:5" x14ac:dyDescent="0.55000000000000004">
      <c r="A19" s="10" t="s">
        <v>90</v>
      </c>
      <c r="B19" s="4" t="s">
        <v>609</v>
      </c>
      <c r="C19" s="26">
        <v>1032</v>
      </c>
      <c r="D19" s="69">
        <v>0.86</v>
      </c>
      <c r="E19" s="27">
        <f t="shared" si="2"/>
        <v>887.52</v>
      </c>
    </row>
    <row r="20" spans="1:5" x14ac:dyDescent="0.55000000000000004">
      <c r="A20" s="10" t="s">
        <v>90</v>
      </c>
      <c r="B20" s="4" t="s">
        <v>138</v>
      </c>
      <c r="C20" s="26">
        <v>222</v>
      </c>
      <c r="D20" s="69">
        <v>0.441</v>
      </c>
      <c r="E20" s="27">
        <f t="shared" si="2"/>
        <v>97.902000000000001</v>
      </c>
    </row>
    <row r="21" spans="1:5" x14ac:dyDescent="0.55000000000000004">
      <c r="A21" s="10" t="s">
        <v>90</v>
      </c>
      <c r="B21" s="4" t="s">
        <v>610</v>
      </c>
      <c r="C21" s="26">
        <v>60</v>
      </c>
      <c r="D21" s="69">
        <v>0.76700000000000002</v>
      </c>
      <c r="E21" s="27">
        <f t="shared" si="2"/>
        <v>46.02</v>
      </c>
    </row>
    <row r="22" spans="1:5" x14ac:dyDescent="0.55000000000000004">
      <c r="A22" s="10" t="s">
        <v>90</v>
      </c>
      <c r="B22" s="4" t="s">
        <v>611</v>
      </c>
      <c r="C22" s="26">
        <v>770</v>
      </c>
      <c r="D22" s="69">
        <v>0.36599999999999999</v>
      </c>
      <c r="E22" s="27">
        <f t="shared" si="2"/>
        <v>281.82</v>
      </c>
    </row>
    <row r="23" spans="1:5" x14ac:dyDescent="0.55000000000000004">
      <c r="A23" s="10" t="s">
        <v>90</v>
      </c>
      <c r="B23" s="4" t="s">
        <v>139</v>
      </c>
      <c r="C23" s="26">
        <v>225</v>
      </c>
      <c r="D23" s="69">
        <v>0.33300000000000002</v>
      </c>
      <c r="E23" s="27">
        <f t="shared" si="2"/>
        <v>74.924999999999997</v>
      </c>
    </row>
    <row r="24" spans="1:5" x14ac:dyDescent="0.55000000000000004">
      <c r="A24" s="10" t="s">
        <v>90</v>
      </c>
      <c r="B24" s="4" t="s">
        <v>612</v>
      </c>
      <c r="C24" s="26">
        <v>938</v>
      </c>
      <c r="D24" s="69">
        <v>0.56599999999999995</v>
      </c>
      <c r="E24" s="27">
        <f t="shared" si="2"/>
        <v>530.9079999999999</v>
      </c>
    </row>
    <row r="25" spans="1:5" x14ac:dyDescent="0.55000000000000004">
      <c r="A25" s="10" t="s">
        <v>90</v>
      </c>
      <c r="B25" s="4" t="s">
        <v>613</v>
      </c>
      <c r="C25" s="26">
        <v>3597</v>
      </c>
      <c r="D25" s="69">
        <v>0.71499999999999997</v>
      </c>
      <c r="E25" s="27">
        <f t="shared" si="2"/>
        <v>2571.855</v>
      </c>
    </row>
    <row r="26" spans="1:5" x14ac:dyDescent="0.55000000000000004">
      <c r="A26" s="10" t="s">
        <v>90</v>
      </c>
      <c r="B26" s="4" t="s">
        <v>614</v>
      </c>
      <c r="C26" s="26">
        <v>1209</v>
      </c>
      <c r="D26" s="69">
        <v>0.59599999999999997</v>
      </c>
      <c r="E26" s="27">
        <f t="shared" si="2"/>
        <v>720.56399999999996</v>
      </c>
    </row>
    <row r="27" spans="1:5" x14ac:dyDescent="0.55000000000000004">
      <c r="A27" s="10" t="s">
        <v>90</v>
      </c>
      <c r="B27" s="4" t="s">
        <v>615</v>
      </c>
      <c r="C27" s="26">
        <v>29</v>
      </c>
      <c r="D27" s="69">
        <v>0.86199999999999999</v>
      </c>
      <c r="E27" s="27">
        <f t="shared" si="2"/>
        <v>24.998000000000001</v>
      </c>
    </row>
    <row r="28" spans="1:5" x14ac:dyDescent="0.55000000000000004">
      <c r="A28" s="10" t="s">
        <v>90</v>
      </c>
      <c r="B28" s="4" t="s">
        <v>616</v>
      </c>
      <c r="C28" s="26">
        <v>2324</v>
      </c>
      <c r="D28" s="69">
        <v>0.75</v>
      </c>
      <c r="E28" s="27">
        <f t="shared" si="2"/>
        <v>1743</v>
      </c>
    </row>
    <row r="29" spans="1:5" x14ac:dyDescent="0.55000000000000004">
      <c r="A29" s="10" t="s">
        <v>90</v>
      </c>
      <c r="B29" s="4" t="s">
        <v>617</v>
      </c>
      <c r="C29" s="26">
        <v>648</v>
      </c>
      <c r="D29" s="69">
        <v>0.16800000000000001</v>
      </c>
      <c r="E29" s="27">
        <f t="shared" si="2"/>
        <v>108.864</v>
      </c>
    </row>
    <row r="30" spans="1:5" x14ac:dyDescent="0.55000000000000004">
      <c r="A30" s="10" t="s">
        <v>90</v>
      </c>
      <c r="B30" s="4" t="s">
        <v>618</v>
      </c>
      <c r="C30" s="26">
        <v>527</v>
      </c>
      <c r="D30" s="69">
        <v>0.68300000000000005</v>
      </c>
      <c r="E30" s="27">
        <f t="shared" si="2"/>
        <v>359.94100000000003</v>
      </c>
    </row>
    <row r="31" spans="1:5" x14ac:dyDescent="0.55000000000000004">
      <c r="A31" s="10" t="s">
        <v>90</v>
      </c>
      <c r="B31" s="4" t="s">
        <v>619</v>
      </c>
      <c r="C31" s="26">
        <v>40</v>
      </c>
      <c r="D31" s="69">
        <v>0.7</v>
      </c>
      <c r="E31" s="27">
        <f t="shared" si="2"/>
        <v>28</v>
      </c>
    </row>
    <row r="32" spans="1:5" x14ac:dyDescent="0.55000000000000004">
      <c r="A32" s="10" t="s">
        <v>90</v>
      </c>
      <c r="B32" s="4" t="s">
        <v>620</v>
      </c>
      <c r="C32" s="26">
        <v>7</v>
      </c>
      <c r="D32" s="69">
        <v>1</v>
      </c>
      <c r="E32" s="27">
        <f t="shared" si="2"/>
        <v>7</v>
      </c>
    </row>
    <row r="33" spans="1:5" x14ac:dyDescent="0.55000000000000004">
      <c r="A33" s="10" t="s">
        <v>90</v>
      </c>
      <c r="B33" s="4" t="s">
        <v>621</v>
      </c>
      <c r="C33" s="26">
        <v>272</v>
      </c>
      <c r="D33" s="69">
        <v>0.35299999999999998</v>
      </c>
      <c r="E33" s="27">
        <f t="shared" si="2"/>
        <v>96.015999999999991</v>
      </c>
    </row>
    <row r="34" spans="1:5" x14ac:dyDescent="0.55000000000000004">
      <c r="A34" s="10" t="s">
        <v>90</v>
      </c>
      <c r="B34" s="4" t="s">
        <v>622</v>
      </c>
      <c r="C34" s="26">
        <v>263</v>
      </c>
      <c r="D34" s="69">
        <v>0.41799999999999998</v>
      </c>
      <c r="E34" s="27">
        <f t="shared" si="2"/>
        <v>109.934</v>
      </c>
    </row>
    <row r="35" spans="1:5" x14ac:dyDescent="0.55000000000000004">
      <c r="A35" s="10" t="s">
        <v>90</v>
      </c>
      <c r="B35" s="4" t="s">
        <v>140</v>
      </c>
      <c r="C35" s="26">
        <v>65</v>
      </c>
      <c r="D35" s="69">
        <v>0.56899999999999995</v>
      </c>
      <c r="E35" s="27">
        <f t="shared" si="2"/>
        <v>36.984999999999999</v>
      </c>
    </row>
    <row r="36" spans="1:5" x14ac:dyDescent="0.55000000000000004">
      <c r="A36" s="10" t="s">
        <v>90</v>
      </c>
      <c r="B36" s="4" t="s">
        <v>623</v>
      </c>
      <c r="C36" s="26">
        <v>67</v>
      </c>
      <c r="D36" s="69">
        <v>0.88100000000000001</v>
      </c>
      <c r="E36" s="27">
        <f t="shared" si="2"/>
        <v>59.027000000000001</v>
      </c>
    </row>
    <row r="37" spans="1:5" x14ac:dyDescent="0.55000000000000004">
      <c r="A37" s="10" t="s">
        <v>90</v>
      </c>
      <c r="B37" s="4" t="s">
        <v>624</v>
      </c>
      <c r="C37" s="26">
        <v>264</v>
      </c>
      <c r="D37" s="69">
        <v>0.26500000000000001</v>
      </c>
      <c r="E37" s="27">
        <f t="shared" si="2"/>
        <v>69.960000000000008</v>
      </c>
    </row>
    <row r="38" spans="1:5" x14ac:dyDescent="0.55000000000000004">
      <c r="A38" s="10" t="s">
        <v>90</v>
      </c>
      <c r="B38" s="4" t="s">
        <v>625</v>
      </c>
      <c r="C38" s="26">
        <v>66</v>
      </c>
      <c r="D38" s="69">
        <v>0.72699999999999998</v>
      </c>
      <c r="E38" s="27">
        <f t="shared" si="2"/>
        <v>47.981999999999999</v>
      </c>
    </row>
    <row r="39" spans="1:5" x14ac:dyDescent="0.55000000000000004">
      <c r="A39" s="10" t="s">
        <v>90</v>
      </c>
      <c r="B39" s="4" t="s">
        <v>626</v>
      </c>
      <c r="C39" s="26">
        <v>635</v>
      </c>
      <c r="D39" s="69">
        <v>0.58299999999999996</v>
      </c>
      <c r="E39" s="27">
        <f t="shared" si="2"/>
        <v>370.20499999999998</v>
      </c>
    </row>
    <row r="40" spans="1:5" x14ac:dyDescent="0.55000000000000004">
      <c r="A40" s="10" t="s">
        <v>90</v>
      </c>
      <c r="B40" s="4" t="s">
        <v>627</v>
      </c>
      <c r="C40" s="26">
        <v>3001</v>
      </c>
      <c r="D40" s="69">
        <v>0.63300000000000001</v>
      </c>
      <c r="E40" s="27">
        <f t="shared" si="2"/>
        <v>1899.633</v>
      </c>
    </row>
    <row r="41" spans="1:5" x14ac:dyDescent="0.55000000000000004">
      <c r="A41" s="10" t="s">
        <v>90</v>
      </c>
      <c r="B41" s="4" t="s">
        <v>141</v>
      </c>
      <c r="C41" s="26">
        <v>178</v>
      </c>
      <c r="D41" s="69">
        <v>0.57299999999999995</v>
      </c>
      <c r="E41" s="27">
        <f t="shared" si="2"/>
        <v>101.99399999999999</v>
      </c>
    </row>
    <row r="42" spans="1:5" x14ac:dyDescent="0.55000000000000004">
      <c r="A42" s="10" t="s">
        <v>90</v>
      </c>
      <c r="B42" s="4" t="s">
        <v>142</v>
      </c>
      <c r="C42" s="26">
        <v>241</v>
      </c>
      <c r="D42" s="69">
        <v>0.32400000000000001</v>
      </c>
      <c r="E42" s="27">
        <f t="shared" si="2"/>
        <v>78.084000000000003</v>
      </c>
    </row>
    <row r="43" spans="1:5" x14ac:dyDescent="0.55000000000000004">
      <c r="A43" s="10" t="s">
        <v>90</v>
      </c>
      <c r="B43" s="4" t="s">
        <v>628</v>
      </c>
      <c r="C43" s="26">
        <v>156</v>
      </c>
      <c r="D43" s="69">
        <v>0.45500000000000002</v>
      </c>
      <c r="E43" s="27">
        <f t="shared" si="2"/>
        <v>70.98</v>
      </c>
    </row>
    <row r="44" spans="1:5" x14ac:dyDescent="0.55000000000000004">
      <c r="A44" s="10" t="s">
        <v>90</v>
      </c>
      <c r="B44" s="4" t="s">
        <v>629</v>
      </c>
      <c r="C44" s="26">
        <v>4389</v>
      </c>
      <c r="D44" s="69">
        <v>0.42</v>
      </c>
      <c r="E44" s="27">
        <f t="shared" si="2"/>
        <v>1843.3799999999999</v>
      </c>
    </row>
    <row r="45" spans="1:5" x14ac:dyDescent="0.55000000000000004">
      <c r="A45" s="10" t="s">
        <v>90</v>
      </c>
      <c r="B45" s="4" t="s">
        <v>143</v>
      </c>
      <c r="C45" s="26" t="s">
        <v>144</v>
      </c>
      <c r="D45" s="69" t="s">
        <v>144</v>
      </c>
      <c r="E45" s="27" t="s">
        <v>144</v>
      </c>
    </row>
    <row r="46" spans="1:5" x14ac:dyDescent="0.55000000000000004">
      <c r="A46" s="10" t="s">
        <v>90</v>
      </c>
      <c r="B46" s="4" t="s">
        <v>630</v>
      </c>
      <c r="C46" s="26">
        <v>35</v>
      </c>
      <c r="D46" s="69">
        <v>0.51400000000000001</v>
      </c>
      <c r="E46" s="27">
        <f t="shared" si="2"/>
        <v>17.990000000000002</v>
      </c>
    </row>
    <row r="47" spans="1:5" x14ac:dyDescent="0.55000000000000004">
      <c r="A47" s="10" t="s">
        <v>91</v>
      </c>
      <c r="B47" s="4" t="s">
        <v>145</v>
      </c>
      <c r="C47" s="26">
        <v>179</v>
      </c>
      <c r="D47" s="69">
        <v>0.58099999999999996</v>
      </c>
      <c r="E47" s="27">
        <f>C47*D47</f>
        <v>103.999</v>
      </c>
    </row>
    <row r="48" spans="1:5" x14ac:dyDescent="0.55000000000000004">
      <c r="A48" s="10" t="s">
        <v>91</v>
      </c>
      <c r="B48" s="4" t="s">
        <v>146</v>
      </c>
      <c r="C48" s="26">
        <v>13</v>
      </c>
      <c r="D48" s="69">
        <v>1</v>
      </c>
      <c r="E48" s="27">
        <f t="shared" ref="E48:E73" si="3">C48*D48</f>
        <v>13</v>
      </c>
    </row>
    <row r="49" spans="1:5" x14ac:dyDescent="0.55000000000000004">
      <c r="A49" s="10" t="s">
        <v>91</v>
      </c>
      <c r="B49" s="4" t="s">
        <v>147</v>
      </c>
      <c r="C49" s="26">
        <v>207</v>
      </c>
      <c r="D49" s="69">
        <v>0.48299999999999998</v>
      </c>
      <c r="E49" s="27">
        <f t="shared" si="3"/>
        <v>99.980999999999995</v>
      </c>
    </row>
    <row r="50" spans="1:5" x14ac:dyDescent="0.55000000000000004">
      <c r="A50" s="10" t="s">
        <v>91</v>
      </c>
      <c r="B50" s="4" t="s">
        <v>148</v>
      </c>
      <c r="C50" s="26">
        <v>61</v>
      </c>
      <c r="D50" s="69">
        <v>0.73799999999999999</v>
      </c>
      <c r="E50" s="27">
        <f t="shared" si="3"/>
        <v>45.018000000000001</v>
      </c>
    </row>
    <row r="51" spans="1:5" x14ac:dyDescent="0.55000000000000004">
      <c r="A51" s="10" t="s">
        <v>91</v>
      </c>
      <c r="B51" s="4" t="s">
        <v>149</v>
      </c>
      <c r="C51" s="26">
        <v>87</v>
      </c>
      <c r="D51" s="69">
        <v>0.93100000000000005</v>
      </c>
      <c r="E51" s="27">
        <f t="shared" si="3"/>
        <v>80.997</v>
      </c>
    </row>
    <row r="52" spans="1:5" x14ac:dyDescent="0.55000000000000004">
      <c r="A52" s="10" t="s">
        <v>91</v>
      </c>
      <c r="B52" s="4" t="s">
        <v>150</v>
      </c>
      <c r="C52" s="26">
        <v>9</v>
      </c>
      <c r="D52" s="69">
        <v>0.44400000000000001</v>
      </c>
      <c r="E52" s="27">
        <f t="shared" si="3"/>
        <v>3.996</v>
      </c>
    </row>
    <row r="53" spans="1:5" x14ac:dyDescent="0.55000000000000004">
      <c r="A53" s="10" t="s">
        <v>91</v>
      </c>
      <c r="B53" s="4" t="s">
        <v>151</v>
      </c>
      <c r="C53" s="26">
        <v>26</v>
      </c>
      <c r="D53" s="69">
        <v>1</v>
      </c>
      <c r="E53" s="27">
        <f t="shared" si="3"/>
        <v>26</v>
      </c>
    </row>
    <row r="54" spans="1:5" x14ac:dyDescent="0.55000000000000004">
      <c r="A54" s="10" t="s">
        <v>91</v>
      </c>
      <c r="B54" s="4" t="s">
        <v>152</v>
      </c>
      <c r="C54" s="26">
        <v>495</v>
      </c>
      <c r="D54" s="69">
        <v>0.70299999999999996</v>
      </c>
      <c r="E54" s="27">
        <f t="shared" si="3"/>
        <v>347.98499999999996</v>
      </c>
    </row>
    <row r="55" spans="1:5" x14ac:dyDescent="0.55000000000000004">
      <c r="A55" s="10" t="s">
        <v>91</v>
      </c>
      <c r="B55" s="4" t="s">
        <v>153</v>
      </c>
      <c r="C55" s="26">
        <v>205</v>
      </c>
      <c r="D55" s="69">
        <v>0.64400000000000002</v>
      </c>
      <c r="E55" s="27">
        <f t="shared" si="3"/>
        <v>132.02000000000001</v>
      </c>
    </row>
    <row r="56" spans="1:5" x14ac:dyDescent="0.55000000000000004">
      <c r="A56" s="10" t="s">
        <v>91</v>
      </c>
      <c r="B56" s="4" t="s">
        <v>154</v>
      </c>
      <c r="C56" s="26">
        <v>108</v>
      </c>
      <c r="D56" s="69">
        <v>0.78700000000000003</v>
      </c>
      <c r="E56" s="27">
        <f t="shared" si="3"/>
        <v>84.996000000000009</v>
      </c>
    </row>
    <row r="57" spans="1:5" x14ac:dyDescent="0.55000000000000004">
      <c r="A57" s="10" t="s">
        <v>91</v>
      </c>
      <c r="B57" s="4" t="s">
        <v>155</v>
      </c>
      <c r="C57" s="26">
        <v>57</v>
      </c>
      <c r="D57" s="69">
        <v>0.82499999999999996</v>
      </c>
      <c r="E57" s="27">
        <f t="shared" si="3"/>
        <v>47.024999999999999</v>
      </c>
    </row>
    <row r="58" spans="1:5" x14ac:dyDescent="0.55000000000000004">
      <c r="A58" s="10" t="s">
        <v>91</v>
      </c>
      <c r="B58" s="4" t="s">
        <v>156</v>
      </c>
      <c r="C58" s="26">
        <v>28</v>
      </c>
      <c r="D58" s="69">
        <v>0.64300000000000002</v>
      </c>
      <c r="E58" s="27">
        <f t="shared" si="3"/>
        <v>18.004000000000001</v>
      </c>
    </row>
    <row r="59" spans="1:5" x14ac:dyDescent="0.55000000000000004">
      <c r="A59" s="10" t="s">
        <v>91</v>
      </c>
      <c r="B59" s="4" t="s">
        <v>157</v>
      </c>
      <c r="C59" s="26">
        <v>20</v>
      </c>
      <c r="D59" s="69">
        <v>0.75</v>
      </c>
      <c r="E59" s="27">
        <f t="shared" si="3"/>
        <v>15</v>
      </c>
    </row>
    <row r="60" spans="1:5" x14ac:dyDescent="0.55000000000000004">
      <c r="A60" s="10" t="s">
        <v>91</v>
      </c>
      <c r="B60" s="4" t="s">
        <v>158</v>
      </c>
      <c r="C60" s="26">
        <v>16</v>
      </c>
      <c r="D60" s="69">
        <v>0.625</v>
      </c>
      <c r="E60" s="27">
        <f t="shared" si="3"/>
        <v>10</v>
      </c>
    </row>
    <row r="61" spans="1:5" x14ac:dyDescent="0.55000000000000004">
      <c r="A61" s="10" t="s">
        <v>91</v>
      </c>
      <c r="B61" s="4" t="s">
        <v>159</v>
      </c>
      <c r="C61" s="26">
        <v>52</v>
      </c>
      <c r="D61" s="69">
        <v>0.51900000000000002</v>
      </c>
      <c r="E61" s="27">
        <f t="shared" si="3"/>
        <v>26.988</v>
      </c>
    </row>
    <row r="62" spans="1:5" x14ac:dyDescent="0.55000000000000004">
      <c r="A62" s="10" t="s">
        <v>91</v>
      </c>
      <c r="B62" s="4" t="s">
        <v>160</v>
      </c>
      <c r="C62" s="26">
        <v>154</v>
      </c>
      <c r="D62" s="69">
        <v>0.747</v>
      </c>
      <c r="E62" s="27">
        <f t="shared" si="3"/>
        <v>115.038</v>
      </c>
    </row>
    <row r="63" spans="1:5" x14ac:dyDescent="0.55000000000000004">
      <c r="A63" s="10" t="s">
        <v>91</v>
      </c>
      <c r="B63" s="4" t="s">
        <v>161</v>
      </c>
      <c r="C63" s="26">
        <v>558</v>
      </c>
      <c r="D63" s="69">
        <v>0.45700000000000002</v>
      </c>
      <c r="E63" s="27">
        <f t="shared" si="3"/>
        <v>255.006</v>
      </c>
    </row>
    <row r="64" spans="1:5" x14ac:dyDescent="0.55000000000000004">
      <c r="A64" s="10" t="s">
        <v>91</v>
      </c>
      <c r="B64" s="4" t="s">
        <v>162</v>
      </c>
      <c r="C64" s="26" t="s">
        <v>144</v>
      </c>
      <c r="D64" s="69" t="s">
        <v>144</v>
      </c>
      <c r="E64" s="27" t="s">
        <v>144</v>
      </c>
    </row>
    <row r="65" spans="1:5" x14ac:dyDescent="0.55000000000000004">
      <c r="A65" s="10" t="s">
        <v>91</v>
      </c>
      <c r="B65" s="4" t="s">
        <v>163</v>
      </c>
      <c r="C65" s="26">
        <v>17</v>
      </c>
      <c r="D65" s="69">
        <v>0.76500000000000001</v>
      </c>
      <c r="E65" s="27">
        <f t="shared" si="3"/>
        <v>13.005000000000001</v>
      </c>
    </row>
    <row r="66" spans="1:5" x14ac:dyDescent="0.55000000000000004">
      <c r="A66" s="10" t="s">
        <v>91</v>
      </c>
      <c r="B66" s="4" t="s">
        <v>1373</v>
      </c>
      <c r="C66" s="26">
        <v>286</v>
      </c>
      <c r="D66" s="69">
        <v>0.88500000000000001</v>
      </c>
      <c r="E66" s="27">
        <f t="shared" si="3"/>
        <v>253.11</v>
      </c>
    </row>
    <row r="67" spans="1:5" x14ac:dyDescent="0.55000000000000004">
      <c r="A67" s="10" t="s">
        <v>91</v>
      </c>
      <c r="B67" s="4" t="s">
        <v>164</v>
      </c>
      <c r="C67" s="26">
        <v>40</v>
      </c>
      <c r="D67" s="69">
        <v>0.8</v>
      </c>
      <c r="E67" s="27">
        <f t="shared" si="3"/>
        <v>32</v>
      </c>
    </row>
    <row r="68" spans="1:5" x14ac:dyDescent="0.55000000000000004">
      <c r="A68" s="10" t="s">
        <v>91</v>
      </c>
      <c r="B68" s="4" t="s">
        <v>1380</v>
      </c>
      <c r="C68" s="26">
        <v>999</v>
      </c>
      <c r="D68" s="69">
        <v>0.68799999999999994</v>
      </c>
      <c r="E68" s="27">
        <f t="shared" si="3"/>
        <v>687.3119999999999</v>
      </c>
    </row>
    <row r="69" spans="1:5" x14ac:dyDescent="0.55000000000000004">
      <c r="A69" s="10" t="s">
        <v>91</v>
      </c>
      <c r="B69" s="4" t="s">
        <v>165</v>
      </c>
      <c r="C69" s="26">
        <v>316</v>
      </c>
      <c r="D69" s="69">
        <v>0.77500000000000002</v>
      </c>
      <c r="E69" s="27">
        <f t="shared" si="3"/>
        <v>244.9</v>
      </c>
    </row>
    <row r="70" spans="1:5" x14ac:dyDescent="0.55000000000000004">
      <c r="A70" s="10" t="s">
        <v>91</v>
      </c>
      <c r="B70" s="4" t="s">
        <v>166</v>
      </c>
      <c r="C70" s="26">
        <v>63</v>
      </c>
      <c r="D70" s="69">
        <v>0.73</v>
      </c>
      <c r="E70" s="27">
        <f t="shared" si="3"/>
        <v>45.99</v>
      </c>
    </row>
    <row r="71" spans="1:5" x14ac:dyDescent="0.55000000000000004">
      <c r="A71" s="10" t="s">
        <v>91</v>
      </c>
      <c r="B71" s="4" t="s">
        <v>631</v>
      </c>
      <c r="C71" s="26">
        <v>684</v>
      </c>
      <c r="D71" s="69">
        <v>0.60699999999999998</v>
      </c>
      <c r="E71" s="27">
        <f t="shared" si="3"/>
        <v>415.18799999999999</v>
      </c>
    </row>
    <row r="72" spans="1:5" x14ac:dyDescent="0.55000000000000004">
      <c r="A72" s="10" t="s">
        <v>91</v>
      </c>
      <c r="B72" s="4" t="s">
        <v>167</v>
      </c>
      <c r="C72" s="26">
        <v>542</v>
      </c>
      <c r="D72" s="69">
        <v>0.57899999999999996</v>
      </c>
      <c r="E72" s="27">
        <f t="shared" si="3"/>
        <v>313.81799999999998</v>
      </c>
    </row>
    <row r="73" spans="1:5" x14ac:dyDescent="0.55000000000000004">
      <c r="A73" s="10" t="s">
        <v>91</v>
      </c>
      <c r="B73" s="4" t="s">
        <v>632</v>
      </c>
      <c r="C73" s="26">
        <v>612</v>
      </c>
      <c r="D73" s="69">
        <v>0.52900000000000003</v>
      </c>
      <c r="E73" s="27">
        <f t="shared" si="3"/>
        <v>323.74799999999999</v>
      </c>
    </row>
    <row r="74" spans="1:5" x14ac:dyDescent="0.55000000000000004">
      <c r="A74" s="10" t="s">
        <v>92</v>
      </c>
      <c r="B74" s="4" t="s">
        <v>633</v>
      </c>
      <c r="C74" s="11">
        <v>753</v>
      </c>
      <c r="D74" s="51">
        <v>0.57899999999999996</v>
      </c>
      <c r="E74">
        <f>C74*D74</f>
        <v>435.98699999999997</v>
      </c>
    </row>
    <row r="75" spans="1:5" x14ac:dyDescent="0.55000000000000004">
      <c r="A75" s="10" t="s">
        <v>92</v>
      </c>
      <c r="B75" s="4" t="s">
        <v>634</v>
      </c>
      <c r="C75" s="11">
        <v>2112</v>
      </c>
      <c r="D75" s="51">
        <v>0.85799999999999998</v>
      </c>
      <c r="E75">
        <f t="shared" ref="E75:E89" si="4">C75*D75</f>
        <v>1812.096</v>
      </c>
    </row>
    <row r="76" spans="1:5" x14ac:dyDescent="0.55000000000000004">
      <c r="A76" s="10" t="s">
        <v>92</v>
      </c>
      <c r="B76" s="4" t="s">
        <v>635</v>
      </c>
      <c r="C76" s="11">
        <v>974</v>
      </c>
      <c r="D76" s="51">
        <v>0.73499999999999999</v>
      </c>
      <c r="E76">
        <f t="shared" si="4"/>
        <v>715.89</v>
      </c>
    </row>
    <row r="77" spans="1:5" x14ac:dyDescent="0.55000000000000004">
      <c r="A77" s="10" t="s">
        <v>92</v>
      </c>
      <c r="B77" s="4" t="s">
        <v>636</v>
      </c>
      <c r="C77" s="11">
        <v>15</v>
      </c>
      <c r="D77" s="51">
        <v>0.86699999999999999</v>
      </c>
      <c r="E77">
        <f t="shared" si="4"/>
        <v>13.004999999999999</v>
      </c>
    </row>
    <row r="78" spans="1:5" x14ac:dyDescent="0.55000000000000004">
      <c r="A78" s="10" t="s">
        <v>92</v>
      </c>
      <c r="B78" s="4" t="s">
        <v>637</v>
      </c>
      <c r="C78" s="11">
        <v>1123</v>
      </c>
      <c r="D78" s="51">
        <v>0.60899999999999999</v>
      </c>
      <c r="E78">
        <f t="shared" si="4"/>
        <v>683.90700000000004</v>
      </c>
    </row>
    <row r="79" spans="1:5" x14ac:dyDescent="0.55000000000000004">
      <c r="A79" s="10" t="s">
        <v>92</v>
      </c>
      <c r="B79" s="4" t="s">
        <v>638</v>
      </c>
      <c r="C79" s="11">
        <v>26</v>
      </c>
      <c r="D79" s="51">
        <v>0.42299999999999999</v>
      </c>
      <c r="E79">
        <f t="shared" si="4"/>
        <v>10.997999999999999</v>
      </c>
    </row>
    <row r="80" spans="1:5" x14ac:dyDescent="0.55000000000000004">
      <c r="A80" s="10" t="s">
        <v>92</v>
      </c>
      <c r="B80" s="4" t="s">
        <v>639</v>
      </c>
      <c r="C80" s="11">
        <v>414</v>
      </c>
      <c r="D80" s="51">
        <v>0.872</v>
      </c>
      <c r="E80">
        <f t="shared" si="4"/>
        <v>361.00799999999998</v>
      </c>
    </row>
    <row r="81" spans="1:5" x14ac:dyDescent="0.55000000000000004">
      <c r="A81" s="10" t="s">
        <v>92</v>
      </c>
      <c r="B81" s="4" t="s">
        <v>640</v>
      </c>
      <c r="C81" s="11">
        <v>97</v>
      </c>
      <c r="D81" s="51">
        <v>0.629</v>
      </c>
      <c r="E81">
        <f t="shared" si="4"/>
        <v>61.012999999999998</v>
      </c>
    </row>
    <row r="82" spans="1:5" x14ac:dyDescent="0.55000000000000004">
      <c r="A82" s="10" t="s">
        <v>92</v>
      </c>
      <c r="B82" s="4" t="s">
        <v>641</v>
      </c>
      <c r="C82" s="11">
        <v>323</v>
      </c>
      <c r="D82" s="51">
        <v>0.53600000000000003</v>
      </c>
      <c r="E82">
        <f t="shared" si="4"/>
        <v>173.12800000000001</v>
      </c>
    </row>
    <row r="83" spans="1:5" x14ac:dyDescent="0.55000000000000004">
      <c r="A83" s="10" t="s">
        <v>92</v>
      </c>
      <c r="B83" s="4" t="s">
        <v>642</v>
      </c>
      <c r="C83" s="11">
        <v>595</v>
      </c>
      <c r="D83" s="51">
        <v>0.79500000000000004</v>
      </c>
      <c r="E83">
        <f t="shared" si="4"/>
        <v>473.02500000000003</v>
      </c>
    </row>
    <row r="84" spans="1:5" x14ac:dyDescent="0.55000000000000004">
      <c r="A84" s="10" t="s">
        <v>92</v>
      </c>
      <c r="B84" s="4" t="s">
        <v>643</v>
      </c>
      <c r="C84" s="11">
        <v>1650</v>
      </c>
      <c r="D84" s="51">
        <v>0.622</v>
      </c>
      <c r="E84">
        <f t="shared" si="4"/>
        <v>1026.3</v>
      </c>
    </row>
    <row r="85" spans="1:5" x14ac:dyDescent="0.55000000000000004">
      <c r="A85" s="10" t="s">
        <v>92</v>
      </c>
      <c r="B85" s="4" t="s">
        <v>644</v>
      </c>
      <c r="C85" s="11">
        <v>2035</v>
      </c>
      <c r="D85" s="51">
        <v>0.79200000000000004</v>
      </c>
      <c r="E85">
        <f t="shared" si="4"/>
        <v>1611.72</v>
      </c>
    </row>
    <row r="86" spans="1:5" x14ac:dyDescent="0.55000000000000004">
      <c r="A86" s="10" t="s">
        <v>92</v>
      </c>
      <c r="B86" s="4" t="s">
        <v>645</v>
      </c>
      <c r="C86" s="11">
        <v>160</v>
      </c>
      <c r="D86" s="51">
        <v>0.58099999999999996</v>
      </c>
      <c r="E86">
        <f t="shared" si="4"/>
        <v>92.96</v>
      </c>
    </row>
    <row r="87" spans="1:5" x14ac:dyDescent="0.55000000000000004">
      <c r="A87" s="10" t="s">
        <v>92</v>
      </c>
      <c r="B87" s="4" t="s">
        <v>646</v>
      </c>
      <c r="C87" s="11">
        <v>248</v>
      </c>
      <c r="D87" s="51">
        <v>0.61699999999999999</v>
      </c>
      <c r="E87">
        <f t="shared" si="4"/>
        <v>153.01599999999999</v>
      </c>
    </row>
    <row r="88" spans="1:5" x14ac:dyDescent="0.55000000000000004">
      <c r="A88" s="10" t="s">
        <v>92</v>
      </c>
      <c r="B88" s="4" t="s">
        <v>168</v>
      </c>
      <c r="C88" s="11">
        <v>102</v>
      </c>
      <c r="D88" s="51">
        <v>0.82399999999999995</v>
      </c>
      <c r="E88">
        <f t="shared" si="4"/>
        <v>84.048000000000002</v>
      </c>
    </row>
    <row r="89" spans="1:5" x14ac:dyDescent="0.55000000000000004">
      <c r="A89" s="10" t="s">
        <v>92</v>
      </c>
      <c r="B89" s="4" t="s">
        <v>169</v>
      </c>
      <c r="C89" s="11">
        <v>75</v>
      </c>
      <c r="D89" s="51">
        <v>0.81299999999999994</v>
      </c>
      <c r="E89">
        <f t="shared" si="4"/>
        <v>60.974999999999994</v>
      </c>
    </row>
    <row r="90" spans="1:5" x14ac:dyDescent="0.55000000000000004">
      <c r="A90" s="10" t="s">
        <v>93</v>
      </c>
      <c r="B90" s="4" t="s">
        <v>647</v>
      </c>
      <c r="C90" s="26">
        <v>76</v>
      </c>
      <c r="D90" s="69">
        <v>0.77600000000000002</v>
      </c>
      <c r="E90" s="27">
        <f>C90*D90</f>
        <v>58.975999999999999</v>
      </c>
    </row>
    <row r="91" spans="1:5" x14ac:dyDescent="0.55000000000000004">
      <c r="A91" s="10" t="s">
        <v>93</v>
      </c>
      <c r="B91" s="4" t="s">
        <v>648</v>
      </c>
      <c r="C91" s="26">
        <v>629</v>
      </c>
      <c r="D91" s="69">
        <v>0.63800000000000001</v>
      </c>
      <c r="E91" s="27">
        <f t="shared" ref="E91:E119" si="5">C91*D91</f>
        <v>401.30200000000002</v>
      </c>
    </row>
    <row r="92" spans="1:5" x14ac:dyDescent="0.55000000000000004">
      <c r="A92" s="10" t="s">
        <v>93</v>
      </c>
      <c r="B92" s="4" t="s">
        <v>649</v>
      </c>
      <c r="C92" s="26">
        <v>12203</v>
      </c>
      <c r="D92" s="69">
        <v>0.48899999999999999</v>
      </c>
      <c r="E92" s="27">
        <f t="shared" si="5"/>
        <v>5967.2669999999998</v>
      </c>
    </row>
    <row r="93" spans="1:5" x14ac:dyDescent="0.55000000000000004">
      <c r="A93" s="10" t="s">
        <v>93</v>
      </c>
      <c r="B93" s="4" t="s">
        <v>650</v>
      </c>
      <c r="C93" s="26">
        <v>1018</v>
      </c>
      <c r="D93" s="69">
        <v>0.39600000000000002</v>
      </c>
      <c r="E93" s="27">
        <f t="shared" si="5"/>
        <v>403.12800000000004</v>
      </c>
    </row>
    <row r="94" spans="1:5" x14ac:dyDescent="0.55000000000000004">
      <c r="A94" s="10" t="s">
        <v>93</v>
      </c>
      <c r="B94" s="4" t="s">
        <v>651</v>
      </c>
      <c r="C94" s="26">
        <v>13</v>
      </c>
      <c r="D94" s="69">
        <v>0.61499999999999999</v>
      </c>
      <c r="E94" s="27">
        <f t="shared" si="5"/>
        <v>7.9950000000000001</v>
      </c>
    </row>
    <row r="95" spans="1:5" x14ac:dyDescent="0.55000000000000004">
      <c r="A95" s="10" t="s">
        <v>93</v>
      </c>
      <c r="B95" s="4" t="s">
        <v>652</v>
      </c>
      <c r="C95" s="26">
        <v>69</v>
      </c>
      <c r="D95" s="69">
        <v>0.623</v>
      </c>
      <c r="E95" s="27">
        <f t="shared" si="5"/>
        <v>42.987000000000002</v>
      </c>
    </row>
    <row r="96" spans="1:5" x14ac:dyDescent="0.55000000000000004">
      <c r="A96" s="10" t="s">
        <v>93</v>
      </c>
      <c r="B96" s="4" t="s">
        <v>653</v>
      </c>
      <c r="C96" s="26">
        <v>2059</v>
      </c>
      <c r="D96" s="69">
        <v>0.73499999999999999</v>
      </c>
      <c r="E96" s="27">
        <f t="shared" si="5"/>
        <v>1513.365</v>
      </c>
    </row>
    <row r="97" spans="1:5" x14ac:dyDescent="0.55000000000000004">
      <c r="A97" s="10" t="s">
        <v>93</v>
      </c>
      <c r="B97" s="4" t="s">
        <v>654</v>
      </c>
      <c r="C97" s="26">
        <v>291</v>
      </c>
      <c r="D97" s="69">
        <v>0.41599999999999998</v>
      </c>
      <c r="E97" s="27">
        <f t="shared" si="5"/>
        <v>121.056</v>
      </c>
    </row>
    <row r="98" spans="1:5" x14ac:dyDescent="0.55000000000000004">
      <c r="A98" s="10" t="s">
        <v>93</v>
      </c>
      <c r="B98" s="4" t="s">
        <v>655</v>
      </c>
      <c r="C98" s="26">
        <v>2365</v>
      </c>
      <c r="D98" s="69">
        <v>0.79</v>
      </c>
      <c r="E98" s="27">
        <f t="shared" si="5"/>
        <v>1868.3500000000001</v>
      </c>
    </row>
    <row r="99" spans="1:5" x14ac:dyDescent="0.55000000000000004">
      <c r="A99" s="10" t="s">
        <v>93</v>
      </c>
      <c r="B99" s="4" t="s">
        <v>656</v>
      </c>
      <c r="C99" s="26">
        <v>2199</v>
      </c>
      <c r="D99" s="69">
        <v>0.77</v>
      </c>
      <c r="E99" s="27">
        <f t="shared" si="5"/>
        <v>1693.23</v>
      </c>
    </row>
    <row r="100" spans="1:5" x14ac:dyDescent="0.55000000000000004">
      <c r="A100" s="10" t="s">
        <v>93</v>
      </c>
      <c r="B100" s="4" t="s">
        <v>657</v>
      </c>
      <c r="C100" s="26">
        <v>1272</v>
      </c>
      <c r="D100" s="69">
        <v>0.79200000000000004</v>
      </c>
      <c r="E100" s="27">
        <f t="shared" si="5"/>
        <v>1007.4240000000001</v>
      </c>
    </row>
    <row r="101" spans="1:5" x14ac:dyDescent="0.55000000000000004">
      <c r="A101" s="10" t="s">
        <v>93</v>
      </c>
      <c r="B101" s="4" t="s">
        <v>658</v>
      </c>
      <c r="C101" s="26">
        <v>3442</v>
      </c>
      <c r="D101" s="69">
        <v>0.66600000000000004</v>
      </c>
      <c r="E101" s="27">
        <f t="shared" si="5"/>
        <v>2292.3720000000003</v>
      </c>
    </row>
    <row r="102" spans="1:5" x14ac:dyDescent="0.55000000000000004">
      <c r="A102" s="10" t="s">
        <v>93</v>
      </c>
      <c r="B102" s="4" t="s">
        <v>659</v>
      </c>
      <c r="C102" s="26">
        <v>67</v>
      </c>
      <c r="D102" s="69">
        <v>0.94</v>
      </c>
      <c r="E102" s="27">
        <f t="shared" si="5"/>
        <v>62.98</v>
      </c>
    </row>
    <row r="103" spans="1:5" x14ac:dyDescent="0.55000000000000004">
      <c r="A103" s="10" t="s">
        <v>93</v>
      </c>
      <c r="B103" s="4" t="s">
        <v>660</v>
      </c>
      <c r="C103" s="26">
        <v>1550</v>
      </c>
      <c r="D103" s="69">
        <v>0.872</v>
      </c>
      <c r="E103" s="27">
        <f t="shared" si="5"/>
        <v>1351.6</v>
      </c>
    </row>
    <row r="104" spans="1:5" x14ac:dyDescent="0.55000000000000004">
      <c r="A104" s="10" t="s">
        <v>93</v>
      </c>
      <c r="B104" s="4" t="s">
        <v>170</v>
      </c>
      <c r="C104" s="26">
        <v>236</v>
      </c>
      <c r="D104" s="69">
        <v>0.41899999999999998</v>
      </c>
      <c r="E104" s="27">
        <f t="shared" si="5"/>
        <v>98.884</v>
      </c>
    </row>
    <row r="105" spans="1:5" x14ac:dyDescent="0.55000000000000004">
      <c r="A105" s="10" t="s">
        <v>93</v>
      </c>
      <c r="B105" s="4" t="s">
        <v>171</v>
      </c>
      <c r="C105" s="26" t="s">
        <v>144</v>
      </c>
      <c r="D105" s="69" t="s">
        <v>144</v>
      </c>
      <c r="E105" s="27" t="s">
        <v>144</v>
      </c>
    </row>
    <row r="106" spans="1:5" x14ac:dyDescent="0.55000000000000004">
      <c r="A106" s="10" t="s">
        <v>93</v>
      </c>
      <c r="B106" s="4" t="s">
        <v>172</v>
      </c>
      <c r="C106" s="26">
        <v>375</v>
      </c>
      <c r="D106" s="69">
        <v>0.56000000000000005</v>
      </c>
      <c r="E106" s="27">
        <f t="shared" si="5"/>
        <v>210.00000000000003</v>
      </c>
    </row>
    <row r="107" spans="1:5" x14ac:dyDescent="0.55000000000000004">
      <c r="A107" s="10" t="s">
        <v>93</v>
      </c>
      <c r="B107" s="4" t="s">
        <v>1370</v>
      </c>
      <c r="C107" s="26">
        <v>557</v>
      </c>
      <c r="D107" s="69">
        <v>0.21</v>
      </c>
      <c r="E107" s="27">
        <f t="shared" si="5"/>
        <v>116.97</v>
      </c>
    </row>
    <row r="108" spans="1:5" x14ac:dyDescent="0.55000000000000004">
      <c r="A108" s="10" t="s">
        <v>93</v>
      </c>
      <c r="B108" s="4" t="s">
        <v>173</v>
      </c>
      <c r="C108" s="26">
        <v>220</v>
      </c>
      <c r="D108" s="69">
        <v>0.432</v>
      </c>
      <c r="E108" s="27">
        <f t="shared" si="5"/>
        <v>95.039999999999992</v>
      </c>
    </row>
    <row r="109" spans="1:5" x14ac:dyDescent="0.55000000000000004">
      <c r="A109" s="10" t="s">
        <v>93</v>
      </c>
      <c r="B109" s="4" t="s">
        <v>1371</v>
      </c>
      <c r="C109" s="26">
        <v>802</v>
      </c>
      <c r="D109" s="69">
        <v>0.48499999999999999</v>
      </c>
      <c r="E109" s="27">
        <f t="shared" si="5"/>
        <v>388.96999999999997</v>
      </c>
    </row>
    <row r="110" spans="1:5" x14ac:dyDescent="0.55000000000000004">
      <c r="A110" s="10" t="s">
        <v>93</v>
      </c>
      <c r="B110" s="4" t="s">
        <v>174</v>
      </c>
      <c r="C110" s="26">
        <v>131</v>
      </c>
      <c r="D110" s="69">
        <v>0.48099999999999998</v>
      </c>
      <c r="E110" s="27">
        <f t="shared" si="5"/>
        <v>63.010999999999996</v>
      </c>
    </row>
    <row r="111" spans="1:5" x14ac:dyDescent="0.55000000000000004">
      <c r="A111" s="10" t="s">
        <v>93</v>
      </c>
      <c r="B111" s="4" t="s">
        <v>175</v>
      </c>
      <c r="C111" s="26">
        <v>155</v>
      </c>
      <c r="D111" s="69">
        <v>0.71</v>
      </c>
      <c r="E111" s="27">
        <f t="shared" si="5"/>
        <v>110.05</v>
      </c>
    </row>
    <row r="112" spans="1:5" x14ac:dyDescent="0.55000000000000004">
      <c r="A112" s="10" t="s">
        <v>93</v>
      </c>
      <c r="B112" s="4" t="s">
        <v>176</v>
      </c>
      <c r="C112" s="26">
        <v>454</v>
      </c>
      <c r="D112" s="69">
        <v>0.41899999999999998</v>
      </c>
      <c r="E112" s="27">
        <f t="shared" si="5"/>
        <v>190.226</v>
      </c>
    </row>
    <row r="113" spans="1:5" x14ac:dyDescent="0.55000000000000004">
      <c r="A113" s="10" t="s">
        <v>93</v>
      </c>
      <c r="B113" s="4" t="s">
        <v>177</v>
      </c>
      <c r="C113" s="26">
        <v>66</v>
      </c>
      <c r="D113" s="69">
        <v>0.83299999999999996</v>
      </c>
      <c r="E113" s="27">
        <f t="shared" si="5"/>
        <v>54.977999999999994</v>
      </c>
    </row>
    <row r="114" spans="1:5" x14ac:dyDescent="0.55000000000000004">
      <c r="A114" s="10" t="s">
        <v>93</v>
      </c>
      <c r="B114" s="4" t="s">
        <v>178</v>
      </c>
      <c r="C114" s="26">
        <v>181</v>
      </c>
      <c r="D114" s="69">
        <v>0.44800000000000001</v>
      </c>
      <c r="E114" s="27">
        <f t="shared" si="5"/>
        <v>81.088000000000008</v>
      </c>
    </row>
    <row r="115" spans="1:5" x14ac:dyDescent="0.55000000000000004">
      <c r="A115" s="10" t="s">
        <v>93</v>
      </c>
      <c r="B115" s="4" t="s">
        <v>179</v>
      </c>
      <c r="C115" s="26">
        <v>158</v>
      </c>
      <c r="D115" s="69">
        <v>0.28499999999999998</v>
      </c>
      <c r="E115" s="27">
        <f t="shared" si="5"/>
        <v>45.029999999999994</v>
      </c>
    </row>
    <row r="116" spans="1:5" x14ac:dyDescent="0.55000000000000004">
      <c r="A116" s="10" t="s">
        <v>93</v>
      </c>
      <c r="B116" s="4" t="s">
        <v>180</v>
      </c>
      <c r="C116" s="26">
        <v>124</v>
      </c>
      <c r="D116" s="69">
        <v>0.61299999999999999</v>
      </c>
      <c r="E116" s="27">
        <f t="shared" si="5"/>
        <v>76.012</v>
      </c>
    </row>
    <row r="117" spans="1:5" x14ac:dyDescent="0.55000000000000004">
      <c r="A117" s="10" t="s">
        <v>93</v>
      </c>
      <c r="B117" s="4" t="s">
        <v>181</v>
      </c>
      <c r="C117" s="26">
        <v>161</v>
      </c>
      <c r="D117" s="69">
        <v>0.441</v>
      </c>
      <c r="E117" s="27">
        <f t="shared" si="5"/>
        <v>71.001000000000005</v>
      </c>
    </row>
    <row r="118" spans="1:5" x14ac:dyDescent="0.55000000000000004">
      <c r="A118" s="10" t="s">
        <v>93</v>
      </c>
      <c r="B118" s="4" t="s">
        <v>182</v>
      </c>
      <c r="C118" s="26">
        <v>272</v>
      </c>
      <c r="D118" s="69">
        <v>0.48199999999999998</v>
      </c>
      <c r="E118" s="27">
        <f t="shared" si="5"/>
        <v>131.10399999999998</v>
      </c>
    </row>
    <row r="119" spans="1:5" x14ac:dyDescent="0.55000000000000004">
      <c r="A119" s="10" t="s">
        <v>93</v>
      </c>
      <c r="B119" s="4" t="s">
        <v>183</v>
      </c>
      <c r="C119" s="26">
        <v>166</v>
      </c>
      <c r="D119" s="69">
        <v>0.373</v>
      </c>
      <c r="E119" s="27">
        <f t="shared" si="5"/>
        <v>61.917999999999999</v>
      </c>
    </row>
    <row r="120" spans="1:5" x14ac:dyDescent="0.55000000000000004">
      <c r="A120" s="10" t="s">
        <v>94</v>
      </c>
      <c r="B120" s="4" t="s">
        <v>184</v>
      </c>
      <c r="C120" s="26" t="s">
        <v>144</v>
      </c>
      <c r="D120" s="69" t="s">
        <v>144</v>
      </c>
      <c r="E120" s="27" t="s">
        <v>144</v>
      </c>
    </row>
    <row r="121" spans="1:5" x14ac:dyDescent="0.55000000000000004">
      <c r="A121" s="10" t="s">
        <v>94</v>
      </c>
      <c r="B121" s="4" t="s">
        <v>661</v>
      </c>
      <c r="C121" s="26">
        <v>88</v>
      </c>
      <c r="D121" s="69">
        <v>0.72699999999999998</v>
      </c>
      <c r="E121" s="27">
        <f>C121*D121</f>
        <v>63.975999999999999</v>
      </c>
    </row>
    <row r="122" spans="1:5" x14ac:dyDescent="0.55000000000000004">
      <c r="A122" s="10" t="s">
        <v>94</v>
      </c>
      <c r="B122" s="4" t="s">
        <v>185</v>
      </c>
      <c r="C122" s="26">
        <v>93</v>
      </c>
      <c r="D122" s="69">
        <v>0.74199999999999999</v>
      </c>
      <c r="E122" s="27">
        <f t="shared" ref="E122:E130" si="6">C122*D122</f>
        <v>69.006</v>
      </c>
    </row>
    <row r="123" spans="1:5" x14ac:dyDescent="0.55000000000000004">
      <c r="A123" s="10" t="s">
        <v>94</v>
      </c>
      <c r="B123" s="4" t="s">
        <v>662</v>
      </c>
      <c r="C123" s="26">
        <v>5</v>
      </c>
      <c r="D123" s="69">
        <v>0.4</v>
      </c>
      <c r="E123" s="27">
        <f t="shared" si="6"/>
        <v>2</v>
      </c>
    </row>
    <row r="124" spans="1:5" x14ac:dyDescent="0.55000000000000004">
      <c r="A124" s="10" t="s">
        <v>94</v>
      </c>
      <c r="B124" s="4" t="s">
        <v>663</v>
      </c>
      <c r="C124" s="26">
        <v>175</v>
      </c>
      <c r="D124" s="69">
        <v>0.53100000000000003</v>
      </c>
      <c r="E124" s="27">
        <f t="shared" si="6"/>
        <v>92.925000000000011</v>
      </c>
    </row>
    <row r="125" spans="1:5" x14ac:dyDescent="0.55000000000000004">
      <c r="A125" s="10" t="s">
        <v>94</v>
      </c>
      <c r="B125" s="4" t="s">
        <v>664</v>
      </c>
      <c r="C125" s="26">
        <v>56</v>
      </c>
      <c r="D125" s="69">
        <v>0.73199999999999998</v>
      </c>
      <c r="E125" s="27">
        <f t="shared" si="6"/>
        <v>40.991999999999997</v>
      </c>
    </row>
    <row r="126" spans="1:5" x14ac:dyDescent="0.55000000000000004">
      <c r="A126" s="10" t="s">
        <v>94</v>
      </c>
      <c r="B126" s="4" t="s">
        <v>665</v>
      </c>
      <c r="C126" s="26">
        <v>62</v>
      </c>
      <c r="D126" s="69">
        <v>0.79</v>
      </c>
      <c r="E126" s="27">
        <f t="shared" si="6"/>
        <v>48.980000000000004</v>
      </c>
    </row>
    <row r="127" spans="1:5" x14ac:dyDescent="0.55000000000000004">
      <c r="A127" s="10" t="s">
        <v>94</v>
      </c>
      <c r="B127" s="4" t="s">
        <v>666</v>
      </c>
      <c r="C127" s="26">
        <v>253</v>
      </c>
      <c r="D127" s="69">
        <v>0.80600000000000005</v>
      </c>
      <c r="E127" s="27">
        <f t="shared" si="6"/>
        <v>203.91800000000001</v>
      </c>
    </row>
    <row r="128" spans="1:5" x14ac:dyDescent="0.55000000000000004">
      <c r="A128" s="10" t="s">
        <v>94</v>
      </c>
      <c r="B128" s="4" t="s">
        <v>667</v>
      </c>
      <c r="C128" s="26">
        <v>83</v>
      </c>
      <c r="D128" s="69">
        <v>0.84299999999999997</v>
      </c>
      <c r="E128" s="27">
        <f t="shared" si="6"/>
        <v>69.968999999999994</v>
      </c>
    </row>
    <row r="129" spans="1:5" x14ac:dyDescent="0.55000000000000004">
      <c r="A129" s="10" t="s">
        <v>94</v>
      </c>
      <c r="B129" s="4" t="s">
        <v>668</v>
      </c>
      <c r="C129" s="26">
        <v>757</v>
      </c>
      <c r="D129" s="69">
        <v>0.55600000000000005</v>
      </c>
      <c r="E129" s="27">
        <f>C129*D129</f>
        <v>420.89200000000005</v>
      </c>
    </row>
    <row r="130" spans="1:5" x14ac:dyDescent="0.55000000000000004">
      <c r="A130" s="10" t="s">
        <v>94</v>
      </c>
      <c r="B130" s="4" t="s">
        <v>669</v>
      </c>
      <c r="C130" s="26">
        <v>12</v>
      </c>
      <c r="D130" s="69">
        <v>0.66700000000000004</v>
      </c>
      <c r="E130" s="27">
        <f t="shared" si="6"/>
        <v>8.0040000000000013</v>
      </c>
    </row>
    <row r="131" spans="1:5" x14ac:dyDescent="0.55000000000000004">
      <c r="A131" t="s">
        <v>95</v>
      </c>
      <c r="B131" s="4" t="s">
        <v>670</v>
      </c>
      <c r="C131" s="11">
        <v>1836</v>
      </c>
      <c r="D131" s="51">
        <v>0.57499999999999996</v>
      </c>
      <c r="E131">
        <f>C131*D131</f>
        <v>1055.6999999999998</v>
      </c>
    </row>
    <row r="132" spans="1:5" x14ac:dyDescent="0.55000000000000004">
      <c r="A132" s="10" t="s">
        <v>186</v>
      </c>
      <c r="B132" s="4" t="s">
        <v>671</v>
      </c>
      <c r="C132" s="26">
        <v>135</v>
      </c>
      <c r="D132" s="69">
        <v>0.64400000000000002</v>
      </c>
      <c r="E132" s="27">
        <f>C132*D132</f>
        <v>86.94</v>
      </c>
    </row>
    <row r="133" spans="1:5" x14ac:dyDescent="0.55000000000000004">
      <c r="A133" s="10" t="s">
        <v>186</v>
      </c>
      <c r="B133" s="4" t="s">
        <v>672</v>
      </c>
      <c r="C133" s="26">
        <v>145</v>
      </c>
      <c r="D133" s="69">
        <v>0.70299999999999996</v>
      </c>
      <c r="E133" s="27">
        <f t="shared" ref="E133:E144" si="7">C133*D133</f>
        <v>101.93499999999999</v>
      </c>
    </row>
    <row r="134" spans="1:5" x14ac:dyDescent="0.55000000000000004">
      <c r="A134" s="10" t="s">
        <v>186</v>
      </c>
      <c r="B134" s="4" t="s">
        <v>673</v>
      </c>
      <c r="C134" s="26">
        <v>352</v>
      </c>
      <c r="D134" s="69">
        <v>0.375</v>
      </c>
      <c r="E134" s="27">
        <f>C134*D134</f>
        <v>132</v>
      </c>
    </row>
    <row r="135" spans="1:5" x14ac:dyDescent="0.55000000000000004">
      <c r="A135" s="10" t="s">
        <v>186</v>
      </c>
      <c r="B135" s="4" t="s">
        <v>674</v>
      </c>
      <c r="C135" s="26">
        <v>199</v>
      </c>
      <c r="D135" s="69">
        <v>0.48699999999999999</v>
      </c>
      <c r="E135" s="27">
        <f t="shared" si="7"/>
        <v>96.912999999999997</v>
      </c>
    </row>
    <row r="136" spans="1:5" x14ac:dyDescent="0.55000000000000004">
      <c r="A136" s="10" t="s">
        <v>186</v>
      </c>
      <c r="B136" s="4" t="s">
        <v>675</v>
      </c>
      <c r="C136" s="26">
        <v>825</v>
      </c>
      <c r="D136" s="69">
        <v>0.35299999999999998</v>
      </c>
      <c r="E136" s="27">
        <f t="shared" si="7"/>
        <v>291.22499999999997</v>
      </c>
    </row>
    <row r="137" spans="1:5" x14ac:dyDescent="0.55000000000000004">
      <c r="A137" s="10" t="s">
        <v>186</v>
      </c>
      <c r="B137" s="4" t="s">
        <v>187</v>
      </c>
      <c r="C137" s="26">
        <v>208</v>
      </c>
      <c r="D137" s="69">
        <v>0.755</v>
      </c>
      <c r="E137" s="27">
        <f t="shared" si="7"/>
        <v>157.04</v>
      </c>
    </row>
    <row r="138" spans="1:5" x14ac:dyDescent="0.55000000000000004">
      <c r="A138" s="10" t="s">
        <v>186</v>
      </c>
      <c r="B138" s="4" t="s">
        <v>188</v>
      </c>
      <c r="C138" s="26" t="s">
        <v>144</v>
      </c>
      <c r="D138" s="69" t="s">
        <v>144</v>
      </c>
      <c r="E138" s="27" t="s">
        <v>144</v>
      </c>
    </row>
    <row r="139" spans="1:5" x14ac:dyDescent="0.55000000000000004">
      <c r="A139" s="10" t="s">
        <v>186</v>
      </c>
      <c r="B139" s="4" t="s">
        <v>189</v>
      </c>
      <c r="C139" s="26">
        <v>459</v>
      </c>
      <c r="D139" s="69">
        <v>0.51900000000000002</v>
      </c>
      <c r="E139" s="27">
        <f t="shared" si="7"/>
        <v>238.221</v>
      </c>
    </row>
    <row r="140" spans="1:5" x14ac:dyDescent="0.55000000000000004">
      <c r="A140" s="10" t="s">
        <v>186</v>
      </c>
      <c r="B140" s="4" t="s">
        <v>676</v>
      </c>
      <c r="C140" s="26">
        <v>7</v>
      </c>
      <c r="D140" s="69">
        <v>0.85699999999999998</v>
      </c>
      <c r="E140" s="27">
        <f t="shared" si="7"/>
        <v>5.9989999999999997</v>
      </c>
    </row>
    <row r="141" spans="1:5" x14ac:dyDescent="0.55000000000000004">
      <c r="A141" s="10" t="s">
        <v>186</v>
      </c>
      <c r="B141" s="4" t="s">
        <v>677</v>
      </c>
      <c r="C141" s="26">
        <v>212</v>
      </c>
      <c r="D141" s="69">
        <v>6.0999999999999999E-2</v>
      </c>
      <c r="E141" s="27">
        <f t="shared" si="7"/>
        <v>12.932</v>
      </c>
    </row>
    <row r="142" spans="1:5" x14ac:dyDescent="0.55000000000000004">
      <c r="A142" s="10" t="s">
        <v>186</v>
      </c>
      <c r="B142" s="4" t="s">
        <v>678</v>
      </c>
      <c r="C142" s="26">
        <v>166</v>
      </c>
      <c r="D142" s="69">
        <v>0.73499999999999999</v>
      </c>
      <c r="E142" s="27">
        <f t="shared" si="7"/>
        <v>122.00999999999999</v>
      </c>
    </row>
    <row r="143" spans="1:5" x14ac:dyDescent="0.55000000000000004">
      <c r="A143" s="10" t="s">
        <v>186</v>
      </c>
      <c r="B143" s="4" t="s">
        <v>1361</v>
      </c>
      <c r="C143" s="26">
        <v>1116</v>
      </c>
      <c r="D143" s="69">
        <v>0.56899999999999995</v>
      </c>
      <c r="E143" s="27">
        <f t="shared" si="7"/>
        <v>635.00399999999991</v>
      </c>
    </row>
    <row r="144" spans="1:5" x14ac:dyDescent="0.55000000000000004">
      <c r="A144" s="10" t="s">
        <v>186</v>
      </c>
      <c r="B144" s="4" t="s">
        <v>679</v>
      </c>
      <c r="C144" s="26">
        <v>175</v>
      </c>
      <c r="D144" s="69">
        <v>0.67400000000000004</v>
      </c>
      <c r="E144" s="27">
        <f t="shared" si="7"/>
        <v>117.95</v>
      </c>
    </row>
    <row r="145" spans="1:5" x14ac:dyDescent="0.55000000000000004">
      <c r="A145" s="10" t="s">
        <v>96</v>
      </c>
      <c r="B145" s="4" t="s">
        <v>680</v>
      </c>
      <c r="C145" s="26">
        <v>407</v>
      </c>
      <c r="D145" s="69">
        <v>0.47699999999999998</v>
      </c>
      <c r="E145" s="27">
        <f>C145*D145</f>
        <v>194.13899999999998</v>
      </c>
    </row>
    <row r="146" spans="1:5" x14ac:dyDescent="0.55000000000000004">
      <c r="A146" s="10" t="s">
        <v>96</v>
      </c>
      <c r="B146" s="4" t="s">
        <v>190</v>
      </c>
      <c r="C146" s="26" t="s">
        <v>144</v>
      </c>
      <c r="D146" s="69" t="s">
        <v>144</v>
      </c>
      <c r="E146" s="27" t="s">
        <v>144</v>
      </c>
    </row>
    <row r="147" spans="1:5" x14ac:dyDescent="0.55000000000000004">
      <c r="A147" s="10" t="s">
        <v>97</v>
      </c>
      <c r="B147" s="6" t="s">
        <v>681</v>
      </c>
      <c r="C147" s="32">
        <v>2153</v>
      </c>
      <c r="D147" s="70">
        <v>0.33400000000000002</v>
      </c>
      <c r="E147" s="33">
        <f>C147*D147</f>
        <v>719.10200000000009</v>
      </c>
    </row>
    <row r="148" spans="1:5" x14ac:dyDescent="0.55000000000000004">
      <c r="A148" s="10" t="s">
        <v>97</v>
      </c>
      <c r="B148" s="6" t="s">
        <v>682</v>
      </c>
      <c r="C148" s="32">
        <v>6537</v>
      </c>
      <c r="D148" s="70">
        <v>0.42099999999999999</v>
      </c>
      <c r="E148" s="33">
        <f t="shared" ref="E148:E151" si="8">C148*D148</f>
        <v>2752.0769999999998</v>
      </c>
    </row>
    <row r="149" spans="1:5" x14ac:dyDescent="0.55000000000000004">
      <c r="A149" s="10" t="s">
        <v>97</v>
      </c>
      <c r="B149" s="6" t="s">
        <v>683</v>
      </c>
      <c r="C149" s="32">
        <v>9960</v>
      </c>
      <c r="D149" s="70">
        <v>0.245</v>
      </c>
      <c r="E149" s="33">
        <f t="shared" si="8"/>
        <v>2440.1999999999998</v>
      </c>
    </row>
    <row r="150" spans="1:5" x14ac:dyDescent="0.55000000000000004">
      <c r="A150" s="10" t="s">
        <v>97</v>
      </c>
      <c r="B150" s="6" t="s">
        <v>684</v>
      </c>
      <c r="C150" s="32">
        <v>5395</v>
      </c>
      <c r="D150" s="70">
        <v>0.53800000000000003</v>
      </c>
      <c r="E150" s="33">
        <f t="shared" si="8"/>
        <v>2902.51</v>
      </c>
    </row>
    <row r="151" spans="1:5" x14ac:dyDescent="0.55000000000000004">
      <c r="A151" s="10" t="s">
        <v>97</v>
      </c>
      <c r="B151" s="6" t="s">
        <v>685</v>
      </c>
      <c r="C151" s="32">
        <v>22661</v>
      </c>
      <c r="D151" s="70">
        <v>0.30299999999999999</v>
      </c>
      <c r="E151" s="33">
        <f t="shared" si="8"/>
        <v>6866.2829999999994</v>
      </c>
    </row>
    <row r="152" spans="1:5" x14ac:dyDescent="0.55000000000000004">
      <c r="A152" s="10" t="s">
        <v>97</v>
      </c>
      <c r="B152" s="6" t="s">
        <v>191</v>
      </c>
      <c r="C152" s="32" t="s">
        <v>192</v>
      </c>
      <c r="D152" s="70" t="s">
        <v>192</v>
      </c>
      <c r="E152" s="33" t="s">
        <v>144</v>
      </c>
    </row>
    <row r="153" spans="1:5" x14ac:dyDescent="0.55000000000000004">
      <c r="A153" s="10" t="s">
        <v>99</v>
      </c>
      <c r="B153" s="4" t="s">
        <v>686</v>
      </c>
      <c r="C153" s="11">
        <v>1080</v>
      </c>
      <c r="D153" s="51">
        <v>0.53400000000000003</v>
      </c>
      <c r="E153">
        <f>C153*D153</f>
        <v>576.72</v>
      </c>
    </row>
    <row r="154" spans="1:5" x14ac:dyDescent="0.55000000000000004">
      <c r="A154" s="10" t="s">
        <v>99</v>
      </c>
      <c r="B154" s="4" t="s">
        <v>687</v>
      </c>
      <c r="C154" s="11">
        <v>21011</v>
      </c>
      <c r="D154" s="51">
        <v>0.73499999999999999</v>
      </c>
      <c r="E154">
        <f t="shared" ref="E154:E162" si="9">C154*D154</f>
        <v>15443.084999999999</v>
      </c>
    </row>
    <row r="155" spans="1:5" x14ac:dyDescent="0.55000000000000004">
      <c r="A155" s="10" t="s">
        <v>99</v>
      </c>
      <c r="B155" s="4" t="s">
        <v>1286</v>
      </c>
      <c r="C155" s="11">
        <v>3402</v>
      </c>
      <c r="D155" s="51">
        <v>0.89400000000000002</v>
      </c>
      <c r="E155">
        <f t="shared" si="9"/>
        <v>3041.3879999999999</v>
      </c>
    </row>
    <row r="156" spans="1:5" x14ac:dyDescent="0.55000000000000004">
      <c r="A156" s="10" t="s">
        <v>99</v>
      </c>
      <c r="B156" s="4" t="s">
        <v>688</v>
      </c>
      <c r="C156" s="11">
        <v>85</v>
      </c>
      <c r="D156" s="51">
        <v>0.67100000000000004</v>
      </c>
      <c r="E156">
        <f t="shared" si="9"/>
        <v>57.035000000000004</v>
      </c>
    </row>
    <row r="157" spans="1:5" x14ac:dyDescent="0.55000000000000004">
      <c r="A157" s="10" t="s">
        <v>99</v>
      </c>
      <c r="B157" s="4" t="s">
        <v>689</v>
      </c>
      <c r="C157" s="11">
        <v>191</v>
      </c>
      <c r="D157" s="51">
        <v>0.52900000000000003</v>
      </c>
      <c r="E157">
        <f t="shared" si="9"/>
        <v>101.039</v>
      </c>
    </row>
    <row r="158" spans="1:5" x14ac:dyDescent="0.55000000000000004">
      <c r="A158" s="10" t="s">
        <v>99</v>
      </c>
      <c r="B158" s="4" t="s">
        <v>1305</v>
      </c>
      <c r="C158" s="11">
        <v>2619</v>
      </c>
      <c r="D158" s="51">
        <v>0.86699999999999999</v>
      </c>
      <c r="E158">
        <f t="shared" si="9"/>
        <v>2270.6729999999998</v>
      </c>
    </row>
    <row r="159" spans="1:5" x14ac:dyDescent="0.55000000000000004">
      <c r="A159" s="10" t="s">
        <v>99</v>
      </c>
      <c r="B159" s="4" t="s">
        <v>1310</v>
      </c>
      <c r="C159" s="11">
        <v>14050</v>
      </c>
      <c r="D159" s="51">
        <v>0.86299999999999999</v>
      </c>
      <c r="E159">
        <f t="shared" si="9"/>
        <v>12125.15</v>
      </c>
    </row>
    <row r="160" spans="1:5" x14ac:dyDescent="0.55000000000000004">
      <c r="A160" s="10" t="s">
        <v>99</v>
      </c>
      <c r="B160" s="4" t="s">
        <v>1311</v>
      </c>
      <c r="C160" s="11">
        <v>18693</v>
      </c>
      <c r="D160" s="51">
        <v>0.875</v>
      </c>
      <c r="E160">
        <f t="shared" si="9"/>
        <v>16356.375</v>
      </c>
    </row>
    <row r="161" spans="1:5" x14ac:dyDescent="0.55000000000000004">
      <c r="A161" s="10" t="s">
        <v>99</v>
      </c>
      <c r="B161" s="4" t="s">
        <v>1376</v>
      </c>
      <c r="C161" s="11">
        <v>9434</v>
      </c>
      <c r="D161" s="51">
        <v>0.48599999999999999</v>
      </c>
      <c r="E161">
        <f t="shared" si="9"/>
        <v>4584.924</v>
      </c>
    </row>
    <row r="162" spans="1:5" x14ac:dyDescent="0.55000000000000004">
      <c r="A162" s="10" t="s">
        <v>99</v>
      </c>
      <c r="B162" s="4" t="s">
        <v>1312</v>
      </c>
      <c r="C162" s="11">
        <v>1308</v>
      </c>
      <c r="D162" s="51">
        <v>0.93899999999999995</v>
      </c>
      <c r="E162">
        <f t="shared" si="9"/>
        <v>1228.212</v>
      </c>
    </row>
    <row r="163" spans="1:5" x14ac:dyDescent="0.55000000000000004">
      <c r="A163" s="10" t="s">
        <v>193</v>
      </c>
      <c r="B163" s="12" t="s">
        <v>194</v>
      </c>
      <c r="C163" s="30" t="s">
        <v>144</v>
      </c>
      <c r="D163" s="71" t="s">
        <v>144</v>
      </c>
      <c r="E163" s="31" t="s">
        <v>144</v>
      </c>
    </row>
    <row r="164" spans="1:5" x14ac:dyDescent="0.55000000000000004">
      <c r="A164" s="10" t="s">
        <v>193</v>
      </c>
      <c r="B164" s="12" t="s">
        <v>690</v>
      </c>
      <c r="C164" s="30">
        <v>109</v>
      </c>
      <c r="D164" s="71">
        <v>0.495</v>
      </c>
      <c r="E164" s="31">
        <f>C164*D164</f>
        <v>53.954999999999998</v>
      </c>
    </row>
    <row r="165" spans="1:5" x14ac:dyDescent="0.55000000000000004">
      <c r="A165" s="10" t="s">
        <v>193</v>
      </c>
      <c r="B165" s="12" t="s">
        <v>1270</v>
      </c>
      <c r="C165" s="30">
        <v>1176</v>
      </c>
      <c r="D165" s="71">
        <v>0.63900000000000001</v>
      </c>
      <c r="E165" s="31">
        <f t="shared" ref="E165:E180" si="10">C165*D165</f>
        <v>751.46400000000006</v>
      </c>
    </row>
    <row r="166" spans="1:5" x14ac:dyDescent="0.55000000000000004">
      <c r="A166" s="10" t="s">
        <v>193</v>
      </c>
      <c r="B166" s="12" t="s">
        <v>691</v>
      </c>
      <c r="C166" s="30">
        <v>349</v>
      </c>
      <c r="D166" s="71">
        <v>0.46100000000000002</v>
      </c>
      <c r="E166" s="31">
        <f t="shared" si="10"/>
        <v>160.88900000000001</v>
      </c>
    </row>
    <row r="167" spans="1:5" x14ac:dyDescent="0.55000000000000004">
      <c r="A167" s="10" t="s">
        <v>193</v>
      </c>
      <c r="B167" s="12" t="s">
        <v>692</v>
      </c>
      <c r="C167" s="30">
        <v>6866</v>
      </c>
      <c r="D167" s="71">
        <v>0.42099999999999999</v>
      </c>
      <c r="E167" s="31">
        <f t="shared" si="10"/>
        <v>2890.5859999999998</v>
      </c>
    </row>
    <row r="168" spans="1:5" x14ac:dyDescent="0.55000000000000004">
      <c r="A168" s="10" t="s">
        <v>193</v>
      </c>
      <c r="B168" s="12" t="s">
        <v>693</v>
      </c>
      <c r="C168" s="30">
        <v>3383</v>
      </c>
      <c r="D168" s="71">
        <v>0.13200000000000001</v>
      </c>
      <c r="E168" s="31">
        <f t="shared" si="10"/>
        <v>446.55600000000004</v>
      </c>
    </row>
    <row r="169" spans="1:5" x14ac:dyDescent="0.55000000000000004">
      <c r="A169" s="10" t="s">
        <v>193</v>
      </c>
      <c r="B169" s="12" t="s">
        <v>1293</v>
      </c>
      <c r="C169" s="30">
        <v>406</v>
      </c>
      <c r="D169" s="71">
        <v>0.438</v>
      </c>
      <c r="E169" s="31">
        <f>C169*D169</f>
        <v>177.828</v>
      </c>
    </row>
    <row r="170" spans="1:5" x14ac:dyDescent="0.55000000000000004">
      <c r="A170" s="10" t="s">
        <v>193</v>
      </c>
      <c r="B170" s="12" t="s">
        <v>1316</v>
      </c>
      <c r="C170" s="30">
        <v>2536</v>
      </c>
      <c r="D170" s="71">
        <v>0.23300000000000001</v>
      </c>
      <c r="E170" s="31">
        <f t="shared" si="10"/>
        <v>590.88800000000003</v>
      </c>
    </row>
    <row r="171" spans="1:5" x14ac:dyDescent="0.55000000000000004">
      <c r="A171" s="10" t="s">
        <v>193</v>
      </c>
      <c r="B171" s="12" t="s">
        <v>694</v>
      </c>
      <c r="C171" s="30">
        <v>159</v>
      </c>
      <c r="D171" s="71">
        <v>0.39</v>
      </c>
      <c r="E171" s="31">
        <f>C171*D171</f>
        <v>62.010000000000005</v>
      </c>
    </row>
    <row r="172" spans="1:5" x14ac:dyDescent="0.55000000000000004">
      <c r="A172" s="10" t="s">
        <v>193</v>
      </c>
      <c r="B172" s="12" t="s">
        <v>195</v>
      </c>
      <c r="C172" s="30">
        <v>164</v>
      </c>
      <c r="D172" s="71">
        <v>0.45700000000000002</v>
      </c>
      <c r="E172" s="31">
        <f t="shared" si="10"/>
        <v>74.948000000000008</v>
      </c>
    </row>
    <row r="173" spans="1:5" x14ac:dyDescent="0.55000000000000004">
      <c r="A173" s="10" t="s">
        <v>193</v>
      </c>
      <c r="B173" s="12" t="s">
        <v>695</v>
      </c>
      <c r="C173" s="30">
        <v>727</v>
      </c>
      <c r="D173" s="71">
        <v>0.33</v>
      </c>
      <c r="E173" s="31">
        <f t="shared" si="10"/>
        <v>239.91000000000003</v>
      </c>
    </row>
    <row r="174" spans="1:5" x14ac:dyDescent="0.55000000000000004">
      <c r="A174" s="10" t="s">
        <v>193</v>
      </c>
      <c r="B174" s="12" t="s">
        <v>696</v>
      </c>
      <c r="C174" s="30">
        <v>4037</v>
      </c>
      <c r="D174" s="71">
        <v>0.26700000000000002</v>
      </c>
      <c r="E174" s="31">
        <f t="shared" si="10"/>
        <v>1077.8790000000001</v>
      </c>
    </row>
    <row r="175" spans="1:5" x14ac:dyDescent="0.55000000000000004">
      <c r="A175" s="10" t="s">
        <v>193</v>
      </c>
      <c r="B175" s="12" t="s">
        <v>697</v>
      </c>
      <c r="C175" s="30">
        <v>11821</v>
      </c>
      <c r="D175" s="71">
        <v>0.19400000000000001</v>
      </c>
      <c r="E175" s="31">
        <f>C175*D175</f>
        <v>2293.2739999999999</v>
      </c>
    </row>
    <row r="176" spans="1:5" x14ac:dyDescent="0.55000000000000004">
      <c r="A176" s="10" t="s">
        <v>193</v>
      </c>
      <c r="B176" s="12" t="s">
        <v>1346</v>
      </c>
      <c r="C176" s="30">
        <v>10850</v>
      </c>
      <c r="D176" s="71">
        <v>0.29499999999999998</v>
      </c>
      <c r="E176" s="31">
        <f t="shared" si="10"/>
        <v>3200.75</v>
      </c>
    </row>
    <row r="177" spans="1:5" x14ac:dyDescent="0.55000000000000004">
      <c r="A177" s="10" t="s">
        <v>193</v>
      </c>
      <c r="B177" s="12" t="s">
        <v>698</v>
      </c>
      <c r="C177" s="30">
        <v>10267</v>
      </c>
      <c r="D177" s="71">
        <v>0.28100000000000003</v>
      </c>
      <c r="E177" s="31">
        <f t="shared" si="10"/>
        <v>2885.0270000000005</v>
      </c>
    </row>
    <row r="178" spans="1:5" x14ac:dyDescent="0.55000000000000004">
      <c r="A178" s="10" t="s">
        <v>193</v>
      </c>
      <c r="B178" s="12" t="s">
        <v>196</v>
      </c>
      <c r="C178" s="30">
        <v>18000</v>
      </c>
      <c r="D178" s="71">
        <v>0.5</v>
      </c>
      <c r="E178" s="31">
        <f t="shared" si="10"/>
        <v>9000</v>
      </c>
    </row>
    <row r="179" spans="1:5" x14ac:dyDescent="0.55000000000000004">
      <c r="A179" s="10" t="s">
        <v>193</v>
      </c>
      <c r="B179" s="12" t="s">
        <v>699</v>
      </c>
      <c r="C179" s="30">
        <v>3921</v>
      </c>
      <c r="D179" s="71">
        <v>0.41799999999999998</v>
      </c>
      <c r="E179" s="31">
        <f t="shared" si="10"/>
        <v>1638.9779999999998</v>
      </c>
    </row>
    <row r="180" spans="1:5" x14ac:dyDescent="0.55000000000000004">
      <c r="A180" s="10" t="s">
        <v>193</v>
      </c>
      <c r="B180" s="12" t="s">
        <v>700</v>
      </c>
      <c r="C180" s="30">
        <v>6960</v>
      </c>
      <c r="D180" s="71">
        <v>0.33500000000000002</v>
      </c>
      <c r="E180" s="31">
        <f t="shared" si="10"/>
        <v>2331.6000000000004</v>
      </c>
    </row>
    <row r="181" spans="1:5" x14ac:dyDescent="0.55000000000000004">
      <c r="A181" s="10" t="s">
        <v>74</v>
      </c>
      <c r="B181" s="12" t="s">
        <v>197</v>
      </c>
      <c r="C181" s="22">
        <v>8035</v>
      </c>
      <c r="D181" s="72">
        <v>0.224</v>
      </c>
      <c r="E181" s="5">
        <f>C181*D181</f>
        <v>1799.8400000000001</v>
      </c>
    </row>
    <row r="182" spans="1:5" x14ac:dyDescent="0.55000000000000004">
      <c r="A182" s="10" t="s">
        <v>74</v>
      </c>
      <c r="B182" s="12" t="s">
        <v>198</v>
      </c>
      <c r="C182" s="22">
        <v>950</v>
      </c>
      <c r="D182" s="72">
        <v>0.83099999999999996</v>
      </c>
      <c r="E182" s="5">
        <f t="shared" ref="E182:E186" si="11">C182*D182</f>
        <v>789.44999999999993</v>
      </c>
    </row>
    <row r="183" spans="1:5" x14ac:dyDescent="0.55000000000000004">
      <c r="A183" s="10" t="s">
        <v>74</v>
      </c>
      <c r="B183" s="12" t="s">
        <v>1374</v>
      </c>
      <c r="C183" s="22">
        <v>7832</v>
      </c>
      <c r="D183" s="72">
        <v>0.67600000000000005</v>
      </c>
      <c r="E183" s="5">
        <f t="shared" si="11"/>
        <v>5294.4320000000007</v>
      </c>
    </row>
    <row r="184" spans="1:5" x14ac:dyDescent="0.55000000000000004">
      <c r="A184" s="10" t="s">
        <v>74</v>
      </c>
      <c r="B184" s="12" t="s">
        <v>200</v>
      </c>
      <c r="C184" s="22">
        <v>1531</v>
      </c>
      <c r="D184" s="72">
        <v>0.66800000000000004</v>
      </c>
      <c r="E184" s="5">
        <f t="shared" si="11"/>
        <v>1022.7080000000001</v>
      </c>
    </row>
    <row r="185" spans="1:5" x14ac:dyDescent="0.55000000000000004">
      <c r="A185" s="10" t="s">
        <v>74</v>
      </c>
      <c r="B185" s="12" t="s">
        <v>201</v>
      </c>
      <c r="C185" s="22">
        <v>9770</v>
      </c>
      <c r="D185" s="72">
        <v>0.66</v>
      </c>
      <c r="E185" s="5">
        <f t="shared" si="11"/>
        <v>6448.2000000000007</v>
      </c>
    </row>
    <row r="186" spans="1:5" x14ac:dyDescent="0.55000000000000004">
      <c r="A186" s="10" t="s">
        <v>74</v>
      </c>
      <c r="B186" s="12" t="s">
        <v>202</v>
      </c>
      <c r="C186" s="22">
        <v>257</v>
      </c>
      <c r="D186" s="72">
        <v>0.61899999999999999</v>
      </c>
      <c r="E186" s="5">
        <f t="shared" si="11"/>
        <v>159.083</v>
      </c>
    </row>
    <row r="187" spans="1:5" x14ac:dyDescent="0.55000000000000004">
      <c r="A187" s="10" t="s">
        <v>75</v>
      </c>
      <c r="B187" s="12" t="s">
        <v>203</v>
      </c>
      <c r="C187" s="22">
        <v>1318</v>
      </c>
      <c r="D187" s="72">
        <v>0.26800000000000002</v>
      </c>
      <c r="E187" s="5">
        <f>C187*D187</f>
        <v>353.22400000000005</v>
      </c>
    </row>
    <row r="188" spans="1:5" x14ac:dyDescent="0.55000000000000004">
      <c r="A188" s="10" t="s">
        <v>75</v>
      </c>
      <c r="B188" s="12" t="s">
        <v>204</v>
      </c>
      <c r="C188" s="22">
        <v>55</v>
      </c>
      <c r="D188" s="72">
        <v>0.70899999999999996</v>
      </c>
      <c r="E188" s="5">
        <f t="shared" ref="E188:E193" si="12">C188*D188</f>
        <v>38.994999999999997</v>
      </c>
    </row>
    <row r="189" spans="1:5" x14ac:dyDescent="0.55000000000000004">
      <c r="A189" s="10" t="s">
        <v>75</v>
      </c>
      <c r="B189" s="12" t="s">
        <v>701</v>
      </c>
      <c r="C189" s="22">
        <v>9527</v>
      </c>
      <c r="D189" s="72">
        <v>0.81200000000000006</v>
      </c>
      <c r="E189" s="5">
        <f t="shared" si="12"/>
        <v>7735.9240000000009</v>
      </c>
    </row>
    <row r="190" spans="1:5" x14ac:dyDescent="0.55000000000000004">
      <c r="A190" s="10" t="s">
        <v>75</v>
      </c>
      <c r="B190" s="12" t="s">
        <v>702</v>
      </c>
      <c r="C190" s="22">
        <v>1243</v>
      </c>
      <c r="D190" s="72">
        <v>0.378</v>
      </c>
      <c r="E190" s="5">
        <f t="shared" si="12"/>
        <v>469.85399999999998</v>
      </c>
    </row>
    <row r="191" spans="1:5" x14ac:dyDescent="0.55000000000000004">
      <c r="A191" s="10" t="s">
        <v>75</v>
      </c>
      <c r="B191" s="12" t="s">
        <v>703</v>
      </c>
      <c r="C191" s="22">
        <v>1278</v>
      </c>
      <c r="D191" s="72">
        <v>0.47699999999999998</v>
      </c>
      <c r="E191" s="5">
        <f t="shared" si="12"/>
        <v>609.60599999999999</v>
      </c>
    </row>
    <row r="192" spans="1:5" x14ac:dyDescent="0.55000000000000004">
      <c r="A192" s="10" t="s">
        <v>75</v>
      </c>
      <c r="B192" s="12" t="s">
        <v>205</v>
      </c>
      <c r="C192" s="22">
        <v>784</v>
      </c>
      <c r="D192" s="72">
        <v>0.46200000000000002</v>
      </c>
      <c r="E192" s="5">
        <f t="shared" si="12"/>
        <v>362.20800000000003</v>
      </c>
    </row>
    <row r="193" spans="1:5" x14ac:dyDescent="0.55000000000000004">
      <c r="A193" s="10" t="s">
        <v>75</v>
      </c>
      <c r="B193" s="12" t="s">
        <v>206</v>
      </c>
      <c r="C193" s="22">
        <v>228</v>
      </c>
      <c r="D193" s="72">
        <v>0.64900000000000002</v>
      </c>
      <c r="E193" s="5">
        <f t="shared" si="12"/>
        <v>147.97200000000001</v>
      </c>
    </row>
    <row r="194" spans="1:5" x14ac:dyDescent="0.55000000000000004">
      <c r="A194" s="10" t="s">
        <v>207</v>
      </c>
      <c r="B194" s="12" t="s">
        <v>208</v>
      </c>
      <c r="C194" s="22">
        <v>3906</v>
      </c>
      <c r="D194" s="72">
        <v>0.61699999999999999</v>
      </c>
      <c r="E194" s="5">
        <f>C194*D194</f>
        <v>2410.002</v>
      </c>
    </row>
    <row r="195" spans="1:5" x14ac:dyDescent="0.55000000000000004">
      <c r="A195" s="10" t="s">
        <v>207</v>
      </c>
      <c r="B195" s="12" t="s">
        <v>209</v>
      </c>
      <c r="C195" s="22">
        <v>80</v>
      </c>
      <c r="D195" s="72">
        <v>0.72499999999999998</v>
      </c>
      <c r="E195" s="5">
        <f>C195*D195</f>
        <v>58</v>
      </c>
    </row>
    <row r="196" spans="1:5" x14ac:dyDescent="0.55000000000000004">
      <c r="A196" s="10" t="s">
        <v>76</v>
      </c>
      <c r="B196" s="12" t="s">
        <v>210</v>
      </c>
      <c r="C196" s="22">
        <v>1450</v>
      </c>
      <c r="D196" s="72">
        <v>0.73</v>
      </c>
      <c r="E196" s="5">
        <f>C196*D196</f>
        <v>1058.5</v>
      </c>
    </row>
    <row r="197" spans="1:5" x14ac:dyDescent="0.55000000000000004">
      <c r="A197" s="10" t="s">
        <v>76</v>
      </c>
      <c r="B197" s="12" t="s">
        <v>211</v>
      </c>
      <c r="C197" s="22">
        <v>20</v>
      </c>
      <c r="D197" s="72">
        <v>0.8</v>
      </c>
      <c r="E197" s="5">
        <f t="shared" ref="E197:E200" si="13">C197*D197</f>
        <v>16</v>
      </c>
    </row>
    <row r="198" spans="1:5" x14ac:dyDescent="0.55000000000000004">
      <c r="A198" s="10" t="s">
        <v>76</v>
      </c>
      <c r="B198" s="12" t="s">
        <v>212</v>
      </c>
      <c r="C198" s="22">
        <v>327</v>
      </c>
      <c r="D198" s="72">
        <v>0.752</v>
      </c>
      <c r="E198" s="5">
        <f t="shared" si="13"/>
        <v>245.904</v>
      </c>
    </row>
    <row r="199" spans="1:5" x14ac:dyDescent="0.55000000000000004">
      <c r="A199" s="10" t="s">
        <v>76</v>
      </c>
      <c r="B199" s="12" t="s">
        <v>213</v>
      </c>
      <c r="C199" s="22">
        <v>1473</v>
      </c>
      <c r="D199" s="72">
        <v>0.72799999999999998</v>
      </c>
      <c r="E199" s="5">
        <f t="shared" si="13"/>
        <v>1072.3440000000001</v>
      </c>
    </row>
    <row r="200" spans="1:5" x14ac:dyDescent="0.55000000000000004">
      <c r="A200" s="10" t="s">
        <v>76</v>
      </c>
      <c r="B200" s="12" t="s">
        <v>214</v>
      </c>
      <c r="C200" s="22">
        <v>1357</v>
      </c>
      <c r="D200" s="72">
        <v>0.92100000000000004</v>
      </c>
      <c r="E200" s="5">
        <f t="shared" si="13"/>
        <v>1249.797</v>
      </c>
    </row>
    <row r="201" spans="1:5" x14ac:dyDescent="0.55000000000000004">
      <c r="A201" s="61" t="s">
        <v>77</v>
      </c>
      <c r="B201" s="62" t="s">
        <v>215</v>
      </c>
      <c r="C201" s="63">
        <v>554</v>
      </c>
      <c r="D201" s="64">
        <v>0.11</v>
      </c>
      <c r="E201" s="64">
        <f>C201*D201</f>
        <v>60.94</v>
      </c>
    </row>
    <row r="202" spans="1:5" x14ac:dyDescent="0.55000000000000004">
      <c r="A202" s="61" t="s">
        <v>77</v>
      </c>
      <c r="B202" s="62" t="s">
        <v>216</v>
      </c>
      <c r="C202" s="63">
        <v>438</v>
      </c>
      <c r="D202" s="64">
        <v>0.46300000000000002</v>
      </c>
      <c r="E202" s="64">
        <f>C202*D202</f>
        <v>202.79400000000001</v>
      </c>
    </row>
    <row r="203" spans="1:5" x14ac:dyDescent="0.55000000000000004">
      <c r="A203" s="61" t="s">
        <v>77</v>
      </c>
      <c r="B203" s="62" t="s">
        <v>217</v>
      </c>
      <c r="C203" s="63">
        <v>189</v>
      </c>
      <c r="D203" s="64">
        <v>0.78800000000000003</v>
      </c>
      <c r="E203" s="64">
        <f t="shared" ref="E203:E227" si="14">C203*D203</f>
        <v>148.93200000000002</v>
      </c>
    </row>
    <row r="204" spans="1:5" x14ac:dyDescent="0.55000000000000004">
      <c r="A204" s="61" t="s">
        <v>77</v>
      </c>
      <c r="B204" s="62" t="s">
        <v>218</v>
      </c>
      <c r="C204" s="63">
        <v>438</v>
      </c>
      <c r="D204" s="64">
        <v>0.33800000000000002</v>
      </c>
      <c r="E204" s="64">
        <f t="shared" si="14"/>
        <v>148.04400000000001</v>
      </c>
    </row>
    <row r="205" spans="1:5" x14ac:dyDescent="0.55000000000000004">
      <c r="A205" s="61" t="s">
        <v>77</v>
      </c>
      <c r="B205" s="62" t="s">
        <v>219</v>
      </c>
      <c r="C205" s="63">
        <v>177</v>
      </c>
      <c r="D205" s="64">
        <v>0.23699999999999999</v>
      </c>
      <c r="E205" s="64">
        <f t="shared" si="14"/>
        <v>41.948999999999998</v>
      </c>
    </row>
    <row r="206" spans="1:5" x14ac:dyDescent="0.55000000000000004">
      <c r="A206" s="61" t="s">
        <v>77</v>
      </c>
      <c r="B206" s="62" t="s">
        <v>220</v>
      </c>
      <c r="C206" s="63">
        <v>770</v>
      </c>
      <c r="D206" s="64">
        <v>0.13400000000000001</v>
      </c>
      <c r="E206" s="64">
        <f t="shared" si="14"/>
        <v>103.18</v>
      </c>
    </row>
    <row r="207" spans="1:5" x14ac:dyDescent="0.55000000000000004">
      <c r="A207" s="61" t="s">
        <v>77</v>
      </c>
      <c r="B207" s="62" t="s">
        <v>221</v>
      </c>
      <c r="C207" s="63">
        <v>1252</v>
      </c>
      <c r="D207" s="64">
        <v>0.105</v>
      </c>
      <c r="E207" s="64">
        <f t="shared" si="14"/>
        <v>131.46</v>
      </c>
    </row>
    <row r="208" spans="1:5" x14ac:dyDescent="0.55000000000000004">
      <c r="A208" s="61" t="s">
        <v>77</v>
      </c>
      <c r="B208" s="62" t="s">
        <v>1345</v>
      </c>
      <c r="C208" s="63">
        <v>370</v>
      </c>
      <c r="D208" s="64">
        <v>6.8000000000000005E-2</v>
      </c>
      <c r="E208" s="64">
        <f t="shared" si="14"/>
        <v>25.16</v>
      </c>
    </row>
    <row r="209" spans="1:5" x14ac:dyDescent="0.55000000000000004">
      <c r="A209" s="61" t="s">
        <v>77</v>
      </c>
      <c r="B209" s="62" t="s">
        <v>222</v>
      </c>
      <c r="C209" s="63">
        <v>1385</v>
      </c>
      <c r="D209" s="64">
        <v>0.28100000000000003</v>
      </c>
      <c r="E209" s="64">
        <f t="shared" si="14"/>
        <v>389.18500000000006</v>
      </c>
    </row>
    <row r="210" spans="1:5" x14ac:dyDescent="0.55000000000000004">
      <c r="A210" s="61" t="s">
        <v>77</v>
      </c>
      <c r="B210" s="62" t="s">
        <v>223</v>
      </c>
      <c r="C210" s="63" t="s">
        <v>144</v>
      </c>
      <c r="D210" s="64" t="s">
        <v>144</v>
      </c>
      <c r="E210" s="64" t="s">
        <v>144</v>
      </c>
    </row>
    <row r="211" spans="1:5" x14ac:dyDescent="0.55000000000000004">
      <c r="A211" s="61" t="s">
        <v>77</v>
      </c>
      <c r="B211" s="62" t="s">
        <v>224</v>
      </c>
      <c r="C211" s="63">
        <v>409</v>
      </c>
      <c r="D211" s="64">
        <v>0.318</v>
      </c>
      <c r="E211" s="64">
        <f t="shared" si="14"/>
        <v>130.06200000000001</v>
      </c>
    </row>
    <row r="212" spans="1:5" x14ac:dyDescent="0.55000000000000004">
      <c r="A212" s="61" t="s">
        <v>77</v>
      </c>
      <c r="B212" s="62" t="s">
        <v>225</v>
      </c>
      <c r="C212" s="63">
        <v>377</v>
      </c>
      <c r="D212" s="64">
        <v>0.69799999999999995</v>
      </c>
      <c r="E212" s="64">
        <f t="shared" si="14"/>
        <v>263.14599999999996</v>
      </c>
    </row>
    <row r="213" spans="1:5" x14ac:dyDescent="0.55000000000000004">
      <c r="A213" s="61" t="s">
        <v>77</v>
      </c>
      <c r="B213" s="62" t="s">
        <v>226</v>
      </c>
      <c r="C213" s="63">
        <v>185</v>
      </c>
      <c r="D213" s="64">
        <v>0.93</v>
      </c>
      <c r="E213" s="64">
        <f t="shared" si="14"/>
        <v>172.05</v>
      </c>
    </row>
    <row r="214" spans="1:5" x14ac:dyDescent="0.55000000000000004">
      <c r="A214" s="61" t="s">
        <v>77</v>
      </c>
      <c r="B214" s="62" t="s">
        <v>227</v>
      </c>
      <c r="C214" s="63">
        <v>428</v>
      </c>
      <c r="D214" s="64">
        <v>0.84099999999999997</v>
      </c>
      <c r="E214" s="64">
        <f t="shared" si="14"/>
        <v>359.94799999999998</v>
      </c>
    </row>
    <row r="215" spans="1:5" x14ac:dyDescent="0.55000000000000004">
      <c r="A215" s="61" t="s">
        <v>77</v>
      </c>
      <c r="B215" s="62" t="s">
        <v>228</v>
      </c>
      <c r="C215" s="63">
        <v>553</v>
      </c>
      <c r="D215" s="64">
        <v>0.78800000000000003</v>
      </c>
      <c r="E215" s="64">
        <f t="shared" si="14"/>
        <v>435.76400000000001</v>
      </c>
    </row>
    <row r="216" spans="1:5" x14ac:dyDescent="0.55000000000000004">
      <c r="A216" s="61" t="s">
        <v>77</v>
      </c>
      <c r="B216" s="62" t="s">
        <v>229</v>
      </c>
      <c r="C216" s="63">
        <v>112</v>
      </c>
      <c r="D216" s="64">
        <v>0.64300000000000002</v>
      </c>
      <c r="E216" s="64">
        <f t="shared" si="14"/>
        <v>72.016000000000005</v>
      </c>
    </row>
    <row r="217" spans="1:5" x14ac:dyDescent="0.55000000000000004">
      <c r="A217" s="61" t="s">
        <v>77</v>
      </c>
      <c r="B217" s="62" t="s">
        <v>230</v>
      </c>
      <c r="C217" s="63">
        <v>760</v>
      </c>
      <c r="D217" s="64">
        <v>0.77400000000000002</v>
      </c>
      <c r="E217" s="64">
        <f t="shared" si="14"/>
        <v>588.24</v>
      </c>
    </row>
    <row r="218" spans="1:5" x14ac:dyDescent="0.55000000000000004">
      <c r="A218" s="61" t="s">
        <v>77</v>
      </c>
      <c r="B218" s="62" t="s">
        <v>231</v>
      </c>
      <c r="C218" s="63">
        <v>276</v>
      </c>
      <c r="D218" s="64">
        <v>0.85899999999999999</v>
      </c>
      <c r="E218" s="64">
        <f t="shared" si="14"/>
        <v>237.084</v>
      </c>
    </row>
    <row r="219" spans="1:5" x14ac:dyDescent="0.55000000000000004">
      <c r="A219" s="61" t="s">
        <v>77</v>
      </c>
      <c r="B219" s="62" t="s">
        <v>232</v>
      </c>
      <c r="C219" s="63">
        <v>554</v>
      </c>
      <c r="D219" s="64">
        <v>0.872</v>
      </c>
      <c r="E219" s="64">
        <f t="shared" si="14"/>
        <v>483.08800000000002</v>
      </c>
    </row>
    <row r="220" spans="1:5" x14ac:dyDescent="0.55000000000000004">
      <c r="A220" s="61" t="s">
        <v>77</v>
      </c>
      <c r="B220" s="62" t="s">
        <v>233</v>
      </c>
      <c r="C220" s="63" t="s">
        <v>144</v>
      </c>
      <c r="D220" s="64" t="s">
        <v>144</v>
      </c>
      <c r="E220" s="64" t="s">
        <v>144</v>
      </c>
    </row>
    <row r="221" spans="1:5" x14ac:dyDescent="0.55000000000000004">
      <c r="A221" s="61" t="s">
        <v>77</v>
      </c>
      <c r="B221" s="62" t="s">
        <v>234</v>
      </c>
      <c r="C221" s="63">
        <v>1356</v>
      </c>
      <c r="D221" s="64">
        <v>0.78500000000000003</v>
      </c>
      <c r="E221" s="64">
        <f t="shared" si="14"/>
        <v>1064.46</v>
      </c>
    </row>
    <row r="222" spans="1:5" x14ac:dyDescent="0.55000000000000004">
      <c r="A222" s="61" t="s">
        <v>77</v>
      </c>
      <c r="B222" s="62" t="s">
        <v>235</v>
      </c>
      <c r="C222" s="63">
        <v>342</v>
      </c>
      <c r="D222" s="64">
        <v>0.86</v>
      </c>
      <c r="E222" s="64">
        <f t="shared" si="14"/>
        <v>294.12</v>
      </c>
    </row>
    <row r="223" spans="1:5" x14ac:dyDescent="0.55000000000000004">
      <c r="A223" s="61" t="s">
        <v>77</v>
      </c>
      <c r="B223" s="62" t="s">
        <v>236</v>
      </c>
      <c r="C223" s="63" t="s">
        <v>144</v>
      </c>
      <c r="D223" s="64" t="s">
        <v>144</v>
      </c>
      <c r="E223" s="64" t="s">
        <v>144</v>
      </c>
    </row>
    <row r="224" spans="1:5" x14ac:dyDescent="0.55000000000000004">
      <c r="A224" s="61" t="s">
        <v>77</v>
      </c>
      <c r="B224" s="62" t="s">
        <v>237</v>
      </c>
      <c r="C224" s="63">
        <v>412</v>
      </c>
      <c r="D224" s="64">
        <v>0.27200000000000002</v>
      </c>
      <c r="E224" s="64">
        <f t="shared" si="14"/>
        <v>112.06400000000001</v>
      </c>
    </row>
    <row r="225" spans="1:5" x14ac:dyDescent="0.55000000000000004">
      <c r="A225" s="61" t="s">
        <v>77</v>
      </c>
      <c r="B225" s="62" t="s">
        <v>238</v>
      </c>
      <c r="C225" s="63">
        <v>679</v>
      </c>
      <c r="D225" s="64">
        <v>0.41199999999999998</v>
      </c>
      <c r="E225" s="64">
        <f t="shared" si="14"/>
        <v>279.74799999999999</v>
      </c>
    </row>
    <row r="226" spans="1:5" x14ac:dyDescent="0.55000000000000004">
      <c r="A226" s="61" t="s">
        <v>77</v>
      </c>
      <c r="B226" s="62" t="s">
        <v>239</v>
      </c>
      <c r="C226" s="63">
        <v>108</v>
      </c>
      <c r="D226" s="64">
        <v>0.25900000000000001</v>
      </c>
      <c r="E226" s="64">
        <f t="shared" si="14"/>
        <v>27.972000000000001</v>
      </c>
    </row>
    <row r="227" spans="1:5" x14ac:dyDescent="0.55000000000000004">
      <c r="A227" s="61" t="s">
        <v>77</v>
      </c>
      <c r="B227" s="62" t="s">
        <v>240</v>
      </c>
      <c r="C227" s="63">
        <v>227</v>
      </c>
      <c r="D227" s="64">
        <v>0.13700000000000001</v>
      </c>
      <c r="E227" s="64">
        <f t="shared" si="14"/>
        <v>31.099000000000004</v>
      </c>
    </row>
    <row r="228" spans="1:5" x14ac:dyDescent="0.55000000000000004">
      <c r="A228" s="10" t="s">
        <v>78</v>
      </c>
      <c r="B228" s="12" t="s">
        <v>704</v>
      </c>
      <c r="C228" s="22">
        <v>1056</v>
      </c>
      <c r="D228" s="72">
        <v>0.45700000000000002</v>
      </c>
      <c r="E228" s="5">
        <f>C228*D228</f>
        <v>482.59200000000004</v>
      </c>
    </row>
    <row r="229" spans="1:5" x14ac:dyDescent="0.55000000000000004">
      <c r="A229" s="10" t="s">
        <v>78</v>
      </c>
      <c r="B229" s="12" t="s">
        <v>1276</v>
      </c>
      <c r="C229" s="22">
        <v>4232</v>
      </c>
      <c r="D229" s="72">
        <v>0.17399999999999999</v>
      </c>
      <c r="E229" s="5">
        <f t="shared" ref="E229:E242" si="15">C229*D229</f>
        <v>736.36799999999994</v>
      </c>
    </row>
    <row r="230" spans="1:5" x14ac:dyDescent="0.55000000000000004">
      <c r="A230" s="10" t="s">
        <v>78</v>
      </c>
      <c r="B230" s="12" t="s">
        <v>705</v>
      </c>
      <c r="C230" s="22">
        <v>392</v>
      </c>
      <c r="D230" s="72">
        <v>0.58199999999999996</v>
      </c>
      <c r="E230" s="5">
        <f t="shared" si="15"/>
        <v>228.14399999999998</v>
      </c>
    </row>
    <row r="231" spans="1:5" x14ac:dyDescent="0.55000000000000004">
      <c r="A231" s="10" t="s">
        <v>78</v>
      </c>
      <c r="B231" s="12" t="s">
        <v>706</v>
      </c>
      <c r="C231" s="22">
        <v>6575</v>
      </c>
      <c r="D231" s="72">
        <v>0.23100000000000001</v>
      </c>
      <c r="E231" s="5">
        <f t="shared" si="15"/>
        <v>1518.825</v>
      </c>
    </row>
    <row r="232" spans="1:5" x14ac:dyDescent="0.55000000000000004">
      <c r="A232" s="10" t="s">
        <v>78</v>
      </c>
      <c r="B232" s="12" t="s">
        <v>707</v>
      </c>
      <c r="C232" s="22">
        <v>489</v>
      </c>
      <c r="D232" s="72">
        <v>0.41499999999999998</v>
      </c>
      <c r="E232" s="5">
        <f t="shared" si="15"/>
        <v>202.935</v>
      </c>
    </row>
    <row r="233" spans="1:5" x14ac:dyDescent="0.55000000000000004">
      <c r="A233" s="10" t="s">
        <v>78</v>
      </c>
      <c r="B233" s="12" t="s">
        <v>708</v>
      </c>
      <c r="C233" s="22">
        <v>709</v>
      </c>
      <c r="D233" s="72">
        <v>0.32</v>
      </c>
      <c r="E233" s="5">
        <f t="shared" si="15"/>
        <v>226.88</v>
      </c>
    </row>
    <row r="234" spans="1:5" x14ac:dyDescent="0.55000000000000004">
      <c r="A234" s="10" t="s">
        <v>78</v>
      </c>
      <c r="B234" s="12" t="s">
        <v>709</v>
      </c>
      <c r="C234" s="22">
        <v>19</v>
      </c>
      <c r="D234" s="72">
        <v>0.36799999999999999</v>
      </c>
      <c r="E234" s="5">
        <f t="shared" si="15"/>
        <v>6.992</v>
      </c>
    </row>
    <row r="235" spans="1:5" x14ac:dyDescent="0.55000000000000004">
      <c r="A235" s="10" t="s">
        <v>78</v>
      </c>
      <c r="B235" s="12" t="s">
        <v>710</v>
      </c>
      <c r="C235" s="22">
        <v>137</v>
      </c>
      <c r="D235" s="72">
        <v>8.7999999999999995E-2</v>
      </c>
      <c r="E235" s="5">
        <f t="shared" si="15"/>
        <v>12.055999999999999</v>
      </c>
    </row>
    <row r="236" spans="1:5" x14ac:dyDescent="0.55000000000000004">
      <c r="A236" s="10" t="s">
        <v>78</v>
      </c>
      <c r="B236" s="12" t="s">
        <v>1327</v>
      </c>
      <c r="C236" s="22">
        <v>1064</v>
      </c>
      <c r="D236" s="72">
        <v>0.59099999999999997</v>
      </c>
      <c r="E236" s="5">
        <f t="shared" si="15"/>
        <v>628.82399999999996</v>
      </c>
    </row>
    <row r="237" spans="1:5" x14ac:dyDescent="0.55000000000000004">
      <c r="A237" s="10" t="s">
        <v>78</v>
      </c>
      <c r="B237" s="12" t="s">
        <v>711</v>
      </c>
      <c r="C237" s="22">
        <v>304</v>
      </c>
      <c r="D237" s="72">
        <v>0.64500000000000002</v>
      </c>
      <c r="E237" s="5">
        <f t="shared" si="15"/>
        <v>196.08</v>
      </c>
    </row>
    <row r="238" spans="1:5" x14ac:dyDescent="0.55000000000000004">
      <c r="A238" s="10" t="s">
        <v>78</v>
      </c>
      <c r="B238" s="12" t="s">
        <v>712</v>
      </c>
      <c r="C238" s="22">
        <v>1281</v>
      </c>
      <c r="D238" s="72">
        <v>0.55600000000000005</v>
      </c>
      <c r="E238" s="5">
        <f>C238*D238</f>
        <v>712.2360000000001</v>
      </c>
    </row>
    <row r="239" spans="1:5" x14ac:dyDescent="0.55000000000000004">
      <c r="A239" s="10" t="s">
        <v>78</v>
      </c>
      <c r="B239" s="12" t="s">
        <v>713</v>
      </c>
      <c r="C239" s="22">
        <v>701</v>
      </c>
      <c r="D239" s="72">
        <v>0.53200000000000003</v>
      </c>
      <c r="E239" s="5">
        <f t="shared" si="15"/>
        <v>372.93200000000002</v>
      </c>
    </row>
    <row r="240" spans="1:5" x14ac:dyDescent="0.55000000000000004">
      <c r="A240" s="10" t="s">
        <v>78</v>
      </c>
      <c r="B240" s="12" t="s">
        <v>1341</v>
      </c>
      <c r="C240" s="22">
        <v>3629</v>
      </c>
      <c r="D240" s="72">
        <v>0.17199999999999999</v>
      </c>
      <c r="E240" s="5">
        <f t="shared" si="15"/>
        <v>624.18799999999999</v>
      </c>
    </row>
    <row r="241" spans="1:5" x14ac:dyDescent="0.55000000000000004">
      <c r="A241" s="10" t="s">
        <v>78</v>
      </c>
      <c r="B241" s="12" t="s">
        <v>714</v>
      </c>
      <c r="C241" s="22">
        <v>6</v>
      </c>
      <c r="D241" s="72">
        <v>0.33</v>
      </c>
      <c r="E241" s="5">
        <f t="shared" si="15"/>
        <v>1.98</v>
      </c>
    </row>
    <row r="242" spans="1:5" x14ac:dyDescent="0.55000000000000004">
      <c r="A242" s="10" t="s">
        <v>78</v>
      </c>
      <c r="B242" s="12" t="s">
        <v>241</v>
      </c>
      <c r="C242" s="22">
        <v>224</v>
      </c>
      <c r="D242" s="72">
        <v>0.33500000000000002</v>
      </c>
      <c r="E242" s="5">
        <f t="shared" si="15"/>
        <v>75.040000000000006</v>
      </c>
    </row>
    <row r="243" spans="1:5" x14ac:dyDescent="0.55000000000000004">
      <c r="A243" t="s">
        <v>242</v>
      </c>
      <c r="B243" s="3" t="s">
        <v>243</v>
      </c>
      <c r="C243" s="24">
        <v>62599</v>
      </c>
      <c r="D243" s="58">
        <v>0.54900000000000004</v>
      </c>
      <c r="E243" s="1">
        <f>C243*D243</f>
        <v>34366.851000000002</v>
      </c>
    </row>
    <row r="244" spans="1:5" x14ac:dyDescent="0.55000000000000004">
      <c r="A244" t="s">
        <v>79</v>
      </c>
      <c r="B244" s="12" t="s">
        <v>244</v>
      </c>
      <c r="C244" s="22">
        <v>39805</v>
      </c>
      <c r="D244" s="72">
        <v>0.54400000000000004</v>
      </c>
      <c r="E244" s="5">
        <f>C244*D244</f>
        <v>21653.920000000002</v>
      </c>
    </row>
    <row r="245" spans="1:5" x14ac:dyDescent="0.55000000000000004">
      <c r="A245" s="10" t="s">
        <v>245</v>
      </c>
      <c r="B245" s="12" t="s">
        <v>246</v>
      </c>
      <c r="C245" s="22">
        <v>860</v>
      </c>
      <c r="D245" s="72">
        <v>0.71199999999999997</v>
      </c>
      <c r="E245" s="5">
        <f>C245*D245</f>
        <v>612.31999999999994</v>
      </c>
    </row>
    <row r="246" spans="1:5" x14ac:dyDescent="0.55000000000000004">
      <c r="A246" s="10" t="s">
        <v>245</v>
      </c>
      <c r="B246" s="13" t="s">
        <v>715</v>
      </c>
      <c r="C246" s="23">
        <v>457</v>
      </c>
      <c r="D246" s="73">
        <v>0.60799999999999998</v>
      </c>
      <c r="E246" s="5">
        <f t="shared" ref="E246:E253" si="16">C246*D246</f>
        <v>277.85599999999999</v>
      </c>
    </row>
    <row r="247" spans="1:5" x14ac:dyDescent="0.55000000000000004">
      <c r="A247" s="10" t="s">
        <v>245</v>
      </c>
      <c r="B247" s="13" t="s">
        <v>716</v>
      </c>
      <c r="C247" s="23">
        <v>4332</v>
      </c>
      <c r="D247" s="73">
        <v>0.67300000000000004</v>
      </c>
      <c r="E247" s="5">
        <f t="shared" si="16"/>
        <v>2915.4360000000001</v>
      </c>
    </row>
    <row r="248" spans="1:5" x14ac:dyDescent="0.55000000000000004">
      <c r="A248" s="10" t="s">
        <v>245</v>
      </c>
      <c r="B248" s="13" t="s">
        <v>247</v>
      </c>
      <c r="C248" s="23">
        <v>248</v>
      </c>
      <c r="D248" s="73">
        <v>0.84299999999999997</v>
      </c>
      <c r="E248" s="5">
        <f t="shared" si="16"/>
        <v>209.06399999999999</v>
      </c>
    </row>
    <row r="249" spans="1:5" x14ac:dyDescent="0.55000000000000004">
      <c r="A249" s="10" t="s">
        <v>245</v>
      </c>
      <c r="B249" s="13" t="s">
        <v>1296</v>
      </c>
      <c r="C249" s="23">
        <v>3639</v>
      </c>
      <c r="D249" s="73">
        <v>0.57199999999999995</v>
      </c>
      <c r="E249" s="5">
        <f t="shared" si="16"/>
        <v>2081.5079999999998</v>
      </c>
    </row>
    <row r="250" spans="1:5" x14ac:dyDescent="0.55000000000000004">
      <c r="A250" s="10" t="s">
        <v>245</v>
      </c>
      <c r="B250" s="13" t="s">
        <v>248</v>
      </c>
      <c r="C250" s="23">
        <v>2184</v>
      </c>
      <c r="D250" s="73">
        <v>0.59799999999999998</v>
      </c>
      <c r="E250" s="5">
        <f t="shared" si="16"/>
        <v>1306.0319999999999</v>
      </c>
    </row>
    <row r="251" spans="1:5" x14ac:dyDescent="0.55000000000000004">
      <c r="A251" s="10" t="s">
        <v>245</v>
      </c>
      <c r="B251" s="13" t="s">
        <v>1344</v>
      </c>
      <c r="C251" s="23">
        <v>1910</v>
      </c>
      <c r="D251" s="73">
        <v>0.64700000000000002</v>
      </c>
      <c r="E251" s="5">
        <f t="shared" si="16"/>
        <v>1235.77</v>
      </c>
    </row>
    <row r="252" spans="1:5" x14ac:dyDescent="0.55000000000000004">
      <c r="A252" s="10" t="s">
        <v>245</v>
      </c>
      <c r="B252" s="13" t="s">
        <v>717</v>
      </c>
      <c r="C252" s="23">
        <v>2160</v>
      </c>
      <c r="D252" s="73">
        <v>0.88900000000000001</v>
      </c>
      <c r="E252" s="5">
        <f t="shared" si="16"/>
        <v>1920.24</v>
      </c>
    </row>
    <row r="253" spans="1:5" x14ac:dyDescent="0.55000000000000004">
      <c r="A253" s="10" t="s">
        <v>245</v>
      </c>
      <c r="B253" s="13" t="s">
        <v>1368</v>
      </c>
      <c r="C253" s="23">
        <v>23989</v>
      </c>
      <c r="D253" s="73">
        <v>0.879</v>
      </c>
      <c r="E253" s="5">
        <f t="shared" si="16"/>
        <v>21086.330999999998</v>
      </c>
    </row>
    <row r="254" spans="1:5" x14ac:dyDescent="0.55000000000000004">
      <c r="A254" s="10" t="s">
        <v>80</v>
      </c>
      <c r="B254" s="12" t="s">
        <v>249</v>
      </c>
      <c r="C254" s="30">
        <v>413</v>
      </c>
      <c r="D254" s="71">
        <v>0.70699999999999996</v>
      </c>
      <c r="E254" s="31">
        <f>C254*D254</f>
        <v>291.99099999999999</v>
      </c>
    </row>
    <row r="255" spans="1:5" x14ac:dyDescent="0.55000000000000004">
      <c r="A255" s="10" t="s">
        <v>80</v>
      </c>
      <c r="B255" s="12" t="s">
        <v>718</v>
      </c>
      <c r="C255" s="30">
        <v>1866</v>
      </c>
      <c r="D255" s="71">
        <v>0.83299999999999996</v>
      </c>
      <c r="E255" s="31">
        <f t="shared" ref="E255:E257" si="17">C255*D255</f>
        <v>1554.3779999999999</v>
      </c>
    </row>
    <row r="256" spans="1:5" x14ac:dyDescent="0.55000000000000004">
      <c r="A256" s="10" t="s">
        <v>80</v>
      </c>
      <c r="B256" s="12" t="s">
        <v>719</v>
      </c>
      <c r="C256" s="30">
        <v>789</v>
      </c>
      <c r="D256" s="71">
        <v>0.34200000000000003</v>
      </c>
      <c r="E256" s="31">
        <f t="shared" si="17"/>
        <v>269.83800000000002</v>
      </c>
    </row>
    <row r="257" spans="1:5" x14ac:dyDescent="0.55000000000000004">
      <c r="A257" s="10" t="s">
        <v>80</v>
      </c>
      <c r="B257" s="12" t="s">
        <v>720</v>
      </c>
      <c r="C257" s="30">
        <v>311</v>
      </c>
      <c r="D257" s="71">
        <v>0.38300000000000001</v>
      </c>
      <c r="E257" s="31">
        <f t="shared" si="17"/>
        <v>119.113</v>
      </c>
    </row>
    <row r="258" spans="1:5" x14ac:dyDescent="0.55000000000000004">
      <c r="A258" s="10" t="s">
        <v>80</v>
      </c>
      <c r="B258" s="12" t="s">
        <v>721</v>
      </c>
      <c r="C258" s="30">
        <v>458</v>
      </c>
      <c r="D258" s="71">
        <v>0.53300000000000003</v>
      </c>
      <c r="E258" s="31">
        <f>C258*D258</f>
        <v>244.114</v>
      </c>
    </row>
    <row r="259" spans="1:5" x14ac:dyDescent="0.55000000000000004">
      <c r="A259" s="10" t="s">
        <v>80</v>
      </c>
      <c r="B259" s="12" t="s">
        <v>722</v>
      </c>
      <c r="C259" s="30">
        <v>478</v>
      </c>
      <c r="D259" s="71">
        <v>0.25900000000000001</v>
      </c>
      <c r="E259" s="31">
        <f t="shared" ref="E259:E268" si="18">C259*D259</f>
        <v>123.80200000000001</v>
      </c>
    </row>
    <row r="260" spans="1:5" x14ac:dyDescent="0.55000000000000004">
      <c r="A260" s="10" t="s">
        <v>80</v>
      </c>
      <c r="B260" s="12" t="s">
        <v>723</v>
      </c>
      <c r="C260" s="30">
        <v>159</v>
      </c>
      <c r="D260" s="71">
        <v>0.434</v>
      </c>
      <c r="E260" s="31">
        <f t="shared" si="18"/>
        <v>69.006</v>
      </c>
    </row>
    <row r="261" spans="1:5" x14ac:dyDescent="0.55000000000000004">
      <c r="A261" s="10" t="s">
        <v>80</v>
      </c>
      <c r="B261" s="12" t="s">
        <v>250</v>
      </c>
      <c r="C261" s="30">
        <v>455</v>
      </c>
      <c r="D261" s="71">
        <v>0.35599999999999998</v>
      </c>
      <c r="E261" s="31">
        <f t="shared" si="18"/>
        <v>161.97999999999999</v>
      </c>
    </row>
    <row r="262" spans="1:5" x14ac:dyDescent="0.55000000000000004">
      <c r="A262" s="10" t="s">
        <v>80</v>
      </c>
      <c r="B262" s="12" t="s">
        <v>724</v>
      </c>
      <c r="C262" s="30">
        <v>161</v>
      </c>
      <c r="D262" s="71">
        <v>0.42199999999999999</v>
      </c>
      <c r="E262" s="31">
        <f t="shared" si="18"/>
        <v>67.941999999999993</v>
      </c>
    </row>
    <row r="263" spans="1:5" x14ac:dyDescent="0.55000000000000004">
      <c r="A263" s="10" t="s">
        <v>80</v>
      </c>
      <c r="B263" s="12" t="s">
        <v>725</v>
      </c>
      <c r="C263" s="30">
        <v>127</v>
      </c>
      <c r="D263" s="71">
        <v>0.90600000000000003</v>
      </c>
      <c r="E263" s="31">
        <f t="shared" si="18"/>
        <v>115.062</v>
      </c>
    </row>
    <row r="264" spans="1:5" x14ac:dyDescent="0.55000000000000004">
      <c r="A264" s="10" t="s">
        <v>80</v>
      </c>
      <c r="B264" s="12" t="s">
        <v>726</v>
      </c>
      <c r="C264" s="30">
        <v>184</v>
      </c>
      <c r="D264" s="71">
        <v>0.30399999999999999</v>
      </c>
      <c r="E264" s="31">
        <f t="shared" si="18"/>
        <v>55.936</v>
      </c>
    </row>
    <row r="265" spans="1:5" x14ac:dyDescent="0.55000000000000004">
      <c r="A265" s="10" t="s">
        <v>80</v>
      </c>
      <c r="B265" s="12" t="s">
        <v>251</v>
      </c>
      <c r="C265" s="30">
        <v>241</v>
      </c>
      <c r="D265" s="71">
        <v>0.996</v>
      </c>
      <c r="E265" s="31">
        <f t="shared" si="18"/>
        <v>240.036</v>
      </c>
    </row>
    <row r="266" spans="1:5" x14ac:dyDescent="0.55000000000000004">
      <c r="A266" s="10" t="s">
        <v>80</v>
      </c>
      <c r="B266" s="12" t="s">
        <v>727</v>
      </c>
      <c r="C266" s="30">
        <v>70</v>
      </c>
      <c r="D266" s="71">
        <v>0.72899999999999998</v>
      </c>
      <c r="E266" s="31">
        <f t="shared" si="18"/>
        <v>51.03</v>
      </c>
    </row>
    <row r="267" spans="1:5" x14ac:dyDescent="0.55000000000000004">
      <c r="A267" s="10" t="s">
        <v>80</v>
      </c>
      <c r="B267" s="12" t="s">
        <v>728</v>
      </c>
      <c r="C267" s="30">
        <v>12540</v>
      </c>
      <c r="D267" s="71">
        <v>0.73699999999999999</v>
      </c>
      <c r="E267" s="31">
        <f t="shared" si="18"/>
        <v>9241.98</v>
      </c>
    </row>
    <row r="268" spans="1:5" x14ac:dyDescent="0.55000000000000004">
      <c r="A268" s="10" t="s">
        <v>80</v>
      </c>
      <c r="B268" s="12" t="s">
        <v>729</v>
      </c>
      <c r="C268" s="30">
        <v>149</v>
      </c>
      <c r="D268" s="71">
        <v>0.54400000000000004</v>
      </c>
      <c r="E268" s="31">
        <f t="shared" si="18"/>
        <v>81.056000000000012</v>
      </c>
    </row>
    <row r="269" spans="1:5" x14ac:dyDescent="0.55000000000000004">
      <c r="A269" s="10" t="s">
        <v>80</v>
      </c>
      <c r="B269" s="12" t="s">
        <v>252</v>
      </c>
      <c r="C269" s="30" t="s">
        <v>144</v>
      </c>
      <c r="D269" s="71" t="s">
        <v>144</v>
      </c>
      <c r="E269" s="31" t="s">
        <v>144</v>
      </c>
    </row>
    <row r="270" spans="1:5" x14ac:dyDescent="0.55000000000000004">
      <c r="A270" t="s">
        <v>81</v>
      </c>
      <c r="B270" s="3" t="s">
        <v>730</v>
      </c>
      <c r="C270" s="24">
        <v>20240</v>
      </c>
      <c r="D270" s="58">
        <v>0.38300000000000001</v>
      </c>
      <c r="E270" s="1">
        <f>C270*D270</f>
        <v>7751.92</v>
      </c>
    </row>
    <row r="271" spans="1:5" x14ac:dyDescent="0.55000000000000004">
      <c r="A271" t="s">
        <v>253</v>
      </c>
      <c r="B271" s="3" t="s">
        <v>731</v>
      </c>
      <c r="C271" s="24">
        <v>40854</v>
      </c>
      <c r="D271" s="58">
        <v>0.71299999999999997</v>
      </c>
      <c r="E271" s="1">
        <f>C271*D271</f>
        <v>29128.901999999998</v>
      </c>
    </row>
    <row r="272" spans="1:5" x14ac:dyDescent="0.55000000000000004">
      <c r="A272" s="10" t="s">
        <v>82</v>
      </c>
      <c r="B272" s="12" t="s">
        <v>732</v>
      </c>
      <c r="C272" s="11">
        <v>123</v>
      </c>
      <c r="D272" s="58">
        <v>0.439</v>
      </c>
      <c r="E272">
        <f>C272*D272</f>
        <v>53.997</v>
      </c>
    </row>
    <row r="273" spans="1:5" x14ac:dyDescent="0.55000000000000004">
      <c r="A273" s="10" t="s">
        <v>82</v>
      </c>
      <c r="B273" s="12" t="s">
        <v>733</v>
      </c>
      <c r="C273" s="11">
        <v>162</v>
      </c>
      <c r="D273" s="51">
        <v>0.38300000000000001</v>
      </c>
      <c r="E273">
        <f t="shared" ref="E273:E281" si="19">C273*D273</f>
        <v>62.045999999999999</v>
      </c>
    </row>
    <row r="274" spans="1:5" x14ac:dyDescent="0.55000000000000004">
      <c r="A274" s="10" t="s">
        <v>82</v>
      </c>
      <c r="B274" s="12" t="s">
        <v>1298</v>
      </c>
      <c r="C274" s="11">
        <v>1205</v>
      </c>
      <c r="D274" s="51">
        <v>0.72499999999999998</v>
      </c>
      <c r="E274">
        <f t="shared" si="19"/>
        <v>873.625</v>
      </c>
    </row>
    <row r="275" spans="1:5" x14ac:dyDescent="0.55000000000000004">
      <c r="A275" s="10" t="s">
        <v>82</v>
      </c>
      <c r="B275" s="12" t="s">
        <v>1328</v>
      </c>
      <c r="C275" s="11">
        <v>760</v>
      </c>
      <c r="D275" s="51">
        <v>0.40500000000000003</v>
      </c>
      <c r="E275">
        <f t="shared" si="19"/>
        <v>307.8</v>
      </c>
    </row>
    <row r="276" spans="1:5" x14ac:dyDescent="0.55000000000000004">
      <c r="A276" s="10" t="s">
        <v>82</v>
      </c>
      <c r="B276" s="12" t="s">
        <v>734</v>
      </c>
      <c r="C276" s="11">
        <v>2607</v>
      </c>
      <c r="D276" s="51">
        <v>0.40899999999999997</v>
      </c>
      <c r="E276">
        <f t="shared" si="19"/>
        <v>1066.2629999999999</v>
      </c>
    </row>
    <row r="277" spans="1:5" x14ac:dyDescent="0.55000000000000004">
      <c r="A277" s="10" t="s">
        <v>82</v>
      </c>
      <c r="B277" s="12" t="s">
        <v>735</v>
      </c>
      <c r="C277" s="11">
        <v>524</v>
      </c>
      <c r="D277" s="51">
        <v>0.53400000000000003</v>
      </c>
      <c r="E277">
        <f t="shared" si="19"/>
        <v>279.81600000000003</v>
      </c>
    </row>
    <row r="278" spans="1:5" x14ac:dyDescent="0.55000000000000004">
      <c r="A278" s="10" t="s">
        <v>82</v>
      </c>
      <c r="B278" s="12" t="s">
        <v>1338</v>
      </c>
      <c r="C278" s="11">
        <v>1116</v>
      </c>
      <c r="D278" s="51">
        <v>0.374</v>
      </c>
      <c r="E278">
        <f t="shared" si="19"/>
        <v>417.38400000000001</v>
      </c>
    </row>
    <row r="279" spans="1:5" x14ac:dyDescent="0.55000000000000004">
      <c r="A279" s="10" t="s">
        <v>82</v>
      </c>
      <c r="B279" s="12" t="s">
        <v>1366</v>
      </c>
      <c r="C279" s="11">
        <v>97</v>
      </c>
      <c r="D279" s="51">
        <v>0.89700000000000002</v>
      </c>
      <c r="E279">
        <f t="shared" si="19"/>
        <v>87.009</v>
      </c>
    </row>
    <row r="280" spans="1:5" x14ac:dyDescent="0.55000000000000004">
      <c r="A280" s="10" t="s">
        <v>82</v>
      </c>
      <c r="B280" s="12" t="s">
        <v>1367</v>
      </c>
      <c r="C280" s="11">
        <v>582</v>
      </c>
      <c r="D280" s="51">
        <v>0.47099999999999997</v>
      </c>
      <c r="E280">
        <f t="shared" si="19"/>
        <v>274.12199999999996</v>
      </c>
    </row>
    <row r="281" spans="1:5" x14ac:dyDescent="0.55000000000000004">
      <c r="A281" t="s">
        <v>83</v>
      </c>
      <c r="B281" s="13" t="s">
        <v>254</v>
      </c>
      <c r="C281" s="23">
        <v>9943</v>
      </c>
      <c r="D281" s="73">
        <v>0.6</v>
      </c>
      <c r="E281" s="5">
        <f t="shared" si="19"/>
        <v>5965.8</v>
      </c>
    </row>
    <row r="282" spans="1:5" x14ac:dyDescent="0.55000000000000004">
      <c r="A282" s="10" t="s">
        <v>85</v>
      </c>
      <c r="B282" s="4" t="s">
        <v>736</v>
      </c>
      <c r="C282" s="11">
        <v>8270</v>
      </c>
      <c r="D282" s="51">
        <v>0.85299999999999998</v>
      </c>
      <c r="E282">
        <f>C282*D282</f>
        <v>7054.3099999999995</v>
      </c>
    </row>
    <row r="283" spans="1:5" x14ac:dyDescent="0.55000000000000004">
      <c r="A283" s="10" t="s">
        <v>85</v>
      </c>
      <c r="B283" s="4" t="s">
        <v>737</v>
      </c>
      <c r="C283" s="11">
        <v>12991</v>
      </c>
      <c r="D283" s="51">
        <v>0.89900000000000002</v>
      </c>
      <c r="E283">
        <f t="shared" ref="E283:E295" si="20">C283*D283</f>
        <v>11678.909</v>
      </c>
    </row>
    <row r="284" spans="1:5" x14ac:dyDescent="0.55000000000000004">
      <c r="A284" s="10" t="s">
        <v>85</v>
      </c>
      <c r="B284" s="4" t="s">
        <v>738</v>
      </c>
      <c r="C284" s="11">
        <v>3611</v>
      </c>
      <c r="D284" s="51">
        <v>0.90100000000000002</v>
      </c>
      <c r="E284">
        <f t="shared" si="20"/>
        <v>3253.511</v>
      </c>
    </row>
    <row r="285" spans="1:5" x14ac:dyDescent="0.55000000000000004">
      <c r="A285" s="10" t="s">
        <v>85</v>
      </c>
      <c r="B285" s="4" t="s">
        <v>739</v>
      </c>
      <c r="C285" s="11">
        <v>10088</v>
      </c>
      <c r="D285" s="51">
        <v>0.38900000000000001</v>
      </c>
      <c r="E285">
        <f t="shared" si="20"/>
        <v>3924.232</v>
      </c>
    </row>
    <row r="286" spans="1:5" x14ac:dyDescent="0.55000000000000004">
      <c r="A286" s="10" t="s">
        <v>85</v>
      </c>
      <c r="B286" s="4" t="s">
        <v>740</v>
      </c>
      <c r="C286" s="11">
        <v>4765</v>
      </c>
      <c r="D286" s="51">
        <v>0.57899999999999996</v>
      </c>
      <c r="E286">
        <f t="shared" si="20"/>
        <v>2758.9349999999999</v>
      </c>
    </row>
    <row r="287" spans="1:5" x14ac:dyDescent="0.55000000000000004">
      <c r="A287" s="10" t="s">
        <v>85</v>
      </c>
      <c r="B287" s="4" t="s">
        <v>741</v>
      </c>
      <c r="C287" s="11">
        <v>7075</v>
      </c>
      <c r="D287" s="51">
        <v>0.38400000000000001</v>
      </c>
      <c r="E287">
        <f t="shared" si="20"/>
        <v>2716.8</v>
      </c>
    </row>
    <row r="288" spans="1:5" x14ac:dyDescent="0.55000000000000004">
      <c r="A288" s="10" t="s">
        <v>85</v>
      </c>
      <c r="B288" s="4" t="s">
        <v>742</v>
      </c>
      <c r="C288" s="11">
        <v>11862</v>
      </c>
      <c r="D288" s="51">
        <v>0.69</v>
      </c>
      <c r="E288">
        <f t="shared" si="20"/>
        <v>8184.78</v>
      </c>
    </row>
    <row r="289" spans="1:5" x14ac:dyDescent="0.55000000000000004">
      <c r="A289" s="10" t="s">
        <v>85</v>
      </c>
      <c r="B289" s="4" t="s">
        <v>743</v>
      </c>
      <c r="C289" s="11">
        <v>7444</v>
      </c>
      <c r="D289" s="51">
        <v>0.30399999999999999</v>
      </c>
      <c r="E289">
        <f t="shared" si="20"/>
        <v>2262.9760000000001</v>
      </c>
    </row>
    <row r="290" spans="1:5" x14ac:dyDescent="0.55000000000000004">
      <c r="A290" s="10" t="s">
        <v>85</v>
      </c>
      <c r="B290" s="4" t="s">
        <v>744</v>
      </c>
      <c r="C290" s="11">
        <v>14310</v>
      </c>
      <c r="D290" s="51">
        <v>0.23</v>
      </c>
      <c r="E290">
        <f t="shared" si="20"/>
        <v>3291.3</v>
      </c>
    </row>
    <row r="291" spans="1:5" x14ac:dyDescent="0.55000000000000004">
      <c r="A291" s="10" t="s">
        <v>85</v>
      </c>
      <c r="B291" s="4" t="s">
        <v>745</v>
      </c>
      <c r="C291" s="11">
        <v>8942</v>
      </c>
      <c r="D291" s="51">
        <v>0.70599999999999996</v>
      </c>
      <c r="E291">
        <f>C291*D291</f>
        <v>6313.0519999999997</v>
      </c>
    </row>
    <row r="292" spans="1:5" x14ac:dyDescent="0.55000000000000004">
      <c r="A292" s="10" t="s">
        <v>85</v>
      </c>
      <c r="B292" s="4" t="s">
        <v>255</v>
      </c>
      <c r="C292" s="11">
        <v>1243</v>
      </c>
      <c r="D292" s="51">
        <v>0.51</v>
      </c>
      <c r="E292">
        <f t="shared" si="20"/>
        <v>633.93000000000006</v>
      </c>
    </row>
    <row r="293" spans="1:5" x14ac:dyDescent="0.55000000000000004">
      <c r="A293" s="10" t="s">
        <v>85</v>
      </c>
      <c r="B293" s="4" t="s">
        <v>256</v>
      </c>
      <c r="C293" s="11">
        <v>570</v>
      </c>
      <c r="D293" s="51">
        <v>0.54600000000000004</v>
      </c>
      <c r="E293">
        <f t="shared" si="20"/>
        <v>311.22000000000003</v>
      </c>
    </row>
    <row r="294" spans="1:5" x14ac:dyDescent="0.55000000000000004">
      <c r="A294" s="10" t="s">
        <v>85</v>
      </c>
      <c r="B294" s="4" t="s">
        <v>257</v>
      </c>
      <c r="C294" s="11">
        <v>1770</v>
      </c>
      <c r="D294" s="51">
        <v>0.78800000000000003</v>
      </c>
      <c r="E294">
        <f t="shared" si="20"/>
        <v>1394.76</v>
      </c>
    </row>
    <row r="295" spans="1:5" x14ac:dyDescent="0.55000000000000004">
      <c r="A295" s="10" t="s">
        <v>85</v>
      </c>
      <c r="B295" s="4" t="s">
        <v>258</v>
      </c>
      <c r="C295" s="11">
        <v>840</v>
      </c>
      <c r="D295" s="51">
        <v>0.85399999999999998</v>
      </c>
      <c r="E295">
        <f t="shared" si="20"/>
        <v>717.36</v>
      </c>
    </row>
    <row r="296" spans="1:5" x14ac:dyDescent="0.55000000000000004">
      <c r="A296" t="s">
        <v>259</v>
      </c>
      <c r="B296" s="4" t="s">
        <v>746</v>
      </c>
      <c r="C296" s="11">
        <v>23115</v>
      </c>
      <c r="D296" s="51">
        <v>0.86699999999999999</v>
      </c>
      <c r="E296">
        <f>C296*D296</f>
        <v>20040.704999999998</v>
      </c>
    </row>
    <row r="297" spans="1:5" x14ac:dyDescent="0.55000000000000004">
      <c r="A297" t="s">
        <v>86</v>
      </c>
      <c r="B297" s="4" t="s">
        <v>747</v>
      </c>
      <c r="C297" s="11">
        <v>13562</v>
      </c>
      <c r="D297" s="51">
        <v>0.76800000000000002</v>
      </c>
      <c r="E297">
        <f>C297*D297</f>
        <v>10415.616</v>
      </c>
    </row>
    <row r="298" spans="1:5" x14ac:dyDescent="0.55000000000000004">
      <c r="A298" t="s">
        <v>87</v>
      </c>
      <c r="B298" s="4" t="s">
        <v>748</v>
      </c>
      <c r="C298" s="11">
        <v>16881</v>
      </c>
      <c r="D298" s="51">
        <v>0.63400000000000001</v>
      </c>
      <c r="E298">
        <f>C298*D298</f>
        <v>10702.554</v>
      </c>
    </row>
    <row r="299" spans="1:5" x14ac:dyDescent="0.55000000000000004">
      <c r="A299" t="s">
        <v>88</v>
      </c>
      <c r="B299" s="4" t="s">
        <v>749</v>
      </c>
      <c r="C299" s="11">
        <v>18438</v>
      </c>
      <c r="D299" s="51">
        <v>0.73699999999999999</v>
      </c>
      <c r="E299">
        <f>C299*D299</f>
        <v>13588.806</v>
      </c>
    </row>
    <row r="300" spans="1:5" x14ac:dyDescent="0.55000000000000004">
      <c r="A300" s="10" t="s">
        <v>260</v>
      </c>
      <c r="B300" s="4" t="s">
        <v>750</v>
      </c>
      <c r="C300" s="11">
        <v>15173</v>
      </c>
      <c r="D300" s="51">
        <v>0.375</v>
      </c>
      <c r="E300">
        <f>C300*D300</f>
        <v>5689.875</v>
      </c>
    </row>
    <row r="301" spans="1:5" x14ac:dyDescent="0.55000000000000004">
      <c r="A301" s="10" t="s">
        <v>260</v>
      </c>
      <c r="B301" s="4" t="s">
        <v>751</v>
      </c>
      <c r="C301" s="11">
        <v>26071</v>
      </c>
      <c r="D301" s="51">
        <v>0.50700000000000001</v>
      </c>
      <c r="E301">
        <f t="shared" ref="E301:E302" si="21">C301*D301</f>
        <v>13217.996999999999</v>
      </c>
    </row>
    <row r="302" spans="1:5" x14ac:dyDescent="0.55000000000000004">
      <c r="A302" s="10" t="s">
        <v>260</v>
      </c>
      <c r="B302" s="4" t="s">
        <v>752</v>
      </c>
      <c r="C302" s="11">
        <v>4167</v>
      </c>
      <c r="D302" s="51">
        <v>0.05</v>
      </c>
      <c r="E302">
        <f t="shared" si="21"/>
        <v>208.35000000000002</v>
      </c>
    </row>
    <row r="303" spans="1:5" x14ac:dyDescent="0.55000000000000004">
      <c r="A303" s="10" t="s">
        <v>261</v>
      </c>
      <c r="B303" s="4" t="s">
        <v>753</v>
      </c>
      <c r="C303" s="11">
        <v>16855</v>
      </c>
      <c r="D303" s="51">
        <v>0.68400000000000005</v>
      </c>
      <c r="E303">
        <f>C303*D303</f>
        <v>11528.820000000002</v>
      </c>
    </row>
    <row r="304" spans="1:5" x14ac:dyDescent="0.55000000000000004">
      <c r="A304" s="10" t="s">
        <v>261</v>
      </c>
      <c r="B304" s="4" t="s">
        <v>754</v>
      </c>
      <c r="C304" s="11">
        <v>9460</v>
      </c>
      <c r="D304" s="51">
        <v>0.27500000000000002</v>
      </c>
      <c r="E304">
        <f t="shared" ref="E304:E314" si="22">C304*D304</f>
        <v>2601.5</v>
      </c>
    </row>
    <row r="305" spans="1:5" x14ac:dyDescent="0.55000000000000004">
      <c r="A305" s="10" t="s">
        <v>261</v>
      </c>
      <c r="B305" s="4" t="s">
        <v>755</v>
      </c>
      <c r="C305" s="11">
        <v>8233</v>
      </c>
      <c r="D305" s="51">
        <v>0.92600000000000005</v>
      </c>
      <c r="E305">
        <f t="shared" si="22"/>
        <v>7623.7580000000007</v>
      </c>
    </row>
    <row r="306" spans="1:5" x14ac:dyDescent="0.55000000000000004">
      <c r="A306" s="10" t="s">
        <v>261</v>
      </c>
      <c r="B306" s="4" t="s">
        <v>756</v>
      </c>
      <c r="C306" s="11">
        <v>5670</v>
      </c>
      <c r="D306" s="51">
        <v>0.82799999999999996</v>
      </c>
      <c r="E306">
        <f t="shared" si="22"/>
        <v>4694.7599999999993</v>
      </c>
    </row>
    <row r="307" spans="1:5" x14ac:dyDescent="0.55000000000000004">
      <c r="A307" s="10" t="s">
        <v>261</v>
      </c>
      <c r="B307" s="4" t="s">
        <v>757</v>
      </c>
      <c r="C307" s="11">
        <v>5563</v>
      </c>
      <c r="D307" s="51">
        <v>0.60599999999999998</v>
      </c>
      <c r="E307">
        <f t="shared" si="22"/>
        <v>3371.1779999999999</v>
      </c>
    </row>
    <row r="308" spans="1:5" x14ac:dyDescent="0.55000000000000004">
      <c r="A308" s="10" t="s">
        <v>261</v>
      </c>
      <c r="B308" s="4" t="s">
        <v>758</v>
      </c>
      <c r="C308" s="11">
        <v>6773</v>
      </c>
      <c r="D308" s="51">
        <v>0.93100000000000005</v>
      </c>
      <c r="E308">
        <f t="shared" si="22"/>
        <v>6305.6630000000005</v>
      </c>
    </row>
    <row r="309" spans="1:5" x14ac:dyDescent="0.55000000000000004">
      <c r="A309" s="10" t="s">
        <v>261</v>
      </c>
      <c r="B309" s="4" t="s">
        <v>759</v>
      </c>
      <c r="C309" s="11">
        <v>2438</v>
      </c>
      <c r="D309" s="51">
        <v>0.81100000000000005</v>
      </c>
      <c r="E309">
        <f t="shared" si="22"/>
        <v>1977.2180000000001</v>
      </c>
    </row>
    <row r="310" spans="1:5" x14ac:dyDescent="0.55000000000000004">
      <c r="A310" s="10" t="s">
        <v>261</v>
      </c>
      <c r="B310" s="4" t="s">
        <v>760</v>
      </c>
      <c r="C310" s="11">
        <v>5175</v>
      </c>
      <c r="D310" s="51">
        <v>0.61899999999999999</v>
      </c>
      <c r="E310">
        <f t="shared" si="22"/>
        <v>3203.3249999999998</v>
      </c>
    </row>
    <row r="311" spans="1:5" x14ac:dyDescent="0.55000000000000004">
      <c r="A311" s="10" t="s">
        <v>261</v>
      </c>
      <c r="B311" s="4" t="s">
        <v>761</v>
      </c>
      <c r="C311" s="11">
        <v>3072</v>
      </c>
      <c r="D311" s="51">
        <v>7.3999999999999996E-2</v>
      </c>
      <c r="E311">
        <f t="shared" si="22"/>
        <v>227.32799999999997</v>
      </c>
    </row>
    <row r="312" spans="1:5" x14ac:dyDescent="0.55000000000000004">
      <c r="A312" s="10" t="s">
        <v>261</v>
      </c>
      <c r="B312" s="4" t="s">
        <v>762</v>
      </c>
      <c r="C312" s="11">
        <v>4794</v>
      </c>
      <c r="D312" s="51">
        <v>0.187</v>
      </c>
      <c r="E312">
        <f t="shared" si="22"/>
        <v>896.47799999999995</v>
      </c>
    </row>
    <row r="313" spans="1:5" x14ac:dyDescent="0.55000000000000004">
      <c r="A313" s="10" t="s">
        <v>261</v>
      </c>
      <c r="B313" s="4" t="s">
        <v>763</v>
      </c>
      <c r="C313" s="11">
        <v>5831</v>
      </c>
      <c r="D313" s="51">
        <v>0.44600000000000001</v>
      </c>
      <c r="E313">
        <f t="shared" si="22"/>
        <v>2600.6260000000002</v>
      </c>
    </row>
    <row r="314" spans="1:5" x14ac:dyDescent="0.55000000000000004">
      <c r="A314" s="10" t="s">
        <v>261</v>
      </c>
      <c r="B314" s="4" t="s">
        <v>1369</v>
      </c>
      <c r="C314" s="11">
        <v>1049</v>
      </c>
      <c r="D314" s="51">
        <v>0.85599999999999998</v>
      </c>
      <c r="E314">
        <f t="shared" si="22"/>
        <v>897.94399999999996</v>
      </c>
    </row>
    <row r="315" spans="1:5" x14ac:dyDescent="0.55000000000000004">
      <c r="A315" s="10" t="s">
        <v>262</v>
      </c>
      <c r="B315" s="4" t="s">
        <v>595</v>
      </c>
      <c r="C315" s="11">
        <v>5662</v>
      </c>
      <c r="D315" s="51">
        <v>6.9000000000000006E-2</v>
      </c>
      <c r="E315">
        <f>C315*D315</f>
        <v>390.67800000000005</v>
      </c>
    </row>
    <row r="316" spans="1:5" x14ac:dyDescent="0.55000000000000004">
      <c r="A316" s="10" t="s">
        <v>262</v>
      </c>
      <c r="B316" s="4" t="s">
        <v>764</v>
      </c>
      <c r="C316" s="11">
        <v>16834</v>
      </c>
      <c r="D316" s="51">
        <v>0.69399999999999995</v>
      </c>
      <c r="E316">
        <f t="shared" ref="E316:E330" si="23">C316*D316</f>
        <v>11682.795999999998</v>
      </c>
    </row>
    <row r="317" spans="1:5" x14ac:dyDescent="0.55000000000000004">
      <c r="A317" s="10" t="s">
        <v>262</v>
      </c>
      <c r="B317" s="4" t="s">
        <v>1275</v>
      </c>
      <c r="C317" s="11">
        <v>9049</v>
      </c>
      <c r="D317" s="51">
        <v>0.28199999999999997</v>
      </c>
      <c r="E317">
        <f t="shared" si="23"/>
        <v>2551.8179999999998</v>
      </c>
    </row>
    <row r="318" spans="1:5" x14ac:dyDescent="0.55000000000000004">
      <c r="A318" s="10" t="s">
        <v>262</v>
      </c>
      <c r="B318" s="4" t="s">
        <v>765</v>
      </c>
      <c r="C318" s="11">
        <v>1586</v>
      </c>
      <c r="D318" s="51">
        <v>0.30099999999999999</v>
      </c>
      <c r="E318">
        <f t="shared" si="23"/>
        <v>477.38599999999997</v>
      </c>
    </row>
    <row r="319" spans="1:5" x14ac:dyDescent="0.55000000000000004">
      <c r="A319" s="10" t="s">
        <v>262</v>
      </c>
      <c r="B319" s="4" t="s">
        <v>766</v>
      </c>
      <c r="C319" s="11">
        <v>72</v>
      </c>
      <c r="D319" s="51">
        <v>6.9000000000000006E-2</v>
      </c>
      <c r="E319">
        <f t="shared" si="23"/>
        <v>4.968</v>
      </c>
    </row>
    <row r="320" spans="1:5" x14ac:dyDescent="0.55000000000000004">
      <c r="A320" s="10" t="s">
        <v>262</v>
      </c>
      <c r="B320" s="4" t="s">
        <v>263</v>
      </c>
      <c r="C320" s="11">
        <v>449</v>
      </c>
      <c r="D320" s="51">
        <v>0.54600000000000004</v>
      </c>
      <c r="E320">
        <f t="shared" si="23"/>
        <v>245.15400000000002</v>
      </c>
    </row>
    <row r="321" spans="1:5" x14ac:dyDescent="0.55000000000000004">
      <c r="A321" s="10" t="s">
        <v>262</v>
      </c>
      <c r="B321" s="4" t="s">
        <v>767</v>
      </c>
      <c r="C321" s="11">
        <v>1536</v>
      </c>
      <c r="D321" s="51">
        <v>0.68899999999999995</v>
      </c>
      <c r="E321">
        <f t="shared" si="23"/>
        <v>1058.3039999999999</v>
      </c>
    </row>
    <row r="322" spans="1:5" x14ac:dyDescent="0.55000000000000004">
      <c r="A322" s="10" t="s">
        <v>262</v>
      </c>
      <c r="B322" s="4" t="s">
        <v>768</v>
      </c>
      <c r="C322" s="11">
        <v>597</v>
      </c>
      <c r="D322" s="51">
        <v>0.35799999999999998</v>
      </c>
      <c r="E322">
        <f t="shared" si="23"/>
        <v>213.726</v>
      </c>
    </row>
    <row r="323" spans="1:5" x14ac:dyDescent="0.55000000000000004">
      <c r="A323" s="10" t="s">
        <v>262</v>
      </c>
      <c r="B323" s="4" t="s">
        <v>1307</v>
      </c>
      <c r="C323" s="11">
        <v>3591</v>
      </c>
      <c r="D323" s="51">
        <v>3.7999999999999999E-2</v>
      </c>
      <c r="E323">
        <f t="shared" si="23"/>
        <v>136.458</v>
      </c>
    </row>
    <row r="324" spans="1:5" x14ac:dyDescent="0.55000000000000004">
      <c r="A324" s="10" t="s">
        <v>262</v>
      </c>
      <c r="B324" s="4" t="s">
        <v>769</v>
      </c>
      <c r="C324" s="11">
        <v>8219</v>
      </c>
      <c r="D324" s="51">
        <v>0.31900000000000001</v>
      </c>
      <c r="E324">
        <f t="shared" si="23"/>
        <v>2621.8609999999999</v>
      </c>
    </row>
    <row r="325" spans="1:5" x14ac:dyDescent="0.55000000000000004">
      <c r="A325" s="10" t="s">
        <v>262</v>
      </c>
      <c r="B325" s="4" t="s">
        <v>770</v>
      </c>
      <c r="C325" s="11">
        <v>4160</v>
      </c>
      <c r="D325" s="51">
        <v>0.29299999999999998</v>
      </c>
      <c r="E325">
        <f t="shared" si="23"/>
        <v>1218.8799999999999</v>
      </c>
    </row>
    <row r="326" spans="1:5" x14ac:dyDescent="0.55000000000000004">
      <c r="A326" s="10" t="s">
        <v>262</v>
      </c>
      <c r="B326" s="4" t="s">
        <v>1326</v>
      </c>
      <c r="C326" s="11">
        <v>1632</v>
      </c>
      <c r="D326" s="51">
        <v>3.6999999999999998E-2</v>
      </c>
      <c r="E326">
        <f t="shared" si="23"/>
        <v>60.384</v>
      </c>
    </row>
    <row r="327" spans="1:5" x14ac:dyDescent="0.55000000000000004">
      <c r="A327" s="10" t="s">
        <v>262</v>
      </c>
      <c r="B327" s="4" t="s">
        <v>1333</v>
      </c>
      <c r="C327" s="11">
        <v>5197</v>
      </c>
      <c r="D327" s="51">
        <v>0.47</v>
      </c>
      <c r="E327">
        <f t="shared" si="23"/>
        <v>2442.5899999999997</v>
      </c>
    </row>
    <row r="328" spans="1:5" x14ac:dyDescent="0.55000000000000004">
      <c r="A328" s="10" t="s">
        <v>262</v>
      </c>
      <c r="B328" s="4" t="s">
        <v>771</v>
      </c>
      <c r="C328" s="11">
        <v>2543</v>
      </c>
      <c r="D328" s="51">
        <v>2.4E-2</v>
      </c>
      <c r="E328">
        <f t="shared" si="23"/>
        <v>61.032000000000004</v>
      </c>
    </row>
    <row r="329" spans="1:5" x14ac:dyDescent="0.55000000000000004">
      <c r="A329" s="10" t="s">
        <v>262</v>
      </c>
      <c r="B329" s="4" t="s">
        <v>772</v>
      </c>
      <c r="C329" s="11">
        <v>11537</v>
      </c>
      <c r="D329" s="51">
        <v>0.77700000000000002</v>
      </c>
      <c r="E329">
        <f t="shared" si="23"/>
        <v>8964.2489999999998</v>
      </c>
    </row>
    <row r="330" spans="1:5" x14ac:dyDescent="0.55000000000000004">
      <c r="A330" s="10" t="s">
        <v>262</v>
      </c>
      <c r="B330" s="4" t="s">
        <v>773</v>
      </c>
      <c r="C330" s="11">
        <v>3593</v>
      </c>
      <c r="D330" s="51">
        <v>0.124</v>
      </c>
      <c r="E330">
        <f t="shared" si="23"/>
        <v>445.53199999999998</v>
      </c>
    </row>
    <row r="331" spans="1:5" x14ac:dyDescent="0.55000000000000004">
      <c r="A331" s="10" t="s">
        <v>264</v>
      </c>
      <c r="B331" s="4" t="s">
        <v>774</v>
      </c>
      <c r="C331" s="11">
        <v>8880</v>
      </c>
      <c r="D331" s="51">
        <v>0.65300000000000002</v>
      </c>
      <c r="E331">
        <f>C331*D331</f>
        <v>5798.64</v>
      </c>
    </row>
    <row r="332" spans="1:5" x14ac:dyDescent="0.55000000000000004">
      <c r="A332" s="10" t="s">
        <v>264</v>
      </c>
      <c r="B332" s="4" t="s">
        <v>775</v>
      </c>
      <c r="C332" s="11">
        <v>9312</v>
      </c>
      <c r="D332" s="51">
        <v>0.248</v>
      </c>
      <c r="E332">
        <f t="shared" ref="E332:E334" si="24">C332*D332</f>
        <v>2309.3760000000002</v>
      </c>
    </row>
    <row r="333" spans="1:5" x14ac:dyDescent="0.55000000000000004">
      <c r="A333" s="10" t="s">
        <v>264</v>
      </c>
      <c r="B333" s="4" t="s">
        <v>776</v>
      </c>
      <c r="C333" s="11">
        <v>10496</v>
      </c>
      <c r="D333" s="51">
        <v>0.67600000000000005</v>
      </c>
      <c r="E333">
        <f t="shared" si="24"/>
        <v>7095.2960000000003</v>
      </c>
    </row>
    <row r="334" spans="1:5" x14ac:dyDescent="0.55000000000000004">
      <c r="A334" s="10" t="s">
        <v>264</v>
      </c>
      <c r="B334" s="4" t="s">
        <v>777</v>
      </c>
      <c r="C334" s="11">
        <v>20429</v>
      </c>
      <c r="D334" s="51">
        <v>0.71599999999999997</v>
      </c>
      <c r="E334">
        <f t="shared" si="24"/>
        <v>14627.163999999999</v>
      </c>
    </row>
    <row r="335" spans="1:5" x14ac:dyDescent="0.55000000000000004">
      <c r="A335" s="10" t="s">
        <v>100</v>
      </c>
      <c r="B335" s="4" t="s">
        <v>778</v>
      </c>
      <c r="C335" s="11">
        <v>5913</v>
      </c>
      <c r="D335" s="51">
        <v>0.52600000000000002</v>
      </c>
      <c r="E335">
        <f>C335*D335</f>
        <v>3110.2380000000003</v>
      </c>
    </row>
    <row r="336" spans="1:5" x14ac:dyDescent="0.55000000000000004">
      <c r="A336" s="10" t="s">
        <v>100</v>
      </c>
      <c r="B336" s="4" t="s">
        <v>779</v>
      </c>
      <c r="C336" s="11">
        <v>11613</v>
      </c>
      <c r="D336" s="51">
        <v>0.503</v>
      </c>
      <c r="E336">
        <f t="shared" ref="E336:E337" si="25">C336*D336</f>
        <v>5841.3389999999999</v>
      </c>
    </row>
    <row r="337" spans="1:5" x14ac:dyDescent="0.55000000000000004">
      <c r="A337" s="10" t="s">
        <v>100</v>
      </c>
      <c r="B337" s="4" t="s">
        <v>780</v>
      </c>
      <c r="C337" s="11">
        <v>35430</v>
      </c>
      <c r="D337" s="51">
        <v>0.19600000000000001</v>
      </c>
      <c r="E337">
        <f t="shared" si="25"/>
        <v>6944.2800000000007</v>
      </c>
    </row>
    <row r="338" spans="1:5" x14ac:dyDescent="0.55000000000000004">
      <c r="A338" t="s">
        <v>265</v>
      </c>
      <c r="B338" s="4" t="s">
        <v>781</v>
      </c>
      <c r="C338" s="11">
        <v>31073</v>
      </c>
      <c r="D338" s="51">
        <v>0.46400000000000002</v>
      </c>
      <c r="E338">
        <f>C338*D338</f>
        <v>14417.872000000001</v>
      </c>
    </row>
    <row r="339" spans="1:5" x14ac:dyDescent="0.55000000000000004">
      <c r="A339" s="10" t="s">
        <v>266</v>
      </c>
      <c r="B339" s="4" t="s">
        <v>782</v>
      </c>
      <c r="C339" s="11">
        <v>9503</v>
      </c>
      <c r="D339" s="51">
        <v>0.309</v>
      </c>
      <c r="E339">
        <f>C339*D339</f>
        <v>2936.4270000000001</v>
      </c>
    </row>
    <row r="340" spans="1:5" x14ac:dyDescent="0.55000000000000004">
      <c r="A340" s="10" t="s">
        <v>266</v>
      </c>
      <c r="B340" s="4" t="s">
        <v>1269</v>
      </c>
      <c r="C340" s="11">
        <v>3658</v>
      </c>
      <c r="D340" s="51">
        <v>0.20799999999999999</v>
      </c>
      <c r="E340">
        <f t="shared" ref="E340:E343" si="26">C340*D340</f>
        <v>760.86399999999992</v>
      </c>
    </row>
    <row r="341" spans="1:5" x14ac:dyDescent="0.55000000000000004">
      <c r="A341" s="10" t="s">
        <v>266</v>
      </c>
      <c r="B341" s="4" t="s">
        <v>783</v>
      </c>
      <c r="C341" s="11">
        <v>9809</v>
      </c>
      <c r="D341" s="51">
        <v>0.33800000000000002</v>
      </c>
      <c r="E341">
        <f t="shared" si="26"/>
        <v>3315.442</v>
      </c>
    </row>
    <row r="342" spans="1:5" x14ac:dyDescent="0.55000000000000004">
      <c r="A342" s="10" t="s">
        <v>266</v>
      </c>
      <c r="B342" s="4" t="s">
        <v>784</v>
      </c>
      <c r="C342" s="11">
        <v>690</v>
      </c>
      <c r="D342" s="51">
        <v>0.76500000000000001</v>
      </c>
      <c r="E342">
        <f t="shared" si="26"/>
        <v>527.85</v>
      </c>
    </row>
    <row r="343" spans="1:5" x14ac:dyDescent="0.55000000000000004">
      <c r="A343" s="10" t="s">
        <v>266</v>
      </c>
      <c r="B343" s="4" t="s">
        <v>1337</v>
      </c>
      <c r="C343" s="11">
        <v>2623</v>
      </c>
      <c r="D343" s="51">
        <v>1.9E-2</v>
      </c>
      <c r="E343">
        <f t="shared" si="26"/>
        <v>49.836999999999996</v>
      </c>
    </row>
    <row r="344" spans="1:5" x14ac:dyDescent="0.55000000000000004">
      <c r="A344" t="s">
        <v>785</v>
      </c>
      <c r="B344" s="4" t="s">
        <v>786</v>
      </c>
      <c r="C344">
        <v>32504</v>
      </c>
      <c r="D344" s="51">
        <v>6.3E-2</v>
      </c>
      <c r="E344">
        <f>C344*D344</f>
        <v>2047.752</v>
      </c>
    </row>
    <row r="345" spans="1:5" x14ac:dyDescent="0.55000000000000004">
      <c r="A345" t="s">
        <v>787</v>
      </c>
      <c r="B345" s="4" t="s">
        <v>788</v>
      </c>
      <c r="C345" s="11">
        <v>28457</v>
      </c>
      <c r="D345" s="51">
        <v>0.71499999999999997</v>
      </c>
      <c r="E345">
        <f>C345*D345</f>
        <v>20346.754999999997</v>
      </c>
    </row>
    <row r="346" spans="1:5" x14ac:dyDescent="0.55000000000000004">
      <c r="A346" s="10" t="s">
        <v>267</v>
      </c>
      <c r="B346" s="4" t="s">
        <v>789</v>
      </c>
      <c r="C346" s="11">
        <v>293</v>
      </c>
      <c r="D346" s="51">
        <v>0.10199999999999999</v>
      </c>
      <c r="E346">
        <f>C346*D346</f>
        <v>29.885999999999999</v>
      </c>
    </row>
    <row r="347" spans="1:5" x14ac:dyDescent="0.55000000000000004">
      <c r="A347" s="10" t="s">
        <v>267</v>
      </c>
      <c r="B347" s="4" t="s">
        <v>790</v>
      </c>
      <c r="C347" s="11">
        <v>14864</v>
      </c>
      <c r="D347" s="51">
        <v>8.4000000000000005E-2</v>
      </c>
      <c r="E347">
        <f t="shared" ref="E347:E351" si="27">C347*D347</f>
        <v>1248.576</v>
      </c>
    </row>
    <row r="348" spans="1:5" x14ac:dyDescent="0.55000000000000004">
      <c r="A348" s="10" t="s">
        <v>267</v>
      </c>
      <c r="B348" s="4" t="s">
        <v>791</v>
      </c>
      <c r="C348" s="11">
        <v>11294</v>
      </c>
      <c r="D348" s="51">
        <v>0.10199999999999999</v>
      </c>
      <c r="E348">
        <f t="shared" si="27"/>
        <v>1151.9879999999998</v>
      </c>
    </row>
    <row r="349" spans="1:5" x14ac:dyDescent="0.55000000000000004">
      <c r="A349" s="10" t="s">
        <v>267</v>
      </c>
      <c r="B349" s="4" t="s">
        <v>792</v>
      </c>
      <c r="C349" s="11">
        <v>13765</v>
      </c>
      <c r="D349" s="51">
        <v>0.26</v>
      </c>
      <c r="E349">
        <f t="shared" si="27"/>
        <v>3578.9</v>
      </c>
    </row>
    <row r="350" spans="1:5" x14ac:dyDescent="0.55000000000000004">
      <c r="A350" s="10" t="s">
        <v>267</v>
      </c>
      <c r="B350" s="4" t="s">
        <v>793</v>
      </c>
      <c r="C350" s="11">
        <v>20</v>
      </c>
      <c r="D350" s="51">
        <v>0.85</v>
      </c>
      <c r="E350">
        <f t="shared" si="27"/>
        <v>17</v>
      </c>
    </row>
    <row r="351" spans="1:5" x14ac:dyDescent="0.55000000000000004">
      <c r="A351" s="10" t="s">
        <v>267</v>
      </c>
      <c r="B351" s="4" t="s">
        <v>268</v>
      </c>
      <c r="C351" s="11">
        <v>247</v>
      </c>
      <c r="D351" s="51">
        <v>0.90300000000000002</v>
      </c>
      <c r="E351">
        <f t="shared" si="27"/>
        <v>223.041</v>
      </c>
    </row>
    <row r="352" spans="1:5" x14ac:dyDescent="0.55000000000000004">
      <c r="A352" t="s">
        <v>794</v>
      </c>
      <c r="B352" s="4" t="s">
        <v>795</v>
      </c>
      <c r="C352" s="11">
        <v>37096</v>
      </c>
      <c r="D352" s="51">
        <v>0.753</v>
      </c>
      <c r="E352">
        <f>C352*D352</f>
        <v>27933.288</v>
      </c>
    </row>
    <row r="353" spans="1:5" x14ac:dyDescent="0.55000000000000004">
      <c r="A353" s="10" t="s">
        <v>269</v>
      </c>
      <c r="B353" s="15" t="s">
        <v>796</v>
      </c>
      <c r="C353" s="25">
        <v>8918</v>
      </c>
      <c r="D353" s="74">
        <v>0.88600000000000001</v>
      </c>
      <c r="E353" s="9">
        <f>C353*D353</f>
        <v>7901.348</v>
      </c>
    </row>
    <row r="354" spans="1:5" x14ac:dyDescent="0.55000000000000004">
      <c r="A354" s="10" t="s">
        <v>269</v>
      </c>
      <c r="B354" s="15" t="s">
        <v>797</v>
      </c>
      <c r="C354" s="25">
        <v>11</v>
      </c>
      <c r="D354" s="74">
        <v>0.81799999999999995</v>
      </c>
      <c r="E354" s="9">
        <f t="shared" ref="E354:E377" si="28">C354*D354</f>
        <v>8.9979999999999993</v>
      </c>
    </row>
    <row r="355" spans="1:5" x14ac:dyDescent="0.55000000000000004">
      <c r="A355" s="10" t="s">
        <v>269</v>
      </c>
      <c r="B355" s="15" t="s">
        <v>798</v>
      </c>
      <c r="C355" s="25">
        <v>1687</v>
      </c>
      <c r="D355" s="74">
        <v>0.72099999999999997</v>
      </c>
      <c r="E355" s="9">
        <f t="shared" si="28"/>
        <v>1216.327</v>
      </c>
    </row>
    <row r="356" spans="1:5" x14ac:dyDescent="0.55000000000000004">
      <c r="A356" s="10" t="s">
        <v>269</v>
      </c>
      <c r="B356" s="15" t="s">
        <v>799</v>
      </c>
      <c r="C356" s="25">
        <v>2490</v>
      </c>
      <c r="D356" s="74">
        <v>0.183</v>
      </c>
      <c r="E356" s="9">
        <f t="shared" si="28"/>
        <v>455.67</v>
      </c>
    </row>
    <row r="357" spans="1:5" x14ac:dyDescent="0.55000000000000004">
      <c r="A357" s="10" t="s">
        <v>269</v>
      </c>
      <c r="B357" s="15" t="s">
        <v>800</v>
      </c>
      <c r="C357" s="25">
        <v>330</v>
      </c>
      <c r="D357" s="74">
        <v>0.90900000000000003</v>
      </c>
      <c r="E357" s="9">
        <f t="shared" si="28"/>
        <v>299.97000000000003</v>
      </c>
    </row>
    <row r="358" spans="1:5" x14ac:dyDescent="0.55000000000000004">
      <c r="A358" s="10" t="s">
        <v>269</v>
      </c>
      <c r="B358" s="15" t="s">
        <v>801</v>
      </c>
      <c r="C358" s="25">
        <v>2371</v>
      </c>
      <c r="D358" s="74">
        <v>0.879</v>
      </c>
      <c r="E358" s="9">
        <f t="shared" si="28"/>
        <v>2084.1089999999999</v>
      </c>
    </row>
    <row r="359" spans="1:5" x14ac:dyDescent="0.55000000000000004">
      <c r="A359" s="10" t="s">
        <v>269</v>
      </c>
      <c r="B359" s="15" t="s">
        <v>802</v>
      </c>
      <c r="C359" s="25">
        <v>40</v>
      </c>
      <c r="D359" s="74">
        <v>0.3</v>
      </c>
      <c r="E359" s="9">
        <f t="shared" si="28"/>
        <v>12</v>
      </c>
    </row>
    <row r="360" spans="1:5" x14ac:dyDescent="0.55000000000000004">
      <c r="A360" s="10" t="s">
        <v>269</v>
      </c>
      <c r="B360" s="15" t="s">
        <v>803</v>
      </c>
      <c r="C360" s="25">
        <v>9327</v>
      </c>
      <c r="D360" s="74">
        <v>0.91</v>
      </c>
      <c r="E360" s="9">
        <f t="shared" si="28"/>
        <v>8487.57</v>
      </c>
    </row>
    <row r="361" spans="1:5" x14ac:dyDescent="0.55000000000000004">
      <c r="A361" s="10" t="s">
        <v>269</v>
      </c>
      <c r="B361" s="15" t="s">
        <v>804</v>
      </c>
      <c r="C361" s="25">
        <v>2662</v>
      </c>
      <c r="D361" s="74">
        <v>0.92300000000000004</v>
      </c>
      <c r="E361" s="9">
        <f t="shared" si="28"/>
        <v>2457.0260000000003</v>
      </c>
    </row>
    <row r="362" spans="1:5" x14ac:dyDescent="0.55000000000000004">
      <c r="A362" s="10" t="s">
        <v>269</v>
      </c>
      <c r="B362" s="15" t="s">
        <v>805</v>
      </c>
      <c r="C362" s="25">
        <v>98</v>
      </c>
      <c r="D362" s="74">
        <v>0.184</v>
      </c>
      <c r="E362" s="9">
        <f t="shared" si="28"/>
        <v>18.032</v>
      </c>
    </row>
    <row r="363" spans="1:5" x14ac:dyDescent="0.55000000000000004">
      <c r="A363" s="10" t="s">
        <v>269</v>
      </c>
      <c r="B363" s="15" t="s">
        <v>806</v>
      </c>
      <c r="C363" s="25">
        <v>131</v>
      </c>
      <c r="D363" s="74">
        <v>0.22900000000000001</v>
      </c>
      <c r="E363" s="9">
        <f t="shared" si="28"/>
        <v>29.999000000000002</v>
      </c>
    </row>
    <row r="364" spans="1:5" x14ac:dyDescent="0.55000000000000004">
      <c r="A364" s="10" t="s">
        <v>269</v>
      </c>
      <c r="B364" s="15" t="s">
        <v>270</v>
      </c>
      <c r="C364" s="25">
        <v>506</v>
      </c>
      <c r="D364" s="74">
        <v>0.84199999999999997</v>
      </c>
      <c r="E364" s="9">
        <f t="shared" si="28"/>
        <v>426.05199999999996</v>
      </c>
    </row>
    <row r="365" spans="1:5" x14ac:dyDescent="0.55000000000000004">
      <c r="A365" s="10" t="s">
        <v>269</v>
      </c>
      <c r="B365" s="15" t="s">
        <v>807</v>
      </c>
      <c r="C365" s="25">
        <v>9649</v>
      </c>
      <c r="D365" s="74">
        <v>0.68300000000000005</v>
      </c>
      <c r="E365" s="9">
        <f t="shared" si="28"/>
        <v>6590.2670000000007</v>
      </c>
    </row>
    <row r="366" spans="1:5" x14ac:dyDescent="0.55000000000000004">
      <c r="A366" s="10" t="s">
        <v>269</v>
      </c>
      <c r="B366" s="15" t="s">
        <v>808</v>
      </c>
      <c r="C366" s="25">
        <v>4616</v>
      </c>
      <c r="D366" s="74">
        <v>0.85</v>
      </c>
      <c r="E366" s="9">
        <f t="shared" si="28"/>
        <v>3923.6</v>
      </c>
    </row>
    <row r="367" spans="1:5" x14ac:dyDescent="0.55000000000000004">
      <c r="A367" s="10" t="s">
        <v>269</v>
      </c>
      <c r="B367" s="15" t="s">
        <v>809</v>
      </c>
      <c r="C367" s="25">
        <v>2091</v>
      </c>
      <c r="D367" s="74">
        <v>0.22500000000000001</v>
      </c>
      <c r="E367" s="9">
        <f t="shared" si="28"/>
        <v>470.47500000000002</v>
      </c>
    </row>
    <row r="368" spans="1:5" x14ac:dyDescent="0.55000000000000004">
      <c r="A368" s="10" t="s">
        <v>269</v>
      </c>
      <c r="B368" s="15" t="s">
        <v>810</v>
      </c>
      <c r="C368" s="25">
        <v>8844</v>
      </c>
      <c r="D368" s="74">
        <v>0.81399999999999995</v>
      </c>
      <c r="E368" s="9">
        <f t="shared" si="28"/>
        <v>7199.0159999999996</v>
      </c>
    </row>
    <row r="369" spans="1:5" x14ac:dyDescent="0.55000000000000004">
      <c r="A369" s="10" t="s">
        <v>269</v>
      </c>
      <c r="B369" s="15" t="s">
        <v>811</v>
      </c>
      <c r="C369" s="25">
        <v>15631</v>
      </c>
      <c r="D369" s="74">
        <v>0.748</v>
      </c>
      <c r="E369" s="9">
        <f t="shared" si="28"/>
        <v>11691.987999999999</v>
      </c>
    </row>
    <row r="370" spans="1:5" x14ac:dyDescent="0.55000000000000004">
      <c r="A370" s="10" t="s">
        <v>269</v>
      </c>
      <c r="B370" s="15" t="s">
        <v>812</v>
      </c>
      <c r="C370" s="25">
        <v>147</v>
      </c>
      <c r="D370" s="74">
        <v>0.57099999999999995</v>
      </c>
      <c r="E370" s="9">
        <f t="shared" si="28"/>
        <v>83.936999999999998</v>
      </c>
    </row>
    <row r="371" spans="1:5" x14ac:dyDescent="0.55000000000000004">
      <c r="A371" s="10" t="s">
        <v>269</v>
      </c>
      <c r="B371" s="15" t="s">
        <v>813</v>
      </c>
      <c r="C371" s="25">
        <v>105</v>
      </c>
      <c r="D371" s="74">
        <v>0.94299999999999995</v>
      </c>
      <c r="E371" s="9">
        <f t="shared" si="28"/>
        <v>99.015000000000001</v>
      </c>
    </row>
    <row r="372" spans="1:5" x14ac:dyDescent="0.55000000000000004">
      <c r="A372" s="10" t="s">
        <v>269</v>
      </c>
      <c r="B372" s="16" t="s">
        <v>814</v>
      </c>
      <c r="C372" s="25">
        <v>74</v>
      </c>
      <c r="D372" s="74">
        <v>0.95899999999999996</v>
      </c>
      <c r="E372" s="9">
        <f t="shared" si="28"/>
        <v>70.965999999999994</v>
      </c>
    </row>
    <row r="373" spans="1:5" x14ac:dyDescent="0.55000000000000004">
      <c r="A373" s="10" t="s">
        <v>269</v>
      </c>
      <c r="B373" s="16" t="s">
        <v>1352</v>
      </c>
      <c r="C373" s="25">
        <v>3568</v>
      </c>
      <c r="D373" s="74">
        <v>0.745</v>
      </c>
      <c r="E373" s="9">
        <f t="shared" si="28"/>
        <v>2658.16</v>
      </c>
    </row>
    <row r="374" spans="1:5" x14ac:dyDescent="0.55000000000000004">
      <c r="A374" s="10" t="s">
        <v>269</v>
      </c>
      <c r="B374" s="4" t="s">
        <v>815</v>
      </c>
      <c r="C374" s="25">
        <v>4882</v>
      </c>
      <c r="D374" s="74">
        <v>0.91800000000000004</v>
      </c>
      <c r="E374" s="9">
        <f t="shared" si="28"/>
        <v>4481.6760000000004</v>
      </c>
    </row>
    <row r="375" spans="1:5" x14ac:dyDescent="0.55000000000000004">
      <c r="A375" s="10" t="s">
        <v>269</v>
      </c>
      <c r="B375" s="4" t="s">
        <v>816</v>
      </c>
      <c r="C375" s="25">
        <v>2302</v>
      </c>
      <c r="D375" s="74">
        <v>0.85199999999999998</v>
      </c>
      <c r="E375" s="9">
        <f t="shared" si="28"/>
        <v>1961.3039999999999</v>
      </c>
    </row>
    <row r="376" spans="1:5" x14ac:dyDescent="0.55000000000000004">
      <c r="A376" s="10" t="s">
        <v>269</v>
      </c>
      <c r="B376" s="4" t="s">
        <v>817</v>
      </c>
      <c r="C376" s="25">
        <v>987</v>
      </c>
      <c r="D376" s="74">
        <v>0.17899999999999999</v>
      </c>
      <c r="E376" s="9">
        <f t="shared" si="28"/>
        <v>176.673</v>
      </c>
    </row>
    <row r="377" spans="1:5" x14ac:dyDescent="0.55000000000000004">
      <c r="A377" s="10" t="s">
        <v>269</v>
      </c>
      <c r="B377" s="4" t="s">
        <v>818</v>
      </c>
      <c r="C377" s="25">
        <v>890</v>
      </c>
      <c r="D377" s="75">
        <v>9.6000000000000002E-2</v>
      </c>
      <c r="E377" s="9">
        <f t="shared" si="28"/>
        <v>85.44</v>
      </c>
    </row>
    <row r="378" spans="1:5" x14ac:dyDescent="0.55000000000000004">
      <c r="A378" s="10" t="s">
        <v>271</v>
      </c>
      <c r="B378" s="15" t="s">
        <v>819</v>
      </c>
      <c r="C378" s="25">
        <v>2339</v>
      </c>
      <c r="D378" s="74">
        <v>0.255</v>
      </c>
      <c r="E378" s="9">
        <f>C378*D378</f>
        <v>596.44500000000005</v>
      </c>
    </row>
    <row r="379" spans="1:5" x14ac:dyDescent="0.55000000000000004">
      <c r="A379" s="10" t="s">
        <v>271</v>
      </c>
      <c r="B379" s="15" t="s">
        <v>1351</v>
      </c>
      <c r="C379" s="25">
        <v>4525</v>
      </c>
      <c r="D379" s="74">
        <v>0.42299999999999999</v>
      </c>
      <c r="E379" s="9">
        <f t="shared" ref="E379:E386" si="29">C379*D379</f>
        <v>1914.075</v>
      </c>
    </row>
    <row r="380" spans="1:5" x14ac:dyDescent="0.55000000000000004">
      <c r="A380" s="10" t="s">
        <v>271</v>
      </c>
      <c r="B380" s="15" t="s">
        <v>820</v>
      </c>
      <c r="C380" s="25">
        <v>1964</v>
      </c>
      <c r="D380" s="74">
        <v>0.34899999999999998</v>
      </c>
      <c r="E380" s="9">
        <f t="shared" si="29"/>
        <v>685.43599999999992</v>
      </c>
    </row>
    <row r="381" spans="1:5" x14ac:dyDescent="0.55000000000000004">
      <c r="A381" s="10" t="s">
        <v>271</v>
      </c>
      <c r="B381" s="15" t="s">
        <v>821</v>
      </c>
      <c r="C381" s="25">
        <v>168</v>
      </c>
      <c r="D381" s="74">
        <v>0.23200000000000001</v>
      </c>
      <c r="E381" s="9">
        <f t="shared" si="29"/>
        <v>38.975999999999999</v>
      </c>
    </row>
    <row r="382" spans="1:5" x14ac:dyDescent="0.55000000000000004">
      <c r="A382" s="10" t="s">
        <v>271</v>
      </c>
      <c r="B382" s="15" t="s">
        <v>822</v>
      </c>
      <c r="C382" s="25">
        <v>120</v>
      </c>
      <c r="D382" s="74">
        <v>0.11700000000000001</v>
      </c>
      <c r="E382" s="9">
        <f t="shared" si="29"/>
        <v>14.040000000000001</v>
      </c>
    </row>
    <row r="383" spans="1:5" x14ac:dyDescent="0.55000000000000004">
      <c r="A383" s="10" t="s">
        <v>271</v>
      </c>
      <c r="B383" s="15" t="s">
        <v>823</v>
      </c>
      <c r="C383" s="25">
        <v>127</v>
      </c>
      <c r="D383" s="74">
        <v>0.10199999999999999</v>
      </c>
      <c r="E383" s="9">
        <f t="shared" si="29"/>
        <v>12.953999999999999</v>
      </c>
    </row>
    <row r="384" spans="1:5" x14ac:dyDescent="0.55000000000000004">
      <c r="A384" s="10" t="s">
        <v>271</v>
      </c>
      <c r="B384" s="15" t="s">
        <v>824</v>
      </c>
      <c r="C384" s="25">
        <v>120</v>
      </c>
      <c r="D384" s="74">
        <v>0.45</v>
      </c>
      <c r="E384" s="9">
        <f t="shared" si="29"/>
        <v>54</v>
      </c>
    </row>
    <row r="385" spans="1:5" x14ac:dyDescent="0.55000000000000004">
      <c r="A385" s="10" t="s">
        <v>271</v>
      </c>
      <c r="B385" s="15" t="s">
        <v>272</v>
      </c>
      <c r="C385" s="25">
        <v>112</v>
      </c>
      <c r="D385" s="74">
        <v>0.42899999999999999</v>
      </c>
      <c r="E385" s="9">
        <f t="shared" si="29"/>
        <v>48.048000000000002</v>
      </c>
    </row>
    <row r="386" spans="1:5" x14ac:dyDescent="0.55000000000000004">
      <c r="A386" s="10" t="s">
        <v>271</v>
      </c>
      <c r="B386" s="15" t="s">
        <v>273</v>
      </c>
      <c r="C386" s="25">
        <v>537</v>
      </c>
      <c r="D386" s="74">
        <v>0.11700000000000001</v>
      </c>
      <c r="E386" s="9">
        <f t="shared" si="29"/>
        <v>62.829000000000001</v>
      </c>
    </row>
    <row r="387" spans="1:5" x14ac:dyDescent="0.55000000000000004">
      <c r="A387" s="10" t="s">
        <v>102</v>
      </c>
      <c r="B387" s="15" t="s">
        <v>1317</v>
      </c>
      <c r="C387" s="28">
        <f>2234+4403</f>
        <v>6637</v>
      </c>
      <c r="D387" s="76" t="s">
        <v>144</v>
      </c>
      <c r="E387" s="29">
        <f>2234*(0.225)+4403*(0.062)</f>
        <v>775.63599999999997</v>
      </c>
    </row>
    <row r="388" spans="1:5" x14ac:dyDescent="0.55000000000000004">
      <c r="A388" s="10" t="s">
        <v>102</v>
      </c>
      <c r="B388" s="15" t="s">
        <v>825</v>
      </c>
      <c r="C388" s="28">
        <v>5132</v>
      </c>
      <c r="D388" s="76">
        <v>0.34499999999999997</v>
      </c>
      <c r="E388" s="29">
        <f>C388*D388</f>
        <v>1770.54</v>
      </c>
    </row>
    <row r="389" spans="1:5" x14ac:dyDescent="0.55000000000000004">
      <c r="A389" s="10" t="s">
        <v>102</v>
      </c>
      <c r="B389" s="15" t="s">
        <v>826</v>
      </c>
      <c r="C389" s="28">
        <v>4304</v>
      </c>
      <c r="D389" s="76">
        <v>0.21299999999999999</v>
      </c>
      <c r="E389" s="29">
        <f t="shared" ref="E389:E391" si="30">C389*D389</f>
        <v>916.75199999999995</v>
      </c>
    </row>
    <row r="390" spans="1:5" x14ac:dyDescent="0.55000000000000004">
      <c r="A390" s="10" t="s">
        <v>102</v>
      </c>
      <c r="B390" s="15" t="s">
        <v>827</v>
      </c>
      <c r="C390" s="28">
        <v>12249</v>
      </c>
      <c r="D390" s="76">
        <v>0.114</v>
      </c>
      <c r="E390" s="29">
        <f t="shared" si="30"/>
        <v>1396.386</v>
      </c>
    </row>
    <row r="391" spans="1:5" x14ac:dyDescent="0.55000000000000004">
      <c r="A391" s="10" t="s">
        <v>102</v>
      </c>
      <c r="B391" s="15" t="s">
        <v>274</v>
      </c>
      <c r="C391" s="28">
        <v>1474</v>
      </c>
      <c r="D391" s="76">
        <v>0.44900000000000001</v>
      </c>
      <c r="E391" s="29">
        <f t="shared" si="30"/>
        <v>661.82600000000002</v>
      </c>
    </row>
    <row r="392" spans="1:5" x14ac:dyDescent="0.55000000000000004">
      <c r="A392" s="10" t="s">
        <v>103</v>
      </c>
      <c r="B392" s="16" t="s">
        <v>1295</v>
      </c>
      <c r="C392" s="25">
        <v>11140</v>
      </c>
      <c r="D392" s="74">
        <v>0.16600000000000001</v>
      </c>
      <c r="E392" s="9">
        <f>C392*D392</f>
        <v>1849.24</v>
      </c>
    </row>
    <row r="393" spans="1:5" x14ac:dyDescent="0.55000000000000004">
      <c r="A393" s="10" t="s">
        <v>103</v>
      </c>
      <c r="B393" s="16" t="s">
        <v>828</v>
      </c>
      <c r="C393" s="25">
        <v>18017</v>
      </c>
      <c r="D393" s="74">
        <v>6.7000000000000004E-2</v>
      </c>
      <c r="E393" s="9">
        <f t="shared" ref="E393:E394" si="31">C393*D393</f>
        <v>1207.1390000000001</v>
      </c>
    </row>
    <row r="394" spans="1:5" x14ac:dyDescent="0.55000000000000004">
      <c r="A394" s="10" t="s">
        <v>103</v>
      </c>
      <c r="B394" s="16" t="s">
        <v>829</v>
      </c>
      <c r="C394" s="25">
        <v>6575</v>
      </c>
      <c r="D394" s="74">
        <v>0.36199999999999999</v>
      </c>
      <c r="E394" s="9">
        <f t="shared" si="31"/>
        <v>2380.15</v>
      </c>
    </row>
    <row r="395" spans="1:5" x14ac:dyDescent="0.55000000000000004">
      <c r="A395" s="10" t="s">
        <v>104</v>
      </c>
      <c r="B395" s="4" t="s">
        <v>830</v>
      </c>
      <c r="C395" s="25">
        <v>1045</v>
      </c>
      <c r="D395" s="74">
        <v>0.126</v>
      </c>
      <c r="E395" s="9">
        <f>C395*D395</f>
        <v>131.66999999999999</v>
      </c>
    </row>
    <row r="396" spans="1:5" x14ac:dyDescent="0.55000000000000004">
      <c r="A396" s="10" t="s">
        <v>104</v>
      </c>
      <c r="B396" s="4" t="s">
        <v>831</v>
      </c>
      <c r="C396" s="25">
        <v>368</v>
      </c>
      <c r="D396" s="74">
        <v>0.67400000000000004</v>
      </c>
      <c r="E396" s="9">
        <f t="shared" ref="E396:E405" si="32">C396*D396</f>
        <v>248.03200000000001</v>
      </c>
    </row>
    <row r="397" spans="1:5" x14ac:dyDescent="0.55000000000000004">
      <c r="A397" s="10" t="s">
        <v>104</v>
      </c>
      <c r="B397" s="4" t="s">
        <v>832</v>
      </c>
      <c r="C397" s="25">
        <v>74</v>
      </c>
      <c r="D397" s="74">
        <v>9.5000000000000001E-2</v>
      </c>
      <c r="E397" s="9">
        <f t="shared" si="32"/>
        <v>7.03</v>
      </c>
    </row>
    <row r="398" spans="1:5" x14ac:dyDescent="0.55000000000000004">
      <c r="A398" s="10" t="s">
        <v>104</v>
      </c>
      <c r="B398" s="4" t="s">
        <v>833</v>
      </c>
      <c r="C398" s="25">
        <v>505</v>
      </c>
      <c r="D398" s="74">
        <v>5.5E-2</v>
      </c>
      <c r="E398" s="9">
        <f t="shared" si="32"/>
        <v>27.774999999999999</v>
      </c>
    </row>
    <row r="399" spans="1:5" x14ac:dyDescent="0.55000000000000004">
      <c r="A399" s="10" t="s">
        <v>104</v>
      </c>
      <c r="B399" s="4" t="s">
        <v>834</v>
      </c>
      <c r="C399" s="25">
        <v>3163</v>
      </c>
      <c r="D399" s="74">
        <v>4.9000000000000002E-2</v>
      </c>
      <c r="E399" s="9">
        <f t="shared" si="32"/>
        <v>154.98699999999999</v>
      </c>
    </row>
    <row r="400" spans="1:5" x14ac:dyDescent="0.55000000000000004">
      <c r="A400" s="10" t="s">
        <v>104</v>
      </c>
      <c r="B400" s="4" t="s">
        <v>835</v>
      </c>
      <c r="C400" s="25">
        <v>517</v>
      </c>
      <c r="D400" s="74">
        <v>0.67500000000000004</v>
      </c>
      <c r="E400" s="9">
        <f t="shared" si="32"/>
        <v>348.97500000000002</v>
      </c>
    </row>
    <row r="401" spans="1:5" x14ac:dyDescent="0.55000000000000004">
      <c r="A401" s="10" t="s">
        <v>104</v>
      </c>
      <c r="B401" s="4" t="s">
        <v>836</v>
      </c>
      <c r="C401" s="25">
        <v>4805</v>
      </c>
      <c r="D401" s="74">
        <v>0.318</v>
      </c>
      <c r="E401" s="9">
        <f t="shared" si="32"/>
        <v>1527.99</v>
      </c>
    </row>
    <row r="402" spans="1:5" x14ac:dyDescent="0.55000000000000004">
      <c r="A402" s="10" t="s">
        <v>104</v>
      </c>
      <c r="B402" s="4" t="s">
        <v>837</v>
      </c>
      <c r="C402" s="25">
        <v>1817</v>
      </c>
      <c r="D402" s="74">
        <v>2.4E-2</v>
      </c>
      <c r="E402" s="9">
        <f t="shared" si="32"/>
        <v>43.608000000000004</v>
      </c>
    </row>
    <row r="403" spans="1:5" x14ac:dyDescent="0.55000000000000004">
      <c r="A403" s="10" t="s">
        <v>104</v>
      </c>
      <c r="B403" s="4" t="s">
        <v>838</v>
      </c>
      <c r="C403" s="25">
        <v>5793</v>
      </c>
      <c r="D403" s="74">
        <v>1.1599999999999999E-2</v>
      </c>
      <c r="E403" s="9">
        <f t="shared" si="32"/>
        <v>67.198799999999991</v>
      </c>
    </row>
    <row r="404" spans="1:5" x14ac:dyDescent="0.55000000000000004">
      <c r="A404" s="10" t="s">
        <v>104</v>
      </c>
      <c r="B404" s="4" t="s">
        <v>839</v>
      </c>
      <c r="C404" s="25">
        <v>8043</v>
      </c>
      <c r="D404" s="74">
        <v>0.28899999999999998</v>
      </c>
      <c r="E404" s="9">
        <f t="shared" si="32"/>
        <v>2324.4269999999997</v>
      </c>
    </row>
    <row r="405" spans="1:5" x14ac:dyDescent="0.55000000000000004">
      <c r="A405" s="10" t="s">
        <v>104</v>
      </c>
      <c r="B405" s="4" t="s">
        <v>840</v>
      </c>
      <c r="C405" s="25">
        <v>3425</v>
      </c>
      <c r="D405" s="74">
        <v>4.2000000000000003E-2</v>
      </c>
      <c r="E405" s="9">
        <f t="shared" si="32"/>
        <v>143.85000000000002</v>
      </c>
    </row>
    <row r="406" spans="1:5" x14ac:dyDescent="0.55000000000000004">
      <c r="A406" t="s">
        <v>105</v>
      </c>
      <c r="B406" s="4" t="s">
        <v>841</v>
      </c>
      <c r="C406" s="25">
        <v>29738</v>
      </c>
      <c r="D406" s="74">
        <v>0.45800000000000002</v>
      </c>
      <c r="E406" s="9">
        <f>C406*D406</f>
        <v>13620.004000000001</v>
      </c>
    </row>
    <row r="407" spans="1:5" x14ac:dyDescent="0.55000000000000004">
      <c r="A407" t="s">
        <v>106</v>
      </c>
      <c r="B407" s="4" t="s">
        <v>842</v>
      </c>
      <c r="C407" s="25">
        <v>15509</v>
      </c>
      <c r="D407" s="74">
        <v>0.42399999999999999</v>
      </c>
      <c r="E407" s="9">
        <f>C407*D407</f>
        <v>6575.8159999999998</v>
      </c>
    </row>
    <row r="408" spans="1:5" x14ac:dyDescent="0.55000000000000004">
      <c r="A408" s="10" t="s">
        <v>275</v>
      </c>
      <c r="B408" s="4" t="s">
        <v>843</v>
      </c>
      <c r="C408" s="25">
        <v>9646</v>
      </c>
      <c r="D408" s="74">
        <v>0.82499999999999996</v>
      </c>
      <c r="E408" s="9">
        <f>C408*D408</f>
        <v>7957.95</v>
      </c>
    </row>
    <row r="409" spans="1:5" x14ac:dyDescent="0.55000000000000004">
      <c r="A409" s="10" t="s">
        <v>275</v>
      </c>
      <c r="B409" s="4" t="s">
        <v>1273</v>
      </c>
      <c r="C409" s="25">
        <v>7102</v>
      </c>
      <c r="D409" s="74">
        <v>0.35699999999999998</v>
      </c>
      <c r="E409" s="9">
        <f t="shared" ref="E409:E418" si="33">C409*D409</f>
        <v>2535.4139999999998</v>
      </c>
    </row>
    <row r="410" spans="1:5" x14ac:dyDescent="0.55000000000000004">
      <c r="A410" s="10" t="s">
        <v>275</v>
      </c>
      <c r="B410" s="4" t="s">
        <v>1274</v>
      </c>
      <c r="C410" s="25">
        <v>23336</v>
      </c>
      <c r="D410" s="74">
        <v>0.55100000000000005</v>
      </c>
      <c r="E410" s="9">
        <f t="shared" si="33"/>
        <v>12858.136</v>
      </c>
    </row>
    <row r="411" spans="1:5" x14ac:dyDescent="0.55000000000000004">
      <c r="A411" s="10" t="s">
        <v>275</v>
      </c>
      <c r="B411" s="4" t="s">
        <v>844</v>
      </c>
      <c r="C411" s="25">
        <v>11385</v>
      </c>
      <c r="D411" s="74">
        <v>0.32300000000000001</v>
      </c>
      <c r="E411" s="9">
        <f t="shared" si="33"/>
        <v>3677.355</v>
      </c>
    </row>
    <row r="412" spans="1:5" x14ac:dyDescent="0.55000000000000004">
      <c r="A412" s="10" t="s">
        <v>275</v>
      </c>
      <c r="B412" s="4" t="s">
        <v>1294</v>
      </c>
      <c r="C412" s="25">
        <v>7291</v>
      </c>
      <c r="D412" s="74">
        <v>0.76300000000000001</v>
      </c>
      <c r="E412" s="9">
        <f t="shared" si="33"/>
        <v>5563.0330000000004</v>
      </c>
    </row>
    <row r="413" spans="1:5" x14ac:dyDescent="0.55000000000000004">
      <c r="A413" s="10" t="s">
        <v>275</v>
      </c>
      <c r="B413" s="4" t="s">
        <v>1325</v>
      </c>
      <c r="C413" s="25">
        <v>10318</v>
      </c>
      <c r="D413" s="74">
        <v>0.34899999999999998</v>
      </c>
      <c r="E413" s="9">
        <f t="shared" si="33"/>
        <v>3600.982</v>
      </c>
    </row>
    <row r="414" spans="1:5" x14ac:dyDescent="0.55000000000000004">
      <c r="A414" s="10" t="s">
        <v>275</v>
      </c>
      <c r="B414" s="4" t="s">
        <v>845</v>
      </c>
      <c r="C414" s="25">
        <v>1723</v>
      </c>
      <c r="D414" s="74">
        <v>0.81</v>
      </c>
      <c r="E414" s="9">
        <f t="shared" si="33"/>
        <v>1395.63</v>
      </c>
    </row>
    <row r="415" spans="1:5" x14ac:dyDescent="0.55000000000000004">
      <c r="A415" s="10" t="s">
        <v>275</v>
      </c>
      <c r="B415" s="4" t="s">
        <v>846</v>
      </c>
      <c r="C415" s="25">
        <v>10305</v>
      </c>
      <c r="D415" s="74">
        <v>0.439</v>
      </c>
      <c r="E415" s="9">
        <f t="shared" si="33"/>
        <v>4523.8950000000004</v>
      </c>
    </row>
    <row r="416" spans="1:5" x14ac:dyDescent="0.55000000000000004">
      <c r="A416" s="10" t="s">
        <v>275</v>
      </c>
      <c r="B416" s="4" t="s">
        <v>1334</v>
      </c>
      <c r="C416" s="25">
        <v>875</v>
      </c>
      <c r="D416" s="74">
        <v>0.52600000000000002</v>
      </c>
      <c r="E416" s="9">
        <f t="shared" si="33"/>
        <v>460.25</v>
      </c>
    </row>
    <row r="417" spans="1:5" x14ac:dyDescent="0.55000000000000004">
      <c r="A417" s="10" t="s">
        <v>275</v>
      </c>
      <c r="B417" s="4" t="s">
        <v>847</v>
      </c>
      <c r="C417" s="25">
        <v>11290</v>
      </c>
      <c r="D417" s="74">
        <v>0.58299999999999996</v>
      </c>
      <c r="E417" s="9">
        <f t="shared" si="33"/>
        <v>6582.07</v>
      </c>
    </row>
    <row r="418" spans="1:5" x14ac:dyDescent="0.55000000000000004">
      <c r="A418" s="10" t="s">
        <v>275</v>
      </c>
      <c r="B418" s="4" t="s">
        <v>848</v>
      </c>
      <c r="C418" s="25">
        <v>8487</v>
      </c>
      <c r="D418" s="74">
        <v>0.42199999999999999</v>
      </c>
      <c r="E418" s="9">
        <f t="shared" si="33"/>
        <v>3581.5139999999997</v>
      </c>
    </row>
    <row r="419" spans="1:5" x14ac:dyDescent="0.55000000000000004">
      <c r="A419" t="s">
        <v>276</v>
      </c>
      <c r="B419" s="4" t="s">
        <v>849</v>
      </c>
      <c r="C419" s="25">
        <v>18220</v>
      </c>
      <c r="D419" s="74">
        <v>0.746</v>
      </c>
      <c r="E419" s="9">
        <f>C419*D419</f>
        <v>13592.12</v>
      </c>
    </row>
    <row r="420" spans="1:5" x14ac:dyDescent="0.55000000000000004">
      <c r="A420" s="10" t="s">
        <v>107</v>
      </c>
      <c r="B420" s="4" t="s">
        <v>1330</v>
      </c>
      <c r="C420" s="25">
        <v>747</v>
      </c>
      <c r="D420" s="74">
        <v>0.48699999999999999</v>
      </c>
      <c r="E420" s="9">
        <f>C420*D420</f>
        <v>363.78899999999999</v>
      </c>
    </row>
    <row r="421" spans="1:5" x14ac:dyDescent="0.55000000000000004">
      <c r="A421" s="10" t="s">
        <v>107</v>
      </c>
      <c r="B421" s="4" t="s">
        <v>850</v>
      </c>
      <c r="C421" s="25">
        <v>1101</v>
      </c>
      <c r="D421" s="74">
        <v>0.66800000000000004</v>
      </c>
      <c r="E421" s="9">
        <f t="shared" ref="E421:E431" si="34">C421*D421</f>
        <v>735.46800000000007</v>
      </c>
    </row>
    <row r="422" spans="1:5" x14ac:dyDescent="0.55000000000000004">
      <c r="A422" s="10" t="s">
        <v>107</v>
      </c>
      <c r="B422" s="4" t="s">
        <v>851</v>
      </c>
      <c r="C422" s="25">
        <v>125</v>
      </c>
      <c r="D422" s="74">
        <v>0.32800000000000001</v>
      </c>
      <c r="E422" s="9">
        <f t="shared" si="34"/>
        <v>41</v>
      </c>
    </row>
    <row r="423" spans="1:5" x14ac:dyDescent="0.55000000000000004">
      <c r="A423" s="10" t="s">
        <v>107</v>
      </c>
      <c r="B423" s="4" t="s">
        <v>277</v>
      </c>
      <c r="C423" s="25">
        <v>39</v>
      </c>
      <c r="D423" s="74">
        <v>0.84599999999999997</v>
      </c>
      <c r="E423" s="9">
        <f t="shared" si="34"/>
        <v>32.994</v>
      </c>
    </row>
    <row r="424" spans="1:5" x14ac:dyDescent="0.55000000000000004">
      <c r="A424" s="10" t="s">
        <v>107</v>
      </c>
      <c r="B424" s="4" t="s">
        <v>852</v>
      </c>
      <c r="C424" s="25">
        <v>34</v>
      </c>
      <c r="D424" s="74">
        <v>0.32400000000000001</v>
      </c>
      <c r="E424" s="9">
        <f t="shared" si="34"/>
        <v>11.016</v>
      </c>
    </row>
    <row r="425" spans="1:5" x14ac:dyDescent="0.55000000000000004">
      <c r="A425" s="10" t="s">
        <v>107</v>
      </c>
      <c r="B425" s="4" t="s">
        <v>853</v>
      </c>
      <c r="C425" s="25">
        <v>30</v>
      </c>
      <c r="D425" s="74">
        <v>0.36699999999999999</v>
      </c>
      <c r="E425" s="9">
        <f t="shared" si="34"/>
        <v>11.01</v>
      </c>
    </row>
    <row r="426" spans="1:5" x14ac:dyDescent="0.55000000000000004">
      <c r="A426" s="10" t="s">
        <v>107</v>
      </c>
      <c r="B426" s="4" t="s">
        <v>854</v>
      </c>
      <c r="C426" s="25">
        <v>5430</v>
      </c>
      <c r="D426" s="74">
        <v>0.64100000000000001</v>
      </c>
      <c r="E426" s="9">
        <f t="shared" si="34"/>
        <v>3480.63</v>
      </c>
    </row>
    <row r="427" spans="1:5" x14ac:dyDescent="0.55000000000000004">
      <c r="A427" s="10" t="s">
        <v>107</v>
      </c>
      <c r="B427" s="4" t="s">
        <v>855</v>
      </c>
      <c r="C427" s="25">
        <v>9</v>
      </c>
      <c r="D427" s="74">
        <v>0.66700000000000004</v>
      </c>
      <c r="E427" s="9">
        <f t="shared" si="34"/>
        <v>6.0030000000000001</v>
      </c>
    </row>
    <row r="428" spans="1:5" x14ac:dyDescent="0.55000000000000004">
      <c r="A428" s="10" t="s">
        <v>107</v>
      </c>
      <c r="B428" s="4" t="s">
        <v>856</v>
      </c>
      <c r="C428" s="25">
        <v>3</v>
      </c>
      <c r="D428" s="74">
        <v>0</v>
      </c>
      <c r="E428" s="9">
        <f t="shared" si="34"/>
        <v>0</v>
      </c>
    </row>
    <row r="429" spans="1:5" x14ac:dyDescent="0.55000000000000004">
      <c r="A429" s="10" t="s">
        <v>107</v>
      </c>
      <c r="B429" s="4" t="s">
        <v>857</v>
      </c>
      <c r="C429" s="25">
        <v>3066</v>
      </c>
      <c r="D429" s="74">
        <v>0.56999999999999995</v>
      </c>
      <c r="E429" s="9">
        <f t="shared" si="34"/>
        <v>1747.62</v>
      </c>
    </row>
    <row r="430" spans="1:5" x14ac:dyDescent="0.55000000000000004">
      <c r="A430" s="10" t="s">
        <v>107</v>
      </c>
      <c r="B430" s="4" t="s">
        <v>858</v>
      </c>
      <c r="C430" s="25">
        <v>229</v>
      </c>
      <c r="D430" s="74">
        <v>0.39700000000000002</v>
      </c>
      <c r="E430" s="9">
        <f t="shared" si="34"/>
        <v>90.913000000000011</v>
      </c>
    </row>
    <row r="431" spans="1:5" x14ac:dyDescent="0.55000000000000004">
      <c r="A431" s="10" t="s">
        <v>107</v>
      </c>
      <c r="B431" s="4" t="s">
        <v>859</v>
      </c>
      <c r="C431" s="25">
        <v>14</v>
      </c>
      <c r="D431" s="74">
        <v>0.57099999999999995</v>
      </c>
      <c r="E431" s="9">
        <f t="shared" si="34"/>
        <v>7.9939999999999998</v>
      </c>
    </row>
    <row r="432" spans="1:5" x14ac:dyDescent="0.55000000000000004">
      <c r="A432" s="10" t="s">
        <v>108</v>
      </c>
      <c r="B432" s="4" t="s">
        <v>860</v>
      </c>
      <c r="C432" s="11">
        <v>1702</v>
      </c>
      <c r="D432" s="51">
        <v>0.76700000000000002</v>
      </c>
      <c r="E432">
        <f>C432*D432</f>
        <v>1305.434</v>
      </c>
    </row>
    <row r="433" spans="1:5" x14ac:dyDescent="0.55000000000000004">
      <c r="A433" s="10" t="s">
        <v>108</v>
      </c>
      <c r="B433" s="4" t="s">
        <v>861</v>
      </c>
      <c r="C433" s="11">
        <v>3489</v>
      </c>
      <c r="D433" s="51">
        <v>0.871</v>
      </c>
      <c r="E433">
        <f t="shared" ref="E433:E438" si="35">C433*D433</f>
        <v>3038.9189999999999</v>
      </c>
    </row>
    <row r="434" spans="1:5" x14ac:dyDescent="0.55000000000000004">
      <c r="A434" s="10" t="s">
        <v>108</v>
      </c>
      <c r="B434" s="4" t="s">
        <v>278</v>
      </c>
      <c r="C434" s="11">
        <v>36</v>
      </c>
      <c r="D434" s="51">
        <v>0.80600000000000005</v>
      </c>
      <c r="E434">
        <f t="shared" si="35"/>
        <v>29.016000000000002</v>
      </c>
    </row>
    <row r="435" spans="1:5" x14ac:dyDescent="0.55000000000000004">
      <c r="A435" s="10" t="s">
        <v>108</v>
      </c>
      <c r="B435" s="4" t="s">
        <v>862</v>
      </c>
      <c r="C435" s="11">
        <v>1509</v>
      </c>
      <c r="D435" s="51">
        <v>0.67300000000000004</v>
      </c>
      <c r="E435">
        <f t="shared" si="35"/>
        <v>1015.557</v>
      </c>
    </row>
    <row r="436" spans="1:5" x14ac:dyDescent="0.55000000000000004">
      <c r="A436" s="10" t="s">
        <v>108</v>
      </c>
      <c r="B436" s="4" t="s">
        <v>863</v>
      </c>
      <c r="C436" s="11">
        <v>263</v>
      </c>
      <c r="D436" s="51">
        <v>0.91300000000000003</v>
      </c>
      <c r="E436">
        <f t="shared" si="35"/>
        <v>240.119</v>
      </c>
    </row>
    <row r="437" spans="1:5" x14ac:dyDescent="0.55000000000000004">
      <c r="A437" s="10" t="s">
        <v>108</v>
      </c>
      <c r="B437" s="4" t="s">
        <v>864</v>
      </c>
      <c r="C437" s="11">
        <v>1455</v>
      </c>
      <c r="D437" s="51">
        <v>0.64600000000000002</v>
      </c>
      <c r="E437">
        <f t="shared" si="35"/>
        <v>939.93000000000006</v>
      </c>
    </row>
    <row r="438" spans="1:5" x14ac:dyDescent="0.55000000000000004">
      <c r="A438" s="10" t="s">
        <v>108</v>
      </c>
      <c r="B438" s="4" t="s">
        <v>865</v>
      </c>
      <c r="C438" s="11">
        <v>838</v>
      </c>
      <c r="D438" s="51">
        <v>0.84</v>
      </c>
      <c r="E438">
        <f t="shared" si="35"/>
        <v>703.92</v>
      </c>
    </row>
    <row r="439" spans="1:5" x14ac:dyDescent="0.55000000000000004">
      <c r="A439" s="10" t="s">
        <v>279</v>
      </c>
      <c r="B439" s="4" t="s">
        <v>280</v>
      </c>
      <c r="C439" s="11">
        <v>238</v>
      </c>
      <c r="D439" s="51">
        <v>0.69699999999999995</v>
      </c>
      <c r="E439">
        <f>C439*D439</f>
        <v>165.886</v>
      </c>
    </row>
    <row r="440" spans="1:5" x14ac:dyDescent="0.55000000000000004">
      <c r="A440" s="10" t="s">
        <v>279</v>
      </c>
      <c r="B440" s="4" t="s">
        <v>281</v>
      </c>
      <c r="C440" s="11">
        <v>44</v>
      </c>
      <c r="D440" s="51">
        <v>1</v>
      </c>
      <c r="E440">
        <f t="shared" ref="E440:E470" si="36">C440*D440</f>
        <v>44</v>
      </c>
    </row>
    <row r="441" spans="1:5" x14ac:dyDescent="0.55000000000000004">
      <c r="A441" s="10" t="s">
        <v>279</v>
      </c>
      <c r="B441" s="4" t="s">
        <v>866</v>
      </c>
      <c r="C441" s="11">
        <v>618</v>
      </c>
      <c r="D441" s="51">
        <v>0.65600000000000003</v>
      </c>
      <c r="E441">
        <f t="shared" si="36"/>
        <v>405.40800000000002</v>
      </c>
    </row>
    <row r="442" spans="1:5" x14ac:dyDescent="0.55000000000000004">
      <c r="A442" s="10" t="s">
        <v>279</v>
      </c>
      <c r="B442" s="4" t="s">
        <v>867</v>
      </c>
      <c r="C442" s="11">
        <v>17</v>
      </c>
      <c r="D442" s="51">
        <v>0.70599999999999996</v>
      </c>
      <c r="E442">
        <f t="shared" si="36"/>
        <v>12.001999999999999</v>
      </c>
    </row>
    <row r="443" spans="1:5" x14ac:dyDescent="0.55000000000000004">
      <c r="A443" s="10" t="s">
        <v>279</v>
      </c>
      <c r="B443" s="4" t="s">
        <v>868</v>
      </c>
      <c r="C443" s="11">
        <v>185</v>
      </c>
      <c r="D443" s="51">
        <v>0.64900000000000002</v>
      </c>
      <c r="E443">
        <f t="shared" si="36"/>
        <v>120.065</v>
      </c>
    </row>
    <row r="444" spans="1:5" x14ac:dyDescent="0.55000000000000004">
      <c r="A444" s="10" t="s">
        <v>279</v>
      </c>
      <c r="B444" s="4" t="s">
        <v>869</v>
      </c>
      <c r="C444" s="11">
        <v>26</v>
      </c>
      <c r="D444" s="51">
        <v>0.84599999999999997</v>
      </c>
      <c r="E444">
        <f t="shared" si="36"/>
        <v>21.995999999999999</v>
      </c>
    </row>
    <row r="445" spans="1:5" x14ac:dyDescent="0.55000000000000004">
      <c r="A445" s="10" t="s">
        <v>279</v>
      </c>
      <c r="B445" s="4" t="s">
        <v>870</v>
      </c>
      <c r="C445" s="11">
        <v>143</v>
      </c>
      <c r="D445" s="51">
        <v>0.503</v>
      </c>
      <c r="E445">
        <f t="shared" si="36"/>
        <v>71.929000000000002</v>
      </c>
    </row>
    <row r="446" spans="1:5" x14ac:dyDescent="0.55000000000000004">
      <c r="A446" s="10" t="s">
        <v>279</v>
      </c>
      <c r="B446" s="4" t="s">
        <v>871</v>
      </c>
      <c r="C446" s="11">
        <v>601</v>
      </c>
      <c r="D446" s="51">
        <v>0.44900000000000001</v>
      </c>
      <c r="E446">
        <f t="shared" si="36"/>
        <v>269.84899999999999</v>
      </c>
    </row>
    <row r="447" spans="1:5" x14ac:dyDescent="0.55000000000000004">
      <c r="A447" s="10" t="s">
        <v>279</v>
      </c>
      <c r="B447" s="4" t="s">
        <v>1291</v>
      </c>
      <c r="C447" s="11">
        <v>3738</v>
      </c>
      <c r="D447" s="51">
        <v>0.71099999999999997</v>
      </c>
      <c r="E447">
        <f t="shared" si="36"/>
        <v>2657.7179999999998</v>
      </c>
    </row>
    <row r="448" spans="1:5" x14ac:dyDescent="0.55000000000000004">
      <c r="A448" s="10" t="s">
        <v>279</v>
      </c>
      <c r="B448" s="4" t="s">
        <v>872</v>
      </c>
      <c r="C448" s="11">
        <v>499</v>
      </c>
      <c r="D448" s="51">
        <v>0.53900000000000003</v>
      </c>
      <c r="E448">
        <f t="shared" si="36"/>
        <v>268.96100000000001</v>
      </c>
    </row>
    <row r="449" spans="1:5" x14ac:dyDescent="0.55000000000000004">
      <c r="A449" s="10" t="s">
        <v>279</v>
      </c>
      <c r="B449" s="4" t="s">
        <v>873</v>
      </c>
      <c r="C449" s="11">
        <v>151</v>
      </c>
      <c r="D449" s="51">
        <v>0.52300000000000002</v>
      </c>
      <c r="E449">
        <f t="shared" si="36"/>
        <v>78.972999999999999</v>
      </c>
    </row>
    <row r="450" spans="1:5" x14ac:dyDescent="0.55000000000000004">
      <c r="A450" s="10" t="s">
        <v>279</v>
      </c>
      <c r="B450" s="4" t="s">
        <v>874</v>
      </c>
      <c r="C450" s="11">
        <v>1127</v>
      </c>
      <c r="D450" s="51">
        <v>0.751</v>
      </c>
      <c r="E450">
        <f t="shared" si="36"/>
        <v>846.37699999999995</v>
      </c>
    </row>
    <row r="451" spans="1:5" x14ac:dyDescent="0.55000000000000004">
      <c r="A451" s="10" t="s">
        <v>279</v>
      </c>
      <c r="B451" s="4" t="s">
        <v>875</v>
      </c>
      <c r="C451" s="11">
        <v>1080</v>
      </c>
      <c r="D451" s="51">
        <v>0.54400000000000004</v>
      </c>
      <c r="E451">
        <f t="shared" si="36"/>
        <v>587.5200000000001</v>
      </c>
    </row>
    <row r="452" spans="1:5" x14ac:dyDescent="0.55000000000000004">
      <c r="A452" s="10" t="s">
        <v>279</v>
      </c>
      <c r="B452" s="4" t="s">
        <v>876</v>
      </c>
      <c r="C452" s="11">
        <v>301</v>
      </c>
      <c r="D452" s="51">
        <v>0.42899999999999999</v>
      </c>
      <c r="E452">
        <f t="shared" si="36"/>
        <v>129.12899999999999</v>
      </c>
    </row>
    <row r="453" spans="1:5" x14ac:dyDescent="0.55000000000000004">
      <c r="A453" s="10" t="s">
        <v>279</v>
      </c>
      <c r="B453" s="4" t="s">
        <v>877</v>
      </c>
      <c r="C453" s="11">
        <v>62</v>
      </c>
      <c r="D453" s="51">
        <v>0.19400000000000001</v>
      </c>
      <c r="E453">
        <f t="shared" si="36"/>
        <v>12.028</v>
      </c>
    </row>
    <row r="454" spans="1:5" x14ac:dyDescent="0.55000000000000004">
      <c r="A454" s="10" t="s">
        <v>279</v>
      </c>
      <c r="B454" s="4" t="s">
        <v>878</v>
      </c>
      <c r="C454" s="11">
        <v>14</v>
      </c>
      <c r="D454" s="51">
        <v>0.71399999999999997</v>
      </c>
      <c r="E454">
        <f t="shared" si="36"/>
        <v>9.9959999999999987</v>
      </c>
    </row>
    <row r="455" spans="1:5" x14ac:dyDescent="0.55000000000000004">
      <c r="A455" s="10" t="s">
        <v>279</v>
      </c>
      <c r="B455" s="4" t="s">
        <v>879</v>
      </c>
      <c r="C455" s="11">
        <v>195</v>
      </c>
      <c r="D455" s="51">
        <v>0.35399999999999998</v>
      </c>
      <c r="E455">
        <f t="shared" si="36"/>
        <v>69.03</v>
      </c>
    </row>
    <row r="456" spans="1:5" x14ac:dyDescent="0.55000000000000004">
      <c r="A456" s="10" t="s">
        <v>279</v>
      </c>
      <c r="B456" s="4" t="s">
        <v>880</v>
      </c>
      <c r="C456" s="11">
        <v>462</v>
      </c>
      <c r="D456" s="51">
        <v>0.28999999999999998</v>
      </c>
      <c r="E456">
        <f t="shared" si="36"/>
        <v>133.97999999999999</v>
      </c>
    </row>
    <row r="457" spans="1:5" x14ac:dyDescent="0.55000000000000004">
      <c r="A457" s="10" t="s">
        <v>279</v>
      </c>
      <c r="B457" s="4" t="s">
        <v>881</v>
      </c>
      <c r="C457" s="11">
        <v>1001</v>
      </c>
      <c r="D457" s="51">
        <v>0.81899999999999995</v>
      </c>
      <c r="E457">
        <f t="shared" si="36"/>
        <v>819.81899999999996</v>
      </c>
    </row>
    <row r="458" spans="1:5" x14ac:dyDescent="0.55000000000000004">
      <c r="A458" s="10" t="s">
        <v>279</v>
      </c>
      <c r="B458" s="4" t="s">
        <v>882</v>
      </c>
      <c r="C458" s="11">
        <v>13</v>
      </c>
      <c r="D458" s="51">
        <v>0.308</v>
      </c>
      <c r="E458">
        <f t="shared" si="36"/>
        <v>4.0039999999999996</v>
      </c>
    </row>
    <row r="459" spans="1:5" x14ac:dyDescent="0.55000000000000004">
      <c r="A459" s="10" t="s">
        <v>279</v>
      </c>
      <c r="B459" s="4" t="s">
        <v>883</v>
      </c>
      <c r="C459" s="11">
        <v>101</v>
      </c>
      <c r="D459" s="51">
        <v>0.90100000000000002</v>
      </c>
      <c r="E459">
        <f>C459*D459</f>
        <v>91.001000000000005</v>
      </c>
    </row>
    <row r="460" spans="1:5" x14ac:dyDescent="0.55000000000000004">
      <c r="A460" s="10" t="s">
        <v>279</v>
      </c>
      <c r="B460" s="4" t="s">
        <v>884</v>
      </c>
      <c r="C460" s="11">
        <v>9</v>
      </c>
      <c r="D460" s="51">
        <v>0.66700000000000004</v>
      </c>
      <c r="E460">
        <f t="shared" si="36"/>
        <v>6.0030000000000001</v>
      </c>
    </row>
    <row r="461" spans="1:5" x14ac:dyDescent="0.55000000000000004">
      <c r="A461" s="10" t="s">
        <v>279</v>
      </c>
      <c r="B461" s="4" t="s">
        <v>885</v>
      </c>
      <c r="C461" s="11">
        <v>52</v>
      </c>
      <c r="D461" s="51">
        <v>0.46200000000000002</v>
      </c>
      <c r="E461">
        <f t="shared" si="36"/>
        <v>24.024000000000001</v>
      </c>
    </row>
    <row r="462" spans="1:5" x14ac:dyDescent="0.55000000000000004">
      <c r="A462" s="10" t="s">
        <v>279</v>
      </c>
      <c r="B462" s="4" t="s">
        <v>1319</v>
      </c>
      <c r="C462" s="11">
        <v>1166</v>
      </c>
      <c r="D462" s="51">
        <v>0.60199999999999998</v>
      </c>
      <c r="E462">
        <f t="shared" si="36"/>
        <v>701.93200000000002</v>
      </c>
    </row>
    <row r="463" spans="1:5" x14ac:dyDescent="0.55000000000000004">
      <c r="A463" s="10" t="s">
        <v>279</v>
      </c>
      <c r="B463" s="4" t="s">
        <v>886</v>
      </c>
      <c r="C463" s="11">
        <v>1539</v>
      </c>
      <c r="D463" s="51">
        <v>0.435</v>
      </c>
      <c r="E463">
        <f t="shared" si="36"/>
        <v>669.46500000000003</v>
      </c>
    </row>
    <row r="464" spans="1:5" x14ac:dyDescent="0.55000000000000004">
      <c r="A464" s="10" t="s">
        <v>279</v>
      </c>
      <c r="B464" s="4" t="s">
        <v>887</v>
      </c>
      <c r="C464" s="11">
        <v>19</v>
      </c>
      <c r="D464" s="51">
        <v>0.94699999999999995</v>
      </c>
      <c r="E464">
        <f t="shared" si="36"/>
        <v>17.992999999999999</v>
      </c>
    </row>
    <row r="465" spans="1:5" x14ac:dyDescent="0.55000000000000004">
      <c r="A465" s="10" t="s">
        <v>279</v>
      </c>
      <c r="B465" s="4" t="s">
        <v>888</v>
      </c>
      <c r="C465" s="11">
        <v>542</v>
      </c>
      <c r="D465" s="51">
        <v>0.53500000000000003</v>
      </c>
      <c r="E465">
        <f t="shared" si="36"/>
        <v>289.97000000000003</v>
      </c>
    </row>
    <row r="466" spans="1:5" x14ac:dyDescent="0.55000000000000004">
      <c r="A466" s="10" t="s">
        <v>279</v>
      </c>
      <c r="B466" s="4" t="s">
        <v>889</v>
      </c>
      <c r="C466" s="11">
        <v>37</v>
      </c>
      <c r="D466" s="51">
        <v>0.94599999999999995</v>
      </c>
      <c r="E466">
        <f t="shared" si="36"/>
        <v>35.001999999999995</v>
      </c>
    </row>
    <row r="467" spans="1:5" x14ac:dyDescent="0.55000000000000004">
      <c r="A467" s="10" t="s">
        <v>279</v>
      </c>
      <c r="B467" s="4" t="s">
        <v>890</v>
      </c>
      <c r="C467" s="11">
        <v>333</v>
      </c>
      <c r="D467" s="51">
        <v>0.82899999999999996</v>
      </c>
      <c r="E467">
        <f t="shared" si="36"/>
        <v>276.05699999999996</v>
      </c>
    </row>
    <row r="468" spans="1:5" x14ac:dyDescent="0.55000000000000004">
      <c r="A468" s="10" t="s">
        <v>279</v>
      </c>
      <c r="B468" s="4" t="s">
        <v>891</v>
      </c>
      <c r="C468" s="11">
        <v>192</v>
      </c>
      <c r="D468" s="51">
        <v>0.67200000000000004</v>
      </c>
      <c r="E468">
        <f t="shared" si="36"/>
        <v>129.024</v>
      </c>
    </row>
    <row r="469" spans="1:5" x14ac:dyDescent="0.55000000000000004">
      <c r="A469" s="10" t="s">
        <v>279</v>
      </c>
      <c r="B469" s="4" t="s">
        <v>1356</v>
      </c>
      <c r="C469" s="11">
        <v>415</v>
      </c>
      <c r="D469" s="51">
        <v>0.68200000000000005</v>
      </c>
      <c r="E469">
        <f t="shared" si="36"/>
        <v>283.03000000000003</v>
      </c>
    </row>
    <row r="470" spans="1:5" x14ac:dyDescent="0.55000000000000004">
      <c r="A470" s="10" t="s">
        <v>279</v>
      </c>
      <c r="B470" s="4" t="s">
        <v>892</v>
      </c>
      <c r="C470" s="11">
        <v>789</v>
      </c>
      <c r="D470" s="51">
        <v>0.58599999999999997</v>
      </c>
      <c r="E470">
        <f t="shared" si="36"/>
        <v>462.35399999999998</v>
      </c>
    </row>
    <row r="471" spans="1:5" x14ac:dyDescent="0.55000000000000004">
      <c r="A471" s="10" t="s">
        <v>282</v>
      </c>
      <c r="B471" s="4" t="s">
        <v>283</v>
      </c>
      <c r="C471" s="11">
        <v>70</v>
      </c>
      <c r="D471" s="51">
        <v>0.9</v>
      </c>
      <c r="E471">
        <f>C471*D471</f>
        <v>63</v>
      </c>
    </row>
    <row r="472" spans="1:5" x14ac:dyDescent="0.55000000000000004">
      <c r="A472" s="10" t="s">
        <v>282</v>
      </c>
      <c r="B472" s="4" t="s">
        <v>893</v>
      </c>
      <c r="C472" s="11">
        <v>488</v>
      </c>
      <c r="D472" s="51">
        <v>0.84399999999999997</v>
      </c>
      <c r="E472">
        <f t="shared" ref="E472:E483" si="37">C472*D472</f>
        <v>411.87200000000001</v>
      </c>
    </row>
    <row r="473" spans="1:5" x14ac:dyDescent="0.55000000000000004">
      <c r="A473" s="10" t="s">
        <v>282</v>
      </c>
      <c r="B473" s="4" t="s">
        <v>894</v>
      </c>
      <c r="C473" s="11">
        <v>1806</v>
      </c>
      <c r="D473" s="51">
        <v>0.72399999999999998</v>
      </c>
      <c r="E473">
        <f t="shared" si="37"/>
        <v>1307.5439999999999</v>
      </c>
    </row>
    <row r="474" spans="1:5" x14ac:dyDescent="0.55000000000000004">
      <c r="A474" s="10" t="s">
        <v>282</v>
      </c>
      <c r="B474" s="4" t="s">
        <v>895</v>
      </c>
      <c r="C474" s="11">
        <v>232</v>
      </c>
      <c r="D474" s="51">
        <v>0.83599999999999997</v>
      </c>
      <c r="E474">
        <f t="shared" si="37"/>
        <v>193.952</v>
      </c>
    </row>
    <row r="475" spans="1:5" x14ac:dyDescent="0.55000000000000004">
      <c r="A475" s="10" t="s">
        <v>282</v>
      </c>
      <c r="B475" s="4" t="s">
        <v>896</v>
      </c>
      <c r="C475" s="11">
        <v>375</v>
      </c>
      <c r="D475" s="51">
        <v>0.70899999999999996</v>
      </c>
      <c r="E475">
        <f t="shared" si="37"/>
        <v>265.875</v>
      </c>
    </row>
    <row r="476" spans="1:5" x14ac:dyDescent="0.55000000000000004">
      <c r="A476" s="10" t="s">
        <v>282</v>
      </c>
      <c r="B476" s="4" t="s">
        <v>897</v>
      </c>
      <c r="C476" s="11">
        <v>127</v>
      </c>
      <c r="D476" s="51">
        <v>0.61399999999999999</v>
      </c>
      <c r="E476">
        <f t="shared" si="37"/>
        <v>77.977999999999994</v>
      </c>
    </row>
    <row r="477" spans="1:5" x14ac:dyDescent="0.55000000000000004">
      <c r="A477" s="10" t="s">
        <v>282</v>
      </c>
      <c r="B477" s="4" t="s">
        <v>898</v>
      </c>
      <c r="C477" s="11">
        <v>40</v>
      </c>
      <c r="D477" s="51">
        <v>0.6</v>
      </c>
      <c r="E477">
        <f t="shared" si="37"/>
        <v>24</v>
      </c>
    </row>
    <row r="478" spans="1:5" x14ac:dyDescent="0.55000000000000004">
      <c r="A478" s="10" t="s">
        <v>282</v>
      </c>
      <c r="B478" s="4" t="s">
        <v>899</v>
      </c>
      <c r="C478" s="11">
        <v>509</v>
      </c>
      <c r="D478" s="51">
        <v>0.44</v>
      </c>
      <c r="E478">
        <f t="shared" si="37"/>
        <v>223.96</v>
      </c>
    </row>
    <row r="479" spans="1:5" x14ac:dyDescent="0.55000000000000004">
      <c r="A479" s="10" t="s">
        <v>282</v>
      </c>
      <c r="B479" s="4" t="s">
        <v>900</v>
      </c>
      <c r="C479" s="11">
        <v>142</v>
      </c>
      <c r="D479" s="51">
        <v>0.65500000000000003</v>
      </c>
      <c r="E479">
        <f t="shared" si="37"/>
        <v>93.01</v>
      </c>
    </row>
    <row r="480" spans="1:5" x14ac:dyDescent="0.55000000000000004">
      <c r="A480" s="10" t="s">
        <v>282</v>
      </c>
      <c r="B480" s="4" t="s">
        <v>901</v>
      </c>
      <c r="C480" s="11">
        <v>255</v>
      </c>
      <c r="D480" s="51">
        <v>0.66700000000000004</v>
      </c>
      <c r="E480">
        <f t="shared" si="37"/>
        <v>170.08500000000001</v>
      </c>
    </row>
    <row r="481" spans="1:5" x14ac:dyDescent="0.55000000000000004">
      <c r="A481" s="10" t="s">
        <v>282</v>
      </c>
      <c r="B481" s="4" t="s">
        <v>902</v>
      </c>
      <c r="C481" s="11">
        <v>416</v>
      </c>
      <c r="D481" s="51">
        <v>0.995</v>
      </c>
      <c r="E481">
        <f t="shared" si="37"/>
        <v>413.92</v>
      </c>
    </row>
    <row r="482" spans="1:5" x14ac:dyDescent="0.55000000000000004">
      <c r="A482" s="10" t="s">
        <v>282</v>
      </c>
      <c r="B482" s="4" t="s">
        <v>903</v>
      </c>
      <c r="C482" s="11">
        <v>5986</v>
      </c>
      <c r="D482" s="51">
        <v>0.751</v>
      </c>
      <c r="E482">
        <f t="shared" si="37"/>
        <v>4495.4859999999999</v>
      </c>
    </row>
    <row r="483" spans="1:5" x14ac:dyDescent="0.55000000000000004">
      <c r="A483" s="10" t="s">
        <v>282</v>
      </c>
      <c r="B483" s="4" t="s">
        <v>904</v>
      </c>
      <c r="C483" s="11">
        <v>1540</v>
      </c>
      <c r="D483" s="51">
        <v>0.745</v>
      </c>
      <c r="E483">
        <f t="shared" si="37"/>
        <v>1147.3</v>
      </c>
    </row>
    <row r="484" spans="1:5" x14ac:dyDescent="0.55000000000000004">
      <c r="A484" s="10" t="s">
        <v>45</v>
      </c>
      <c r="B484" s="4" t="s">
        <v>284</v>
      </c>
      <c r="C484" s="11">
        <v>1331</v>
      </c>
      <c r="D484" s="51">
        <v>0.76200000000000001</v>
      </c>
      <c r="E484">
        <f>C484*D484</f>
        <v>1014.222</v>
      </c>
    </row>
    <row r="485" spans="1:5" x14ac:dyDescent="0.55000000000000004">
      <c r="A485" s="10" t="s">
        <v>45</v>
      </c>
      <c r="B485" s="4" t="s">
        <v>905</v>
      </c>
      <c r="C485" s="11">
        <v>19005</v>
      </c>
      <c r="D485" s="51">
        <v>0.80600000000000005</v>
      </c>
      <c r="E485">
        <f t="shared" ref="E485:E504" si="38">C485*D485</f>
        <v>15318.03</v>
      </c>
    </row>
    <row r="486" spans="1:5" x14ac:dyDescent="0.55000000000000004">
      <c r="A486" s="10" t="s">
        <v>45</v>
      </c>
      <c r="B486" s="4" t="s">
        <v>906</v>
      </c>
      <c r="C486" s="11">
        <v>4526</v>
      </c>
      <c r="D486" s="51">
        <v>0.872</v>
      </c>
      <c r="E486">
        <f t="shared" si="38"/>
        <v>3946.672</v>
      </c>
    </row>
    <row r="487" spans="1:5" x14ac:dyDescent="0.55000000000000004">
      <c r="A487" s="10" t="s">
        <v>45</v>
      </c>
      <c r="B487" s="4" t="s">
        <v>907</v>
      </c>
      <c r="C487" s="11">
        <v>10000</v>
      </c>
      <c r="D487" s="51">
        <v>0.58699999999999997</v>
      </c>
      <c r="E487">
        <f t="shared" si="38"/>
        <v>5870</v>
      </c>
    </row>
    <row r="488" spans="1:5" x14ac:dyDescent="0.55000000000000004">
      <c r="A488" s="10" t="s">
        <v>45</v>
      </c>
      <c r="B488" s="4" t="s">
        <v>908</v>
      </c>
      <c r="C488" s="11">
        <v>18146</v>
      </c>
      <c r="D488" s="51">
        <v>0.91300000000000003</v>
      </c>
      <c r="E488">
        <f t="shared" si="38"/>
        <v>16567.297999999999</v>
      </c>
    </row>
    <row r="489" spans="1:5" x14ac:dyDescent="0.55000000000000004">
      <c r="A489" s="10" t="s">
        <v>45</v>
      </c>
      <c r="B489" s="4" t="s">
        <v>909</v>
      </c>
      <c r="C489" s="11">
        <v>15</v>
      </c>
      <c r="D489" s="51">
        <v>0.66700000000000004</v>
      </c>
      <c r="E489">
        <f t="shared" si="38"/>
        <v>10.005000000000001</v>
      </c>
    </row>
    <row r="490" spans="1:5" x14ac:dyDescent="0.55000000000000004">
      <c r="A490" s="10" t="s">
        <v>45</v>
      </c>
      <c r="B490" s="4" t="s">
        <v>910</v>
      </c>
      <c r="C490" s="11">
        <v>26468</v>
      </c>
      <c r="D490" s="51">
        <v>0.71599999999999997</v>
      </c>
      <c r="E490">
        <f t="shared" si="38"/>
        <v>18951.088</v>
      </c>
    </row>
    <row r="491" spans="1:5" x14ac:dyDescent="0.55000000000000004">
      <c r="A491" s="10" t="s">
        <v>45</v>
      </c>
      <c r="B491" s="4" t="s">
        <v>285</v>
      </c>
      <c r="C491" s="11">
        <v>1082</v>
      </c>
      <c r="D491" s="51">
        <v>0.433</v>
      </c>
      <c r="E491">
        <f t="shared" si="38"/>
        <v>468.50599999999997</v>
      </c>
    </row>
    <row r="492" spans="1:5" x14ac:dyDescent="0.55000000000000004">
      <c r="A492" s="10" t="s">
        <v>45</v>
      </c>
      <c r="B492" s="4" t="s">
        <v>911</v>
      </c>
      <c r="C492" s="11">
        <v>21126</v>
      </c>
      <c r="D492" s="51">
        <v>0.83699999999999997</v>
      </c>
      <c r="E492">
        <f t="shared" si="38"/>
        <v>17682.462</v>
      </c>
    </row>
    <row r="493" spans="1:5" x14ac:dyDescent="0.55000000000000004">
      <c r="A493" s="10" t="s">
        <v>45</v>
      </c>
      <c r="B493" s="4" t="s">
        <v>912</v>
      </c>
      <c r="C493" s="11">
        <v>19112</v>
      </c>
      <c r="D493" s="51">
        <v>0.79300000000000004</v>
      </c>
      <c r="E493">
        <f t="shared" si="38"/>
        <v>15155.816000000001</v>
      </c>
    </row>
    <row r="494" spans="1:5" x14ac:dyDescent="0.55000000000000004">
      <c r="A494" s="10" t="s">
        <v>45</v>
      </c>
      <c r="B494" s="4" t="s">
        <v>913</v>
      </c>
      <c r="C494" s="11">
        <v>21356</v>
      </c>
      <c r="D494" s="51">
        <v>0.67900000000000005</v>
      </c>
      <c r="E494">
        <f t="shared" si="38"/>
        <v>14500.724</v>
      </c>
    </row>
    <row r="495" spans="1:5" x14ac:dyDescent="0.55000000000000004">
      <c r="A495" s="10" t="s">
        <v>45</v>
      </c>
      <c r="B495" s="4" t="s">
        <v>914</v>
      </c>
      <c r="C495" s="11">
        <v>10118</v>
      </c>
      <c r="D495" s="51">
        <v>0.498</v>
      </c>
      <c r="E495">
        <f t="shared" si="38"/>
        <v>5038.7640000000001</v>
      </c>
    </row>
    <row r="496" spans="1:5" x14ac:dyDescent="0.55000000000000004">
      <c r="A496" s="10" t="s">
        <v>45</v>
      </c>
      <c r="B496" s="4" t="s">
        <v>915</v>
      </c>
      <c r="C496" s="11">
        <v>23121</v>
      </c>
      <c r="D496" s="51">
        <v>0.35799999999999998</v>
      </c>
      <c r="E496">
        <f t="shared" si="38"/>
        <v>8277.3179999999993</v>
      </c>
    </row>
    <row r="497" spans="1:5" x14ac:dyDescent="0.55000000000000004">
      <c r="A497" s="10" t="s">
        <v>45</v>
      </c>
      <c r="B497" s="4" t="s">
        <v>916</v>
      </c>
      <c r="C497" s="11">
        <v>1523</v>
      </c>
      <c r="D497" s="51">
        <v>0.81100000000000005</v>
      </c>
      <c r="E497">
        <f t="shared" si="38"/>
        <v>1235.153</v>
      </c>
    </row>
    <row r="498" spans="1:5" x14ac:dyDescent="0.55000000000000004">
      <c r="A498" s="10" t="s">
        <v>45</v>
      </c>
      <c r="B498" s="4" t="s">
        <v>917</v>
      </c>
      <c r="C498" s="11">
        <v>22156</v>
      </c>
      <c r="D498" s="51">
        <v>0.88500000000000001</v>
      </c>
      <c r="E498">
        <f t="shared" si="38"/>
        <v>19608.060000000001</v>
      </c>
    </row>
    <row r="499" spans="1:5" x14ac:dyDescent="0.55000000000000004">
      <c r="A499" s="10" t="s">
        <v>45</v>
      </c>
      <c r="B499" s="4" t="s">
        <v>918</v>
      </c>
      <c r="C499" s="11">
        <v>3006</v>
      </c>
      <c r="D499" s="51">
        <v>0.753</v>
      </c>
      <c r="E499">
        <f t="shared" si="38"/>
        <v>2263.518</v>
      </c>
    </row>
    <row r="500" spans="1:5" x14ac:dyDescent="0.55000000000000004">
      <c r="A500" s="10" t="s">
        <v>45</v>
      </c>
      <c r="B500" s="4" t="s">
        <v>919</v>
      </c>
      <c r="C500" s="11">
        <v>5009</v>
      </c>
      <c r="D500" s="51">
        <v>0.89600000000000002</v>
      </c>
      <c r="E500">
        <f t="shared" si="38"/>
        <v>4488.0640000000003</v>
      </c>
    </row>
    <row r="501" spans="1:5" x14ac:dyDescent="0.55000000000000004">
      <c r="A501" s="10" t="s">
        <v>45</v>
      </c>
      <c r="B501" s="4" t="s">
        <v>920</v>
      </c>
      <c r="C501" s="11">
        <v>9827</v>
      </c>
      <c r="D501" s="51">
        <v>0.75600000000000001</v>
      </c>
      <c r="E501">
        <f t="shared" si="38"/>
        <v>7429.2120000000004</v>
      </c>
    </row>
    <row r="502" spans="1:5" x14ac:dyDescent="0.55000000000000004">
      <c r="A502" s="10" t="s">
        <v>45</v>
      </c>
      <c r="B502" s="4" t="s">
        <v>921</v>
      </c>
      <c r="C502" s="11">
        <v>3912</v>
      </c>
      <c r="D502" s="51">
        <v>0.74199999999999999</v>
      </c>
      <c r="E502">
        <f t="shared" si="38"/>
        <v>2902.7040000000002</v>
      </c>
    </row>
    <row r="503" spans="1:5" x14ac:dyDescent="0.55000000000000004">
      <c r="A503" s="10" t="s">
        <v>45</v>
      </c>
      <c r="B503" s="4" t="s">
        <v>922</v>
      </c>
      <c r="C503" s="11">
        <v>10011</v>
      </c>
      <c r="D503" s="51">
        <v>0.83199999999999996</v>
      </c>
      <c r="E503">
        <f t="shared" si="38"/>
        <v>8329.152</v>
      </c>
    </row>
    <row r="504" spans="1:5" x14ac:dyDescent="0.55000000000000004">
      <c r="A504" s="10" t="s">
        <v>45</v>
      </c>
      <c r="B504" s="4" t="s">
        <v>923</v>
      </c>
      <c r="C504" s="11">
        <v>20244</v>
      </c>
      <c r="D504" s="51">
        <v>0.83399999999999996</v>
      </c>
      <c r="E504">
        <f t="shared" si="38"/>
        <v>16883.495999999999</v>
      </c>
    </row>
    <row r="505" spans="1:5" x14ac:dyDescent="0.55000000000000004">
      <c r="A505" t="s">
        <v>46</v>
      </c>
      <c r="B505" s="4" t="s">
        <v>924</v>
      </c>
      <c r="C505" s="11">
        <v>41090</v>
      </c>
      <c r="D505" s="51">
        <v>0.67200000000000004</v>
      </c>
      <c r="E505">
        <f>C505*D505</f>
        <v>27612.480000000003</v>
      </c>
    </row>
    <row r="506" spans="1:5" x14ac:dyDescent="0.55000000000000004">
      <c r="A506" s="10" t="s">
        <v>286</v>
      </c>
      <c r="B506" s="4" t="s">
        <v>287</v>
      </c>
      <c r="C506" s="26">
        <v>1435</v>
      </c>
      <c r="D506" s="69">
        <v>0.379</v>
      </c>
      <c r="E506" s="27">
        <f>C506*D506</f>
        <v>543.86500000000001</v>
      </c>
    </row>
    <row r="507" spans="1:5" x14ac:dyDescent="0.55000000000000004">
      <c r="A507" s="10" t="s">
        <v>286</v>
      </c>
      <c r="B507" s="4" t="s">
        <v>925</v>
      </c>
      <c r="C507" s="26">
        <v>8374</v>
      </c>
      <c r="D507" s="69">
        <v>0.82899999999999996</v>
      </c>
      <c r="E507" s="27">
        <f t="shared" ref="E507:E526" si="39">C507*D507</f>
        <v>6942.0459999999994</v>
      </c>
    </row>
    <row r="508" spans="1:5" x14ac:dyDescent="0.55000000000000004">
      <c r="A508" s="10" t="s">
        <v>286</v>
      </c>
      <c r="B508" s="4" t="s">
        <v>926</v>
      </c>
      <c r="C508" s="26">
        <v>12980</v>
      </c>
      <c r="D508" s="69">
        <v>0.68799999999999994</v>
      </c>
      <c r="E508" s="27">
        <f t="shared" si="39"/>
        <v>8930.24</v>
      </c>
    </row>
    <row r="509" spans="1:5" x14ac:dyDescent="0.55000000000000004">
      <c r="A509" s="10" t="s">
        <v>286</v>
      </c>
      <c r="B509" s="4" t="s">
        <v>927</v>
      </c>
      <c r="C509" s="26">
        <v>139</v>
      </c>
      <c r="D509" s="69">
        <v>0.71899999999999997</v>
      </c>
      <c r="E509" s="27">
        <f t="shared" si="39"/>
        <v>99.941000000000003</v>
      </c>
    </row>
    <row r="510" spans="1:5" x14ac:dyDescent="0.55000000000000004">
      <c r="A510" s="10" t="s">
        <v>286</v>
      </c>
      <c r="B510" s="4" t="s">
        <v>928</v>
      </c>
      <c r="C510" s="26">
        <v>6226</v>
      </c>
      <c r="D510" s="69">
        <v>0.80300000000000005</v>
      </c>
      <c r="E510" s="27">
        <f t="shared" si="39"/>
        <v>4999.4780000000001</v>
      </c>
    </row>
    <row r="511" spans="1:5" x14ac:dyDescent="0.55000000000000004">
      <c r="A511" s="10" t="s">
        <v>286</v>
      </c>
      <c r="B511" s="4" t="s">
        <v>929</v>
      </c>
      <c r="C511" s="26">
        <v>2489</v>
      </c>
      <c r="D511" s="69">
        <v>0.72399999999999998</v>
      </c>
      <c r="E511" s="27">
        <f t="shared" si="39"/>
        <v>1802.0359999999998</v>
      </c>
    </row>
    <row r="512" spans="1:5" x14ac:dyDescent="0.55000000000000004">
      <c r="A512" s="10" t="s">
        <v>286</v>
      </c>
      <c r="B512" s="4" t="s">
        <v>288</v>
      </c>
      <c r="C512" s="26">
        <v>1873</v>
      </c>
      <c r="D512" s="69">
        <v>0.57799999999999996</v>
      </c>
      <c r="E512" s="27">
        <f>C512*D512</f>
        <v>1082.5939999999998</v>
      </c>
    </row>
    <row r="513" spans="1:5" x14ac:dyDescent="0.55000000000000004">
      <c r="A513" s="10" t="s">
        <v>286</v>
      </c>
      <c r="B513" s="4" t="s">
        <v>289</v>
      </c>
      <c r="C513" s="26">
        <f>589+129</f>
        <v>718</v>
      </c>
      <c r="D513" s="69" t="s">
        <v>144</v>
      </c>
      <c r="E513" s="27">
        <f>589*(0.718)+129*(0.783)</f>
        <v>523.90899999999999</v>
      </c>
    </row>
    <row r="514" spans="1:5" x14ac:dyDescent="0.55000000000000004">
      <c r="A514" s="10" t="s">
        <v>286</v>
      </c>
      <c r="B514" s="4" t="s">
        <v>930</v>
      </c>
      <c r="C514" s="26">
        <v>663</v>
      </c>
      <c r="D514" s="69">
        <v>0.52800000000000002</v>
      </c>
      <c r="E514" s="27">
        <f t="shared" si="39"/>
        <v>350.06400000000002</v>
      </c>
    </row>
    <row r="515" spans="1:5" x14ac:dyDescent="0.55000000000000004">
      <c r="A515" s="10" t="s">
        <v>286</v>
      </c>
      <c r="B515" s="4" t="s">
        <v>931</v>
      </c>
      <c r="C515" s="26">
        <v>21665</v>
      </c>
      <c r="D515" s="69">
        <v>0.79400000000000004</v>
      </c>
      <c r="E515" s="27">
        <f t="shared" si="39"/>
        <v>17202.010000000002</v>
      </c>
    </row>
    <row r="516" spans="1:5" x14ac:dyDescent="0.55000000000000004">
      <c r="A516" s="10" t="s">
        <v>286</v>
      </c>
      <c r="B516" s="4" t="s">
        <v>290</v>
      </c>
      <c r="C516" s="26" t="s">
        <v>144</v>
      </c>
      <c r="D516" s="69" t="s">
        <v>144</v>
      </c>
      <c r="E516" s="27" t="s">
        <v>144</v>
      </c>
    </row>
    <row r="517" spans="1:5" x14ac:dyDescent="0.55000000000000004">
      <c r="A517" s="10" t="s">
        <v>286</v>
      </c>
      <c r="B517" s="4" t="s">
        <v>932</v>
      </c>
      <c r="C517" s="26">
        <v>717</v>
      </c>
      <c r="D517" s="69">
        <v>0.84499999999999997</v>
      </c>
      <c r="E517" s="27">
        <f t="shared" si="39"/>
        <v>605.86500000000001</v>
      </c>
    </row>
    <row r="518" spans="1:5" x14ac:dyDescent="0.55000000000000004">
      <c r="A518" s="10" t="s">
        <v>286</v>
      </c>
      <c r="B518" s="4" t="s">
        <v>933</v>
      </c>
      <c r="C518" s="26">
        <v>969</v>
      </c>
      <c r="D518" s="69">
        <v>0.755</v>
      </c>
      <c r="E518" s="27">
        <f t="shared" si="39"/>
        <v>731.59500000000003</v>
      </c>
    </row>
    <row r="519" spans="1:5" x14ac:dyDescent="0.55000000000000004">
      <c r="A519" s="10" t="s">
        <v>286</v>
      </c>
      <c r="B519" s="4" t="s">
        <v>291</v>
      </c>
      <c r="C519" s="26">
        <v>782</v>
      </c>
      <c r="D519" s="69">
        <v>0.75800000000000001</v>
      </c>
      <c r="E519" s="27">
        <f t="shared" si="39"/>
        <v>592.75599999999997</v>
      </c>
    </row>
    <row r="520" spans="1:5" x14ac:dyDescent="0.55000000000000004">
      <c r="A520" s="10" t="s">
        <v>286</v>
      </c>
      <c r="B520" s="4" t="s">
        <v>934</v>
      </c>
      <c r="C520" s="26">
        <v>109</v>
      </c>
      <c r="D520" s="69">
        <v>0.93600000000000005</v>
      </c>
      <c r="E520" s="27">
        <f t="shared" si="39"/>
        <v>102.024</v>
      </c>
    </row>
    <row r="521" spans="1:5" x14ac:dyDescent="0.55000000000000004">
      <c r="A521" s="10" t="s">
        <v>286</v>
      </c>
      <c r="B521" s="4" t="s">
        <v>292</v>
      </c>
      <c r="C521" s="26">
        <v>2023</v>
      </c>
      <c r="D521" s="69">
        <v>0.76500000000000001</v>
      </c>
      <c r="E521" s="27">
        <f t="shared" si="39"/>
        <v>1547.595</v>
      </c>
    </row>
    <row r="522" spans="1:5" x14ac:dyDescent="0.55000000000000004">
      <c r="A522" s="10" t="s">
        <v>286</v>
      </c>
      <c r="B522" s="4" t="s">
        <v>935</v>
      </c>
      <c r="C522" s="26">
        <v>2104</v>
      </c>
      <c r="D522" s="69">
        <v>0.56599999999999995</v>
      </c>
      <c r="E522" s="27">
        <f t="shared" si="39"/>
        <v>1190.8639999999998</v>
      </c>
    </row>
    <row r="523" spans="1:5" x14ac:dyDescent="0.55000000000000004">
      <c r="A523" s="10" t="s">
        <v>286</v>
      </c>
      <c r="B523" s="4" t="s">
        <v>936</v>
      </c>
      <c r="C523" s="26">
        <v>7556</v>
      </c>
      <c r="D523" s="69">
        <v>0.68100000000000005</v>
      </c>
      <c r="E523" s="27">
        <f t="shared" si="39"/>
        <v>5145.6360000000004</v>
      </c>
    </row>
    <row r="524" spans="1:5" x14ac:dyDescent="0.55000000000000004">
      <c r="A524" s="10" t="s">
        <v>286</v>
      </c>
      <c r="B524" s="4" t="s">
        <v>937</v>
      </c>
      <c r="C524" s="26">
        <v>261</v>
      </c>
      <c r="D524" s="69">
        <v>0.751</v>
      </c>
      <c r="E524" s="27">
        <f t="shared" si="39"/>
        <v>196.011</v>
      </c>
    </row>
    <row r="525" spans="1:5" x14ac:dyDescent="0.55000000000000004">
      <c r="A525" s="10" t="s">
        <v>286</v>
      </c>
      <c r="B525" s="4" t="s">
        <v>938</v>
      </c>
      <c r="C525" s="26">
        <v>12484</v>
      </c>
      <c r="D525" s="69">
        <v>0.82</v>
      </c>
      <c r="E525" s="27">
        <f t="shared" si="39"/>
        <v>10236.879999999999</v>
      </c>
    </row>
    <row r="526" spans="1:5" x14ac:dyDescent="0.55000000000000004">
      <c r="A526" s="10" t="s">
        <v>286</v>
      </c>
      <c r="B526" s="4" t="s">
        <v>939</v>
      </c>
      <c r="C526" s="26">
        <v>10261</v>
      </c>
      <c r="D526" s="69">
        <v>0.85399999999999998</v>
      </c>
      <c r="E526" s="27">
        <f t="shared" si="39"/>
        <v>8762.8940000000002</v>
      </c>
    </row>
    <row r="527" spans="1:5" x14ac:dyDescent="0.55000000000000004">
      <c r="A527" s="10" t="s">
        <v>47</v>
      </c>
      <c r="B527" s="4" t="s">
        <v>293</v>
      </c>
      <c r="C527" t="s">
        <v>144</v>
      </c>
      <c r="D527" s="51" t="s">
        <v>144</v>
      </c>
      <c r="E527" t="s">
        <v>144</v>
      </c>
    </row>
    <row r="528" spans="1:5" x14ac:dyDescent="0.55000000000000004">
      <c r="A528" s="10" t="s">
        <v>47</v>
      </c>
      <c r="B528" s="4" t="s">
        <v>294</v>
      </c>
      <c r="C528">
        <v>451</v>
      </c>
      <c r="D528" s="51">
        <v>0.29699999999999999</v>
      </c>
      <c r="E528">
        <f>C528*D528</f>
        <v>133.947</v>
      </c>
    </row>
    <row r="529" spans="1:5" x14ac:dyDescent="0.55000000000000004">
      <c r="A529" s="10" t="s">
        <v>47</v>
      </c>
      <c r="B529" s="4" t="s">
        <v>295</v>
      </c>
      <c r="C529">
        <v>424</v>
      </c>
      <c r="D529" s="51">
        <v>0.16300000000000001</v>
      </c>
      <c r="E529">
        <f t="shared" ref="E529:E541" si="40">C529*D529</f>
        <v>69.112000000000009</v>
      </c>
    </row>
    <row r="530" spans="1:5" x14ac:dyDescent="0.55000000000000004">
      <c r="A530" s="10" t="s">
        <v>47</v>
      </c>
      <c r="B530" s="4" t="s">
        <v>296</v>
      </c>
      <c r="C530">
        <v>299</v>
      </c>
      <c r="D530" s="51">
        <v>0.76600000000000001</v>
      </c>
      <c r="E530">
        <f t="shared" si="40"/>
        <v>229.03399999999999</v>
      </c>
    </row>
    <row r="531" spans="1:5" x14ac:dyDescent="0.55000000000000004">
      <c r="A531" s="10" t="s">
        <v>47</v>
      </c>
      <c r="B531" s="4" t="s">
        <v>297</v>
      </c>
      <c r="C531">
        <v>497</v>
      </c>
      <c r="D531" s="51">
        <v>0.89100000000000001</v>
      </c>
      <c r="E531">
        <f t="shared" si="40"/>
        <v>442.827</v>
      </c>
    </row>
    <row r="532" spans="1:5" x14ac:dyDescent="0.55000000000000004">
      <c r="A532" s="10" t="s">
        <v>47</v>
      </c>
      <c r="B532" s="4" t="s">
        <v>298</v>
      </c>
      <c r="C532" t="s">
        <v>144</v>
      </c>
      <c r="D532" s="51" t="s">
        <v>144</v>
      </c>
      <c r="E532" t="s">
        <v>144</v>
      </c>
    </row>
    <row r="533" spans="1:5" x14ac:dyDescent="0.55000000000000004">
      <c r="A533" s="10" t="s">
        <v>47</v>
      </c>
      <c r="B533" s="4" t="s">
        <v>299</v>
      </c>
      <c r="C533">
        <v>1022</v>
      </c>
      <c r="D533" s="51">
        <v>0.60499999999999998</v>
      </c>
      <c r="E533">
        <f t="shared" si="40"/>
        <v>618.30999999999995</v>
      </c>
    </row>
    <row r="534" spans="1:5" x14ac:dyDescent="0.55000000000000004">
      <c r="A534" s="10" t="s">
        <v>47</v>
      </c>
      <c r="B534" s="4" t="s">
        <v>300</v>
      </c>
      <c r="C534">
        <v>838</v>
      </c>
      <c r="D534" s="51">
        <v>0.36499999999999999</v>
      </c>
      <c r="E534">
        <f t="shared" si="40"/>
        <v>305.87</v>
      </c>
    </row>
    <row r="535" spans="1:5" x14ac:dyDescent="0.55000000000000004">
      <c r="A535" s="10" t="s">
        <v>47</v>
      </c>
      <c r="B535" s="4" t="s">
        <v>301</v>
      </c>
      <c r="C535" t="s">
        <v>144</v>
      </c>
      <c r="D535" s="51" t="s">
        <v>144</v>
      </c>
      <c r="E535" t="s">
        <v>144</v>
      </c>
    </row>
    <row r="536" spans="1:5" x14ac:dyDescent="0.55000000000000004">
      <c r="A536" s="10" t="s">
        <v>47</v>
      </c>
      <c r="B536" s="4" t="s">
        <v>302</v>
      </c>
      <c r="C536">
        <v>433</v>
      </c>
      <c r="D536" s="51">
        <v>0.46200000000000002</v>
      </c>
      <c r="E536">
        <f t="shared" si="40"/>
        <v>200.04600000000002</v>
      </c>
    </row>
    <row r="537" spans="1:5" x14ac:dyDescent="0.55000000000000004">
      <c r="A537" s="10" t="s">
        <v>47</v>
      </c>
      <c r="B537" s="4" t="s">
        <v>303</v>
      </c>
      <c r="C537" t="s">
        <v>144</v>
      </c>
      <c r="D537" s="51" t="s">
        <v>144</v>
      </c>
      <c r="E537" t="s">
        <v>144</v>
      </c>
    </row>
    <row r="538" spans="1:5" x14ac:dyDescent="0.55000000000000004">
      <c r="A538" s="10" t="s">
        <v>47</v>
      </c>
      <c r="B538" s="4" t="s">
        <v>304</v>
      </c>
      <c r="C538">
        <v>483</v>
      </c>
      <c r="D538" s="51">
        <v>0.28399999999999997</v>
      </c>
      <c r="E538">
        <f t="shared" si="40"/>
        <v>137.172</v>
      </c>
    </row>
    <row r="539" spans="1:5" x14ac:dyDescent="0.55000000000000004">
      <c r="A539" s="10" t="s">
        <v>47</v>
      </c>
      <c r="B539" s="4" t="s">
        <v>305</v>
      </c>
      <c r="C539">
        <v>174</v>
      </c>
      <c r="D539" s="51">
        <v>0.66100000000000003</v>
      </c>
      <c r="E539">
        <f t="shared" si="40"/>
        <v>115.01400000000001</v>
      </c>
    </row>
    <row r="540" spans="1:5" x14ac:dyDescent="0.55000000000000004">
      <c r="A540" s="10" t="s">
        <v>47</v>
      </c>
      <c r="B540" s="4" t="s">
        <v>306</v>
      </c>
      <c r="C540">
        <v>366</v>
      </c>
      <c r="D540" s="51">
        <v>0.89100000000000001</v>
      </c>
      <c r="E540">
        <f t="shared" si="40"/>
        <v>326.10599999999999</v>
      </c>
    </row>
    <row r="541" spans="1:5" x14ac:dyDescent="0.55000000000000004">
      <c r="A541" s="10" t="s">
        <v>47</v>
      </c>
      <c r="B541" s="4" t="s">
        <v>307</v>
      </c>
      <c r="C541">
        <v>333</v>
      </c>
      <c r="D541" s="51">
        <v>0.96099999999999997</v>
      </c>
      <c r="E541">
        <f t="shared" si="40"/>
        <v>320.01299999999998</v>
      </c>
    </row>
    <row r="542" spans="1:5" x14ac:dyDescent="0.55000000000000004">
      <c r="A542" t="s">
        <v>48</v>
      </c>
      <c r="B542" s="4" t="s">
        <v>940</v>
      </c>
      <c r="C542" s="11">
        <v>37176</v>
      </c>
      <c r="D542" s="51">
        <v>0.85499999999999998</v>
      </c>
      <c r="E542">
        <f>C542*D542</f>
        <v>31785.48</v>
      </c>
    </row>
    <row r="543" spans="1:5" x14ac:dyDescent="0.55000000000000004">
      <c r="A543" s="10" t="s">
        <v>308</v>
      </c>
      <c r="B543" s="4" t="s">
        <v>941</v>
      </c>
      <c r="C543" s="11">
        <v>33561</v>
      </c>
      <c r="D543" s="51">
        <v>0.84399999999999997</v>
      </c>
      <c r="E543">
        <f>C543*D543</f>
        <v>28325.484</v>
      </c>
    </row>
    <row r="544" spans="1:5" x14ac:dyDescent="0.55000000000000004">
      <c r="A544" s="10" t="s">
        <v>308</v>
      </c>
      <c r="B544" s="4" t="s">
        <v>942</v>
      </c>
      <c r="C544" s="11">
        <v>21037</v>
      </c>
      <c r="D544" s="51">
        <v>0.59499999999999997</v>
      </c>
      <c r="E544">
        <f t="shared" ref="E544:E548" si="41">C544*D544</f>
        <v>12517.014999999999</v>
      </c>
    </row>
    <row r="545" spans="1:5" x14ac:dyDescent="0.55000000000000004">
      <c r="A545" s="10" t="s">
        <v>308</v>
      </c>
      <c r="B545" s="4" t="s">
        <v>943</v>
      </c>
      <c r="C545" s="11">
        <v>25480</v>
      </c>
      <c r="D545" s="51">
        <v>0.86599999999999999</v>
      </c>
      <c r="E545">
        <f t="shared" si="41"/>
        <v>22065.68</v>
      </c>
    </row>
    <row r="546" spans="1:5" x14ac:dyDescent="0.55000000000000004">
      <c r="A546" s="10" t="s">
        <v>308</v>
      </c>
      <c r="B546" s="4" t="s">
        <v>944</v>
      </c>
      <c r="C546" s="11">
        <v>3348</v>
      </c>
      <c r="D546" s="51">
        <v>0.56000000000000005</v>
      </c>
      <c r="E546">
        <f t="shared" si="41"/>
        <v>1874.88</v>
      </c>
    </row>
    <row r="547" spans="1:5" x14ac:dyDescent="0.55000000000000004">
      <c r="A547" s="10" t="s">
        <v>308</v>
      </c>
      <c r="B547" s="4" t="s">
        <v>292</v>
      </c>
      <c r="C547" s="11">
        <v>2023</v>
      </c>
      <c r="D547" s="51">
        <v>0.76500000000000001</v>
      </c>
      <c r="E547">
        <f t="shared" si="41"/>
        <v>1547.595</v>
      </c>
    </row>
    <row r="548" spans="1:5" x14ac:dyDescent="0.55000000000000004">
      <c r="A548" s="10" t="s">
        <v>308</v>
      </c>
      <c r="B548" s="4" t="s">
        <v>945</v>
      </c>
      <c r="C548" s="11">
        <v>8427</v>
      </c>
      <c r="D548" s="51">
        <v>0.56799999999999995</v>
      </c>
      <c r="E548">
        <f t="shared" si="41"/>
        <v>4786.5359999999991</v>
      </c>
    </row>
    <row r="549" spans="1:5" x14ac:dyDescent="0.55000000000000004">
      <c r="A549" t="s">
        <v>309</v>
      </c>
      <c r="B549" s="4" t="s">
        <v>946</v>
      </c>
      <c r="C549" s="11">
        <v>49454</v>
      </c>
      <c r="D549" s="51">
        <v>0.89900000000000002</v>
      </c>
      <c r="E549">
        <f>C549*D549</f>
        <v>44459.146000000001</v>
      </c>
    </row>
    <row r="550" spans="1:5" x14ac:dyDescent="0.55000000000000004">
      <c r="A550" s="10" t="s">
        <v>310</v>
      </c>
      <c r="B550" s="4" t="s">
        <v>947</v>
      </c>
      <c r="C550" s="11">
        <v>5987</v>
      </c>
      <c r="D550" s="51">
        <v>0.38900000000000001</v>
      </c>
      <c r="E550">
        <f>C550*D550</f>
        <v>2328.9430000000002</v>
      </c>
    </row>
    <row r="551" spans="1:5" x14ac:dyDescent="0.55000000000000004">
      <c r="A551" s="10" t="s">
        <v>310</v>
      </c>
      <c r="B551" s="4" t="s">
        <v>948</v>
      </c>
      <c r="C551" s="11">
        <v>4555</v>
      </c>
      <c r="D551" s="51">
        <v>0.64100000000000001</v>
      </c>
      <c r="E551">
        <f t="shared" ref="E551:E558" si="42">C551*D551</f>
        <v>2919.7550000000001</v>
      </c>
    </row>
    <row r="552" spans="1:5" x14ac:dyDescent="0.55000000000000004">
      <c r="A552" s="10" t="s">
        <v>310</v>
      </c>
      <c r="B552" s="4" t="s">
        <v>949</v>
      </c>
      <c r="C552" s="11">
        <v>23969</v>
      </c>
      <c r="D552" s="51">
        <v>0.63100000000000001</v>
      </c>
      <c r="E552">
        <f t="shared" si="42"/>
        <v>15124.439</v>
      </c>
    </row>
    <row r="553" spans="1:5" x14ac:dyDescent="0.55000000000000004">
      <c r="A553" s="10" t="s">
        <v>310</v>
      </c>
      <c r="B553" s="4" t="s">
        <v>950</v>
      </c>
      <c r="C553" s="11">
        <v>28141</v>
      </c>
      <c r="D553" s="51">
        <v>0.48199999999999998</v>
      </c>
      <c r="E553">
        <f t="shared" si="42"/>
        <v>13563.962</v>
      </c>
    </row>
    <row r="554" spans="1:5" x14ac:dyDescent="0.55000000000000004">
      <c r="A554" s="10" t="s">
        <v>310</v>
      </c>
      <c r="B554" s="4" t="s">
        <v>951</v>
      </c>
      <c r="C554" s="11">
        <v>2458</v>
      </c>
      <c r="D554" s="51">
        <v>0.75700000000000001</v>
      </c>
      <c r="E554">
        <f t="shared" si="42"/>
        <v>1860.7059999999999</v>
      </c>
    </row>
    <row r="555" spans="1:5" x14ac:dyDescent="0.55000000000000004">
      <c r="A555" s="10" t="s">
        <v>310</v>
      </c>
      <c r="B555" s="4" t="s">
        <v>952</v>
      </c>
      <c r="C555" s="11">
        <v>14111</v>
      </c>
      <c r="D555" s="51">
        <v>0.40200000000000002</v>
      </c>
      <c r="E555">
        <f t="shared" si="42"/>
        <v>5672.6220000000003</v>
      </c>
    </row>
    <row r="556" spans="1:5" x14ac:dyDescent="0.55000000000000004">
      <c r="A556" s="10" t="s">
        <v>310</v>
      </c>
      <c r="B556" s="4" t="s">
        <v>953</v>
      </c>
      <c r="C556" s="11">
        <v>2559</v>
      </c>
      <c r="D556" s="51">
        <v>0.61899999999999999</v>
      </c>
      <c r="E556">
        <f t="shared" si="42"/>
        <v>1584.021</v>
      </c>
    </row>
    <row r="557" spans="1:5" x14ac:dyDescent="0.55000000000000004">
      <c r="A557" s="10" t="s">
        <v>310</v>
      </c>
      <c r="B557" s="4" t="s">
        <v>954</v>
      </c>
      <c r="C557" s="11">
        <v>94</v>
      </c>
      <c r="D557" s="51">
        <v>0.27700000000000002</v>
      </c>
      <c r="E557">
        <f t="shared" si="42"/>
        <v>26.038000000000004</v>
      </c>
    </row>
    <row r="558" spans="1:5" x14ac:dyDescent="0.55000000000000004">
      <c r="A558" s="10" t="s">
        <v>310</v>
      </c>
      <c r="B558" s="4" t="s">
        <v>955</v>
      </c>
      <c r="C558" s="11">
        <v>10913</v>
      </c>
      <c r="D558" s="51">
        <v>0.57199999999999995</v>
      </c>
      <c r="E558">
        <f t="shared" si="42"/>
        <v>6242.2359999999999</v>
      </c>
    </row>
    <row r="559" spans="1:5" x14ac:dyDescent="0.55000000000000004">
      <c r="A559" t="s">
        <v>50</v>
      </c>
      <c r="B559" s="4" t="s">
        <v>956</v>
      </c>
      <c r="C559" s="11">
        <v>53294</v>
      </c>
      <c r="D559" s="51">
        <v>0.47299999999999998</v>
      </c>
      <c r="E559">
        <f t="shared" ref="E559:E566" si="43">C559*D559</f>
        <v>25208.061999999998</v>
      </c>
    </row>
    <row r="560" spans="1:5" x14ac:dyDescent="0.55000000000000004">
      <c r="A560" t="s">
        <v>311</v>
      </c>
      <c r="B560" s="4" t="s">
        <v>957</v>
      </c>
      <c r="C560" s="11">
        <v>33082</v>
      </c>
      <c r="D560" s="51">
        <v>0.83</v>
      </c>
      <c r="E560">
        <f t="shared" si="43"/>
        <v>27458.059999999998</v>
      </c>
    </row>
    <row r="561" spans="1:5" x14ac:dyDescent="0.55000000000000004">
      <c r="A561" t="s">
        <v>312</v>
      </c>
      <c r="B561" s="4" t="s">
        <v>958</v>
      </c>
      <c r="C561" s="11">
        <v>8652</v>
      </c>
      <c r="D561" s="51">
        <v>0.68799999999999994</v>
      </c>
      <c r="E561">
        <f t="shared" si="43"/>
        <v>5952.5759999999991</v>
      </c>
    </row>
    <row r="562" spans="1:5" x14ac:dyDescent="0.55000000000000004">
      <c r="A562" t="s">
        <v>51</v>
      </c>
      <c r="B562" s="4" t="s">
        <v>959</v>
      </c>
      <c r="C562" s="11">
        <v>21100</v>
      </c>
      <c r="D562" s="51">
        <v>0.83499999999999996</v>
      </c>
      <c r="E562">
        <f t="shared" si="43"/>
        <v>17618.5</v>
      </c>
    </row>
    <row r="563" spans="1:5" x14ac:dyDescent="0.55000000000000004">
      <c r="A563" t="s">
        <v>313</v>
      </c>
      <c r="B563" s="20" t="s">
        <v>960</v>
      </c>
      <c r="C563" s="11">
        <v>28396</v>
      </c>
      <c r="D563" s="51">
        <v>0.28999999999999998</v>
      </c>
      <c r="E563">
        <f t="shared" si="43"/>
        <v>8234.84</v>
      </c>
    </row>
    <row r="564" spans="1:5" x14ac:dyDescent="0.55000000000000004">
      <c r="A564" s="10" t="s">
        <v>68</v>
      </c>
      <c r="B564" s="4" t="s">
        <v>961</v>
      </c>
      <c r="C564" s="11">
        <v>21962</v>
      </c>
      <c r="D564" s="51">
        <v>0.70299999999999996</v>
      </c>
      <c r="E564">
        <f t="shared" si="43"/>
        <v>15439.285999999998</v>
      </c>
    </row>
    <row r="565" spans="1:5" x14ac:dyDescent="0.55000000000000004">
      <c r="A565" s="10" t="s">
        <v>68</v>
      </c>
      <c r="B565" s="4" t="s">
        <v>962</v>
      </c>
      <c r="C565" s="11">
        <v>26521</v>
      </c>
      <c r="D565" s="51">
        <v>0.84099999999999997</v>
      </c>
      <c r="E565">
        <f t="shared" si="43"/>
        <v>22304.161</v>
      </c>
    </row>
    <row r="566" spans="1:5" x14ac:dyDescent="0.55000000000000004">
      <c r="A566" s="10" t="s">
        <v>314</v>
      </c>
      <c r="B566" s="4" t="s">
        <v>1287</v>
      </c>
      <c r="C566" s="11">
        <v>8650</v>
      </c>
      <c r="D566" s="51">
        <v>0.54400000000000004</v>
      </c>
      <c r="E566">
        <f t="shared" si="43"/>
        <v>4705.6000000000004</v>
      </c>
    </row>
    <row r="567" spans="1:5" x14ac:dyDescent="0.55000000000000004">
      <c r="A567" s="10" t="s">
        <v>314</v>
      </c>
      <c r="B567" s="4" t="s">
        <v>963</v>
      </c>
      <c r="C567" s="11">
        <v>8674</v>
      </c>
      <c r="D567" s="51">
        <v>0.749</v>
      </c>
      <c r="E567">
        <f t="shared" ref="E567:E573" si="44">C567*D567</f>
        <v>6496.826</v>
      </c>
    </row>
    <row r="568" spans="1:5" x14ac:dyDescent="0.55000000000000004">
      <c r="A568" s="10" t="s">
        <v>314</v>
      </c>
      <c r="B568" s="4" t="s">
        <v>1314</v>
      </c>
      <c r="C568" s="11">
        <v>4475</v>
      </c>
      <c r="D568" s="51">
        <v>0.71599999999999997</v>
      </c>
      <c r="E568">
        <f t="shared" si="44"/>
        <v>3204.1</v>
      </c>
    </row>
    <row r="569" spans="1:5" x14ac:dyDescent="0.55000000000000004">
      <c r="A569" s="10" t="s">
        <v>314</v>
      </c>
      <c r="B569" s="4" t="s">
        <v>964</v>
      </c>
      <c r="C569" s="11">
        <v>1617</v>
      </c>
      <c r="D569" s="51">
        <v>0.84099999999999997</v>
      </c>
      <c r="E569">
        <f t="shared" si="44"/>
        <v>1359.8969999999999</v>
      </c>
    </row>
    <row r="570" spans="1:5" x14ac:dyDescent="0.55000000000000004">
      <c r="A570" s="10" t="s">
        <v>314</v>
      </c>
      <c r="B570" s="4" t="s">
        <v>965</v>
      </c>
      <c r="C570" s="11">
        <v>3147</v>
      </c>
      <c r="D570" s="51">
        <v>0.40300000000000002</v>
      </c>
      <c r="E570">
        <f t="shared" si="44"/>
        <v>1268.241</v>
      </c>
    </row>
    <row r="571" spans="1:5" x14ac:dyDescent="0.55000000000000004">
      <c r="A571" s="10" t="s">
        <v>314</v>
      </c>
      <c r="B571" s="4" t="s">
        <v>1358</v>
      </c>
      <c r="C571" s="11">
        <v>2781</v>
      </c>
      <c r="D571" s="51">
        <v>0.90800000000000003</v>
      </c>
      <c r="E571">
        <f t="shared" si="44"/>
        <v>2525.1480000000001</v>
      </c>
    </row>
    <row r="572" spans="1:5" x14ac:dyDescent="0.55000000000000004">
      <c r="A572" s="10" t="s">
        <v>314</v>
      </c>
      <c r="B572" s="4" t="s">
        <v>1378</v>
      </c>
      <c r="C572" s="11">
        <v>6104</v>
      </c>
      <c r="D572" s="51">
        <v>0.76100000000000001</v>
      </c>
      <c r="E572">
        <f t="shared" si="44"/>
        <v>4645.1440000000002</v>
      </c>
    </row>
    <row r="573" spans="1:5" x14ac:dyDescent="0.55000000000000004">
      <c r="A573" s="10" t="s">
        <v>314</v>
      </c>
      <c r="B573" s="4" t="s">
        <v>966</v>
      </c>
      <c r="C573" s="11">
        <v>11851</v>
      </c>
      <c r="D573" s="51">
        <v>0.73699999999999999</v>
      </c>
      <c r="E573">
        <f t="shared" si="44"/>
        <v>8734.1869999999999</v>
      </c>
    </row>
    <row r="574" spans="1:5" x14ac:dyDescent="0.55000000000000004">
      <c r="A574" t="s">
        <v>69</v>
      </c>
      <c r="B574" s="4" t="s">
        <v>967</v>
      </c>
      <c r="C574" s="11">
        <v>74431</v>
      </c>
      <c r="D574" s="51">
        <v>0.69099999999999995</v>
      </c>
      <c r="E574">
        <f>C574*D574</f>
        <v>51431.820999999996</v>
      </c>
    </row>
    <row r="575" spans="1:5" x14ac:dyDescent="0.55000000000000004">
      <c r="A575" s="10" t="s">
        <v>70</v>
      </c>
      <c r="B575" s="4" t="s">
        <v>968</v>
      </c>
      <c r="C575" s="11">
        <v>11946</v>
      </c>
      <c r="D575" s="51">
        <v>0.70299999999999996</v>
      </c>
      <c r="E575">
        <f>C575*D575</f>
        <v>8398.0379999999986</v>
      </c>
    </row>
    <row r="576" spans="1:5" x14ac:dyDescent="0.55000000000000004">
      <c r="A576" s="10" t="s">
        <v>70</v>
      </c>
      <c r="B576" s="4" t="s">
        <v>969</v>
      </c>
      <c r="C576" s="11">
        <v>14211</v>
      </c>
      <c r="D576" s="51">
        <v>0.92200000000000004</v>
      </c>
      <c r="E576">
        <f t="shared" ref="E576:E577" si="45">C576*D576</f>
        <v>13102.542000000001</v>
      </c>
    </row>
    <row r="577" spans="1:5" x14ac:dyDescent="0.55000000000000004">
      <c r="A577" s="10" t="s">
        <v>70</v>
      </c>
      <c r="B577" s="4" t="s">
        <v>970</v>
      </c>
      <c r="C577" s="11">
        <v>15213</v>
      </c>
      <c r="D577" s="51">
        <v>0.93200000000000005</v>
      </c>
      <c r="E577">
        <f t="shared" si="45"/>
        <v>14178.516000000001</v>
      </c>
    </row>
    <row r="578" spans="1:5" x14ac:dyDescent="0.55000000000000004">
      <c r="A578" s="10" t="s">
        <v>315</v>
      </c>
      <c r="B578" s="17" t="s">
        <v>971</v>
      </c>
      <c r="C578" s="11">
        <v>6372</v>
      </c>
      <c r="D578" s="51">
        <v>0.88400000000000001</v>
      </c>
      <c r="E578">
        <f>C578*D578</f>
        <v>5632.848</v>
      </c>
    </row>
    <row r="579" spans="1:5" x14ac:dyDescent="0.55000000000000004">
      <c r="A579" s="10" t="s">
        <v>315</v>
      </c>
      <c r="B579" s="4" t="s">
        <v>972</v>
      </c>
      <c r="C579" s="11">
        <v>3474</v>
      </c>
      <c r="D579" s="51">
        <v>0.16800000000000001</v>
      </c>
      <c r="E579">
        <f t="shared" ref="E579:E589" si="46">C579*D579</f>
        <v>583.63200000000006</v>
      </c>
    </row>
    <row r="580" spans="1:5" x14ac:dyDescent="0.55000000000000004">
      <c r="A580" s="10" t="s">
        <v>315</v>
      </c>
      <c r="B580" s="4" t="s">
        <v>973</v>
      </c>
      <c r="C580" s="11">
        <v>7803</v>
      </c>
      <c r="D580" s="51">
        <v>0.89300000000000002</v>
      </c>
      <c r="E580">
        <f t="shared" si="46"/>
        <v>6968.0789999999997</v>
      </c>
    </row>
    <row r="581" spans="1:5" x14ac:dyDescent="0.55000000000000004">
      <c r="A581" s="10" t="s">
        <v>315</v>
      </c>
      <c r="B581" s="4" t="s">
        <v>974</v>
      </c>
      <c r="C581" s="11">
        <v>1361</v>
      </c>
      <c r="D581" s="51">
        <v>4.7E-2</v>
      </c>
      <c r="E581">
        <f t="shared" si="46"/>
        <v>63.966999999999999</v>
      </c>
    </row>
    <row r="582" spans="1:5" x14ac:dyDescent="0.55000000000000004">
      <c r="A582" s="10" t="s">
        <v>315</v>
      </c>
      <c r="B582" s="4" t="s">
        <v>975</v>
      </c>
      <c r="C582" s="11">
        <v>8560</v>
      </c>
      <c r="D582" s="51">
        <v>0.84699999999999998</v>
      </c>
      <c r="E582">
        <f t="shared" si="46"/>
        <v>7250.32</v>
      </c>
    </row>
    <row r="583" spans="1:5" x14ac:dyDescent="0.55000000000000004">
      <c r="A583" s="10" t="s">
        <v>315</v>
      </c>
      <c r="B583" s="4" t="s">
        <v>976</v>
      </c>
      <c r="C583" s="11">
        <v>5430</v>
      </c>
      <c r="D583" s="51">
        <v>0.84</v>
      </c>
      <c r="E583">
        <f t="shared" si="46"/>
        <v>4561.2</v>
      </c>
    </row>
    <row r="584" spans="1:5" x14ac:dyDescent="0.55000000000000004">
      <c r="A584" s="10" t="s">
        <v>315</v>
      </c>
      <c r="B584" s="4" t="s">
        <v>977</v>
      </c>
      <c r="C584" s="11">
        <v>5345</v>
      </c>
      <c r="D584" s="51">
        <v>0.93600000000000005</v>
      </c>
      <c r="E584">
        <f t="shared" si="46"/>
        <v>5002.92</v>
      </c>
    </row>
    <row r="585" spans="1:5" x14ac:dyDescent="0.55000000000000004">
      <c r="A585" s="10" t="s">
        <v>315</v>
      </c>
      <c r="B585" s="4" t="s">
        <v>978</v>
      </c>
      <c r="C585" s="11">
        <v>6647</v>
      </c>
      <c r="D585" s="51">
        <v>4.7E-2</v>
      </c>
      <c r="E585">
        <f t="shared" si="46"/>
        <v>312.40899999999999</v>
      </c>
    </row>
    <row r="586" spans="1:5" x14ac:dyDescent="0.55000000000000004">
      <c r="A586" s="10" t="s">
        <v>315</v>
      </c>
      <c r="B586" s="4" t="s">
        <v>979</v>
      </c>
      <c r="C586" s="11">
        <v>11346</v>
      </c>
      <c r="D586" s="51">
        <v>7.3999999999999996E-2</v>
      </c>
      <c r="E586">
        <f t="shared" si="46"/>
        <v>839.60399999999993</v>
      </c>
    </row>
    <row r="587" spans="1:5" x14ac:dyDescent="0.55000000000000004">
      <c r="A587" s="10" t="s">
        <v>315</v>
      </c>
      <c r="B587" s="4" t="s">
        <v>980</v>
      </c>
      <c r="C587" s="11">
        <v>9937</v>
      </c>
      <c r="D587" s="51">
        <v>0.17299999999999999</v>
      </c>
      <c r="E587">
        <f t="shared" si="46"/>
        <v>1719.1009999999999</v>
      </c>
    </row>
    <row r="588" spans="1:5" x14ac:dyDescent="0.55000000000000004">
      <c r="A588" s="10" t="s">
        <v>315</v>
      </c>
      <c r="B588" s="4" t="s">
        <v>981</v>
      </c>
      <c r="C588" s="11">
        <v>23496</v>
      </c>
      <c r="D588" s="51">
        <v>0.31</v>
      </c>
      <c r="E588">
        <f t="shared" si="46"/>
        <v>7283.76</v>
      </c>
    </row>
    <row r="589" spans="1:5" x14ac:dyDescent="0.55000000000000004">
      <c r="A589" s="10" t="s">
        <v>315</v>
      </c>
      <c r="B589" s="4" t="s">
        <v>982</v>
      </c>
      <c r="C589" s="11">
        <v>2523</v>
      </c>
      <c r="D589" s="51">
        <v>0.40899999999999997</v>
      </c>
      <c r="E589">
        <f t="shared" si="46"/>
        <v>1031.9069999999999</v>
      </c>
    </row>
    <row r="590" spans="1:5" x14ac:dyDescent="0.55000000000000004">
      <c r="A590" t="s">
        <v>71</v>
      </c>
      <c r="B590" s="4" t="s">
        <v>983</v>
      </c>
      <c r="C590" s="11">
        <v>17890</v>
      </c>
      <c r="D590" s="51">
        <v>0.73699999999999999</v>
      </c>
      <c r="E590">
        <f>C590*D590</f>
        <v>13184.93</v>
      </c>
    </row>
    <row r="591" spans="1:5" x14ac:dyDescent="0.55000000000000004">
      <c r="A591" t="s">
        <v>72</v>
      </c>
      <c r="B591" s="4" t="s">
        <v>594</v>
      </c>
      <c r="C591" s="11">
        <v>20550</v>
      </c>
      <c r="D591" s="51">
        <v>0.52200000000000002</v>
      </c>
      <c r="E591">
        <f>C591*D591</f>
        <v>10727.1</v>
      </c>
    </row>
    <row r="592" spans="1:5" x14ac:dyDescent="0.55000000000000004">
      <c r="A592" t="s">
        <v>73</v>
      </c>
      <c r="B592" s="4" t="s">
        <v>984</v>
      </c>
      <c r="C592" s="11">
        <v>21867</v>
      </c>
      <c r="D592" s="51">
        <v>0.91</v>
      </c>
      <c r="E592">
        <f>C592*D592</f>
        <v>19898.97</v>
      </c>
    </row>
    <row r="593" spans="1:5" x14ac:dyDescent="0.55000000000000004">
      <c r="A593" s="10" t="s">
        <v>316</v>
      </c>
      <c r="B593" s="4" t="s">
        <v>985</v>
      </c>
      <c r="C593" s="11">
        <v>3933</v>
      </c>
      <c r="D593" s="51">
        <v>0.17499999999999999</v>
      </c>
      <c r="E593">
        <f>C593*D593</f>
        <v>688.27499999999998</v>
      </c>
    </row>
    <row r="594" spans="1:5" x14ac:dyDescent="0.55000000000000004">
      <c r="A594" s="10" t="s">
        <v>316</v>
      </c>
      <c r="B594" s="4" t="s">
        <v>986</v>
      </c>
      <c r="C594" s="11">
        <v>7078</v>
      </c>
      <c r="D594" s="51">
        <v>0.34399999999999997</v>
      </c>
      <c r="E594">
        <f t="shared" ref="E594:E595" si="47">C594*D594</f>
        <v>2434.8319999999999</v>
      </c>
    </row>
    <row r="595" spans="1:5" x14ac:dyDescent="0.55000000000000004">
      <c r="A595" s="10" t="s">
        <v>316</v>
      </c>
      <c r="B595" s="4" t="s">
        <v>987</v>
      </c>
      <c r="C595" s="11">
        <v>10806</v>
      </c>
      <c r="D595" s="51">
        <v>0.251</v>
      </c>
      <c r="E595">
        <f t="shared" si="47"/>
        <v>2712.306</v>
      </c>
    </row>
    <row r="596" spans="1:5" x14ac:dyDescent="0.55000000000000004">
      <c r="A596" s="10" t="s">
        <v>110</v>
      </c>
      <c r="B596" s="4" t="s">
        <v>317</v>
      </c>
      <c r="C596" s="11">
        <v>304</v>
      </c>
      <c r="D596" s="51">
        <v>0.28000000000000003</v>
      </c>
      <c r="E596">
        <f>C596*D596</f>
        <v>85.12</v>
      </c>
    </row>
    <row r="597" spans="1:5" x14ac:dyDescent="0.55000000000000004">
      <c r="A597" s="10" t="s">
        <v>110</v>
      </c>
      <c r="B597" s="4" t="s">
        <v>988</v>
      </c>
      <c r="C597" s="11">
        <v>4683</v>
      </c>
      <c r="D597" s="51">
        <v>0.40200000000000002</v>
      </c>
      <c r="E597">
        <f t="shared" ref="E597:E609" si="48">C597*D597</f>
        <v>1882.566</v>
      </c>
    </row>
    <row r="598" spans="1:5" x14ac:dyDescent="0.55000000000000004">
      <c r="A598" s="10" t="s">
        <v>110</v>
      </c>
      <c r="B598" s="4" t="s">
        <v>318</v>
      </c>
      <c r="C598" s="11">
        <v>160</v>
      </c>
      <c r="D598" s="51">
        <v>0.106</v>
      </c>
      <c r="E598">
        <f t="shared" si="48"/>
        <v>16.96</v>
      </c>
    </row>
    <row r="599" spans="1:5" x14ac:dyDescent="0.55000000000000004">
      <c r="A599" s="10" t="s">
        <v>110</v>
      </c>
      <c r="B599" s="4" t="s">
        <v>989</v>
      </c>
      <c r="C599" s="11">
        <v>191</v>
      </c>
      <c r="D599" s="51">
        <v>0.45</v>
      </c>
      <c r="E599">
        <f t="shared" si="48"/>
        <v>85.95</v>
      </c>
    </row>
    <row r="600" spans="1:5" x14ac:dyDescent="0.55000000000000004">
      <c r="A600" s="10" t="s">
        <v>110</v>
      </c>
      <c r="B600" s="4" t="s">
        <v>990</v>
      </c>
      <c r="C600" s="11">
        <v>606</v>
      </c>
      <c r="D600" s="51">
        <v>0.73799999999999999</v>
      </c>
      <c r="E600">
        <f t="shared" si="48"/>
        <v>447.22800000000001</v>
      </c>
    </row>
    <row r="601" spans="1:5" x14ac:dyDescent="0.55000000000000004">
      <c r="A601" s="10" t="s">
        <v>110</v>
      </c>
      <c r="B601" s="4" t="s">
        <v>991</v>
      </c>
      <c r="C601" s="11">
        <v>10551</v>
      </c>
      <c r="D601" s="51">
        <v>0.51</v>
      </c>
      <c r="E601">
        <f t="shared" si="48"/>
        <v>5381.01</v>
      </c>
    </row>
    <row r="602" spans="1:5" x14ac:dyDescent="0.55000000000000004">
      <c r="A602" s="10" t="s">
        <v>110</v>
      </c>
      <c r="B602" s="4" t="s">
        <v>992</v>
      </c>
      <c r="C602" s="11">
        <v>6871</v>
      </c>
      <c r="D602" s="51">
        <v>0.52</v>
      </c>
      <c r="E602">
        <f t="shared" si="48"/>
        <v>3572.92</v>
      </c>
    </row>
    <row r="603" spans="1:5" x14ac:dyDescent="0.55000000000000004">
      <c r="A603" s="10" t="s">
        <v>110</v>
      </c>
      <c r="B603" s="4" t="s">
        <v>993</v>
      </c>
      <c r="C603" s="11">
        <v>6391</v>
      </c>
      <c r="D603" s="51">
        <v>0.28999999999999998</v>
      </c>
      <c r="E603">
        <f t="shared" si="48"/>
        <v>1853.3899999999999</v>
      </c>
    </row>
    <row r="604" spans="1:5" x14ac:dyDescent="0.55000000000000004">
      <c r="A604" s="10" t="s">
        <v>110</v>
      </c>
      <c r="B604" s="4" t="s">
        <v>994</v>
      </c>
      <c r="C604" s="11">
        <v>7595</v>
      </c>
      <c r="D604" s="51">
        <v>0.39100000000000001</v>
      </c>
      <c r="E604">
        <f t="shared" si="48"/>
        <v>2969.645</v>
      </c>
    </row>
    <row r="605" spans="1:5" x14ac:dyDescent="0.55000000000000004">
      <c r="A605" s="10" t="s">
        <v>110</v>
      </c>
      <c r="B605" s="4" t="s">
        <v>319</v>
      </c>
      <c r="C605" s="11">
        <v>161</v>
      </c>
      <c r="D605" s="51">
        <v>0.83199999999999996</v>
      </c>
      <c r="E605">
        <f t="shared" si="48"/>
        <v>133.952</v>
      </c>
    </row>
    <row r="606" spans="1:5" x14ac:dyDescent="0.55000000000000004">
      <c r="A606" s="10" t="s">
        <v>110</v>
      </c>
      <c r="B606" s="4" t="s">
        <v>1349</v>
      </c>
      <c r="C606" s="11">
        <v>597</v>
      </c>
      <c r="D606" s="51">
        <v>0.64200000000000002</v>
      </c>
      <c r="E606">
        <f t="shared" si="48"/>
        <v>383.274</v>
      </c>
    </row>
    <row r="607" spans="1:5" x14ac:dyDescent="0.55000000000000004">
      <c r="A607" s="10" t="s">
        <v>110</v>
      </c>
      <c r="B607" s="4" t="s">
        <v>995</v>
      </c>
      <c r="C607" s="11">
        <v>321</v>
      </c>
      <c r="D607" s="51">
        <v>0.80700000000000005</v>
      </c>
      <c r="E607">
        <f t="shared" si="48"/>
        <v>259.04700000000003</v>
      </c>
    </row>
    <row r="608" spans="1:5" x14ac:dyDescent="0.55000000000000004">
      <c r="A608" s="10" t="s">
        <v>110</v>
      </c>
      <c r="B608" s="4" t="s">
        <v>996</v>
      </c>
      <c r="C608" s="11">
        <v>2370</v>
      </c>
      <c r="D608" s="51">
        <v>0.20499999999999999</v>
      </c>
      <c r="E608">
        <f t="shared" si="48"/>
        <v>485.84999999999997</v>
      </c>
    </row>
    <row r="609" spans="1:5" x14ac:dyDescent="0.55000000000000004">
      <c r="A609" s="10" t="s">
        <v>110</v>
      </c>
      <c r="B609" s="4" t="s">
        <v>320</v>
      </c>
      <c r="C609" s="11">
        <v>240</v>
      </c>
      <c r="D609" s="51">
        <v>0.85399999999999998</v>
      </c>
      <c r="E609">
        <f t="shared" si="48"/>
        <v>204.96</v>
      </c>
    </row>
    <row r="610" spans="1:5" x14ac:dyDescent="0.55000000000000004">
      <c r="A610" s="10" t="s">
        <v>111</v>
      </c>
      <c r="B610" s="4" t="s">
        <v>321</v>
      </c>
      <c r="C610" s="11">
        <v>288</v>
      </c>
      <c r="D610" s="51">
        <v>0.51400000000000001</v>
      </c>
      <c r="E610">
        <f>C610*D610</f>
        <v>148.03200000000001</v>
      </c>
    </row>
    <row r="611" spans="1:5" x14ac:dyDescent="0.55000000000000004">
      <c r="A611" s="10" t="s">
        <v>111</v>
      </c>
      <c r="B611" s="4" t="s">
        <v>997</v>
      </c>
      <c r="C611" s="11">
        <v>131</v>
      </c>
      <c r="D611" s="51">
        <v>9.1999999999999998E-2</v>
      </c>
      <c r="E611">
        <f t="shared" ref="E611:E634" si="49">C611*D611</f>
        <v>12.052</v>
      </c>
    </row>
    <row r="612" spans="1:5" x14ac:dyDescent="0.55000000000000004">
      <c r="A612" s="10" t="s">
        <v>111</v>
      </c>
      <c r="B612" s="4" t="s">
        <v>998</v>
      </c>
      <c r="C612" s="11">
        <v>212</v>
      </c>
      <c r="D612" s="51">
        <v>0.57999999999999996</v>
      </c>
      <c r="E612">
        <f t="shared" si="49"/>
        <v>122.96</v>
      </c>
    </row>
    <row r="613" spans="1:5" x14ac:dyDescent="0.55000000000000004">
      <c r="A613" s="10" t="s">
        <v>111</v>
      </c>
      <c r="B613" s="4" t="s">
        <v>999</v>
      </c>
      <c r="C613" s="11">
        <v>564</v>
      </c>
      <c r="D613" s="51">
        <v>0.39900000000000002</v>
      </c>
      <c r="E613">
        <f t="shared" si="49"/>
        <v>225.036</v>
      </c>
    </row>
    <row r="614" spans="1:5" x14ac:dyDescent="0.55000000000000004">
      <c r="A614" s="10" t="s">
        <v>111</v>
      </c>
      <c r="B614" s="4" t="s">
        <v>1000</v>
      </c>
      <c r="C614" s="11">
        <v>2205</v>
      </c>
      <c r="D614" s="51">
        <v>0.63900000000000001</v>
      </c>
      <c r="E614">
        <f t="shared" si="49"/>
        <v>1408.9950000000001</v>
      </c>
    </row>
    <row r="615" spans="1:5" x14ac:dyDescent="0.55000000000000004">
      <c r="A615" s="10" t="s">
        <v>111</v>
      </c>
      <c r="B615" s="4" t="s">
        <v>1001</v>
      </c>
      <c r="C615" s="11">
        <v>170</v>
      </c>
      <c r="D615" s="51">
        <v>9.4E-2</v>
      </c>
      <c r="E615">
        <f t="shared" si="49"/>
        <v>15.98</v>
      </c>
    </row>
    <row r="616" spans="1:5" x14ac:dyDescent="0.55000000000000004">
      <c r="A616" s="10" t="s">
        <v>111</v>
      </c>
      <c r="B616" s="4" t="s">
        <v>1002</v>
      </c>
      <c r="C616" s="11">
        <v>200</v>
      </c>
      <c r="D616" s="51">
        <v>0.63500000000000001</v>
      </c>
      <c r="E616">
        <f t="shared" si="49"/>
        <v>127</v>
      </c>
    </row>
    <row r="617" spans="1:5" x14ac:dyDescent="0.55000000000000004">
      <c r="A617" s="10" t="s">
        <v>111</v>
      </c>
      <c r="B617" s="4" t="s">
        <v>1003</v>
      </c>
      <c r="C617" s="11">
        <v>207</v>
      </c>
      <c r="D617" s="51">
        <v>0.83099999999999996</v>
      </c>
      <c r="E617">
        <f t="shared" si="49"/>
        <v>172.017</v>
      </c>
    </row>
    <row r="618" spans="1:5" x14ac:dyDescent="0.55000000000000004">
      <c r="A618" s="10" t="s">
        <v>111</v>
      </c>
      <c r="B618" s="4" t="s">
        <v>322</v>
      </c>
      <c r="C618" s="11">
        <v>368</v>
      </c>
      <c r="D618" s="51">
        <v>0.52700000000000002</v>
      </c>
      <c r="E618">
        <f t="shared" si="49"/>
        <v>193.93600000000001</v>
      </c>
    </row>
    <row r="619" spans="1:5" x14ac:dyDescent="0.55000000000000004">
      <c r="A619" s="10" t="s">
        <v>111</v>
      </c>
      <c r="B619" s="4" t="s">
        <v>1297</v>
      </c>
      <c r="C619" s="11">
        <v>3541</v>
      </c>
      <c r="D619" s="51">
        <v>0.40899999999999997</v>
      </c>
      <c r="E619">
        <f>C619*D619</f>
        <v>1448.269</v>
      </c>
    </row>
    <row r="620" spans="1:5" x14ac:dyDescent="0.55000000000000004">
      <c r="A620" s="10" t="s">
        <v>111</v>
      </c>
      <c r="B620" s="4" t="s">
        <v>1004</v>
      </c>
      <c r="C620" s="11">
        <v>1298</v>
      </c>
      <c r="D620" s="51">
        <v>0.88700000000000001</v>
      </c>
      <c r="E620">
        <f t="shared" si="49"/>
        <v>1151.326</v>
      </c>
    </row>
    <row r="621" spans="1:5" x14ac:dyDescent="0.55000000000000004">
      <c r="A621" s="10" t="s">
        <v>111</v>
      </c>
      <c r="B621" s="4" t="s">
        <v>1005</v>
      </c>
      <c r="C621" s="11">
        <v>963</v>
      </c>
      <c r="D621" s="51">
        <v>0.32200000000000001</v>
      </c>
      <c r="E621">
        <f t="shared" si="49"/>
        <v>310.08600000000001</v>
      </c>
    </row>
    <row r="622" spans="1:5" x14ac:dyDescent="0.55000000000000004">
      <c r="A622" s="10" t="s">
        <v>111</v>
      </c>
      <c r="B622" s="4" t="s">
        <v>1006</v>
      </c>
      <c r="C622" s="11">
        <v>9711</v>
      </c>
      <c r="D622" s="51">
        <v>0.68500000000000005</v>
      </c>
      <c r="E622">
        <f t="shared" si="49"/>
        <v>6652.0350000000008</v>
      </c>
    </row>
    <row r="623" spans="1:5" x14ac:dyDescent="0.55000000000000004">
      <c r="A623" s="10" t="s">
        <v>111</v>
      </c>
      <c r="B623" s="4" t="s">
        <v>1007</v>
      </c>
      <c r="C623" s="11">
        <v>139</v>
      </c>
      <c r="D623" s="51">
        <v>0.216</v>
      </c>
      <c r="E623">
        <f t="shared" si="49"/>
        <v>30.024000000000001</v>
      </c>
    </row>
    <row r="624" spans="1:5" x14ac:dyDescent="0.55000000000000004">
      <c r="A624" s="10" t="s">
        <v>111</v>
      </c>
      <c r="B624" s="4" t="s">
        <v>323</v>
      </c>
      <c r="C624" s="11">
        <v>431</v>
      </c>
      <c r="D624" s="51">
        <v>0.58699999999999997</v>
      </c>
      <c r="E624">
        <f>C624*D624</f>
        <v>252.99699999999999</v>
      </c>
    </row>
    <row r="625" spans="1:5" x14ac:dyDescent="0.55000000000000004">
      <c r="A625" s="10" t="s">
        <v>111</v>
      </c>
      <c r="B625" s="4" t="s">
        <v>1008</v>
      </c>
      <c r="C625" s="11">
        <v>410</v>
      </c>
      <c r="D625" s="51">
        <v>0.112</v>
      </c>
      <c r="E625">
        <f t="shared" si="49"/>
        <v>45.92</v>
      </c>
    </row>
    <row r="626" spans="1:5" x14ac:dyDescent="0.55000000000000004">
      <c r="A626" s="10" t="s">
        <v>111</v>
      </c>
      <c r="B626" s="4" t="s">
        <v>1009</v>
      </c>
      <c r="C626" s="11">
        <v>2246</v>
      </c>
      <c r="D626" s="51">
        <v>0.443</v>
      </c>
      <c r="E626">
        <f t="shared" si="49"/>
        <v>994.97800000000007</v>
      </c>
    </row>
    <row r="627" spans="1:5" x14ac:dyDescent="0.55000000000000004">
      <c r="A627" s="10" t="s">
        <v>111</v>
      </c>
      <c r="B627" s="4" t="s">
        <v>324</v>
      </c>
      <c r="C627" s="11">
        <v>287</v>
      </c>
      <c r="D627" s="51">
        <v>0.22600000000000001</v>
      </c>
      <c r="E627">
        <f t="shared" si="49"/>
        <v>64.861999999999995</v>
      </c>
    </row>
    <row r="628" spans="1:5" x14ac:dyDescent="0.55000000000000004">
      <c r="A628" s="10" t="s">
        <v>111</v>
      </c>
      <c r="B628" s="4" t="s">
        <v>325</v>
      </c>
      <c r="C628" s="11">
        <v>264</v>
      </c>
      <c r="D628" s="51">
        <v>0.79200000000000004</v>
      </c>
      <c r="E628">
        <f t="shared" si="49"/>
        <v>209.08800000000002</v>
      </c>
    </row>
    <row r="629" spans="1:5" x14ac:dyDescent="0.55000000000000004">
      <c r="A629" s="10" t="s">
        <v>111</v>
      </c>
      <c r="B629" s="4" t="s">
        <v>1010</v>
      </c>
      <c r="C629" s="11">
        <v>13717</v>
      </c>
      <c r="D629" s="51">
        <v>0.53700000000000003</v>
      </c>
      <c r="E629">
        <f t="shared" si="49"/>
        <v>7366.0290000000005</v>
      </c>
    </row>
    <row r="630" spans="1:5" x14ac:dyDescent="0.55000000000000004">
      <c r="A630" s="10" t="s">
        <v>111</v>
      </c>
      <c r="B630" s="4" t="s">
        <v>1011</v>
      </c>
      <c r="C630" s="11">
        <v>7949</v>
      </c>
      <c r="D630" s="51">
        <v>0.78600000000000003</v>
      </c>
      <c r="E630">
        <f t="shared" si="49"/>
        <v>6247.9140000000007</v>
      </c>
    </row>
    <row r="631" spans="1:5" x14ac:dyDescent="0.55000000000000004">
      <c r="A631" s="10" t="s">
        <v>111</v>
      </c>
      <c r="B631" s="4" t="s">
        <v>1012</v>
      </c>
      <c r="C631" s="11">
        <v>17122</v>
      </c>
      <c r="D631" s="51">
        <v>0.92500000000000004</v>
      </c>
      <c r="E631">
        <f t="shared" si="49"/>
        <v>15837.85</v>
      </c>
    </row>
    <row r="632" spans="1:5" x14ac:dyDescent="0.55000000000000004">
      <c r="A632" s="10" t="s">
        <v>111</v>
      </c>
      <c r="B632" s="4" t="s">
        <v>1013</v>
      </c>
      <c r="C632" s="11">
        <v>944</v>
      </c>
      <c r="D632" s="51">
        <v>0.34499999999999997</v>
      </c>
      <c r="E632">
        <f t="shared" si="49"/>
        <v>325.67999999999995</v>
      </c>
    </row>
    <row r="633" spans="1:5" x14ac:dyDescent="0.55000000000000004">
      <c r="A633" s="10" t="s">
        <v>111</v>
      </c>
      <c r="B633" s="4" t="s">
        <v>1014</v>
      </c>
      <c r="C633" s="11">
        <v>600</v>
      </c>
      <c r="D633" s="51">
        <v>0.54500000000000004</v>
      </c>
      <c r="E633">
        <f t="shared" si="49"/>
        <v>327</v>
      </c>
    </row>
    <row r="634" spans="1:5" x14ac:dyDescent="0.55000000000000004">
      <c r="A634" s="10" t="s">
        <v>111</v>
      </c>
      <c r="B634" s="4" t="s">
        <v>1015</v>
      </c>
      <c r="C634" s="11">
        <v>75</v>
      </c>
      <c r="D634" s="51">
        <v>0.42699999999999999</v>
      </c>
      <c r="E634">
        <f t="shared" si="49"/>
        <v>32.024999999999999</v>
      </c>
    </row>
    <row r="635" spans="1:5" x14ac:dyDescent="0.55000000000000004">
      <c r="A635" s="10" t="s">
        <v>112</v>
      </c>
      <c r="B635" s="4" t="s">
        <v>1016</v>
      </c>
      <c r="C635" s="26">
        <v>549</v>
      </c>
      <c r="D635" s="69">
        <v>0.75800000000000001</v>
      </c>
      <c r="E635" s="27">
        <f>C635*D635</f>
        <v>416.142</v>
      </c>
    </row>
    <row r="636" spans="1:5" x14ac:dyDescent="0.55000000000000004">
      <c r="A636" s="10" t="s">
        <v>112</v>
      </c>
      <c r="B636" s="4" t="s">
        <v>1017</v>
      </c>
      <c r="C636" s="26">
        <v>18733</v>
      </c>
      <c r="D636" s="69">
        <v>0.255</v>
      </c>
      <c r="E636" s="27">
        <f t="shared" ref="E636:E666" si="50">C636*D636</f>
        <v>4776.915</v>
      </c>
    </row>
    <row r="637" spans="1:5" x14ac:dyDescent="0.55000000000000004">
      <c r="A637" s="10" t="s">
        <v>112</v>
      </c>
      <c r="B637" s="4" t="s">
        <v>1018</v>
      </c>
      <c r="C637" s="26">
        <v>3751</v>
      </c>
      <c r="D637" s="69">
        <v>0.76500000000000001</v>
      </c>
      <c r="E637" s="27">
        <f t="shared" si="50"/>
        <v>2869.5149999999999</v>
      </c>
    </row>
    <row r="638" spans="1:5" x14ac:dyDescent="0.55000000000000004">
      <c r="A638" s="10" t="s">
        <v>112</v>
      </c>
      <c r="B638" s="4" t="s">
        <v>1019</v>
      </c>
      <c r="C638" s="26">
        <v>8429</v>
      </c>
      <c r="D638" s="69">
        <v>0.877</v>
      </c>
      <c r="E638" s="27">
        <f t="shared" si="50"/>
        <v>7392.2330000000002</v>
      </c>
    </row>
    <row r="639" spans="1:5" x14ac:dyDescent="0.55000000000000004">
      <c r="A639" s="10" t="s">
        <v>112</v>
      </c>
      <c r="B639" s="4" t="s">
        <v>1322</v>
      </c>
      <c r="C639" s="26">
        <v>618</v>
      </c>
      <c r="D639" s="69">
        <v>0.39800000000000002</v>
      </c>
      <c r="E639" s="27">
        <f t="shared" si="50"/>
        <v>245.964</v>
      </c>
    </row>
    <row r="640" spans="1:5" x14ac:dyDescent="0.55000000000000004">
      <c r="A640" s="10" t="s">
        <v>112</v>
      </c>
      <c r="B640" s="4" t="s">
        <v>1020</v>
      </c>
      <c r="C640" s="26">
        <v>6285</v>
      </c>
      <c r="D640" s="69">
        <v>0.38600000000000001</v>
      </c>
      <c r="E640" s="27">
        <f t="shared" si="50"/>
        <v>2426.0100000000002</v>
      </c>
    </row>
    <row r="641" spans="1:5" x14ac:dyDescent="0.55000000000000004">
      <c r="A641" s="10" t="s">
        <v>112</v>
      </c>
      <c r="B641" s="4" t="s">
        <v>1021</v>
      </c>
      <c r="C641" s="26">
        <v>157</v>
      </c>
      <c r="D641" s="69">
        <v>0.52900000000000003</v>
      </c>
      <c r="E641" s="27">
        <f t="shared" si="50"/>
        <v>83.052999999999997</v>
      </c>
    </row>
    <row r="642" spans="1:5" x14ac:dyDescent="0.55000000000000004">
      <c r="A642" s="10" t="s">
        <v>112</v>
      </c>
      <c r="B642" s="4" t="s">
        <v>1022</v>
      </c>
      <c r="C642" s="26">
        <v>4554</v>
      </c>
      <c r="D642" s="69">
        <v>6.8000000000000005E-2</v>
      </c>
      <c r="E642" s="27">
        <f t="shared" si="50"/>
        <v>309.67200000000003</v>
      </c>
    </row>
    <row r="643" spans="1:5" x14ac:dyDescent="0.55000000000000004">
      <c r="A643" s="10" t="s">
        <v>112</v>
      </c>
      <c r="B643" s="4" t="s">
        <v>1023</v>
      </c>
      <c r="C643" s="26">
        <v>2626</v>
      </c>
      <c r="D643" s="69">
        <v>0.84099999999999997</v>
      </c>
      <c r="E643" s="27">
        <f t="shared" si="50"/>
        <v>2208.4659999999999</v>
      </c>
    </row>
    <row r="644" spans="1:5" x14ac:dyDescent="0.55000000000000004">
      <c r="A644" s="10" t="s">
        <v>112</v>
      </c>
      <c r="B644" s="4" t="s">
        <v>1024</v>
      </c>
      <c r="C644" s="26">
        <v>2444</v>
      </c>
      <c r="D644" s="69">
        <v>0.50700000000000001</v>
      </c>
      <c r="E644" s="27">
        <f t="shared" si="50"/>
        <v>1239.1079999999999</v>
      </c>
    </row>
    <row r="645" spans="1:5" x14ac:dyDescent="0.55000000000000004">
      <c r="A645" s="10" t="s">
        <v>112</v>
      </c>
      <c r="B645" s="4" t="s">
        <v>1025</v>
      </c>
      <c r="C645" s="26">
        <v>16599</v>
      </c>
      <c r="D645" s="69">
        <v>0.85499999999999998</v>
      </c>
      <c r="E645" s="27">
        <f t="shared" si="50"/>
        <v>14192.145</v>
      </c>
    </row>
    <row r="646" spans="1:5" x14ac:dyDescent="0.55000000000000004">
      <c r="A646" s="10" t="s">
        <v>112</v>
      </c>
      <c r="B646" s="4" t="s">
        <v>1026</v>
      </c>
      <c r="C646" s="26">
        <v>16661</v>
      </c>
      <c r="D646" s="69">
        <v>0.68100000000000005</v>
      </c>
      <c r="E646" s="27">
        <f t="shared" si="50"/>
        <v>11346.141000000001</v>
      </c>
    </row>
    <row r="647" spans="1:5" x14ac:dyDescent="0.55000000000000004">
      <c r="A647" s="10" t="s">
        <v>112</v>
      </c>
      <c r="B647" s="4" t="s">
        <v>1027</v>
      </c>
      <c r="C647" s="26">
        <v>6391</v>
      </c>
      <c r="D647" s="69">
        <v>0.28999999999999998</v>
      </c>
      <c r="E647" s="27">
        <f t="shared" si="50"/>
        <v>1853.3899999999999</v>
      </c>
    </row>
    <row r="648" spans="1:5" x14ac:dyDescent="0.55000000000000004">
      <c r="A648" s="10" t="s">
        <v>112</v>
      </c>
      <c r="B648" s="4" t="s">
        <v>1343</v>
      </c>
      <c r="C648" s="26">
        <v>5090</v>
      </c>
      <c r="D648" s="69">
        <v>0.75700000000000001</v>
      </c>
      <c r="E648" s="27">
        <f t="shared" si="50"/>
        <v>3853.13</v>
      </c>
    </row>
    <row r="649" spans="1:5" x14ac:dyDescent="0.55000000000000004">
      <c r="A649" s="10" t="s">
        <v>112</v>
      </c>
      <c r="B649" s="4" t="s">
        <v>1028</v>
      </c>
      <c r="C649" s="26">
        <v>58</v>
      </c>
      <c r="D649" s="69">
        <v>0.17199999999999999</v>
      </c>
      <c r="E649" s="27">
        <f t="shared" si="50"/>
        <v>9.9759999999999991</v>
      </c>
    </row>
    <row r="650" spans="1:5" x14ac:dyDescent="0.55000000000000004">
      <c r="A650" s="10" t="s">
        <v>112</v>
      </c>
      <c r="B650" s="4" t="s">
        <v>1029</v>
      </c>
      <c r="C650" s="26">
        <v>5306</v>
      </c>
      <c r="D650" s="69">
        <v>0.89800000000000002</v>
      </c>
      <c r="E650" s="27">
        <f t="shared" si="50"/>
        <v>4764.7880000000005</v>
      </c>
    </row>
    <row r="651" spans="1:5" x14ac:dyDescent="0.55000000000000004">
      <c r="A651" s="10" t="s">
        <v>112</v>
      </c>
      <c r="B651" s="4" t="s">
        <v>1030</v>
      </c>
      <c r="C651" s="26">
        <v>16801</v>
      </c>
      <c r="D651" s="69">
        <v>0.34899999999999998</v>
      </c>
      <c r="E651" s="27">
        <f t="shared" si="50"/>
        <v>5863.549</v>
      </c>
    </row>
    <row r="652" spans="1:5" x14ac:dyDescent="0.55000000000000004">
      <c r="A652" s="10" t="s">
        <v>112</v>
      </c>
      <c r="B652" s="4" t="s">
        <v>1031</v>
      </c>
      <c r="C652" s="26">
        <v>261</v>
      </c>
      <c r="D652" s="69">
        <v>0.73899999999999999</v>
      </c>
      <c r="E652" s="27">
        <f t="shared" si="50"/>
        <v>192.87899999999999</v>
      </c>
    </row>
    <row r="653" spans="1:5" x14ac:dyDescent="0.55000000000000004">
      <c r="A653" s="10" t="s">
        <v>112</v>
      </c>
      <c r="B653" s="4" t="s">
        <v>1032</v>
      </c>
      <c r="C653" s="26">
        <v>16813</v>
      </c>
      <c r="D653" s="69">
        <v>0.55900000000000005</v>
      </c>
      <c r="E653" s="27">
        <f t="shared" si="50"/>
        <v>9398.4670000000006</v>
      </c>
    </row>
    <row r="654" spans="1:5" x14ac:dyDescent="0.55000000000000004">
      <c r="A654" s="10" t="s">
        <v>112</v>
      </c>
      <c r="B654" s="4" t="s">
        <v>326</v>
      </c>
      <c r="C654" s="26">
        <v>710</v>
      </c>
      <c r="D654" s="69">
        <v>0.59599999999999997</v>
      </c>
      <c r="E654" s="27">
        <f t="shared" si="50"/>
        <v>423.15999999999997</v>
      </c>
    </row>
    <row r="655" spans="1:5" x14ac:dyDescent="0.55000000000000004">
      <c r="A655" s="10" t="s">
        <v>112</v>
      </c>
      <c r="B655" s="4" t="s">
        <v>1033</v>
      </c>
      <c r="C655" s="26">
        <v>11323</v>
      </c>
      <c r="D655" s="69">
        <v>0.129</v>
      </c>
      <c r="E655" s="27">
        <f t="shared" si="50"/>
        <v>1460.6670000000001</v>
      </c>
    </row>
    <row r="656" spans="1:5" x14ac:dyDescent="0.55000000000000004">
      <c r="A656" s="10" t="s">
        <v>112</v>
      </c>
      <c r="B656" s="4" t="s">
        <v>327</v>
      </c>
      <c r="C656" s="26">
        <v>397</v>
      </c>
      <c r="D656" s="69">
        <v>0.191</v>
      </c>
      <c r="E656" s="27">
        <f t="shared" si="50"/>
        <v>75.826999999999998</v>
      </c>
    </row>
    <row r="657" spans="1:5" x14ac:dyDescent="0.55000000000000004">
      <c r="A657" s="10" t="s">
        <v>112</v>
      </c>
      <c r="B657" s="4" t="s">
        <v>328</v>
      </c>
      <c r="C657" s="26">
        <v>396</v>
      </c>
      <c r="D657" s="69">
        <v>9.0999999999999998E-2</v>
      </c>
      <c r="E657" s="27">
        <f t="shared" si="50"/>
        <v>36.036000000000001</v>
      </c>
    </row>
    <row r="658" spans="1:5" x14ac:dyDescent="0.55000000000000004">
      <c r="A658" s="10" t="s">
        <v>112</v>
      </c>
      <c r="B658" s="4" t="s">
        <v>329</v>
      </c>
      <c r="C658" s="26">
        <v>263</v>
      </c>
      <c r="D658" s="69">
        <v>0.27</v>
      </c>
      <c r="E658" s="27">
        <f t="shared" si="50"/>
        <v>71.010000000000005</v>
      </c>
    </row>
    <row r="659" spans="1:5" x14ac:dyDescent="0.55000000000000004">
      <c r="A659" s="10" t="s">
        <v>112</v>
      </c>
      <c r="B659" s="4" t="s">
        <v>330</v>
      </c>
      <c r="C659" s="26">
        <v>435</v>
      </c>
      <c r="D659" s="69">
        <v>0.34</v>
      </c>
      <c r="E659" s="27">
        <f t="shared" si="50"/>
        <v>147.9</v>
      </c>
    </row>
    <row r="660" spans="1:5" x14ac:dyDescent="0.55000000000000004">
      <c r="A660" s="10" t="s">
        <v>112</v>
      </c>
      <c r="B660" s="4" t="s">
        <v>331</v>
      </c>
      <c r="C660" s="26">
        <v>1056</v>
      </c>
      <c r="D660" s="69">
        <v>0.8</v>
      </c>
      <c r="E660" s="27">
        <f t="shared" si="50"/>
        <v>844.80000000000007</v>
      </c>
    </row>
    <row r="661" spans="1:5" x14ac:dyDescent="0.55000000000000004">
      <c r="A661" s="10" t="s">
        <v>112</v>
      </c>
      <c r="B661" s="4" t="s">
        <v>332</v>
      </c>
      <c r="C661" s="26">
        <v>235</v>
      </c>
      <c r="D661" s="69">
        <v>0.52800000000000002</v>
      </c>
      <c r="E661" s="27">
        <f t="shared" si="50"/>
        <v>124.08000000000001</v>
      </c>
    </row>
    <row r="662" spans="1:5" x14ac:dyDescent="0.55000000000000004">
      <c r="A662" s="10" t="s">
        <v>112</v>
      </c>
      <c r="B662" s="4" t="s">
        <v>333</v>
      </c>
      <c r="C662" s="26">
        <v>578</v>
      </c>
      <c r="D662" s="69">
        <v>9.9000000000000005E-2</v>
      </c>
      <c r="E662" s="27">
        <f t="shared" si="50"/>
        <v>57.222000000000001</v>
      </c>
    </row>
    <row r="663" spans="1:5" x14ac:dyDescent="0.55000000000000004">
      <c r="A663" s="10" t="s">
        <v>112</v>
      </c>
      <c r="B663" s="4" t="s">
        <v>334</v>
      </c>
      <c r="C663" s="26">
        <v>633</v>
      </c>
      <c r="D663" s="69">
        <v>0.27500000000000002</v>
      </c>
      <c r="E663" s="27">
        <f t="shared" si="50"/>
        <v>174.07500000000002</v>
      </c>
    </row>
    <row r="664" spans="1:5" x14ac:dyDescent="0.55000000000000004">
      <c r="A664" s="10" t="s">
        <v>112</v>
      </c>
      <c r="B664" s="4" t="s">
        <v>335</v>
      </c>
      <c r="C664" s="26">
        <v>92</v>
      </c>
      <c r="D664" s="69">
        <v>0.25</v>
      </c>
      <c r="E664" s="27">
        <f t="shared" si="50"/>
        <v>23</v>
      </c>
    </row>
    <row r="665" spans="1:5" x14ac:dyDescent="0.55000000000000004">
      <c r="A665" s="10" t="s">
        <v>112</v>
      </c>
      <c r="B665" s="4" t="s">
        <v>336</v>
      </c>
      <c r="C665" s="26">
        <v>74</v>
      </c>
      <c r="D665" s="69">
        <v>0.29699999999999999</v>
      </c>
      <c r="E665" s="27">
        <f t="shared" si="50"/>
        <v>21.977999999999998</v>
      </c>
    </row>
    <row r="666" spans="1:5" x14ac:dyDescent="0.55000000000000004">
      <c r="A666" s="10" t="s">
        <v>112</v>
      </c>
      <c r="B666" s="4" t="s">
        <v>337</v>
      </c>
      <c r="C666" s="26">
        <v>763</v>
      </c>
      <c r="D666" s="69">
        <v>0.505</v>
      </c>
      <c r="E666" s="27">
        <f t="shared" si="50"/>
        <v>385.315</v>
      </c>
    </row>
    <row r="667" spans="1:5" x14ac:dyDescent="0.55000000000000004">
      <c r="A667" s="10" t="s">
        <v>112</v>
      </c>
      <c r="B667" s="4" t="s">
        <v>338</v>
      </c>
      <c r="C667" s="26" t="s">
        <v>144</v>
      </c>
      <c r="D667" s="69" t="s">
        <v>144</v>
      </c>
      <c r="E667" s="27" t="s">
        <v>144</v>
      </c>
    </row>
    <row r="668" spans="1:5" x14ac:dyDescent="0.55000000000000004">
      <c r="A668" s="10" t="s">
        <v>339</v>
      </c>
      <c r="B668" s="4" t="s">
        <v>1268</v>
      </c>
      <c r="C668" s="11">
        <v>395</v>
      </c>
      <c r="D668" s="51">
        <v>0.65100000000000002</v>
      </c>
      <c r="E668">
        <f>C668*D668</f>
        <v>257.14499999999998</v>
      </c>
    </row>
    <row r="669" spans="1:5" x14ac:dyDescent="0.55000000000000004">
      <c r="A669" s="10" t="s">
        <v>339</v>
      </c>
      <c r="B669" s="4" t="s">
        <v>1271</v>
      </c>
      <c r="C669" s="11">
        <v>872</v>
      </c>
      <c r="D669" s="51">
        <v>0.59399999999999997</v>
      </c>
      <c r="E669">
        <f t="shared" ref="E669:E682" si="51">C669*D669</f>
        <v>517.96799999999996</v>
      </c>
    </row>
    <row r="670" spans="1:5" x14ac:dyDescent="0.55000000000000004">
      <c r="A670" s="10" t="s">
        <v>339</v>
      </c>
      <c r="B670" s="4" t="s">
        <v>1034</v>
      </c>
      <c r="C670" s="11">
        <v>657</v>
      </c>
      <c r="D670" s="51">
        <v>0.63900000000000001</v>
      </c>
      <c r="E670">
        <f t="shared" si="51"/>
        <v>419.82300000000004</v>
      </c>
    </row>
    <row r="671" spans="1:5" x14ac:dyDescent="0.55000000000000004">
      <c r="A671" s="10" t="s">
        <v>339</v>
      </c>
      <c r="B671" s="4" t="s">
        <v>1035</v>
      </c>
      <c r="C671" s="11">
        <v>2243</v>
      </c>
      <c r="D671" s="51">
        <v>0.81699999999999995</v>
      </c>
      <c r="E671">
        <f t="shared" si="51"/>
        <v>1832.5309999999999</v>
      </c>
    </row>
    <row r="672" spans="1:5" x14ac:dyDescent="0.55000000000000004">
      <c r="A672" s="10" t="s">
        <v>339</v>
      </c>
      <c r="B672" s="4" t="s">
        <v>1036</v>
      </c>
      <c r="C672" s="11">
        <v>1113</v>
      </c>
      <c r="D672" s="51">
        <v>0.72</v>
      </c>
      <c r="E672">
        <f t="shared" si="51"/>
        <v>801.36</v>
      </c>
    </row>
    <row r="673" spans="1:5" x14ac:dyDescent="0.55000000000000004">
      <c r="A673" s="10" t="s">
        <v>339</v>
      </c>
      <c r="B673" s="4" t="s">
        <v>340</v>
      </c>
      <c r="C673" s="11">
        <v>591</v>
      </c>
      <c r="D673" s="51">
        <v>0.98799999999999999</v>
      </c>
      <c r="E673">
        <f t="shared" si="51"/>
        <v>583.90800000000002</v>
      </c>
    </row>
    <row r="674" spans="1:5" x14ac:dyDescent="0.55000000000000004">
      <c r="A674" s="10" t="s">
        <v>339</v>
      </c>
      <c r="B674" s="4" t="s">
        <v>1037</v>
      </c>
      <c r="C674" s="11">
        <v>1940</v>
      </c>
      <c r="D674" s="51">
        <v>0.45300000000000001</v>
      </c>
      <c r="E674">
        <f t="shared" si="51"/>
        <v>878.82</v>
      </c>
    </row>
    <row r="675" spans="1:5" x14ac:dyDescent="0.55000000000000004">
      <c r="A675" s="10" t="s">
        <v>339</v>
      </c>
      <c r="B675" s="4" t="s">
        <v>341</v>
      </c>
      <c r="C675" s="11">
        <v>385</v>
      </c>
      <c r="D675" s="51">
        <v>0.83099999999999996</v>
      </c>
      <c r="E675">
        <f t="shared" si="51"/>
        <v>319.935</v>
      </c>
    </row>
    <row r="676" spans="1:5" x14ac:dyDescent="0.55000000000000004">
      <c r="A676" s="10" t="s">
        <v>339</v>
      </c>
      <c r="B676" s="4" t="s">
        <v>1038</v>
      </c>
      <c r="C676" s="11">
        <v>20017</v>
      </c>
      <c r="D676" s="51">
        <v>0.89200000000000002</v>
      </c>
      <c r="E676">
        <f t="shared" si="51"/>
        <v>17855.164000000001</v>
      </c>
    </row>
    <row r="677" spans="1:5" x14ac:dyDescent="0.55000000000000004">
      <c r="A677" s="10" t="s">
        <v>339</v>
      </c>
      <c r="B677" s="4" t="s">
        <v>342</v>
      </c>
      <c r="C677" s="11">
        <v>49</v>
      </c>
      <c r="D677" s="51">
        <v>0.77600000000000002</v>
      </c>
      <c r="E677">
        <f t="shared" si="51"/>
        <v>38.024000000000001</v>
      </c>
    </row>
    <row r="678" spans="1:5" x14ac:dyDescent="0.55000000000000004">
      <c r="A678" s="10" t="s">
        <v>339</v>
      </c>
      <c r="B678" s="4" t="s">
        <v>1318</v>
      </c>
      <c r="C678" s="11">
        <v>1686</v>
      </c>
      <c r="D678" s="51">
        <v>0.59699999999999998</v>
      </c>
      <c r="E678">
        <f t="shared" si="51"/>
        <v>1006.5419999999999</v>
      </c>
    </row>
    <row r="679" spans="1:5" x14ac:dyDescent="0.55000000000000004">
      <c r="A679" s="10" t="s">
        <v>339</v>
      </c>
      <c r="B679" s="4" t="s">
        <v>1039</v>
      </c>
      <c r="C679" s="11">
        <v>81</v>
      </c>
      <c r="D679" s="51">
        <v>0.56799999999999995</v>
      </c>
      <c r="E679">
        <f t="shared" si="51"/>
        <v>46.007999999999996</v>
      </c>
    </row>
    <row r="680" spans="1:5" x14ac:dyDescent="0.55000000000000004">
      <c r="A680" s="10" t="s">
        <v>339</v>
      </c>
      <c r="B680" s="4" t="s">
        <v>343</v>
      </c>
      <c r="C680" s="11">
        <v>217</v>
      </c>
      <c r="D680" s="51">
        <v>0.53500000000000003</v>
      </c>
      <c r="E680">
        <f t="shared" si="51"/>
        <v>116.09500000000001</v>
      </c>
    </row>
    <row r="681" spans="1:5" x14ac:dyDescent="0.55000000000000004">
      <c r="A681" s="10" t="s">
        <v>339</v>
      </c>
      <c r="B681" s="4" t="s">
        <v>344</v>
      </c>
      <c r="C681" s="11">
        <v>770</v>
      </c>
      <c r="D681" s="51">
        <v>0.13400000000000001</v>
      </c>
      <c r="E681">
        <f t="shared" si="51"/>
        <v>103.18</v>
      </c>
    </row>
    <row r="682" spans="1:5" x14ac:dyDescent="0.55000000000000004">
      <c r="A682" s="10" t="s">
        <v>339</v>
      </c>
      <c r="B682" s="4" t="s">
        <v>1040</v>
      </c>
      <c r="C682" s="11">
        <v>1705</v>
      </c>
      <c r="D682" s="51">
        <v>0.51700000000000002</v>
      </c>
      <c r="E682">
        <f t="shared" si="51"/>
        <v>881.48500000000001</v>
      </c>
    </row>
    <row r="683" spans="1:5" x14ac:dyDescent="0.55000000000000004">
      <c r="A683" t="s">
        <v>1041</v>
      </c>
      <c r="B683" s="4" t="s">
        <v>1042</v>
      </c>
      <c r="C683" s="11">
        <v>42741</v>
      </c>
      <c r="D683" s="51">
        <v>0.42899999999999999</v>
      </c>
      <c r="E683">
        <f>C683*D683</f>
        <v>18335.888999999999</v>
      </c>
    </row>
    <row r="684" spans="1:5" x14ac:dyDescent="0.55000000000000004">
      <c r="A684" t="s">
        <v>1043</v>
      </c>
      <c r="B684" s="4" t="s">
        <v>1044</v>
      </c>
      <c r="C684" s="11">
        <v>70675</v>
      </c>
      <c r="D684" s="51">
        <v>0.89100000000000001</v>
      </c>
      <c r="E684">
        <f>C684*D684</f>
        <v>62971.425000000003</v>
      </c>
    </row>
    <row r="685" spans="1:5" x14ac:dyDescent="0.55000000000000004">
      <c r="A685" s="10" t="s">
        <v>345</v>
      </c>
      <c r="B685" s="19" t="s">
        <v>346</v>
      </c>
      <c r="C685" s="11">
        <v>188</v>
      </c>
      <c r="D685" s="51">
        <v>0.79300000000000004</v>
      </c>
      <c r="E685">
        <f>C685*D685</f>
        <v>149.084</v>
      </c>
    </row>
    <row r="686" spans="1:5" x14ac:dyDescent="0.55000000000000004">
      <c r="A686" s="10" t="s">
        <v>345</v>
      </c>
      <c r="B686" s="19" t="s">
        <v>347</v>
      </c>
      <c r="C686" s="11">
        <v>59</v>
      </c>
      <c r="D686" s="51">
        <v>0.23699999999999999</v>
      </c>
      <c r="E686">
        <f t="shared" ref="E686:E715" si="52">C686*D686</f>
        <v>13.982999999999999</v>
      </c>
    </row>
    <row r="687" spans="1:5" x14ac:dyDescent="0.55000000000000004">
      <c r="A687" s="10" t="s">
        <v>345</v>
      </c>
      <c r="B687" s="19" t="s">
        <v>348</v>
      </c>
      <c r="C687" s="11">
        <v>117</v>
      </c>
      <c r="D687" s="51">
        <v>0.93200000000000005</v>
      </c>
      <c r="E687">
        <f t="shared" si="52"/>
        <v>109.04400000000001</v>
      </c>
    </row>
    <row r="688" spans="1:5" x14ac:dyDescent="0.55000000000000004">
      <c r="A688" s="10" t="s">
        <v>345</v>
      </c>
      <c r="B688" s="19" t="s">
        <v>349</v>
      </c>
      <c r="C688" s="11">
        <v>1450</v>
      </c>
      <c r="D688" s="51">
        <v>0.91300000000000003</v>
      </c>
      <c r="E688">
        <f t="shared" si="52"/>
        <v>1323.8500000000001</v>
      </c>
    </row>
    <row r="689" spans="1:5" x14ac:dyDescent="0.55000000000000004">
      <c r="A689" s="10" t="s">
        <v>345</v>
      </c>
      <c r="B689" s="19" t="s">
        <v>350</v>
      </c>
      <c r="C689" s="11">
        <v>15893</v>
      </c>
      <c r="D689" s="51">
        <v>0.70199999999999996</v>
      </c>
      <c r="E689">
        <f t="shared" si="52"/>
        <v>11156.885999999999</v>
      </c>
    </row>
    <row r="690" spans="1:5" x14ac:dyDescent="0.55000000000000004">
      <c r="A690" s="10" t="s">
        <v>345</v>
      </c>
      <c r="B690" s="19" t="s">
        <v>351</v>
      </c>
      <c r="C690" s="11">
        <v>255</v>
      </c>
      <c r="D690" s="51">
        <v>0.17599999999999999</v>
      </c>
      <c r="E690">
        <f t="shared" si="52"/>
        <v>44.879999999999995</v>
      </c>
    </row>
    <row r="691" spans="1:5" x14ac:dyDescent="0.55000000000000004">
      <c r="A691" s="10" t="s">
        <v>345</v>
      </c>
      <c r="B691" s="19" t="s">
        <v>1281</v>
      </c>
      <c r="C691" s="11">
        <v>4450</v>
      </c>
      <c r="D691" s="51">
        <v>0.83899999999999997</v>
      </c>
      <c r="E691">
        <f t="shared" si="52"/>
        <v>3733.5499999999997</v>
      </c>
    </row>
    <row r="692" spans="1:5" x14ac:dyDescent="0.55000000000000004">
      <c r="A692" s="10" t="s">
        <v>345</v>
      </c>
      <c r="B692" s="19" t="s">
        <v>1292</v>
      </c>
      <c r="C692" s="11">
        <v>2260</v>
      </c>
      <c r="D692" s="51">
        <v>0.91</v>
      </c>
      <c r="E692">
        <f t="shared" si="52"/>
        <v>2056.6</v>
      </c>
    </row>
    <row r="693" spans="1:5" x14ac:dyDescent="0.55000000000000004">
      <c r="A693" s="10" t="s">
        <v>345</v>
      </c>
      <c r="B693" s="19" t="s">
        <v>352</v>
      </c>
      <c r="C693" s="11">
        <v>2609</v>
      </c>
      <c r="D693" s="51">
        <v>0.76400000000000001</v>
      </c>
      <c r="E693">
        <f t="shared" si="52"/>
        <v>1993.2760000000001</v>
      </c>
    </row>
    <row r="694" spans="1:5" x14ac:dyDescent="0.55000000000000004">
      <c r="A694" s="10" t="s">
        <v>345</v>
      </c>
      <c r="B694" s="19" t="s">
        <v>353</v>
      </c>
      <c r="C694" s="11">
        <v>975</v>
      </c>
      <c r="D694" s="51">
        <v>0.878</v>
      </c>
      <c r="E694">
        <f t="shared" si="52"/>
        <v>856.05</v>
      </c>
    </row>
    <row r="695" spans="1:5" x14ac:dyDescent="0.55000000000000004">
      <c r="A695" s="10" t="s">
        <v>345</v>
      </c>
      <c r="B695" s="19" t="s">
        <v>354</v>
      </c>
      <c r="C695" s="11">
        <v>1698</v>
      </c>
      <c r="D695" s="51">
        <v>0.97699999999999998</v>
      </c>
      <c r="E695">
        <f t="shared" si="52"/>
        <v>1658.9459999999999</v>
      </c>
    </row>
    <row r="696" spans="1:5" x14ac:dyDescent="0.55000000000000004">
      <c r="A696" s="10" t="s">
        <v>345</v>
      </c>
      <c r="B696" s="19" t="s">
        <v>355</v>
      </c>
      <c r="C696" s="11">
        <v>5148</v>
      </c>
      <c r="D696" s="51">
        <v>0.84399999999999997</v>
      </c>
      <c r="E696">
        <f t="shared" si="52"/>
        <v>4344.9120000000003</v>
      </c>
    </row>
    <row r="697" spans="1:5" x14ac:dyDescent="0.55000000000000004">
      <c r="A697" s="10" t="s">
        <v>345</v>
      </c>
      <c r="B697" s="19" t="s">
        <v>356</v>
      </c>
      <c r="C697" s="11">
        <v>9554</v>
      </c>
      <c r="D697" s="51">
        <v>0.84099999999999997</v>
      </c>
      <c r="E697">
        <f t="shared" si="52"/>
        <v>8034.9139999999998</v>
      </c>
    </row>
    <row r="698" spans="1:5" x14ac:dyDescent="0.55000000000000004">
      <c r="A698" s="10" t="s">
        <v>345</v>
      </c>
      <c r="B698" s="19" t="s">
        <v>357</v>
      </c>
      <c r="C698" s="11">
        <v>2232</v>
      </c>
      <c r="D698" s="51">
        <v>0.60899999999999999</v>
      </c>
      <c r="E698">
        <f t="shared" si="52"/>
        <v>1359.288</v>
      </c>
    </row>
    <row r="699" spans="1:5" x14ac:dyDescent="0.55000000000000004">
      <c r="A699" s="10" t="s">
        <v>345</v>
      </c>
      <c r="B699" s="19" t="s">
        <v>358</v>
      </c>
      <c r="C699" s="11">
        <v>1158</v>
      </c>
      <c r="D699" s="51">
        <v>0.45700000000000002</v>
      </c>
      <c r="E699">
        <f t="shared" si="52"/>
        <v>529.20600000000002</v>
      </c>
    </row>
    <row r="700" spans="1:5" x14ac:dyDescent="0.55000000000000004">
      <c r="A700" s="10" t="s">
        <v>345</v>
      </c>
      <c r="B700" s="19" t="s">
        <v>359</v>
      </c>
      <c r="C700" s="11">
        <v>695</v>
      </c>
      <c r="D700" s="51">
        <v>0.86799999999999999</v>
      </c>
      <c r="E700">
        <f t="shared" si="52"/>
        <v>603.26</v>
      </c>
    </row>
    <row r="701" spans="1:5" x14ac:dyDescent="0.55000000000000004">
      <c r="A701" s="10" t="s">
        <v>345</v>
      </c>
      <c r="B701" s="19" t="s">
        <v>360</v>
      </c>
      <c r="C701" s="11">
        <v>3443</v>
      </c>
      <c r="D701" s="51">
        <v>0.99299999999999999</v>
      </c>
      <c r="E701">
        <f t="shared" si="52"/>
        <v>3418.8989999999999</v>
      </c>
    </row>
    <row r="702" spans="1:5" x14ac:dyDescent="0.55000000000000004">
      <c r="A702" s="10" t="s">
        <v>345</v>
      </c>
      <c r="B702" s="19" t="s">
        <v>361</v>
      </c>
      <c r="C702" s="11">
        <v>167</v>
      </c>
      <c r="D702" s="51">
        <v>0.91</v>
      </c>
      <c r="E702">
        <f t="shared" si="52"/>
        <v>151.97</v>
      </c>
    </row>
    <row r="703" spans="1:5" x14ac:dyDescent="0.55000000000000004">
      <c r="A703" s="10" t="s">
        <v>345</v>
      </c>
      <c r="B703" s="19" t="s">
        <v>362</v>
      </c>
      <c r="C703" s="11">
        <v>301</v>
      </c>
      <c r="D703" s="51">
        <v>0.96</v>
      </c>
      <c r="E703">
        <f t="shared" si="52"/>
        <v>288.95999999999998</v>
      </c>
    </row>
    <row r="704" spans="1:5" x14ac:dyDescent="0.55000000000000004">
      <c r="A704" s="10" t="s">
        <v>345</v>
      </c>
      <c r="B704" s="19" t="s">
        <v>363</v>
      </c>
      <c r="C704" s="11">
        <v>393</v>
      </c>
      <c r="D704" s="51">
        <v>0.90800000000000003</v>
      </c>
      <c r="E704">
        <f t="shared" si="52"/>
        <v>356.84399999999999</v>
      </c>
    </row>
    <row r="705" spans="1:5" x14ac:dyDescent="0.55000000000000004">
      <c r="A705" s="10" t="s">
        <v>345</v>
      </c>
      <c r="B705" s="19" t="s">
        <v>364</v>
      </c>
      <c r="C705" s="11">
        <v>3421</v>
      </c>
      <c r="D705" s="51">
        <v>0.98799999999999999</v>
      </c>
      <c r="E705">
        <f t="shared" si="52"/>
        <v>3379.9479999999999</v>
      </c>
    </row>
    <row r="706" spans="1:5" x14ac:dyDescent="0.55000000000000004">
      <c r="A706" s="10" t="s">
        <v>345</v>
      </c>
      <c r="B706" s="19" t="s">
        <v>365</v>
      </c>
      <c r="C706" s="11">
        <v>98</v>
      </c>
      <c r="D706" s="51">
        <v>0.20399999999999999</v>
      </c>
      <c r="E706">
        <f t="shared" si="52"/>
        <v>19.991999999999997</v>
      </c>
    </row>
    <row r="707" spans="1:5" x14ac:dyDescent="0.55000000000000004">
      <c r="A707" s="10" t="s">
        <v>345</v>
      </c>
      <c r="B707" s="19" t="s">
        <v>366</v>
      </c>
      <c r="C707" s="11">
        <v>297</v>
      </c>
      <c r="D707" s="51">
        <v>0.96299999999999997</v>
      </c>
      <c r="E707">
        <f t="shared" si="52"/>
        <v>286.01099999999997</v>
      </c>
    </row>
    <row r="708" spans="1:5" x14ac:dyDescent="0.55000000000000004">
      <c r="A708" s="10" t="s">
        <v>345</v>
      </c>
      <c r="B708" s="19" t="s">
        <v>367</v>
      </c>
      <c r="C708" s="11">
        <v>1622</v>
      </c>
      <c r="D708" s="51">
        <v>0.84599999999999997</v>
      </c>
      <c r="E708">
        <f t="shared" si="52"/>
        <v>1372.212</v>
      </c>
    </row>
    <row r="709" spans="1:5" x14ac:dyDescent="0.55000000000000004">
      <c r="A709" s="10" t="s">
        <v>345</v>
      </c>
      <c r="B709" s="19" t="s">
        <v>368</v>
      </c>
      <c r="C709" s="11">
        <v>10556</v>
      </c>
      <c r="D709" s="51">
        <v>0.78300000000000003</v>
      </c>
      <c r="E709">
        <f t="shared" si="52"/>
        <v>8265.348</v>
      </c>
    </row>
    <row r="710" spans="1:5" x14ac:dyDescent="0.55000000000000004">
      <c r="A710" s="10" t="s">
        <v>345</v>
      </c>
      <c r="B710" s="19" t="s">
        <v>369</v>
      </c>
      <c r="C710" s="11">
        <v>6451</v>
      </c>
      <c r="D710" s="51">
        <v>0.85</v>
      </c>
      <c r="E710">
        <f t="shared" si="52"/>
        <v>5483.3499999999995</v>
      </c>
    </row>
    <row r="711" spans="1:5" x14ac:dyDescent="0.55000000000000004">
      <c r="A711" s="10" t="s">
        <v>345</v>
      </c>
      <c r="B711" s="19" t="s">
        <v>370</v>
      </c>
      <c r="C711" s="11">
        <v>1292</v>
      </c>
      <c r="D711" s="51">
        <v>0.49099999999999999</v>
      </c>
      <c r="E711">
        <f t="shared" si="52"/>
        <v>634.37199999999996</v>
      </c>
    </row>
    <row r="712" spans="1:5" x14ac:dyDescent="0.55000000000000004">
      <c r="A712" s="10" t="s">
        <v>345</v>
      </c>
      <c r="B712" s="19" t="s">
        <v>371</v>
      </c>
      <c r="C712" s="11">
        <v>441</v>
      </c>
      <c r="D712" s="51">
        <v>0.85</v>
      </c>
      <c r="E712">
        <f t="shared" si="52"/>
        <v>374.84999999999997</v>
      </c>
    </row>
    <row r="713" spans="1:5" x14ac:dyDescent="0.55000000000000004">
      <c r="A713" s="10" t="s">
        <v>345</v>
      </c>
      <c r="B713" s="19" t="s">
        <v>199</v>
      </c>
      <c r="C713" s="11">
        <v>2602</v>
      </c>
      <c r="D713" s="51">
        <v>0.90300000000000002</v>
      </c>
      <c r="E713">
        <f t="shared" si="52"/>
        <v>2349.6060000000002</v>
      </c>
    </row>
    <row r="714" spans="1:5" x14ac:dyDescent="0.55000000000000004">
      <c r="A714" s="10" t="s">
        <v>345</v>
      </c>
      <c r="B714" s="19" t="s">
        <v>372</v>
      </c>
      <c r="C714" s="11">
        <v>393</v>
      </c>
      <c r="D714" s="51">
        <v>0.93100000000000005</v>
      </c>
      <c r="E714">
        <f t="shared" si="52"/>
        <v>365.88300000000004</v>
      </c>
    </row>
    <row r="715" spans="1:5" x14ac:dyDescent="0.55000000000000004">
      <c r="A715" s="10" t="s">
        <v>345</v>
      </c>
      <c r="B715" s="19" t="s">
        <v>373</v>
      </c>
      <c r="C715" s="11">
        <v>219</v>
      </c>
      <c r="D715" s="51">
        <v>0.92700000000000005</v>
      </c>
      <c r="E715">
        <f t="shared" si="52"/>
        <v>203.01300000000001</v>
      </c>
    </row>
    <row r="716" spans="1:5" x14ac:dyDescent="0.55000000000000004">
      <c r="A716" s="10" t="s">
        <v>374</v>
      </c>
      <c r="B716" s="4" t="s">
        <v>375</v>
      </c>
      <c r="C716" s="11">
        <v>1208</v>
      </c>
      <c r="D716" s="51">
        <v>0.96399999999999997</v>
      </c>
      <c r="E716">
        <f>C716*D716</f>
        <v>1164.5119999999999</v>
      </c>
    </row>
    <row r="717" spans="1:5" x14ac:dyDescent="0.55000000000000004">
      <c r="A717" s="10" t="s">
        <v>374</v>
      </c>
      <c r="B717" s="4" t="s">
        <v>376</v>
      </c>
      <c r="C717" s="11">
        <v>5073</v>
      </c>
      <c r="D717" s="51">
        <v>0.83799999999999997</v>
      </c>
      <c r="E717">
        <f t="shared" ref="E717:E736" si="53">C717*D717</f>
        <v>4251.174</v>
      </c>
    </row>
    <row r="718" spans="1:5" x14ac:dyDescent="0.55000000000000004">
      <c r="A718" s="10" t="s">
        <v>374</v>
      </c>
      <c r="B718" s="4" t="s">
        <v>377</v>
      </c>
      <c r="C718" s="11">
        <v>367</v>
      </c>
      <c r="D718" s="51">
        <v>0.64900000000000002</v>
      </c>
      <c r="E718">
        <f t="shared" si="53"/>
        <v>238.18300000000002</v>
      </c>
    </row>
    <row r="719" spans="1:5" x14ac:dyDescent="0.55000000000000004">
      <c r="A719" s="10" t="s">
        <v>374</v>
      </c>
      <c r="B719" s="4" t="s">
        <v>378</v>
      </c>
      <c r="C719" s="11">
        <v>2561</v>
      </c>
      <c r="D719" s="51">
        <v>0.86199999999999999</v>
      </c>
      <c r="E719">
        <f t="shared" si="53"/>
        <v>2207.5819999999999</v>
      </c>
    </row>
    <row r="720" spans="1:5" x14ac:dyDescent="0.55000000000000004">
      <c r="A720" s="10" t="s">
        <v>374</v>
      </c>
      <c r="B720" s="4" t="s">
        <v>379</v>
      </c>
      <c r="C720" s="11">
        <v>2404</v>
      </c>
      <c r="D720" s="51">
        <v>0.86699999999999999</v>
      </c>
      <c r="E720">
        <f>C720*D720</f>
        <v>2084.268</v>
      </c>
    </row>
    <row r="721" spans="1:5" x14ac:dyDescent="0.55000000000000004">
      <c r="A721" s="10" t="s">
        <v>374</v>
      </c>
      <c r="B721" s="4" t="s">
        <v>380</v>
      </c>
      <c r="C721" s="11">
        <v>166</v>
      </c>
      <c r="D721" s="51">
        <v>0.88</v>
      </c>
      <c r="E721">
        <f t="shared" si="53"/>
        <v>146.08000000000001</v>
      </c>
    </row>
    <row r="722" spans="1:5" x14ac:dyDescent="0.55000000000000004">
      <c r="A722" s="10" t="s">
        <v>374</v>
      </c>
      <c r="B722" s="4" t="s">
        <v>381</v>
      </c>
      <c r="C722" s="11">
        <v>1861</v>
      </c>
      <c r="D722" s="51">
        <v>0.82799999999999996</v>
      </c>
      <c r="E722">
        <f t="shared" si="53"/>
        <v>1540.9079999999999</v>
      </c>
    </row>
    <row r="723" spans="1:5" x14ac:dyDescent="0.55000000000000004">
      <c r="A723" s="10" t="s">
        <v>374</v>
      </c>
      <c r="B723" s="4" t="s">
        <v>1302</v>
      </c>
      <c r="C723" s="11">
        <v>2387</v>
      </c>
      <c r="D723" s="51">
        <v>0.59399999999999997</v>
      </c>
      <c r="E723">
        <f t="shared" si="53"/>
        <v>1417.8779999999999</v>
      </c>
    </row>
    <row r="724" spans="1:5" x14ac:dyDescent="0.55000000000000004">
      <c r="A724" s="10" t="s">
        <v>374</v>
      </c>
      <c r="B724" s="4" t="s">
        <v>382</v>
      </c>
      <c r="C724" s="11">
        <v>382</v>
      </c>
      <c r="D724" s="51">
        <v>0.81699999999999995</v>
      </c>
      <c r="E724">
        <f t="shared" si="53"/>
        <v>312.09399999999999</v>
      </c>
    </row>
    <row r="725" spans="1:5" x14ac:dyDescent="0.55000000000000004">
      <c r="A725" s="10" t="s">
        <v>374</v>
      </c>
      <c r="B725" s="4" t="s">
        <v>383</v>
      </c>
      <c r="C725" s="11">
        <v>501</v>
      </c>
      <c r="D725" s="51">
        <v>0.80600000000000005</v>
      </c>
      <c r="E725">
        <f t="shared" si="53"/>
        <v>403.80600000000004</v>
      </c>
    </row>
    <row r="726" spans="1:5" x14ac:dyDescent="0.55000000000000004">
      <c r="A726" s="10" t="s">
        <v>374</v>
      </c>
      <c r="B726" s="4" t="s">
        <v>1315</v>
      </c>
      <c r="C726" s="11">
        <v>2519</v>
      </c>
      <c r="D726" s="51">
        <v>0.83599999999999997</v>
      </c>
      <c r="E726">
        <f t="shared" si="53"/>
        <v>2105.884</v>
      </c>
    </row>
    <row r="727" spans="1:5" x14ac:dyDescent="0.55000000000000004">
      <c r="A727" s="10" t="s">
        <v>374</v>
      </c>
      <c r="B727" s="4" t="s">
        <v>384</v>
      </c>
      <c r="C727" s="11">
        <v>10863</v>
      </c>
      <c r="D727" s="51">
        <v>0.71199999999999997</v>
      </c>
      <c r="E727">
        <f t="shared" si="53"/>
        <v>7734.4559999999992</v>
      </c>
    </row>
    <row r="728" spans="1:5" x14ac:dyDescent="0.55000000000000004">
      <c r="A728" s="10" t="s">
        <v>374</v>
      </c>
      <c r="B728" s="4" t="s">
        <v>385</v>
      </c>
      <c r="C728" s="11">
        <v>837</v>
      </c>
      <c r="D728" s="51">
        <v>0.40300000000000002</v>
      </c>
      <c r="E728">
        <f t="shared" si="53"/>
        <v>337.31100000000004</v>
      </c>
    </row>
    <row r="729" spans="1:5" x14ac:dyDescent="0.55000000000000004">
      <c r="A729" s="10" t="s">
        <v>374</v>
      </c>
      <c r="B729" s="4" t="s">
        <v>386</v>
      </c>
      <c r="C729" s="11">
        <v>11077</v>
      </c>
      <c r="D729" s="51">
        <v>0.81499999999999995</v>
      </c>
      <c r="E729">
        <f t="shared" si="53"/>
        <v>9027.7549999999992</v>
      </c>
    </row>
    <row r="730" spans="1:5" x14ac:dyDescent="0.55000000000000004">
      <c r="A730" s="10" t="s">
        <v>374</v>
      </c>
      <c r="B730" s="4" t="s">
        <v>387</v>
      </c>
      <c r="C730" s="11">
        <v>176</v>
      </c>
      <c r="D730" s="51">
        <v>0.82399999999999995</v>
      </c>
      <c r="E730">
        <f t="shared" si="53"/>
        <v>145.024</v>
      </c>
    </row>
    <row r="731" spans="1:5" x14ac:dyDescent="0.55000000000000004">
      <c r="A731" s="10" t="s">
        <v>374</v>
      </c>
      <c r="B731" s="4" t="s">
        <v>388</v>
      </c>
      <c r="C731" s="11">
        <v>10542</v>
      </c>
      <c r="D731" s="51">
        <v>0.79900000000000004</v>
      </c>
      <c r="E731">
        <f t="shared" si="53"/>
        <v>8423.0580000000009</v>
      </c>
    </row>
    <row r="732" spans="1:5" x14ac:dyDescent="0.55000000000000004">
      <c r="A732" s="10" t="s">
        <v>374</v>
      </c>
      <c r="B732" s="4" t="s">
        <v>389</v>
      </c>
      <c r="C732" s="11">
        <v>120</v>
      </c>
      <c r="D732" s="51">
        <v>0.46700000000000003</v>
      </c>
      <c r="E732">
        <f t="shared" si="53"/>
        <v>56.040000000000006</v>
      </c>
    </row>
    <row r="733" spans="1:5" x14ac:dyDescent="0.55000000000000004">
      <c r="A733" s="10" t="s">
        <v>374</v>
      </c>
      <c r="B733" s="4" t="s">
        <v>390</v>
      </c>
      <c r="C733" s="11">
        <v>805</v>
      </c>
      <c r="D733" s="51">
        <v>0.93200000000000005</v>
      </c>
      <c r="E733">
        <f t="shared" si="53"/>
        <v>750.26</v>
      </c>
    </row>
    <row r="734" spans="1:5" x14ac:dyDescent="0.55000000000000004">
      <c r="A734" s="10" t="s">
        <v>374</v>
      </c>
      <c r="B734" s="4" t="s">
        <v>391</v>
      </c>
      <c r="C734" s="11">
        <v>82</v>
      </c>
      <c r="D734" s="51">
        <v>0.73199999999999998</v>
      </c>
      <c r="E734">
        <f t="shared" si="53"/>
        <v>60.024000000000001</v>
      </c>
    </row>
    <row r="735" spans="1:5" x14ac:dyDescent="0.55000000000000004">
      <c r="A735" s="10" t="s">
        <v>374</v>
      </c>
      <c r="B735" s="4" t="s">
        <v>392</v>
      </c>
      <c r="C735" s="11">
        <v>2816</v>
      </c>
      <c r="D735" s="51">
        <v>0.877</v>
      </c>
      <c r="E735">
        <f t="shared" si="53"/>
        <v>2469.6320000000001</v>
      </c>
    </row>
    <row r="736" spans="1:5" x14ac:dyDescent="0.55000000000000004">
      <c r="A736" s="10" t="s">
        <v>374</v>
      </c>
      <c r="B736" s="4" t="s">
        <v>393</v>
      </c>
      <c r="C736" s="11">
        <v>1941</v>
      </c>
      <c r="D736" s="51">
        <v>0.93600000000000005</v>
      </c>
      <c r="E736">
        <f t="shared" si="53"/>
        <v>1816.7760000000001</v>
      </c>
    </row>
    <row r="737" spans="1:5" x14ac:dyDescent="0.55000000000000004">
      <c r="A737" s="10" t="s">
        <v>113</v>
      </c>
      <c r="B737" s="4" t="s">
        <v>394</v>
      </c>
      <c r="C737" s="26">
        <v>1243</v>
      </c>
      <c r="D737" s="69">
        <v>0.69899999999999995</v>
      </c>
      <c r="E737" s="27">
        <f>C737*D737</f>
        <v>868.85699999999997</v>
      </c>
    </row>
    <row r="738" spans="1:5" x14ac:dyDescent="0.55000000000000004">
      <c r="A738" s="10" t="s">
        <v>113</v>
      </c>
      <c r="B738" s="4" t="s">
        <v>1045</v>
      </c>
      <c r="C738" s="26">
        <v>82</v>
      </c>
      <c r="D738" s="69">
        <v>0.95099999999999996</v>
      </c>
      <c r="E738" s="27">
        <f t="shared" ref="E738:E783" si="54">C738*D738</f>
        <v>77.981999999999999</v>
      </c>
    </row>
    <row r="739" spans="1:5" x14ac:dyDescent="0.55000000000000004">
      <c r="A739" s="10" t="s">
        <v>113</v>
      </c>
      <c r="B739" s="4" t="s">
        <v>1046</v>
      </c>
      <c r="C739" s="26">
        <v>320</v>
      </c>
      <c r="D739" s="69">
        <v>0.93400000000000005</v>
      </c>
      <c r="E739" s="27">
        <f t="shared" si="54"/>
        <v>298.88</v>
      </c>
    </row>
    <row r="740" spans="1:5" x14ac:dyDescent="0.55000000000000004">
      <c r="A740" s="10" t="s">
        <v>113</v>
      </c>
      <c r="B740" s="4" t="s">
        <v>1047</v>
      </c>
      <c r="C740" s="26">
        <v>558</v>
      </c>
      <c r="D740" s="69">
        <v>0.88700000000000001</v>
      </c>
      <c r="E740" s="27">
        <f t="shared" si="54"/>
        <v>494.94600000000003</v>
      </c>
    </row>
    <row r="741" spans="1:5" x14ac:dyDescent="0.55000000000000004">
      <c r="A741" s="10" t="s">
        <v>113</v>
      </c>
      <c r="B741" s="4" t="s">
        <v>1048</v>
      </c>
      <c r="C741" s="26">
        <v>2799</v>
      </c>
      <c r="D741" s="69">
        <v>0.79800000000000004</v>
      </c>
      <c r="E741" s="27">
        <f t="shared" si="54"/>
        <v>2233.6020000000003</v>
      </c>
    </row>
    <row r="742" spans="1:5" x14ac:dyDescent="0.55000000000000004">
      <c r="A742" s="10" t="s">
        <v>113</v>
      </c>
      <c r="B742" s="4" t="s">
        <v>395</v>
      </c>
      <c r="C742" s="26">
        <v>3617</v>
      </c>
      <c r="D742" s="69">
        <v>0.45700000000000002</v>
      </c>
      <c r="E742" s="27">
        <f t="shared" si="54"/>
        <v>1652.9690000000001</v>
      </c>
    </row>
    <row r="743" spans="1:5" x14ac:dyDescent="0.55000000000000004">
      <c r="A743" s="10" t="s">
        <v>113</v>
      </c>
      <c r="B743" s="4" t="s">
        <v>396</v>
      </c>
      <c r="C743" s="26">
        <v>434</v>
      </c>
      <c r="D743" s="69">
        <v>0.56200000000000006</v>
      </c>
      <c r="E743" s="27">
        <f t="shared" si="54"/>
        <v>243.90800000000002</v>
      </c>
    </row>
    <row r="744" spans="1:5" x14ac:dyDescent="0.55000000000000004">
      <c r="A744" s="10" t="s">
        <v>113</v>
      </c>
      <c r="B744" s="4" t="s">
        <v>1049</v>
      </c>
      <c r="C744" s="26" t="s">
        <v>144</v>
      </c>
      <c r="D744" s="69" t="s">
        <v>144</v>
      </c>
      <c r="E744" s="27" t="s">
        <v>144</v>
      </c>
    </row>
    <row r="745" spans="1:5" x14ac:dyDescent="0.55000000000000004">
      <c r="A745" s="10" t="s">
        <v>113</v>
      </c>
      <c r="B745" s="4" t="s">
        <v>1050</v>
      </c>
      <c r="C745" s="26">
        <v>200</v>
      </c>
      <c r="D745" s="69">
        <v>0.625</v>
      </c>
      <c r="E745" s="27">
        <f t="shared" si="54"/>
        <v>125</v>
      </c>
    </row>
    <row r="746" spans="1:5" x14ac:dyDescent="0.55000000000000004">
      <c r="A746" s="10" t="s">
        <v>113</v>
      </c>
      <c r="B746" s="4" t="s">
        <v>1372</v>
      </c>
      <c r="C746" s="26">
        <v>4125</v>
      </c>
      <c r="D746" s="69">
        <v>0.96599999999999997</v>
      </c>
      <c r="E746" s="27">
        <f t="shared" si="54"/>
        <v>3984.75</v>
      </c>
    </row>
    <row r="747" spans="1:5" x14ac:dyDescent="0.55000000000000004">
      <c r="A747" s="10" t="s">
        <v>113</v>
      </c>
      <c r="B747" s="4" t="s">
        <v>1051</v>
      </c>
      <c r="C747" s="26">
        <v>6579</v>
      </c>
      <c r="D747" s="69">
        <v>0.83799999999999997</v>
      </c>
      <c r="E747" s="27">
        <f t="shared" si="54"/>
        <v>5513.2020000000002</v>
      </c>
    </row>
    <row r="748" spans="1:5" x14ac:dyDescent="0.55000000000000004">
      <c r="A748" s="10" t="s">
        <v>113</v>
      </c>
      <c r="B748" s="4" t="s">
        <v>1052</v>
      </c>
      <c r="C748" s="26">
        <v>179</v>
      </c>
      <c r="D748" s="69">
        <v>0.88200000000000001</v>
      </c>
      <c r="E748" s="27">
        <f t="shared" si="54"/>
        <v>157.87800000000001</v>
      </c>
    </row>
    <row r="749" spans="1:5" x14ac:dyDescent="0.55000000000000004">
      <c r="A749" s="10" t="s">
        <v>113</v>
      </c>
      <c r="B749" s="4" t="s">
        <v>1053</v>
      </c>
      <c r="C749" s="26">
        <v>1833</v>
      </c>
      <c r="D749" s="69">
        <v>0.94799999999999995</v>
      </c>
      <c r="E749" s="27">
        <f t="shared" si="54"/>
        <v>1737.684</v>
      </c>
    </row>
    <row r="750" spans="1:5" x14ac:dyDescent="0.55000000000000004">
      <c r="A750" s="10" t="s">
        <v>113</v>
      </c>
      <c r="B750" s="4" t="s">
        <v>1054</v>
      </c>
      <c r="C750" s="26">
        <v>2834</v>
      </c>
      <c r="D750" s="69">
        <v>0.69399999999999995</v>
      </c>
      <c r="E750" s="27">
        <f t="shared" si="54"/>
        <v>1966.7959999999998</v>
      </c>
    </row>
    <row r="751" spans="1:5" x14ac:dyDescent="0.55000000000000004">
      <c r="A751" s="10" t="s">
        <v>113</v>
      </c>
      <c r="B751" s="4" t="s">
        <v>1055</v>
      </c>
      <c r="C751" s="26">
        <v>924</v>
      </c>
      <c r="D751" s="69">
        <v>0.59199999999999997</v>
      </c>
      <c r="E751" s="27">
        <f t="shared" si="54"/>
        <v>547.00799999999992</v>
      </c>
    </row>
    <row r="752" spans="1:5" x14ac:dyDescent="0.55000000000000004">
      <c r="A752" s="10" t="s">
        <v>113</v>
      </c>
      <c r="B752" s="4" t="s">
        <v>1056</v>
      </c>
      <c r="C752" s="26">
        <v>2532</v>
      </c>
      <c r="D752" s="69">
        <v>0.85799999999999998</v>
      </c>
      <c r="E752" s="27">
        <f t="shared" si="54"/>
        <v>2172.4560000000001</v>
      </c>
    </row>
    <row r="753" spans="1:5" x14ac:dyDescent="0.55000000000000004">
      <c r="A753" s="10" t="s">
        <v>113</v>
      </c>
      <c r="B753" s="4" t="s">
        <v>1057</v>
      </c>
      <c r="C753" s="26">
        <v>247</v>
      </c>
      <c r="D753" s="69">
        <v>0.749</v>
      </c>
      <c r="E753" s="27">
        <f t="shared" si="54"/>
        <v>185.00299999999999</v>
      </c>
    </row>
    <row r="754" spans="1:5" x14ac:dyDescent="0.55000000000000004">
      <c r="A754" s="10" t="s">
        <v>113</v>
      </c>
      <c r="B754" s="4" t="s">
        <v>1058</v>
      </c>
      <c r="C754" s="26">
        <v>18</v>
      </c>
      <c r="D754" s="69">
        <v>1</v>
      </c>
      <c r="E754" s="27">
        <f t="shared" si="54"/>
        <v>18</v>
      </c>
    </row>
    <row r="755" spans="1:5" x14ac:dyDescent="0.55000000000000004">
      <c r="A755" s="10" t="s">
        <v>113</v>
      </c>
      <c r="B755" s="4" t="s">
        <v>1059</v>
      </c>
      <c r="C755" s="26">
        <v>465</v>
      </c>
      <c r="D755" s="69">
        <v>0.92500000000000004</v>
      </c>
      <c r="E755" s="27">
        <f t="shared" si="54"/>
        <v>430.125</v>
      </c>
    </row>
    <row r="756" spans="1:5" x14ac:dyDescent="0.55000000000000004">
      <c r="A756" s="10" t="s">
        <v>113</v>
      </c>
      <c r="B756" s="4" t="s">
        <v>1060</v>
      </c>
      <c r="C756" s="26">
        <v>633</v>
      </c>
      <c r="D756" s="69">
        <v>0.55600000000000005</v>
      </c>
      <c r="E756" s="27">
        <f t="shared" si="54"/>
        <v>351.94800000000004</v>
      </c>
    </row>
    <row r="757" spans="1:5" x14ac:dyDescent="0.55000000000000004">
      <c r="A757" s="10" t="s">
        <v>113</v>
      </c>
      <c r="B757" s="4" t="s">
        <v>1061</v>
      </c>
      <c r="C757" s="26">
        <v>4085</v>
      </c>
      <c r="D757" s="69">
        <v>0.94499999999999995</v>
      </c>
      <c r="E757" s="27">
        <f t="shared" si="54"/>
        <v>3860.3249999999998</v>
      </c>
    </row>
    <row r="758" spans="1:5" x14ac:dyDescent="0.55000000000000004">
      <c r="A758" s="10" t="s">
        <v>113</v>
      </c>
      <c r="B758" s="4" t="s">
        <v>1062</v>
      </c>
      <c r="C758" s="26">
        <v>475</v>
      </c>
      <c r="D758" s="69">
        <v>0.85099999999999998</v>
      </c>
      <c r="E758" s="27">
        <f t="shared" si="54"/>
        <v>404.22499999999997</v>
      </c>
    </row>
    <row r="759" spans="1:5" x14ac:dyDescent="0.55000000000000004">
      <c r="A759" s="10" t="s">
        <v>113</v>
      </c>
      <c r="B759" s="4" t="s">
        <v>1063</v>
      </c>
      <c r="C759" s="26">
        <v>568</v>
      </c>
      <c r="D759" s="69">
        <v>0.79900000000000004</v>
      </c>
      <c r="E759" s="27">
        <f t="shared" si="54"/>
        <v>453.83200000000005</v>
      </c>
    </row>
    <row r="760" spans="1:5" x14ac:dyDescent="0.55000000000000004">
      <c r="A760" s="10" t="s">
        <v>113</v>
      </c>
      <c r="B760" s="4" t="s">
        <v>1064</v>
      </c>
      <c r="C760" s="26">
        <v>89</v>
      </c>
      <c r="D760" s="69">
        <v>0.94399999999999995</v>
      </c>
      <c r="E760" s="27">
        <f t="shared" si="54"/>
        <v>84.015999999999991</v>
      </c>
    </row>
    <row r="761" spans="1:5" x14ac:dyDescent="0.55000000000000004">
      <c r="A761" s="10" t="s">
        <v>113</v>
      </c>
      <c r="B761" s="4" t="s">
        <v>1065</v>
      </c>
      <c r="C761" s="26">
        <v>566</v>
      </c>
      <c r="D761" s="69">
        <v>0.90300000000000002</v>
      </c>
      <c r="E761" s="27">
        <f t="shared" si="54"/>
        <v>511.09800000000001</v>
      </c>
    </row>
    <row r="762" spans="1:5" x14ac:dyDescent="0.55000000000000004">
      <c r="A762" s="10" t="s">
        <v>113</v>
      </c>
      <c r="B762" s="4" t="s">
        <v>1066</v>
      </c>
      <c r="C762" s="26">
        <v>1072</v>
      </c>
      <c r="D762" s="69">
        <v>0.97</v>
      </c>
      <c r="E762" s="27">
        <f t="shared" si="54"/>
        <v>1039.8399999999999</v>
      </c>
    </row>
    <row r="763" spans="1:5" x14ac:dyDescent="0.55000000000000004">
      <c r="A763" s="10" t="s">
        <v>113</v>
      </c>
      <c r="B763" s="4" t="s">
        <v>1067</v>
      </c>
      <c r="C763" s="26">
        <v>474</v>
      </c>
      <c r="D763" s="69">
        <v>0.93</v>
      </c>
      <c r="E763" s="27">
        <f t="shared" si="54"/>
        <v>440.82000000000005</v>
      </c>
    </row>
    <row r="764" spans="1:5" x14ac:dyDescent="0.55000000000000004">
      <c r="A764" s="10" t="s">
        <v>113</v>
      </c>
      <c r="B764" s="4" t="s">
        <v>1068</v>
      </c>
      <c r="C764" s="26">
        <v>13538</v>
      </c>
      <c r="D764" s="69">
        <v>0.83299999999999996</v>
      </c>
      <c r="E764" s="27">
        <f t="shared" si="54"/>
        <v>11277.153999999999</v>
      </c>
    </row>
    <row r="765" spans="1:5" x14ac:dyDescent="0.55000000000000004">
      <c r="A765" s="10" t="s">
        <v>113</v>
      </c>
      <c r="B765" s="4" t="s">
        <v>1069</v>
      </c>
      <c r="C765" s="26">
        <v>633</v>
      </c>
      <c r="D765" s="69">
        <v>0.93</v>
      </c>
      <c r="E765" s="27">
        <f t="shared" si="54"/>
        <v>588.69000000000005</v>
      </c>
    </row>
    <row r="766" spans="1:5" x14ac:dyDescent="0.55000000000000004">
      <c r="A766" s="10" t="s">
        <v>113</v>
      </c>
      <c r="B766" s="4" t="s">
        <v>1070</v>
      </c>
      <c r="C766" s="26">
        <v>357</v>
      </c>
      <c r="D766" s="69">
        <v>0.60799999999999998</v>
      </c>
      <c r="E766" s="27">
        <f t="shared" si="54"/>
        <v>217.05599999999998</v>
      </c>
    </row>
    <row r="767" spans="1:5" x14ac:dyDescent="0.55000000000000004">
      <c r="A767" s="10" t="s">
        <v>113</v>
      </c>
      <c r="B767" s="4" t="s">
        <v>1071</v>
      </c>
      <c r="C767" s="26">
        <v>86</v>
      </c>
      <c r="D767" s="69">
        <v>0.72099999999999997</v>
      </c>
      <c r="E767" s="27">
        <f t="shared" si="54"/>
        <v>62.006</v>
      </c>
    </row>
    <row r="768" spans="1:5" x14ac:dyDescent="0.55000000000000004">
      <c r="A768" s="10" t="s">
        <v>113</v>
      </c>
      <c r="B768" s="4" t="s">
        <v>1072</v>
      </c>
      <c r="C768" s="26">
        <v>32</v>
      </c>
      <c r="D768" s="69">
        <v>0.40600000000000003</v>
      </c>
      <c r="E768" s="27">
        <f t="shared" si="54"/>
        <v>12.992000000000001</v>
      </c>
    </row>
    <row r="769" spans="1:5" x14ac:dyDescent="0.55000000000000004">
      <c r="A769" s="10" t="s">
        <v>113</v>
      </c>
      <c r="B769" s="4" t="s">
        <v>1073</v>
      </c>
      <c r="C769" s="26">
        <v>331</v>
      </c>
      <c r="D769" s="69">
        <v>0.52900000000000003</v>
      </c>
      <c r="E769" s="27">
        <f t="shared" si="54"/>
        <v>175.09900000000002</v>
      </c>
    </row>
    <row r="770" spans="1:5" x14ac:dyDescent="0.55000000000000004">
      <c r="A770" s="10" t="s">
        <v>113</v>
      </c>
      <c r="B770" s="4" t="s">
        <v>1074</v>
      </c>
      <c r="C770" s="26">
        <v>124</v>
      </c>
      <c r="D770" s="69">
        <v>0.97599999999999998</v>
      </c>
      <c r="E770" s="27">
        <f t="shared" si="54"/>
        <v>121.024</v>
      </c>
    </row>
    <row r="771" spans="1:5" x14ac:dyDescent="0.55000000000000004">
      <c r="A771" s="10" t="s">
        <v>113</v>
      </c>
      <c r="B771" s="4" t="s">
        <v>1075</v>
      </c>
      <c r="C771" s="26">
        <v>797</v>
      </c>
      <c r="D771" s="69">
        <v>0.96899999999999997</v>
      </c>
      <c r="E771" s="27">
        <f t="shared" si="54"/>
        <v>772.29300000000001</v>
      </c>
    </row>
    <row r="772" spans="1:5" x14ac:dyDescent="0.55000000000000004">
      <c r="A772" s="10" t="s">
        <v>113</v>
      </c>
      <c r="B772" s="4" t="s">
        <v>1076</v>
      </c>
      <c r="C772" s="26">
        <v>827</v>
      </c>
      <c r="D772" s="69">
        <v>0.44700000000000001</v>
      </c>
      <c r="E772" s="27">
        <f t="shared" si="54"/>
        <v>369.66899999999998</v>
      </c>
    </row>
    <row r="773" spans="1:5" x14ac:dyDescent="0.55000000000000004">
      <c r="A773" s="10" t="s">
        <v>113</v>
      </c>
      <c r="B773" s="4" t="s">
        <v>1077</v>
      </c>
      <c r="C773" s="26">
        <v>350</v>
      </c>
      <c r="D773" s="69">
        <v>0.94599999999999995</v>
      </c>
      <c r="E773" s="27">
        <f t="shared" si="54"/>
        <v>331.09999999999997</v>
      </c>
    </row>
    <row r="774" spans="1:5" x14ac:dyDescent="0.55000000000000004">
      <c r="A774" s="10" t="s">
        <v>113</v>
      </c>
      <c r="B774" s="4" t="s">
        <v>1078</v>
      </c>
      <c r="C774" s="26">
        <v>920</v>
      </c>
      <c r="D774" s="69">
        <v>0.98499999999999999</v>
      </c>
      <c r="E774" s="27">
        <f t="shared" si="54"/>
        <v>906.19999999999993</v>
      </c>
    </row>
    <row r="775" spans="1:5" x14ac:dyDescent="0.55000000000000004">
      <c r="A775" s="10" t="s">
        <v>113</v>
      </c>
      <c r="B775" s="4" t="s">
        <v>1079</v>
      </c>
      <c r="C775" s="26">
        <v>146</v>
      </c>
      <c r="D775" s="69">
        <v>0.42499999999999999</v>
      </c>
      <c r="E775" s="27">
        <f t="shared" si="54"/>
        <v>62.05</v>
      </c>
    </row>
    <row r="776" spans="1:5" x14ac:dyDescent="0.55000000000000004">
      <c r="A776" s="10" t="s">
        <v>113</v>
      </c>
      <c r="B776" s="4" t="s">
        <v>1080</v>
      </c>
      <c r="C776" s="26">
        <v>589</v>
      </c>
      <c r="D776" s="69">
        <v>0.90700000000000003</v>
      </c>
      <c r="E776" s="27">
        <f t="shared" si="54"/>
        <v>534.22300000000007</v>
      </c>
    </row>
    <row r="777" spans="1:5" x14ac:dyDescent="0.55000000000000004">
      <c r="A777" s="10" t="s">
        <v>113</v>
      </c>
      <c r="B777" s="4" t="s">
        <v>1081</v>
      </c>
      <c r="C777" s="26">
        <v>216</v>
      </c>
      <c r="D777" s="69">
        <v>0.95799999999999996</v>
      </c>
      <c r="E777" s="27">
        <f t="shared" si="54"/>
        <v>206.928</v>
      </c>
    </row>
    <row r="778" spans="1:5" x14ac:dyDescent="0.55000000000000004">
      <c r="A778" s="10" t="s">
        <v>113</v>
      </c>
      <c r="B778" s="4" t="s">
        <v>1365</v>
      </c>
      <c r="C778" s="26">
        <v>9494</v>
      </c>
      <c r="D778" s="69">
        <v>0.80700000000000005</v>
      </c>
      <c r="E778" s="27">
        <f t="shared" si="54"/>
        <v>7661.6580000000004</v>
      </c>
    </row>
    <row r="779" spans="1:5" x14ac:dyDescent="0.55000000000000004">
      <c r="A779" s="10" t="s">
        <v>113</v>
      </c>
      <c r="B779" s="4" t="s">
        <v>1082</v>
      </c>
      <c r="C779" s="26">
        <v>5303</v>
      </c>
      <c r="D779" s="69">
        <v>0.75</v>
      </c>
      <c r="E779" s="27">
        <f t="shared" si="54"/>
        <v>3977.25</v>
      </c>
    </row>
    <row r="780" spans="1:5" x14ac:dyDescent="0.55000000000000004">
      <c r="A780" s="10" t="s">
        <v>113</v>
      </c>
      <c r="B780" s="4" t="s">
        <v>397</v>
      </c>
      <c r="C780" s="26">
        <v>27548</v>
      </c>
      <c r="D780" s="69">
        <v>0.68500000000000005</v>
      </c>
      <c r="E780" s="27">
        <f t="shared" si="54"/>
        <v>18870.38</v>
      </c>
    </row>
    <row r="781" spans="1:5" x14ac:dyDescent="0.55000000000000004">
      <c r="A781" s="10" t="s">
        <v>113</v>
      </c>
      <c r="B781" s="4" t="s">
        <v>1083</v>
      </c>
      <c r="C781" s="26">
        <v>219</v>
      </c>
      <c r="D781" s="69">
        <v>0.89</v>
      </c>
      <c r="E781" s="27">
        <f t="shared" si="54"/>
        <v>194.91</v>
      </c>
    </row>
    <row r="782" spans="1:5" x14ac:dyDescent="0.55000000000000004">
      <c r="A782" s="10" t="s">
        <v>113</v>
      </c>
      <c r="B782" s="4" t="s">
        <v>398</v>
      </c>
      <c r="C782" s="26">
        <v>2135</v>
      </c>
      <c r="D782" s="69">
        <v>0.90400000000000003</v>
      </c>
      <c r="E782" s="27">
        <f t="shared" si="54"/>
        <v>1930.04</v>
      </c>
    </row>
    <row r="783" spans="1:5" x14ac:dyDescent="0.55000000000000004">
      <c r="A783" s="10" t="s">
        <v>113</v>
      </c>
      <c r="B783" s="4" t="s">
        <v>1084</v>
      </c>
      <c r="C783" s="26">
        <v>434</v>
      </c>
      <c r="D783" s="69">
        <v>0.94899999999999995</v>
      </c>
      <c r="E783" s="27">
        <f t="shared" si="54"/>
        <v>411.86599999999999</v>
      </c>
    </row>
    <row r="784" spans="1:5" x14ac:dyDescent="0.55000000000000004">
      <c r="A784" s="10" t="s">
        <v>114</v>
      </c>
      <c r="B784" s="4" t="s">
        <v>1085</v>
      </c>
      <c r="C784" s="11">
        <v>942</v>
      </c>
      <c r="D784" s="51">
        <v>0.92900000000000005</v>
      </c>
      <c r="E784">
        <f>C784*D784</f>
        <v>875.11800000000005</v>
      </c>
    </row>
    <row r="785" spans="1:5" x14ac:dyDescent="0.55000000000000004">
      <c r="A785" s="10" t="s">
        <v>114</v>
      </c>
      <c r="B785" s="4" t="s">
        <v>1086</v>
      </c>
      <c r="C785" s="11">
        <v>1801</v>
      </c>
      <c r="D785" s="51">
        <v>0.53300000000000003</v>
      </c>
      <c r="E785">
        <f t="shared" ref="E785:E797" si="55">C785*D785</f>
        <v>959.93300000000011</v>
      </c>
    </row>
    <row r="786" spans="1:5" x14ac:dyDescent="0.55000000000000004">
      <c r="A786" s="10" t="s">
        <v>114</v>
      </c>
      <c r="B786" s="4" t="s">
        <v>1087</v>
      </c>
      <c r="C786" s="11">
        <v>3320</v>
      </c>
      <c r="D786" s="51">
        <v>0.877</v>
      </c>
      <c r="E786">
        <f t="shared" si="55"/>
        <v>2911.64</v>
      </c>
    </row>
    <row r="787" spans="1:5" x14ac:dyDescent="0.55000000000000004">
      <c r="A787" s="10" t="s">
        <v>114</v>
      </c>
      <c r="B787" s="4" t="s">
        <v>1088</v>
      </c>
      <c r="C787" s="11">
        <v>5508</v>
      </c>
      <c r="D787" s="51">
        <v>0.83499999999999996</v>
      </c>
      <c r="E787">
        <f t="shared" si="55"/>
        <v>4599.1799999999994</v>
      </c>
    </row>
    <row r="788" spans="1:5" x14ac:dyDescent="0.55000000000000004">
      <c r="A788" s="10" t="s">
        <v>114</v>
      </c>
      <c r="B788" s="4" t="s">
        <v>1089</v>
      </c>
      <c r="C788" s="11">
        <v>3802</v>
      </c>
      <c r="D788" s="51">
        <v>0.65400000000000003</v>
      </c>
      <c r="E788">
        <f t="shared" si="55"/>
        <v>2486.5080000000003</v>
      </c>
    </row>
    <row r="789" spans="1:5" x14ac:dyDescent="0.55000000000000004">
      <c r="A789" s="10" t="s">
        <v>114</v>
      </c>
      <c r="B789" s="4" t="s">
        <v>1090</v>
      </c>
      <c r="C789" s="11">
        <v>415</v>
      </c>
      <c r="D789" s="51">
        <v>0.36899999999999999</v>
      </c>
      <c r="E789">
        <f t="shared" si="55"/>
        <v>153.13499999999999</v>
      </c>
    </row>
    <row r="790" spans="1:5" x14ac:dyDescent="0.55000000000000004">
      <c r="A790" s="10" t="s">
        <v>114</v>
      </c>
      <c r="B790" s="4" t="s">
        <v>399</v>
      </c>
      <c r="C790" s="11">
        <v>349</v>
      </c>
      <c r="D790" s="51">
        <v>0.64200000000000002</v>
      </c>
      <c r="E790">
        <f t="shared" si="55"/>
        <v>224.05799999999999</v>
      </c>
    </row>
    <row r="791" spans="1:5" x14ac:dyDescent="0.55000000000000004">
      <c r="A791" s="10" t="s">
        <v>114</v>
      </c>
      <c r="B791" s="4" t="s">
        <v>1091</v>
      </c>
      <c r="C791" s="11">
        <v>807</v>
      </c>
      <c r="D791" s="51">
        <v>0.34100000000000003</v>
      </c>
      <c r="E791">
        <f t="shared" si="55"/>
        <v>275.18700000000001</v>
      </c>
    </row>
    <row r="792" spans="1:5" x14ac:dyDescent="0.55000000000000004">
      <c r="A792" s="10" t="s">
        <v>114</v>
      </c>
      <c r="B792" s="4" t="s">
        <v>1092</v>
      </c>
      <c r="C792" s="11">
        <v>385</v>
      </c>
      <c r="D792" s="51">
        <v>0.78200000000000003</v>
      </c>
      <c r="E792">
        <f t="shared" si="55"/>
        <v>301.07</v>
      </c>
    </row>
    <row r="793" spans="1:5" x14ac:dyDescent="0.55000000000000004">
      <c r="A793" s="10" t="s">
        <v>114</v>
      </c>
      <c r="B793" s="4" t="s">
        <v>1093</v>
      </c>
      <c r="C793" s="11">
        <v>326</v>
      </c>
      <c r="D793" s="51">
        <v>0.95399999999999996</v>
      </c>
      <c r="E793">
        <f t="shared" si="55"/>
        <v>311.00399999999996</v>
      </c>
    </row>
    <row r="794" spans="1:5" x14ac:dyDescent="0.55000000000000004">
      <c r="A794" s="10" t="s">
        <v>114</v>
      </c>
      <c r="B794" s="4" t="s">
        <v>1313</v>
      </c>
      <c r="C794" s="11">
        <v>3158</v>
      </c>
      <c r="D794" s="51">
        <v>0.71299999999999997</v>
      </c>
      <c r="E794">
        <f t="shared" si="55"/>
        <v>2251.654</v>
      </c>
    </row>
    <row r="795" spans="1:5" x14ac:dyDescent="0.55000000000000004">
      <c r="A795" s="10" t="s">
        <v>114</v>
      </c>
      <c r="B795" s="4" t="s">
        <v>1094</v>
      </c>
      <c r="C795" s="11">
        <v>1944</v>
      </c>
      <c r="D795" s="51">
        <v>0.57899999999999996</v>
      </c>
      <c r="E795">
        <f t="shared" si="55"/>
        <v>1125.576</v>
      </c>
    </row>
    <row r="796" spans="1:5" x14ac:dyDescent="0.55000000000000004">
      <c r="A796" s="10" t="s">
        <v>114</v>
      </c>
      <c r="B796" s="4" t="s">
        <v>1095</v>
      </c>
      <c r="C796" s="11">
        <v>1593</v>
      </c>
      <c r="D796" s="51">
        <v>0.46600000000000003</v>
      </c>
      <c r="E796">
        <f t="shared" si="55"/>
        <v>742.33800000000008</v>
      </c>
    </row>
    <row r="797" spans="1:5" x14ac:dyDescent="0.55000000000000004">
      <c r="A797" s="10" t="s">
        <v>114</v>
      </c>
      <c r="B797" s="4" t="s">
        <v>1096</v>
      </c>
      <c r="C797" s="11">
        <v>2664</v>
      </c>
      <c r="D797" s="51">
        <v>0.94899999999999995</v>
      </c>
      <c r="E797">
        <f t="shared" si="55"/>
        <v>2528.136</v>
      </c>
    </row>
    <row r="798" spans="1:5" x14ac:dyDescent="0.55000000000000004">
      <c r="A798" s="10" t="s">
        <v>115</v>
      </c>
      <c r="B798" s="4" t="s">
        <v>1097</v>
      </c>
      <c r="C798" s="11">
        <v>3926</v>
      </c>
      <c r="D798" s="51">
        <v>0.47199999999999998</v>
      </c>
      <c r="E798">
        <f>C798*D798</f>
        <v>1853.0719999999999</v>
      </c>
    </row>
    <row r="799" spans="1:5" x14ac:dyDescent="0.55000000000000004">
      <c r="A799" s="10" t="s">
        <v>115</v>
      </c>
      <c r="B799" s="4" t="s">
        <v>400</v>
      </c>
      <c r="C799" s="11">
        <v>174</v>
      </c>
      <c r="D799" s="51">
        <v>0.45400000000000001</v>
      </c>
      <c r="E799">
        <f>C799*D799</f>
        <v>78.996000000000009</v>
      </c>
    </row>
    <row r="800" spans="1:5" x14ac:dyDescent="0.55000000000000004">
      <c r="A800" s="10" t="s">
        <v>116</v>
      </c>
      <c r="B800" s="4" t="s">
        <v>1098</v>
      </c>
      <c r="C800" s="11">
        <v>689</v>
      </c>
      <c r="D800" s="51">
        <v>0.42699999999999999</v>
      </c>
      <c r="E800">
        <f>C800*D800</f>
        <v>294.20299999999997</v>
      </c>
    </row>
    <row r="801" spans="1:5" x14ac:dyDescent="0.55000000000000004">
      <c r="A801" s="10" t="s">
        <v>116</v>
      </c>
      <c r="B801" s="4" t="s">
        <v>1099</v>
      </c>
      <c r="C801" s="11">
        <v>2870</v>
      </c>
      <c r="D801" s="51">
        <v>0.55800000000000005</v>
      </c>
      <c r="E801">
        <f t="shared" ref="E801:E803" si="56">C801*D801</f>
        <v>1601.46</v>
      </c>
    </row>
    <row r="802" spans="1:5" x14ac:dyDescent="0.55000000000000004">
      <c r="A802" s="10" t="s">
        <v>116</v>
      </c>
      <c r="B802" s="4" t="s">
        <v>1100</v>
      </c>
      <c r="C802" s="11">
        <v>567</v>
      </c>
      <c r="D802" s="51">
        <v>0.501</v>
      </c>
      <c r="E802">
        <f t="shared" si="56"/>
        <v>284.06700000000001</v>
      </c>
    </row>
    <row r="803" spans="1:5" x14ac:dyDescent="0.55000000000000004">
      <c r="A803" s="10" t="s">
        <v>116</v>
      </c>
      <c r="B803" s="4" t="s">
        <v>1101</v>
      </c>
      <c r="C803" s="11">
        <v>821</v>
      </c>
      <c r="D803" s="51">
        <v>0.63700000000000001</v>
      </c>
      <c r="E803">
        <f t="shared" si="56"/>
        <v>522.97699999999998</v>
      </c>
    </row>
    <row r="804" spans="1:5" x14ac:dyDescent="0.55000000000000004">
      <c r="A804" s="10" t="s">
        <v>117</v>
      </c>
      <c r="B804" s="4" t="s">
        <v>1102</v>
      </c>
      <c r="C804" s="11">
        <v>28656</v>
      </c>
      <c r="D804" s="51">
        <v>0.71099999999999997</v>
      </c>
      <c r="E804">
        <f>C804*D804</f>
        <v>20374.415999999997</v>
      </c>
    </row>
    <row r="805" spans="1:5" x14ac:dyDescent="0.55000000000000004">
      <c r="A805" s="10" t="s">
        <v>117</v>
      </c>
      <c r="B805" s="4" t="s">
        <v>1103</v>
      </c>
      <c r="C805" s="11">
        <v>188</v>
      </c>
      <c r="D805" s="51">
        <v>0.95199999999999996</v>
      </c>
      <c r="E805">
        <f t="shared" ref="E805:E806" si="57">C805*D805</f>
        <v>178.976</v>
      </c>
    </row>
    <row r="806" spans="1:5" x14ac:dyDescent="0.55000000000000004">
      <c r="A806" s="10" t="s">
        <v>117</v>
      </c>
      <c r="B806" s="4" t="s">
        <v>1104</v>
      </c>
      <c r="C806" s="11">
        <v>402</v>
      </c>
      <c r="D806" s="51">
        <v>0.53</v>
      </c>
      <c r="E806">
        <f t="shared" si="57"/>
        <v>213.06</v>
      </c>
    </row>
    <row r="807" spans="1:5" x14ac:dyDescent="0.55000000000000004">
      <c r="A807" t="s">
        <v>118</v>
      </c>
      <c r="B807" s="4" t="s">
        <v>401</v>
      </c>
      <c r="C807" s="26">
        <f>15133+15121</f>
        <v>30254</v>
      </c>
      <c r="D807" s="69">
        <v>0.78</v>
      </c>
      <c r="E807" s="27">
        <f>15133*(0.676)+15121*(0.876)</f>
        <v>23475.904000000002</v>
      </c>
    </row>
    <row r="808" spans="1:5" x14ac:dyDescent="0.55000000000000004">
      <c r="A808" s="10" t="s">
        <v>119</v>
      </c>
      <c r="B808" s="4" t="s">
        <v>1105</v>
      </c>
      <c r="C808" s="11">
        <v>9054</v>
      </c>
      <c r="D808" s="51">
        <v>0.64500000000000002</v>
      </c>
      <c r="E808">
        <f>C808*D808</f>
        <v>5839.83</v>
      </c>
    </row>
    <row r="809" spans="1:5" x14ac:dyDescent="0.55000000000000004">
      <c r="A809" s="10" t="s">
        <v>119</v>
      </c>
      <c r="B809" s="4" t="s">
        <v>1106</v>
      </c>
      <c r="C809" s="11">
        <v>23622</v>
      </c>
      <c r="D809" s="51">
        <v>0.63800000000000001</v>
      </c>
      <c r="E809">
        <f t="shared" ref="E809:E818" si="58">C809*D809</f>
        <v>15070.836000000001</v>
      </c>
    </row>
    <row r="810" spans="1:5" x14ac:dyDescent="0.55000000000000004">
      <c r="A810" s="10" t="s">
        <v>119</v>
      </c>
      <c r="B810" s="4" t="s">
        <v>1107</v>
      </c>
      <c r="C810" s="11">
        <v>2594</v>
      </c>
      <c r="D810" s="51">
        <v>0.54500000000000004</v>
      </c>
      <c r="E810">
        <f t="shared" si="58"/>
        <v>1413.73</v>
      </c>
    </row>
    <row r="811" spans="1:5" x14ac:dyDescent="0.55000000000000004">
      <c r="A811" s="10" t="s">
        <v>119</v>
      </c>
      <c r="B811" s="4" t="s">
        <v>1108</v>
      </c>
      <c r="C811" s="11">
        <v>3183</v>
      </c>
      <c r="D811" s="51">
        <v>0.373</v>
      </c>
      <c r="E811">
        <f t="shared" si="58"/>
        <v>1187.259</v>
      </c>
    </row>
    <row r="812" spans="1:5" x14ac:dyDescent="0.55000000000000004">
      <c r="A812" s="10" t="s">
        <v>119</v>
      </c>
      <c r="B812" s="4" t="s">
        <v>1109</v>
      </c>
      <c r="C812" s="11">
        <v>2252</v>
      </c>
      <c r="D812" s="51">
        <v>0.61099999999999999</v>
      </c>
      <c r="E812">
        <f t="shared" si="58"/>
        <v>1375.972</v>
      </c>
    </row>
    <row r="813" spans="1:5" x14ac:dyDescent="0.55000000000000004">
      <c r="A813" s="10" t="s">
        <v>119</v>
      </c>
      <c r="B813" s="4" t="s">
        <v>1309</v>
      </c>
      <c r="C813" s="11">
        <v>4911</v>
      </c>
      <c r="D813" s="51">
        <v>0.19800000000000001</v>
      </c>
      <c r="E813">
        <f t="shared" si="58"/>
        <v>972.37800000000004</v>
      </c>
    </row>
    <row r="814" spans="1:5" x14ac:dyDescent="0.55000000000000004">
      <c r="A814" s="10" t="s">
        <v>119</v>
      </c>
      <c r="B814" s="4" t="s">
        <v>1364</v>
      </c>
      <c r="C814" s="11">
        <v>14967</v>
      </c>
      <c r="D814" s="51">
        <v>0.57499999999999996</v>
      </c>
      <c r="E814">
        <f t="shared" si="58"/>
        <v>8606.0249999999996</v>
      </c>
    </row>
    <row r="815" spans="1:5" x14ac:dyDescent="0.55000000000000004">
      <c r="A815" s="10" t="s">
        <v>119</v>
      </c>
      <c r="B815" s="4" t="s">
        <v>1110</v>
      </c>
      <c r="C815" s="11">
        <v>373</v>
      </c>
      <c r="D815" s="51">
        <v>0.748</v>
      </c>
      <c r="E815">
        <f t="shared" si="58"/>
        <v>279.00400000000002</v>
      </c>
    </row>
    <row r="816" spans="1:5" x14ac:dyDescent="0.55000000000000004">
      <c r="A816" s="10" t="s">
        <v>119</v>
      </c>
      <c r="B816" s="4" t="s">
        <v>1111</v>
      </c>
      <c r="C816" s="11">
        <v>2329</v>
      </c>
      <c r="D816" s="51">
        <v>0.32300000000000001</v>
      </c>
      <c r="E816">
        <f t="shared" si="58"/>
        <v>752.26700000000005</v>
      </c>
    </row>
    <row r="817" spans="1:5" x14ac:dyDescent="0.55000000000000004">
      <c r="A817" s="10" t="s">
        <v>119</v>
      </c>
      <c r="B817" s="4" t="s">
        <v>1112</v>
      </c>
      <c r="C817" s="11">
        <v>218</v>
      </c>
      <c r="D817" s="51">
        <v>0.67900000000000005</v>
      </c>
      <c r="E817">
        <f t="shared" si="58"/>
        <v>148.02200000000002</v>
      </c>
    </row>
    <row r="818" spans="1:5" x14ac:dyDescent="0.55000000000000004">
      <c r="A818" s="10" t="s">
        <v>119</v>
      </c>
      <c r="B818" s="4" t="s">
        <v>402</v>
      </c>
      <c r="C818" s="11">
        <v>1856</v>
      </c>
      <c r="D818" s="51">
        <v>0.76400000000000001</v>
      </c>
      <c r="E818">
        <f t="shared" si="58"/>
        <v>1417.9839999999999</v>
      </c>
    </row>
    <row r="819" spans="1:5" x14ac:dyDescent="0.55000000000000004">
      <c r="A819" s="10" t="s">
        <v>120</v>
      </c>
      <c r="B819" s="4" t="s">
        <v>403</v>
      </c>
      <c r="C819" s="26">
        <v>837</v>
      </c>
      <c r="D819" s="69">
        <v>0.82199999999999995</v>
      </c>
      <c r="E819" s="27">
        <f>C819*D819</f>
        <v>688.01400000000001</v>
      </c>
    </row>
    <row r="820" spans="1:5" x14ac:dyDescent="0.55000000000000004">
      <c r="A820" s="10" t="s">
        <v>120</v>
      </c>
      <c r="B820" s="4" t="s">
        <v>1113</v>
      </c>
      <c r="C820" s="26">
        <v>13695</v>
      </c>
      <c r="D820" s="69">
        <v>0.85899999999999999</v>
      </c>
      <c r="E820" s="27">
        <f t="shared" ref="E820:E842" si="59">C820*D820</f>
        <v>11764.004999999999</v>
      </c>
    </row>
    <row r="821" spans="1:5" x14ac:dyDescent="0.55000000000000004">
      <c r="A821" s="10" t="s">
        <v>120</v>
      </c>
      <c r="B821" s="4" t="s">
        <v>1114</v>
      </c>
      <c r="C821" s="26">
        <v>582</v>
      </c>
      <c r="D821" s="69">
        <v>0.81299999999999994</v>
      </c>
      <c r="E821" s="27">
        <f t="shared" si="59"/>
        <v>473.16599999999994</v>
      </c>
    </row>
    <row r="822" spans="1:5" x14ac:dyDescent="0.55000000000000004">
      <c r="A822" s="10" t="s">
        <v>120</v>
      </c>
      <c r="B822" s="4" t="s">
        <v>1115</v>
      </c>
      <c r="C822" s="26">
        <v>494</v>
      </c>
      <c r="D822" s="69">
        <v>0.69599999999999995</v>
      </c>
      <c r="E822" s="27">
        <f t="shared" si="59"/>
        <v>343.82399999999996</v>
      </c>
    </row>
    <row r="823" spans="1:5" x14ac:dyDescent="0.55000000000000004">
      <c r="A823" s="10" t="s">
        <v>120</v>
      </c>
      <c r="B823" s="4" t="s">
        <v>1289</v>
      </c>
      <c r="C823" s="26">
        <v>3020</v>
      </c>
      <c r="D823" s="69">
        <v>0.85399999999999998</v>
      </c>
      <c r="E823" s="27">
        <f t="shared" si="59"/>
        <v>2579.08</v>
      </c>
    </row>
    <row r="824" spans="1:5" x14ac:dyDescent="0.55000000000000004">
      <c r="A824" s="10" t="s">
        <v>120</v>
      </c>
      <c r="B824" s="4" t="s">
        <v>1116</v>
      </c>
      <c r="C824" s="26">
        <v>16</v>
      </c>
      <c r="D824" s="69">
        <v>0.438</v>
      </c>
      <c r="E824" s="27">
        <f t="shared" si="59"/>
        <v>7.008</v>
      </c>
    </row>
    <row r="825" spans="1:5" x14ac:dyDescent="0.55000000000000004">
      <c r="A825" s="10" t="s">
        <v>120</v>
      </c>
      <c r="B825" s="4" t="s">
        <v>1117</v>
      </c>
      <c r="C825" s="26">
        <v>828</v>
      </c>
      <c r="D825" s="69">
        <v>0.49299999999999999</v>
      </c>
      <c r="E825" s="27">
        <f t="shared" si="59"/>
        <v>408.20400000000001</v>
      </c>
    </row>
    <row r="826" spans="1:5" x14ac:dyDescent="0.55000000000000004">
      <c r="A826" s="10" t="s">
        <v>120</v>
      </c>
      <c r="B826" s="4" t="s">
        <v>1118</v>
      </c>
      <c r="C826" s="26">
        <f>309+559+184</f>
        <v>1052</v>
      </c>
      <c r="D826" s="69">
        <f>E826/C826</f>
        <v>0.38236216730038025</v>
      </c>
      <c r="E826" s="27">
        <f>184*(0.397)+559*(0.349)+309*(0.434)</f>
        <v>402.245</v>
      </c>
    </row>
    <row r="827" spans="1:5" x14ac:dyDescent="0.55000000000000004">
      <c r="A827" s="10" t="s">
        <v>120</v>
      </c>
      <c r="B827" s="4" t="s">
        <v>1119</v>
      </c>
      <c r="C827" s="26">
        <v>2052</v>
      </c>
      <c r="D827" s="69">
        <v>0.58099999999999996</v>
      </c>
      <c r="E827" s="27">
        <f t="shared" si="59"/>
        <v>1192.212</v>
      </c>
    </row>
    <row r="828" spans="1:5" x14ac:dyDescent="0.55000000000000004">
      <c r="A828" s="10" t="s">
        <v>120</v>
      </c>
      <c r="B828" s="4" t="s">
        <v>1120</v>
      </c>
      <c r="C828" s="26">
        <v>793</v>
      </c>
      <c r="D828" s="69">
        <v>0.95299999999999996</v>
      </c>
      <c r="E828" s="27">
        <f t="shared" si="59"/>
        <v>755.72899999999993</v>
      </c>
    </row>
    <row r="829" spans="1:5" x14ac:dyDescent="0.55000000000000004">
      <c r="A829" s="10" t="s">
        <v>120</v>
      </c>
      <c r="B829" s="4" t="s">
        <v>1121</v>
      </c>
      <c r="C829" s="26">
        <v>144</v>
      </c>
      <c r="D829" s="69">
        <v>0.18099999999999999</v>
      </c>
      <c r="E829" s="27">
        <f t="shared" si="59"/>
        <v>26.064</v>
      </c>
    </row>
    <row r="830" spans="1:5" x14ac:dyDescent="0.55000000000000004">
      <c r="A830" s="10" t="s">
        <v>120</v>
      </c>
      <c r="B830" s="4" t="s">
        <v>1122</v>
      </c>
      <c r="C830" s="26">
        <v>3127</v>
      </c>
      <c r="D830" s="69">
        <v>0.73799999999999999</v>
      </c>
      <c r="E830" s="27">
        <f t="shared" si="59"/>
        <v>2307.7260000000001</v>
      </c>
    </row>
    <row r="831" spans="1:5" x14ac:dyDescent="0.55000000000000004">
      <c r="A831" s="10" t="s">
        <v>120</v>
      </c>
      <c r="B831" s="4" t="s">
        <v>1123</v>
      </c>
      <c r="C831" s="26">
        <v>5263</v>
      </c>
      <c r="D831" s="69">
        <v>0.45200000000000001</v>
      </c>
      <c r="E831" s="27">
        <f t="shared" si="59"/>
        <v>2378.8760000000002</v>
      </c>
    </row>
    <row r="832" spans="1:5" x14ac:dyDescent="0.55000000000000004">
      <c r="A832" s="10" t="s">
        <v>120</v>
      </c>
      <c r="B832" s="4" t="s">
        <v>1124</v>
      </c>
      <c r="C832" s="26">
        <v>90</v>
      </c>
      <c r="D832" s="69">
        <v>0.6</v>
      </c>
      <c r="E832" s="27">
        <f t="shared" si="59"/>
        <v>54</v>
      </c>
    </row>
    <row r="833" spans="1:5" x14ac:dyDescent="0.55000000000000004">
      <c r="A833" s="10" t="s">
        <v>120</v>
      </c>
      <c r="B833" s="4" t="s">
        <v>1125</v>
      </c>
      <c r="C833" s="26">
        <v>6103</v>
      </c>
      <c r="D833" s="69">
        <v>0.79800000000000004</v>
      </c>
      <c r="E833" s="27">
        <f t="shared" si="59"/>
        <v>4870.1940000000004</v>
      </c>
    </row>
    <row r="834" spans="1:5" x14ac:dyDescent="0.55000000000000004">
      <c r="A834" s="10" t="s">
        <v>120</v>
      </c>
      <c r="B834" s="4" t="s">
        <v>1126</v>
      </c>
      <c r="C834" s="26">
        <v>2417</v>
      </c>
      <c r="D834" s="69">
        <v>0.86599999999999999</v>
      </c>
      <c r="E834" s="27">
        <f t="shared" si="59"/>
        <v>2093.1219999999998</v>
      </c>
    </row>
    <row r="835" spans="1:5" x14ac:dyDescent="0.55000000000000004">
      <c r="A835" s="10" t="s">
        <v>120</v>
      </c>
      <c r="B835" s="4" t="s">
        <v>1127</v>
      </c>
      <c r="C835" s="26">
        <f>94+50</f>
        <v>144</v>
      </c>
      <c r="D835" s="69">
        <f>E835/C835</f>
        <v>0.63911111111111119</v>
      </c>
      <c r="E835" s="27">
        <f>50*(0.66)+94*(0.628)</f>
        <v>92.032000000000011</v>
      </c>
    </row>
    <row r="836" spans="1:5" x14ac:dyDescent="0.55000000000000004">
      <c r="A836" s="10" t="s">
        <v>120</v>
      </c>
      <c r="B836" s="4" t="s">
        <v>1347</v>
      </c>
      <c r="C836" s="26">
        <v>2400</v>
      </c>
      <c r="D836" s="69">
        <v>0.74199999999999999</v>
      </c>
      <c r="E836" s="27">
        <f t="shared" si="59"/>
        <v>1780.8</v>
      </c>
    </row>
    <row r="837" spans="1:5" x14ac:dyDescent="0.55000000000000004">
      <c r="A837" s="10" t="s">
        <v>120</v>
      </c>
      <c r="B837" s="4" t="s">
        <v>1128</v>
      </c>
      <c r="C837" s="26">
        <v>124</v>
      </c>
      <c r="D837" s="69">
        <v>0.77400000000000002</v>
      </c>
      <c r="E837" s="27">
        <f t="shared" si="59"/>
        <v>95.975999999999999</v>
      </c>
    </row>
    <row r="838" spans="1:5" x14ac:dyDescent="0.55000000000000004">
      <c r="A838" s="10" t="s">
        <v>120</v>
      </c>
      <c r="B838" s="4" t="s">
        <v>1360</v>
      </c>
      <c r="C838" s="26">
        <v>3523</v>
      </c>
      <c r="D838" s="69">
        <v>0.68899999999999995</v>
      </c>
      <c r="E838" s="27">
        <f t="shared" si="59"/>
        <v>2427.3469999999998</v>
      </c>
    </row>
    <row r="839" spans="1:5" x14ac:dyDescent="0.55000000000000004">
      <c r="A839" s="10" t="s">
        <v>120</v>
      </c>
      <c r="B839" s="4" t="s">
        <v>1363</v>
      </c>
      <c r="C839" s="26">
        <v>8082</v>
      </c>
      <c r="D839" s="69">
        <v>0.54200000000000004</v>
      </c>
      <c r="E839" s="27">
        <f t="shared" si="59"/>
        <v>4380.4440000000004</v>
      </c>
    </row>
    <row r="840" spans="1:5" x14ac:dyDescent="0.55000000000000004">
      <c r="A840" s="10" t="s">
        <v>120</v>
      </c>
      <c r="B840" s="4" t="s">
        <v>1129</v>
      </c>
      <c r="C840" s="26">
        <v>14002</v>
      </c>
      <c r="D840" s="69">
        <v>0.63300000000000001</v>
      </c>
      <c r="E840" s="27">
        <f t="shared" si="59"/>
        <v>8863.2659999999996</v>
      </c>
    </row>
    <row r="841" spans="1:5" x14ac:dyDescent="0.55000000000000004">
      <c r="A841" s="10" t="s">
        <v>120</v>
      </c>
      <c r="B841" s="4" t="s">
        <v>1130</v>
      </c>
      <c r="C841" s="26">
        <v>167</v>
      </c>
      <c r="D841" s="69">
        <v>0.52700000000000002</v>
      </c>
      <c r="E841" s="27">
        <f t="shared" si="59"/>
        <v>88.009</v>
      </c>
    </row>
    <row r="842" spans="1:5" x14ac:dyDescent="0.55000000000000004">
      <c r="A842" s="10" t="s">
        <v>120</v>
      </c>
      <c r="B842" s="4" t="s">
        <v>1131</v>
      </c>
      <c r="C842" s="26">
        <v>1792</v>
      </c>
      <c r="D842" s="69">
        <v>0.82899999999999996</v>
      </c>
      <c r="E842" s="27">
        <f t="shared" si="59"/>
        <v>1485.568</v>
      </c>
    </row>
    <row r="843" spans="1:5" x14ac:dyDescent="0.55000000000000004">
      <c r="A843" t="s">
        <v>121</v>
      </c>
      <c r="B843" s="4" t="s">
        <v>1132</v>
      </c>
      <c r="C843" s="11">
        <v>35258</v>
      </c>
      <c r="D843" s="51">
        <v>0.84199999999999997</v>
      </c>
      <c r="E843">
        <f>C843*D843</f>
        <v>29687.235999999997</v>
      </c>
    </row>
    <row r="844" spans="1:5" x14ac:dyDescent="0.55000000000000004">
      <c r="A844" s="10" t="s">
        <v>122</v>
      </c>
      <c r="B844" s="4" t="s">
        <v>404</v>
      </c>
      <c r="C844" s="26">
        <v>88</v>
      </c>
      <c r="D844" s="69">
        <v>0.68200000000000005</v>
      </c>
      <c r="E844" s="27">
        <f>C844*D844</f>
        <v>60.016000000000005</v>
      </c>
    </row>
    <row r="845" spans="1:5" x14ac:dyDescent="0.55000000000000004">
      <c r="A845" s="10" t="s">
        <v>122</v>
      </c>
      <c r="B845" s="4" t="s">
        <v>1133</v>
      </c>
      <c r="C845" s="26">
        <v>154</v>
      </c>
      <c r="D845" s="69">
        <v>0.51900000000000002</v>
      </c>
      <c r="E845" s="27">
        <f t="shared" ref="E845:E855" si="60">C845*D845</f>
        <v>79.926000000000002</v>
      </c>
    </row>
    <row r="846" spans="1:5" x14ac:dyDescent="0.55000000000000004">
      <c r="A846" s="10" t="s">
        <v>122</v>
      </c>
      <c r="B846" s="4" t="s">
        <v>1134</v>
      </c>
      <c r="C846" s="26">
        <v>287</v>
      </c>
      <c r="D846" s="69">
        <v>0.56100000000000005</v>
      </c>
      <c r="E846" s="27">
        <f t="shared" si="60"/>
        <v>161.00700000000001</v>
      </c>
    </row>
    <row r="847" spans="1:5" x14ac:dyDescent="0.55000000000000004">
      <c r="A847" s="10" t="s">
        <v>122</v>
      </c>
      <c r="B847" s="4" t="s">
        <v>1135</v>
      </c>
      <c r="C847" s="26">
        <v>30</v>
      </c>
      <c r="D847" s="69">
        <v>0.63300000000000001</v>
      </c>
      <c r="E847" s="27">
        <f t="shared" si="60"/>
        <v>18.990000000000002</v>
      </c>
    </row>
    <row r="848" spans="1:5" x14ac:dyDescent="0.55000000000000004">
      <c r="A848" s="10" t="s">
        <v>122</v>
      </c>
      <c r="B848" s="4" t="s">
        <v>1136</v>
      </c>
      <c r="C848" s="26">
        <v>495</v>
      </c>
      <c r="D848" s="69">
        <v>0.60599999999999998</v>
      </c>
      <c r="E848" s="27">
        <f t="shared" si="60"/>
        <v>299.96999999999997</v>
      </c>
    </row>
    <row r="849" spans="1:5" x14ac:dyDescent="0.55000000000000004">
      <c r="A849" s="10" t="s">
        <v>122</v>
      </c>
      <c r="B849" s="4" t="s">
        <v>1137</v>
      </c>
      <c r="C849" s="26">
        <v>441</v>
      </c>
      <c r="D849" s="69">
        <v>0.52200000000000002</v>
      </c>
      <c r="E849" s="27">
        <f t="shared" si="60"/>
        <v>230.202</v>
      </c>
    </row>
    <row r="850" spans="1:5" x14ac:dyDescent="0.55000000000000004">
      <c r="A850" s="10" t="s">
        <v>122</v>
      </c>
      <c r="B850" s="4" t="s">
        <v>1138</v>
      </c>
      <c r="C850" s="26">
        <v>334</v>
      </c>
      <c r="D850" s="69">
        <v>0.77200000000000002</v>
      </c>
      <c r="E850" s="27">
        <f t="shared" si="60"/>
        <v>257.84800000000001</v>
      </c>
    </row>
    <row r="851" spans="1:5" x14ac:dyDescent="0.55000000000000004">
      <c r="A851" s="10" t="s">
        <v>122</v>
      </c>
      <c r="B851" s="4" t="s">
        <v>1139</v>
      </c>
      <c r="C851" s="26">
        <v>748</v>
      </c>
      <c r="D851" s="69">
        <v>0.44900000000000001</v>
      </c>
      <c r="E851" s="27">
        <f t="shared" si="60"/>
        <v>335.85200000000003</v>
      </c>
    </row>
    <row r="852" spans="1:5" x14ac:dyDescent="0.55000000000000004">
      <c r="A852" s="10" t="s">
        <v>122</v>
      </c>
      <c r="B852" s="4" t="s">
        <v>1140</v>
      </c>
      <c r="C852" s="26">
        <v>1079</v>
      </c>
      <c r="D852" s="69">
        <v>0.437</v>
      </c>
      <c r="E852" s="27">
        <f t="shared" si="60"/>
        <v>471.52300000000002</v>
      </c>
    </row>
    <row r="853" spans="1:5" x14ac:dyDescent="0.55000000000000004">
      <c r="A853" s="10" t="s">
        <v>122</v>
      </c>
      <c r="B853" s="4" t="s">
        <v>1355</v>
      </c>
      <c r="C853" s="26">
        <v>530</v>
      </c>
      <c r="D853" s="69">
        <v>0.45300000000000001</v>
      </c>
      <c r="E853" s="27">
        <f t="shared" si="60"/>
        <v>240.09</v>
      </c>
    </row>
    <row r="854" spans="1:5" x14ac:dyDescent="0.55000000000000004">
      <c r="A854" s="10" t="s">
        <v>122</v>
      </c>
      <c r="B854" s="4" t="s">
        <v>1141</v>
      </c>
      <c r="C854" s="26">
        <v>394</v>
      </c>
      <c r="D854" s="69">
        <v>0.49</v>
      </c>
      <c r="E854" s="27">
        <f t="shared" si="60"/>
        <v>193.06</v>
      </c>
    </row>
    <row r="855" spans="1:5" x14ac:dyDescent="0.55000000000000004">
      <c r="A855" s="10" t="s">
        <v>122</v>
      </c>
      <c r="B855" s="4" t="s">
        <v>1142</v>
      </c>
      <c r="C855" s="26">
        <v>446</v>
      </c>
      <c r="D855" s="69">
        <v>0.46400000000000002</v>
      </c>
      <c r="E855" s="27">
        <f t="shared" si="60"/>
        <v>206.94400000000002</v>
      </c>
    </row>
    <row r="856" spans="1:5" x14ac:dyDescent="0.55000000000000004">
      <c r="A856" s="10" t="s">
        <v>122</v>
      </c>
      <c r="B856" s="4" t="s">
        <v>1143</v>
      </c>
      <c r="C856" s="26">
        <f>9+266</f>
        <v>275</v>
      </c>
      <c r="D856" s="69">
        <f>E856/C856</f>
        <v>0.66893454545454545</v>
      </c>
      <c r="E856" s="27">
        <f>266*(0.669)+9*(0.667)</f>
        <v>183.95699999999999</v>
      </c>
    </row>
    <row r="857" spans="1:5" x14ac:dyDescent="0.55000000000000004">
      <c r="A857" t="s">
        <v>405</v>
      </c>
      <c r="B857" s="4" t="s">
        <v>1144</v>
      </c>
      <c r="C857" s="11">
        <v>467007</v>
      </c>
      <c r="D857" s="51">
        <v>0.85899999999999999</v>
      </c>
      <c r="E857">
        <f>C857*D857</f>
        <v>401159.01299999998</v>
      </c>
    </row>
    <row r="858" spans="1:5" x14ac:dyDescent="0.55000000000000004">
      <c r="A858" s="10" t="s">
        <v>44</v>
      </c>
      <c r="B858" s="4" t="s">
        <v>406</v>
      </c>
      <c r="C858" s="26" t="s">
        <v>144</v>
      </c>
      <c r="D858" s="69" t="s">
        <v>144</v>
      </c>
      <c r="E858" s="27" t="s">
        <v>144</v>
      </c>
    </row>
    <row r="859" spans="1:5" x14ac:dyDescent="0.55000000000000004">
      <c r="A859" s="10" t="s">
        <v>44</v>
      </c>
      <c r="B859" s="4" t="s">
        <v>407</v>
      </c>
      <c r="C859" s="26" t="s">
        <v>144</v>
      </c>
      <c r="D859" s="69" t="s">
        <v>144</v>
      </c>
      <c r="E859" s="27" t="s">
        <v>144</v>
      </c>
    </row>
    <row r="860" spans="1:5" x14ac:dyDescent="0.55000000000000004">
      <c r="A860" s="10" t="s">
        <v>44</v>
      </c>
      <c r="B860" s="4" t="s">
        <v>408</v>
      </c>
      <c r="C860" s="26">
        <v>389</v>
      </c>
      <c r="D860" s="69">
        <v>0.96099999999999997</v>
      </c>
      <c r="E860" s="27">
        <f t="shared" ref="E860:E878" si="61">C860*D860</f>
        <v>373.82900000000001</v>
      </c>
    </row>
    <row r="861" spans="1:5" x14ac:dyDescent="0.55000000000000004">
      <c r="A861" s="10" t="s">
        <v>44</v>
      </c>
      <c r="B861" s="4" t="s">
        <v>409</v>
      </c>
      <c r="C861" s="26" t="s">
        <v>144</v>
      </c>
      <c r="D861" s="69" t="s">
        <v>144</v>
      </c>
      <c r="E861" s="27" t="s">
        <v>144</v>
      </c>
    </row>
    <row r="862" spans="1:5" x14ac:dyDescent="0.55000000000000004">
      <c r="A862" s="10" t="s">
        <v>44</v>
      </c>
      <c r="B862" s="4" t="s">
        <v>410</v>
      </c>
      <c r="C862" s="26">
        <v>486</v>
      </c>
      <c r="D862" s="69">
        <v>0.98099999999999998</v>
      </c>
      <c r="E862" s="27">
        <f t="shared" si="61"/>
        <v>476.76600000000002</v>
      </c>
    </row>
    <row r="863" spans="1:5" x14ac:dyDescent="0.55000000000000004">
      <c r="A863" s="10" t="s">
        <v>44</v>
      </c>
      <c r="B863" s="4" t="s">
        <v>411</v>
      </c>
      <c r="C863" s="26">
        <v>615</v>
      </c>
      <c r="D863" s="69">
        <v>0.97399999999999998</v>
      </c>
      <c r="E863" s="27">
        <f t="shared" si="61"/>
        <v>599.01</v>
      </c>
    </row>
    <row r="864" spans="1:5" x14ac:dyDescent="0.55000000000000004">
      <c r="A864" s="10" t="s">
        <v>44</v>
      </c>
      <c r="B864" s="4" t="s">
        <v>412</v>
      </c>
      <c r="C864" s="26">
        <v>3019</v>
      </c>
      <c r="D864" s="69">
        <v>0.39600000000000002</v>
      </c>
      <c r="E864" s="27">
        <f t="shared" si="61"/>
        <v>1195.5240000000001</v>
      </c>
    </row>
    <row r="865" spans="1:5" x14ac:dyDescent="0.55000000000000004">
      <c r="A865" s="10" t="s">
        <v>44</v>
      </c>
      <c r="B865" s="4" t="s">
        <v>413</v>
      </c>
      <c r="C865" s="26" t="s">
        <v>144</v>
      </c>
      <c r="D865" s="69" t="s">
        <v>144</v>
      </c>
      <c r="E865" s="27" t="s">
        <v>144</v>
      </c>
    </row>
    <row r="866" spans="1:5" x14ac:dyDescent="0.55000000000000004">
      <c r="A866" s="10" t="s">
        <v>44</v>
      </c>
      <c r="B866" s="4" t="s">
        <v>414</v>
      </c>
      <c r="C866" s="26">
        <v>61</v>
      </c>
      <c r="D866" s="69">
        <v>0.57399999999999995</v>
      </c>
      <c r="E866" s="27">
        <f t="shared" si="61"/>
        <v>35.013999999999996</v>
      </c>
    </row>
    <row r="867" spans="1:5" x14ac:dyDescent="0.55000000000000004">
      <c r="A867" s="10" t="s">
        <v>44</v>
      </c>
      <c r="B867" s="4" t="s">
        <v>415</v>
      </c>
      <c r="C867" s="26">
        <v>39</v>
      </c>
      <c r="D867" s="69">
        <v>1</v>
      </c>
      <c r="E867" s="27">
        <f t="shared" si="61"/>
        <v>39</v>
      </c>
    </row>
    <row r="868" spans="1:5" x14ac:dyDescent="0.55000000000000004">
      <c r="A868" s="10" t="s">
        <v>44</v>
      </c>
      <c r="B868" s="4" t="s">
        <v>416</v>
      </c>
      <c r="C868" s="26">
        <v>344</v>
      </c>
      <c r="D868" s="69">
        <v>0.753</v>
      </c>
      <c r="E868" s="27">
        <f t="shared" si="61"/>
        <v>259.03199999999998</v>
      </c>
    </row>
    <row r="869" spans="1:5" x14ac:dyDescent="0.55000000000000004">
      <c r="A869" s="10" t="s">
        <v>44</v>
      </c>
      <c r="B869" s="4" t="s">
        <v>417</v>
      </c>
      <c r="C869" s="26" t="s">
        <v>144</v>
      </c>
      <c r="D869" s="69" t="s">
        <v>144</v>
      </c>
      <c r="E869" s="27" t="s">
        <v>144</v>
      </c>
    </row>
    <row r="870" spans="1:5" x14ac:dyDescent="0.55000000000000004">
      <c r="A870" s="10" t="s">
        <v>44</v>
      </c>
      <c r="B870" s="4" t="s">
        <v>418</v>
      </c>
      <c r="C870" s="26">
        <v>184</v>
      </c>
      <c r="D870" s="69">
        <v>0.94</v>
      </c>
      <c r="E870" s="27">
        <f t="shared" si="61"/>
        <v>172.95999999999998</v>
      </c>
    </row>
    <row r="871" spans="1:5" x14ac:dyDescent="0.55000000000000004">
      <c r="A871" s="10" t="s">
        <v>44</v>
      </c>
      <c r="B871" s="4" t="s">
        <v>419</v>
      </c>
      <c r="C871" s="26">
        <v>56</v>
      </c>
      <c r="D871" s="69">
        <v>0.92900000000000005</v>
      </c>
      <c r="E871" s="27">
        <f t="shared" si="61"/>
        <v>52.024000000000001</v>
      </c>
    </row>
    <row r="872" spans="1:5" x14ac:dyDescent="0.55000000000000004">
      <c r="A872" s="10" t="s">
        <v>44</v>
      </c>
      <c r="B872" s="4" t="s">
        <v>420</v>
      </c>
      <c r="C872" s="26">
        <f>359+1770+1180+1934+125</f>
        <v>5368</v>
      </c>
      <c r="D872" s="69">
        <f>E872/C872</f>
        <v>0.79936270491803285</v>
      </c>
      <c r="E872" s="27">
        <f>359*(0.805)+1770*(0.788)+1180*(0.728)+1934*(0.876)+125*(0.432)</f>
        <v>4290.9790000000003</v>
      </c>
    </row>
    <row r="873" spans="1:5" x14ac:dyDescent="0.55000000000000004">
      <c r="A873" s="10" t="s">
        <v>44</v>
      </c>
      <c r="B873" s="4" t="s">
        <v>421</v>
      </c>
      <c r="C873" s="26">
        <v>94</v>
      </c>
      <c r="D873" s="69">
        <v>0.93600000000000005</v>
      </c>
      <c r="E873" s="27">
        <f t="shared" si="61"/>
        <v>87.984000000000009</v>
      </c>
    </row>
    <row r="874" spans="1:5" x14ac:dyDescent="0.55000000000000004">
      <c r="A874" s="10" t="s">
        <v>44</v>
      </c>
      <c r="B874" s="4" t="s">
        <v>422</v>
      </c>
      <c r="C874" s="26">
        <v>624</v>
      </c>
      <c r="D874" s="69">
        <v>0.91700000000000004</v>
      </c>
      <c r="E874" s="27">
        <f>C874*D874</f>
        <v>572.20799999999997</v>
      </c>
    </row>
    <row r="875" spans="1:5" x14ac:dyDescent="0.55000000000000004">
      <c r="A875" s="10" t="s">
        <v>44</v>
      </c>
      <c r="B875" s="4" t="s">
        <v>423</v>
      </c>
      <c r="C875" s="26" t="s">
        <v>144</v>
      </c>
      <c r="D875" s="69" t="s">
        <v>144</v>
      </c>
      <c r="E875" s="27" t="s">
        <v>144</v>
      </c>
    </row>
    <row r="876" spans="1:5" x14ac:dyDescent="0.55000000000000004">
      <c r="A876" s="10" t="s">
        <v>44</v>
      </c>
      <c r="B876" s="4" t="s">
        <v>424</v>
      </c>
      <c r="C876" s="26" t="s">
        <v>144</v>
      </c>
      <c r="D876" s="69" t="s">
        <v>144</v>
      </c>
      <c r="E876" s="27" t="s">
        <v>144</v>
      </c>
    </row>
    <row r="877" spans="1:5" x14ac:dyDescent="0.55000000000000004">
      <c r="A877" s="10" t="s">
        <v>44</v>
      </c>
      <c r="B877" s="4" t="s">
        <v>425</v>
      </c>
      <c r="C877" s="26" t="s">
        <v>144</v>
      </c>
      <c r="D877" s="69" t="s">
        <v>144</v>
      </c>
      <c r="E877" s="27" t="s">
        <v>144</v>
      </c>
    </row>
    <row r="878" spans="1:5" x14ac:dyDescent="0.55000000000000004">
      <c r="A878" s="10" t="s">
        <v>44</v>
      </c>
      <c r="B878" s="4" t="s">
        <v>426</v>
      </c>
      <c r="C878" s="26">
        <v>424</v>
      </c>
      <c r="D878" s="69">
        <v>0.95799999999999996</v>
      </c>
      <c r="E878" s="27">
        <f t="shared" si="61"/>
        <v>406.19200000000001</v>
      </c>
    </row>
    <row r="879" spans="1:5" x14ac:dyDescent="0.55000000000000004">
      <c r="A879" s="10" t="s">
        <v>44</v>
      </c>
      <c r="B879" s="4" t="s">
        <v>427</v>
      </c>
      <c r="C879" s="26" t="s">
        <v>144</v>
      </c>
      <c r="D879" s="69" t="s">
        <v>144</v>
      </c>
      <c r="E879" s="27" t="s">
        <v>144</v>
      </c>
    </row>
    <row r="880" spans="1:5" x14ac:dyDescent="0.55000000000000004">
      <c r="A880" s="10" t="s">
        <v>44</v>
      </c>
      <c r="B880" s="4" t="s">
        <v>428</v>
      </c>
      <c r="C880" s="26" t="s">
        <v>144</v>
      </c>
      <c r="D880" s="69" t="s">
        <v>144</v>
      </c>
      <c r="E880" s="27" t="s">
        <v>144</v>
      </c>
    </row>
    <row r="881" spans="1:5" x14ac:dyDescent="0.55000000000000004">
      <c r="A881" t="s">
        <v>60</v>
      </c>
      <c r="B881" s="4" t="s">
        <v>1145</v>
      </c>
      <c r="C881" s="11">
        <v>17671</v>
      </c>
      <c r="D881" s="51">
        <v>0.87</v>
      </c>
      <c r="E881">
        <f>C881*D881</f>
        <v>15373.77</v>
      </c>
    </row>
    <row r="882" spans="1:5" x14ac:dyDescent="0.55000000000000004">
      <c r="A882" t="s">
        <v>61</v>
      </c>
      <c r="B882" s="4" t="s">
        <v>1146</v>
      </c>
      <c r="C882" s="11">
        <v>47899</v>
      </c>
      <c r="D882" s="51">
        <v>0.255</v>
      </c>
      <c r="E882">
        <f>C882*D882</f>
        <v>12214.245000000001</v>
      </c>
    </row>
    <row r="883" spans="1:5" x14ac:dyDescent="0.55000000000000004">
      <c r="A883" s="10" t="s">
        <v>429</v>
      </c>
      <c r="B883" s="4" t="s">
        <v>1147</v>
      </c>
      <c r="C883" s="11">
        <v>30729</v>
      </c>
      <c r="D883" s="75">
        <v>0.745</v>
      </c>
      <c r="E883" s="2">
        <f>C883*D883</f>
        <v>22893.105</v>
      </c>
    </row>
    <row r="884" spans="1:5" x14ac:dyDescent="0.55000000000000004">
      <c r="A884" s="10" t="s">
        <v>429</v>
      </c>
      <c r="B884" s="4" t="s">
        <v>1148</v>
      </c>
      <c r="C884" s="11">
        <v>4327</v>
      </c>
      <c r="D884" s="75">
        <v>0.59699999999999998</v>
      </c>
      <c r="E884" s="2">
        <f t="shared" ref="E884:E888" si="62">C884*D884</f>
        <v>2583.2190000000001</v>
      </c>
    </row>
    <row r="885" spans="1:5" x14ac:dyDescent="0.55000000000000004">
      <c r="A885" s="10" t="s">
        <v>429</v>
      </c>
      <c r="B885" s="4" t="s">
        <v>1149</v>
      </c>
      <c r="C885" s="11">
        <v>3957</v>
      </c>
      <c r="D885" s="75">
        <v>0.35799999999999998</v>
      </c>
      <c r="E885" s="2">
        <f t="shared" si="62"/>
        <v>1416.606</v>
      </c>
    </row>
    <row r="886" spans="1:5" x14ac:dyDescent="0.55000000000000004">
      <c r="A886" s="10" t="s">
        <v>429</v>
      </c>
      <c r="B886" s="4" t="s">
        <v>1150</v>
      </c>
      <c r="C886" s="11">
        <v>9833</v>
      </c>
      <c r="D886" s="75">
        <v>0.17</v>
      </c>
      <c r="E886" s="2">
        <f t="shared" si="62"/>
        <v>1671.6100000000001</v>
      </c>
    </row>
    <row r="887" spans="1:5" x14ac:dyDescent="0.55000000000000004">
      <c r="A887" s="10" t="s">
        <v>429</v>
      </c>
      <c r="B887" s="4" t="s">
        <v>1151</v>
      </c>
      <c r="C887" s="11">
        <v>6080</v>
      </c>
      <c r="D887" s="75">
        <v>0.85199999999999998</v>
      </c>
      <c r="E887" s="2">
        <f t="shared" si="62"/>
        <v>5180.16</v>
      </c>
    </row>
    <row r="888" spans="1:5" x14ac:dyDescent="0.55000000000000004">
      <c r="A888" s="10" t="s">
        <v>429</v>
      </c>
      <c r="B888" s="4" t="s">
        <v>1152</v>
      </c>
      <c r="C888" s="11">
        <v>2272</v>
      </c>
      <c r="D888" s="75">
        <v>0.73699999999999999</v>
      </c>
      <c r="E888" s="2">
        <f t="shared" si="62"/>
        <v>1674.4639999999999</v>
      </c>
    </row>
    <row r="889" spans="1:5" x14ac:dyDescent="0.55000000000000004">
      <c r="A889" t="s">
        <v>63</v>
      </c>
      <c r="B889" s="4" t="s">
        <v>1153</v>
      </c>
      <c r="C889" s="11">
        <v>35617</v>
      </c>
      <c r="D889" s="51">
        <v>0.189</v>
      </c>
      <c r="E889">
        <f>C889*D889</f>
        <v>6731.6130000000003</v>
      </c>
    </row>
    <row r="890" spans="1:5" x14ac:dyDescent="0.55000000000000004">
      <c r="A890" t="s">
        <v>64</v>
      </c>
      <c r="B890" s="4" t="s">
        <v>1154</v>
      </c>
      <c r="C890" s="11">
        <v>21234</v>
      </c>
      <c r="D890" s="51">
        <v>0.46</v>
      </c>
      <c r="E890">
        <f>C890*D890</f>
        <v>9767.6400000000012</v>
      </c>
    </row>
    <row r="891" spans="1:5" x14ac:dyDescent="0.55000000000000004">
      <c r="A891" s="10" t="s">
        <v>430</v>
      </c>
      <c r="B891" s="4" t="s">
        <v>1277</v>
      </c>
      <c r="C891" s="11">
        <v>4684</v>
      </c>
      <c r="D891" s="75">
        <v>0.76600000000000001</v>
      </c>
      <c r="E891" s="2">
        <f>C891*D891</f>
        <v>3587.944</v>
      </c>
    </row>
    <row r="892" spans="1:5" x14ac:dyDescent="0.55000000000000004">
      <c r="A892" s="10" t="s">
        <v>430</v>
      </c>
      <c r="B892" s="4" t="s">
        <v>1155</v>
      </c>
      <c r="C892" s="11">
        <v>13307</v>
      </c>
      <c r="D892" s="75">
        <v>0.40699999999999997</v>
      </c>
      <c r="E892" s="2">
        <f t="shared" ref="E892:E895" si="63">C892*D892</f>
        <v>5415.9489999999996</v>
      </c>
    </row>
    <row r="893" spans="1:5" x14ac:dyDescent="0.55000000000000004">
      <c r="A893" s="10" t="s">
        <v>430</v>
      </c>
      <c r="B893" s="4" t="s">
        <v>1156</v>
      </c>
      <c r="C893" s="11">
        <v>13901</v>
      </c>
      <c r="D893" s="75">
        <v>0.52200000000000002</v>
      </c>
      <c r="E893" s="2">
        <f t="shared" si="63"/>
        <v>7256.3220000000001</v>
      </c>
    </row>
    <row r="894" spans="1:5" x14ac:dyDescent="0.55000000000000004">
      <c r="A894" s="10" t="s">
        <v>430</v>
      </c>
      <c r="B894" s="4" t="s">
        <v>1157</v>
      </c>
      <c r="C894" s="11">
        <v>4713</v>
      </c>
      <c r="D894" s="75">
        <v>0.76700000000000002</v>
      </c>
      <c r="E894" s="2">
        <f t="shared" si="63"/>
        <v>3614.8710000000001</v>
      </c>
    </row>
    <row r="895" spans="1:5" x14ac:dyDescent="0.55000000000000004">
      <c r="A895" s="10" t="s">
        <v>430</v>
      </c>
      <c r="B895" s="4" t="s">
        <v>965</v>
      </c>
      <c r="C895" s="11">
        <v>3147</v>
      </c>
      <c r="D895" s="75">
        <v>0.40300000000000002</v>
      </c>
      <c r="E895" s="2">
        <f t="shared" si="63"/>
        <v>1268.241</v>
      </c>
    </row>
    <row r="896" spans="1:5" x14ac:dyDescent="0.55000000000000004">
      <c r="A896" s="10" t="s">
        <v>431</v>
      </c>
      <c r="B896" s="4" t="s">
        <v>1158</v>
      </c>
      <c r="C896" s="11">
        <v>5951</v>
      </c>
      <c r="D896" s="51">
        <v>0.308</v>
      </c>
      <c r="E896">
        <f t="shared" ref="E896:E903" si="64">C896*D896</f>
        <v>1832.9079999999999</v>
      </c>
    </row>
    <row r="897" spans="1:5" x14ac:dyDescent="0.55000000000000004">
      <c r="A897" s="10" t="s">
        <v>431</v>
      </c>
      <c r="B897" s="4" t="s">
        <v>1159</v>
      </c>
      <c r="C897" s="11">
        <v>25741</v>
      </c>
      <c r="D897" s="51">
        <v>0.371</v>
      </c>
      <c r="E897">
        <f t="shared" si="64"/>
        <v>9549.9110000000001</v>
      </c>
    </row>
    <row r="898" spans="1:5" x14ac:dyDescent="0.55000000000000004">
      <c r="A898" t="s">
        <v>432</v>
      </c>
      <c r="B898" s="4" t="s">
        <v>1160</v>
      </c>
      <c r="C898" s="11">
        <v>25749</v>
      </c>
      <c r="D898" s="51">
        <v>0.504</v>
      </c>
      <c r="E898">
        <f t="shared" si="64"/>
        <v>12977.495999999999</v>
      </c>
    </row>
    <row r="899" spans="1:5" x14ac:dyDescent="0.55000000000000004">
      <c r="A899" t="s">
        <v>65</v>
      </c>
      <c r="B899" s="4" t="s">
        <v>1161</v>
      </c>
      <c r="C899" s="11">
        <v>48326</v>
      </c>
      <c r="D899" s="51">
        <v>0.878</v>
      </c>
      <c r="E899">
        <f t="shared" si="64"/>
        <v>42430.228000000003</v>
      </c>
    </row>
    <row r="900" spans="1:5" x14ac:dyDescent="0.55000000000000004">
      <c r="A900" s="10" t="s">
        <v>433</v>
      </c>
      <c r="B900" s="4" t="s">
        <v>1162</v>
      </c>
      <c r="C900" s="11">
        <v>2929</v>
      </c>
      <c r="D900" s="51">
        <v>0.129</v>
      </c>
      <c r="E900">
        <f t="shared" si="64"/>
        <v>377.84100000000001</v>
      </c>
    </row>
    <row r="901" spans="1:5" x14ac:dyDescent="0.55000000000000004">
      <c r="A901" s="10" t="s">
        <v>433</v>
      </c>
      <c r="B901" s="4" t="s">
        <v>1163</v>
      </c>
      <c r="C901" s="11">
        <v>26351</v>
      </c>
      <c r="D901" s="51">
        <v>0.309</v>
      </c>
      <c r="E901">
        <f t="shared" si="64"/>
        <v>8142.4589999999998</v>
      </c>
    </row>
    <row r="902" spans="1:5" x14ac:dyDescent="0.55000000000000004">
      <c r="A902" t="s">
        <v>66</v>
      </c>
      <c r="B902" s="4" t="s">
        <v>1164</v>
      </c>
      <c r="C902" s="11">
        <v>24015</v>
      </c>
      <c r="D902" s="51">
        <v>0.42299999999999999</v>
      </c>
      <c r="E902">
        <f t="shared" si="64"/>
        <v>10158.344999999999</v>
      </c>
    </row>
    <row r="903" spans="1:5" x14ac:dyDescent="0.55000000000000004">
      <c r="A903" s="10" t="s">
        <v>434</v>
      </c>
      <c r="B903" s="4" t="s">
        <v>1165</v>
      </c>
      <c r="C903" s="11">
        <v>6362</v>
      </c>
      <c r="D903" s="51">
        <v>0.252</v>
      </c>
      <c r="E903">
        <f t="shared" si="64"/>
        <v>1603.2239999999999</v>
      </c>
    </row>
    <row r="904" spans="1:5" x14ac:dyDescent="0.55000000000000004">
      <c r="A904" s="10" t="s">
        <v>434</v>
      </c>
      <c r="B904" s="4" t="s">
        <v>1303</v>
      </c>
      <c r="C904" s="11">
        <v>6773</v>
      </c>
      <c r="D904" s="51">
        <v>0.20200000000000001</v>
      </c>
      <c r="E904">
        <f t="shared" ref="E904:E907" si="65">C904*D904</f>
        <v>1368.1460000000002</v>
      </c>
    </row>
    <row r="905" spans="1:5" x14ac:dyDescent="0.55000000000000004">
      <c r="A905" s="10" t="s">
        <v>434</v>
      </c>
      <c r="B905" s="4" t="s">
        <v>1304</v>
      </c>
      <c r="C905" s="11">
        <v>16188</v>
      </c>
      <c r="D905" s="51">
        <v>0.38</v>
      </c>
      <c r="E905">
        <f t="shared" si="65"/>
        <v>6151.4400000000005</v>
      </c>
    </row>
    <row r="906" spans="1:5" x14ac:dyDescent="0.55000000000000004">
      <c r="A906" s="10" t="s">
        <v>434</v>
      </c>
      <c r="B906" s="4" t="s">
        <v>1023</v>
      </c>
      <c r="C906" s="11">
        <v>8263</v>
      </c>
      <c r="D906" s="51">
        <v>0.47499999999999998</v>
      </c>
      <c r="E906">
        <f t="shared" si="65"/>
        <v>3924.9249999999997</v>
      </c>
    </row>
    <row r="907" spans="1:5" x14ac:dyDescent="0.55000000000000004">
      <c r="A907" s="10" t="s">
        <v>434</v>
      </c>
      <c r="B907" s="4" t="s">
        <v>1166</v>
      </c>
      <c r="C907" s="11">
        <v>9264</v>
      </c>
      <c r="D907" s="51">
        <v>0.72099999999999997</v>
      </c>
      <c r="E907">
        <f t="shared" si="65"/>
        <v>6679.3440000000001</v>
      </c>
    </row>
    <row r="908" spans="1:5" x14ac:dyDescent="0.55000000000000004">
      <c r="A908" t="s">
        <v>67</v>
      </c>
      <c r="B908" s="4" t="s">
        <v>1167</v>
      </c>
      <c r="C908" s="11">
        <v>43163</v>
      </c>
      <c r="D908" s="51">
        <v>0.71599999999999997</v>
      </c>
      <c r="E908">
        <f>C908*D908</f>
        <v>30904.707999999999</v>
      </c>
    </row>
    <row r="909" spans="1:5" x14ac:dyDescent="0.55000000000000004">
      <c r="A909" s="10" t="s">
        <v>123</v>
      </c>
      <c r="B909" s="4" t="s">
        <v>435</v>
      </c>
      <c r="C909" s="26">
        <v>91</v>
      </c>
      <c r="D909" s="69">
        <v>0.44</v>
      </c>
      <c r="E909" s="27">
        <f>C909*D909</f>
        <v>40.04</v>
      </c>
    </row>
    <row r="910" spans="1:5" x14ac:dyDescent="0.55000000000000004">
      <c r="A910" s="10" t="s">
        <v>123</v>
      </c>
      <c r="B910" s="4" t="s">
        <v>1285</v>
      </c>
      <c r="C910" s="26">
        <v>1984</v>
      </c>
      <c r="D910" s="69">
        <v>0.14899999999999999</v>
      </c>
      <c r="E910" s="27">
        <f t="shared" ref="E910:E926" si="66">C910*D910</f>
        <v>295.61599999999999</v>
      </c>
    </row>
    <row r="911" spans="1:5" x14ac:dyDescent="0.55000000000000004">
      <c r="A911" s="10" t="s">
        <v>123</v>
      </c>
      <c r="B911" s="4" t="s">
        <v>1168</v>
      </c>
      <c r="C911" s="26">
        <v>1236</v>
      </c>
      <c r="D911" s="69">
        <v>0.10299999999999999</v>
      </c>
      <c r="E911" s="27">
        <f t="shared" si="66"/>
        <v>127.30799999999999</v>
      </c>
    </row>
    <row r="912" spans="1:5" x14ac:dyDescent="0.55000000000000004">
      <c r="A912" s="10" t="s">
        <v>123</v>
      </c>
      <c r="B912" s="4" t="s">
        <v>1169</v>
      </c>
      <c r="C912" s="26">
        <v>13</v>
      </c>
      <c r="D912" s="69">
        <v>0.69199999999999995</v>
      </c>
      <c r="E912" s="27">
        <f t="shared" si="66"/>
        <v>8.9959999999999987</v>
      </c>
    </row>
    <row r="913" spans="1:5" x14ac:dyDescent="0.55000000000000004">
      <c r="A913" s="10" t="s">
        <v>123</v>
      </c>
      <c r="B913" s="4" t="s">
        <v>1170</v>
      </c>
      <c r="C913" s="26">
        <v>249</v>
      </c>
      <c r="D913" s="69">
        <v>0.14099999999999999</v>
      </c>
      <c r="E913" s="27">
        <f t="shared" si="66"/>
        <v>35.108999999999995</v>
      </c>
    </row>
    <row r="914" spans="1:5" x14ac:dyDescent="0.55000000000000004">
      <c r="A914" s="10" t="s">
        <v>123</v>
      </c>
      <c r="B914" s="4" t="s">
        <v>1171</v>
      </c>
      <c r="C914" s="26">
        <v>1547</v>
      </c>
      <c r="D914" s="69">
        <v>4.7E-2</v>
      </c>
      <c r="E914" s="27">
        <f t="shared" si="66"/>
        <v>72.709000000000003</v>
      </c>
    </row>
    <row r="915" spans="1:5" x14ac:dyDescent="0.55000000000000004">
      <c r="A915" s="10" t="s">
        <v>123</v>
      </c>
      <c r="B915" s="4" t="s">
        <v>1172</v>
      </c>
      <c r="C915" s="26">
        <v>7</v>
      </c>
      <c r="D915" s="69">
        <v>0</v>
      </c>
      <c r="E915" s="27">
        <f t="shared" si="66"/>
        <v>0</v>
      </c>
    </row>
    <row r="916" spans="1:5" x14ac:dyDescent="0.55000000000000004">
      <c r="A916" s="10" t="s">
        <v>123</v>
      </c>
      <c r="B916" s="4" t="s">
        <v>436</v>
      </c>
      <c r="C916" s="26">
        <v>310</v>
      </c>
      <c r="D916" s="69">
        <v>0.435</v>
      </c>
      <c r="E916" s="27">
        <f t="shared" si="66"/>
        <v>134.85</v>
      </c>
    </row>
    <row r="917" spans="1:5" x14ac:dyDescent="0.55000000000000004">
      <c r="A917" s="10" t="s">
        <v>123</v>
      </c>
      <c r="B917" s="4" t="s">
        <v>1324</v>
      </c>
      <c r="C917" s="26">
        <v>3086</v>
      </c>
      <c r="D917" s="69">
        <v>5.8999999999999997E-2</v>
      </c>
      <c r="E917" s="27">
        <f t="shared" si="66"/>
        <v>182.07399999999998</v>
      </c>
    </row>
    <row r="918" spans="1:5" x14ac:dyDescent="0.55000000000000004">
      <c r="A918" s="10" t="s">
        <v>123</v>
      </c>
      <c r="B918" s="4" t="s">
        <v>1173</v>
      </c>
      <c r="C918" s="26">
        <v>43</v>
      </c>
      <c r="D918" s="69">
        <v>0.23300000000000001</v>
      </c>
      <c r="E918" s="27">
        <f t="shared" si="66"/>
        <v>10.019</v>
      </c>
    </row>
    <row r="919" spans="1:5" x14ac:dyDescent="0.55000000000000004">
      <c r="A919" s="10" t="s">
        <v>123</v>
      </c>
      <c r="B919" s="4" t="s">
        <v>1174</v>
      </c>
      <c r="C919" s="26">
        <v>7595</v>
      </c>
      <c r="D919" s="69">
        <v>0.39900000000000002</v>
      </c>
      <c r="E919" s="27">
        <f t="shared" si="66"/>
        <v>3030.4050000000002</v>
      </c>
    </row>
    <row r="920" spans="1:5" x14ac:dyDescent="0.55000000000000004">
      <c r="A920" s="10" t="s">
        <v>123</v>
      </c>
      <c r="B920" s="4" t="s">
        <v>1175</v>
      </c>
      <c r="C920" s="26">
        <v>1444</v>
      </c>
      <c r="D920" s="69">
        <v>4.9000000000000002E-2</v>
      </c>
      <c r="E920" s="27">
        <f t="shared" si="66"/>
        <v>70.756</v>
      </c>
    </row>
    <row r="921" spans="1:5" x14ac:dyDescent="0.55000000000000004">
      <c r="A921" s="10" t="s">
        <v>123</v>
      </c>
      <c r="B921" s="4" t="s">
        <v>1176</v>
      </c>
      <c r="C921" s="26">
        <v>2094</v>
      </c>
      <c r="D921" s="69">
        <v>0.10199999999999999</v>
      </c>
      <c r="E921" s="27">
        <f t="shared" si="66"/>
        <v>213.58799999999999</v>
      </c>
    </row>
    <row r="922" spans="1:5" x14ac:dyDescent="0.55000000000000004">
      <c r="A922" s="10" t="s">
        <v>123</v>
      </c>
      <c r="B922" s="4" t="s">
        <v>1177</v>
      </c>
      <c r="C922" s="26">
        <v>387</v>
      </c>
      <c r="D922" s="69">
        <v>1.2999999999999999E-2</v>
      </c>
      <c r="E922" s="27">
        <f t="shared" si="66"/>
        <v>5.0309999999999997</v>
      </c>
    </row>
    <row r="923" spans="1:5" x14ac:dyDescent="0.55000000000000004">
      <c r="A923" s="10" t="s">
        <v>123</v>
      </c>
      <c r="B923" s="4" t="s">
        <v>437</v>
      </c>
      <c r="C923" s="26">
        <f>4730+2648</f>
        <v>7378</v>
      </c>
      <c r="D923" s="69">
        <f>E923/C923</f>
        <v>0.63506017891027378</v>
      </c>
      <c r="E923" s="27">
        <f>2648*(0.553)+4730*(0.681)</f>
        <v>4685.4740000000002</v>
      </c>
    </row>
    <row r="924" spans="1:5" x14ac:dyDescent="0.55000000000000004">
      <c r="A924" s="10" t="s">
        <v>123</v>
      </c>
      <c r="B924" s="4" t="s">
        <v>1178</v>
      </c>
      <c r="C924" s="26">
        <v>127</v>
      </c>
      <c r="D924" s="69">
        <v>0.748</v>
      </c>
      <c r="E924" s="27">
        <f t="shared" si="66"/>
        <v>94.995999999999995</v>
      </c>
    </row>
    <row r="925" spans="1:5" x14ac:dyDescent="0.55000000000000004">
      <c r="A925" s="10" t="s">
        <v>123</v>
      </c>
      <c r="B925" s="4" t="s">
        <v>1179</v>
      </c>
      <c r="C925" s="26">
        <v>510</v>
      </c>
      <c r="D925" s="69">
        <v>0.41599999999999998</v>
      </c>
      <c r="E925" s="27">
        <f t="shared" si="66"/>
        <v>212.16</v>
      </c>
    </row>
    <row r="926" spans="1:5" x14ac:dyDescent="0.55000000000000004">
      <c r="A926" s="10" t="s">
        <v>123</v>
      </c>
      <c r="B926" s="4" t="s">
        <v>1180</v>
      </c>
      <c r="C926" s="26">
        <v>4828</v>
      </c>
      <c r="D926" s="69">
        <v>0.11799999999999999</v>
      </c>
      <c r="E926" s="27">
        <f t="shared" si="66"/>
        <v>569.70399999999995</v>
      </c>
    </row>
    <row r="927" spans="1:5" x14ac:dyDescent="0.55000000000000004">
      <c r="A927" t="s">
        <v>1181</v>
      </c>
      <c r="B927" s="4" t="s">
        <v>1182</v>
      </c>
      <c r="C927" s="11">
        <v>52592</v>
      </c>
      <c r="D927" s="51">
        <v>0.55200000000000005</v>
      </c>
      <c r="E927">
        <f>C927*D927</f>
        <v>29030.784000000003</v>
      </c>
    </row>
    <row r="928" spans="1:5" x14ac:dyDescent="0.55000000000000004">
      <c r="A928" s="10" t="s">
        <v>438</v>
      </c>
      <c r="B928" s="4" t="s">
        <v>1183</v>
      </c>
      <c r="C928" s="11">
        <v>378</v>
      </c>
      <c r="D928" s="51">
        <v>0.68799999999999994</v>
      </c>
      <c r="E928">
        <f>C928*D928</f>
        <v>260.06399999999996</v>
      </c>
    </row>
    <row r="929" spans="1:5" x14ac:dyDescent="0.55000000000000004">
      <c r="A929" s="10" t="s">
        <v>438</v>
      </c>
      <c r="B929" s="4" t="s">
        <v>1184</v>
      </c>
      <c r="C929" s="11">
        <v>4324</v>
      </c>
      <c r="D929" s="51">
        <v>8.5999999999999993E-2</v>
      </c>
      <c r="E929">
        <f t="shared" ref="E929:E957" si="67">C929*D929</f>
        <v>371.86399999999998</v>
      </c>
    </row>
    <row r="930" spans="1:5" x14ac:dyDescent="0.55000000000000004">
      <c r="A930" s="10" t="s">
        <v>438</v>
      </c>
      <c r="B930" s="4" t="s">
        <v>439</v>
      </c>
      <c r="C930" s="11">
        <v>470</v>
      </c>
      <c r="D930" s="51">
        <v>0.23200000000000001</v>
      </c>
      <c r="E930">
        <f t="shared" si="67"/>
        <v>109.04</v>
      </c>
    </row>
    <row r="931" spans="1:5" x14ac:dyDescent="0.55000000000000004">
      <c r="A931" s="10" t="s">
        <v>438</v>
      </c>
      <c r="B931" s="4" t="s">
        <v>1278</v>
      </c>
      <c r="C931" s="11">
        <v>3507</v>
      </c>
      <c r="D931" s="51">
        <v>0.129</v>
      </c>
      <c r="E931">
        <f t="shared" si="67"/>
        <v>452.40300000000002</v>
      </c>
    </row>
    <row r="932" spans="1:5" x14ac:dyDescent="0.55000000000000004">
      <c r="A932" s="10" t="s">
        <v>438</v>
      </c>
      <c r="B932" s="4" t="s">
        <v>440</v>
      </c>
      <c r="C932" s="11">
        <v>3207</v>
      </c>
      <c r="D932" s="51">
        <v>0.44900000000000001</v>
      </c>
      <c r="E932">
        <f t="shared" si="67"/>
        <v>1439.943</v>
      </c>
    </row>
    <row r="933" spans="1:5" x14ac:dyDescent="0.55000000000000004">
      <c r="A933" s="10" t="s">
        <v>438</v>
      </c>
      <c r="B933" s="4" t="s">
        <v>441</v>
      </c>
      <c r="C933" s="11">
        <v>1405</v>
      </c>
      <c r="D933" s="51">
        <v>1.7000000000000001E-2</v>
      </c>
      <c r="E933">
        <f t="shared" si="67"/>
        <v>23.885000000000002</v>
      </c>
    </row>
    <row r="934" spans="1:5" x14ac:dyDescent="0.55000000000000004">
      <c r="A934" s="10" t="s">
        <v>438</v>
      </c>
      <c r="B934" s="4" t="s">
        <v>1111</v>
      </c>
      <c r="C934" s="11">
        <v>6098</v>
      </c>
      <c r="D934" s="51">
        <v>0.61799999999999999</v>
      </c>
      <c r="E934">
        <f t="shared" si="67"/>
        <v>3768.5639999999999</v>
      </c>
    </row>
    <row r="935" spans="1:5" x14ac:dyDescent="0.55000000000000004">
      <c r="A935" s="10" t="s">
        <v>438</v>
      </c>
      <c r="B935" s="4" t="s">
        <v>1185</v>
      </c>
      <c r="C935" s="11">
        <v>4417</v>
      </c>
      <c r="D935" s="51">
        <v>0.39200000000000002</v>
      </c>
      <c r="E935">
        <f t="shared" si="67"/>
        <v>1731.4640000000002</v>
      </c>
    </row>
    <row r="936" spans="1:5" x14ac:dyDescent="0.55000000000000004">
      <c r="A936" s="10" t="s">
        <v>438</v>
      </c>
      <c r="B936" s="4" t="s">
        <v>442</v>
      </c>
      <c r="C936" s="11">
        <v>316</v>
      </c>
      <c r="D936" s="51">
        <v>0.56000000000000005</v>
      </c>
      <c r="E936">
        <f t="shared" si="67"/>
        <v>176.96</v>
      </c>
    </row>
    <row r="937" spans="1:5" x14ac:dyDescent="0.55000000000000004">
      <c r="A937" s="10" t="s">
        <v>438</v>
      </c>
      <c r="B937" s="4" t="s">
        <v>443</v>
      </c>
      <c r="C937" s="11">
        <v>1341</v>
      </c>
      <c r="D937" s="51">
        <v>6.4000000000000001E-2</v>
      </c>
      <c r="E937">
        <f t="shared" si="67"/>
        <v>85.823999999999998</v>
      </c>
    </row>
    <row r="938" spans="1:5" x14ac:dyDescent="0.55000000000000004">
      <c r="A938" s="10" t="s">
        <v>438</v>
      </c>
      <c r="B938" s="4" t="s">
        <v>1321</v>
      </c>
      <c r="C938" s="11">
        <v>2973</v>
      </c>
      <c r="D938" s="51">
        <v>9.1999999999999998E-2</v>
      </c>
      <c r="E938">
        <f t="shared" si="67"/>
        <v>273.51600000000002</v>
      </c>
    </row>
    <row r="939" spans="1:5" x14ac:dyDescent="0.55000000000000004">
      <c r="A939" s="10" t="s">
        <v>438</v>
      </c>
      <c r="B939" s="4" t="s">
        <v>1323</v>
      </c>
      <c r="C939" s="11">
        <v>2433</v>
      </c>
      <c r="D939" s="51">
        <v>0.248</v>
      </c>
      <c r="E939">
        <f t="shared" si="67"/>
        <v>603.38400000000001</v>
      </c>
    </row>
    <row r="940" spans="1:5" x14ac:dyDescent="0.55000000000000004">
      <c r="A940" s="10" t="s">
        <v>438</v>
      </c>
      <c r="B940" s="4" t="s">
        <v>1336</v>
      </c>
      <c r="C940" s="11">
        <v>3114</v>
      </c>
      <c r="D940" s="51">
        <v>0.21299999999999999</v>
      </c>
      <c r="E940">
        <f t="shared" si="67"/>
        <v>663.28200000000004</v>
      </c>
    </row>
    <row r="941" spans="1:5" x14ac:dyDescent="0.55000000000000004">
      <c r="A941" s="10" t="s">
        <v>438</v>
      </c>
      <c r="B941" s="4" t="s">
        <v>444</v>
      </c>
      <c r="C941" s="11">
        <v>609</v>
      </c>
      <c r="D941" s="51">
        <v>9.9000000000000005E-2</v>
      </c>
      <c r="E941">
        <f t="shared" si="67"/>
        <v>60.291000000000004</v>
      </c>
    </row>
    <row r="942" spans="1:5" x14ac:dyDescent="0.55000000000000004">
      <c r="A942" s="10" t="s">
        <v>438</v>
      </c>
      <c r="B942" s="4" t="s">
        <v>1186</v>
      </c>
      <c r="C942" s="11">
        <v>2685</v>
      </c>
      <c r="D942" s="51">
        <v>0.94</v>
      </c>
      <c r="E942">
        <f t="shared" si="67"/>
        <v>2523.8999999999996</v>
      </c>
    </row>
    <row r="943" spans="1:5" x14ac:dyDescent="0.55000000000000004">
      <c r="A943" s="10" t="s">
        <v>438</v>
      </c>
      <c r="B943" s="4" t="s">
        <v>1340</v>
      </c>
      <c r="C943" s="11">
        <v>7720</v>
      </c>
      <c r="D943" s="51">
        <v>0.54200000000000004</v>
      </c>
      <c r="E943">
        <f t="shared" si="67"/>
        <v>4184.2400000000007</v>
      </c>
    </row>
    <row r="944" spans="1:5" x14ac:dyDescent="0.55000000000000004">
      <c r="A944" s="10" t="s">
        <v>438</v>
      </c>
      <c r="B944" s="4" t="s">
        <v>1348</v>
      </c>
      <c r="C944" s="11">
        <v>2641</v>
      </c>
      <c r="D944" s="51">
        <v>0.39600000000000002</v>
      </c>
      <c r="E944">
        <f t="shared" si="67"/>
        <v>1045.836</v>
      </c>
    </row>
    <row r="945" spans="1:5" x14ac:dyDescent="0.55000000000000004">
      <c r="A945" s="10" t="s">
        <v>438</v>
      </c>
      <c r="B945" s="4" t="s">
        <v>1187</v>
      </c>
      <c r="C945" s="11">
        <v>888</v>
      </c>
      <c r="D945" s="51">
        <v>6.0999999999999999E-2</v>
      </c>
      <c r="E945">
        <f t="shared" si="67"/>
        <v>54.167999999999999</v>
      </c>
    </row>
    <row r="946" spans="1:5" x14ac:dyDescent="0.55000000000000004">
      <c r="A946" s="10" t="s">
        <v>438</v>
      </c>
      <c r="B946" s="4" t="s">
        <v>445</v>
      </c>
      <c r="C946" s="11">
        <v>255</v>
      </c>
      <c r="D946" s="51">
        <v>0.52500000000000002</v>
      </c>
      <c r="E946">
        <f t="shared" si="67"/>
        <v>133.875</v>
      </c>
    </row>
    <row r="947" spans="1:5" x14ac:dyDescent="0.55000000000000004">
      <c r="A947" s="10" t="s">
        <v>438</v>
      </c>
      <c r="B947" s="4" t="s">
        <v>1188</v>
      </c>
      <c r="C947" s="11">
        <v>11837</v>
      </c>
      <c r="D947" s="51">
        <v>0.312</v>
      </c>
      <c r="E947">
        <f t="shared" si="67"/>
        <v>3693.1439999999998</v>
      </c>
    </row>
    <row r="948" spans="1:5" x14ac:dyDescent="0.55000000000000004">
      <c r="A948" s="10" t="s">
        <v>438</v>
      </c>
      <c r="B948" s="4" t="s">
        <v>1189</v>
      </c>
      <c r="C948" s="11">
        <v>8932</v>
      </c>
      <c r="D948" s="51">
        <v>0.27</v>
      </c>
      <c r="E948">
        <f t="shared" si="67"/>
        <v>2411.6400000000003</v>
      </c>
    </row>
    <row r="949" spans="1:5" x14ac:dyDescent="0.55000000000000004">
      <c r="A949" s="10" t="s">
        <v>438</v>
      </c>
      <c r="B949" s="4" t="s">
        <v>1190</v>
      </c>
      <c r="C949" s="11">
        <v>8884</v>
      </c>
      <c r="D949" s="51">
        <v>0.39600000000000002</v>
      </c>
      <c r="E949">
        <f t="shared" si="67"/>
        <v>3518.0640000000003</v>
      </c>
    </row>
    <row r="950" spans="1:5" x14ac:dyDescent="0.55000000000000004">
      <c r="A950" s="10" t="s">
        <v>438</v>
      </c>
      <c r="B950" s="4" t="s">
        <v>1357</v>
      </c>
      <c r="C950" s="11">
        <v>8707</v>
      </c>
      <c r="D950" s="51">
        <v>0.439</v>
      </c>
      <c r="E950">
        <f t="shared" si="67"/>
        <v>3822.373</v>
      </c>
    </row>
    <row r="951" spans="1:5" x14ac:dyDescent="0.55000000000000004">
      <c r="A951" s="10" t="s">
        <v>438</v>
      </c>
      <c r="B951" s="4" t="s">
        <v>1379</v>
      </c>
      <c r="C951" s="11">
        <v>411</v>
      </c>
      <c r="D951" s="51">
        <v>0.107</v>
      </c>
      <c r="E951">
        <f t="shared" si="67"/>
        <v>43.976999999999997</v>
      </c>
    </row>
    <row r="952" spans="1:5" x14ac:dyDescent="0.55000000000000004">
      <c r="A952" s="10" t="s">
        <v>438</v>
      </c>
      <c r="B952" s="4" t="s">
        <v>446</v>
      </c>
      <c r="C952" s="11">
        <v>214</v>
      </c>
      <c r="D952" s="51">
        <v>0.74299999999999999</v>
      </c>
      <c r="E952">
        <f t="shared" si="67"/>
        <v>159.00200000000001</v>
      </c>
    </row>
    <row r="953" spans="1:5" x14ac:dyDescent="0.55000000000000004">
      <c r="A953" s="10" t="s">
        <v>438</v>
      </c>
      <c r="B953" s="4" t="s">
        <v>447</v>
      </c>
      <c r="C953" s="11">
        <v>552</v>
      </c>
      <c r="D953" s="51">
        <v>8.8999999999999996E-2</v>
      </c>
      <c r="E953">
        <f t="shared" si="67"/>
        <v>49.128</v>
      </c>
    </row>
    <row r="954" spans="1:5" x14ac:dyDescent="0.55000000000000004">
      <c r="A954" s="10" t="s">
        <v>438</v>
      </c>
      <c r="B954" s="4" t="s">
        <v>448</v>
      </c>
      <c r="C954" s="11">
        <v>400</v>
      </c>
      <c r="D954" s="51">
        <v>0.67800000000000005</v>
      </c>
      <c r="E954">
        <f t="shared" si="67"/>
        <v>271.20000000000005</v>
      </c>
    </row>
    <row r="955" spans="1:5" x14ac:dyDescent="0.55000000000000004">
      <c r="A955" s="10" t="s">
        <v>438</v>
      </c>
      <c r="B955" s="4" t="s">
        <v>449</v>
      </c>
      <c r="C955" s="11">
        <v>225</v>
      </c>
      <c r="D955" s="51">
        <v>0.90700000000000003</v>
      </c>
      <c r="E955">
        <f t="shared" si="67"/>
        <v>204.07500000000002</v>
      </c>
    </row>
    <row r="956" spans="1:5" x14ac:dyDescent="0.55000000000000004">
      <c r="A956" s="10" t="s">
        <v>438</v>
      </c>
      <c r="B956" s="4" t="s">
        <v>450</v>
      </c>
      <c r="C956" s="11">
        <v>380</v>
      </c>
      <c r="D956" s="51">
        <v>1.2999999999999999E-2</v>
      </c>
      <c r="E956">
        <f t="shared" si="67"/>
        <v>4.9399999999999995</v>
      </c>
    </row>
    <row r="957" spans="1:5" x14ac:dyDescent="0.55000000000000004">
      <c r="A957" s="10" t="s">
        <v>438</v>
      </c>
      <c r="B957" s="4" t="s">
        <v>451</v>
      </c>
      <c r="C957" s="11">
        <v>417</v>
      </c>
      <c r="D957" s="51">
        <v>0.55900000000000005</v>
      </c>
      <c r="E957">
        <f t="shared" si="67"/>
        <v>233.10300000000001</v>
      </c>
    </row>
    <row r="958" spans="1:5" x14ac:dyDescent="0.55000000000000004">
      <c r="A958" t="s">
        <v>124</v>
      </c>
      <c r="B958" s="4" t="s">
        <v>1191</v>
      </c>
      <c r="C958" s="11">
        <v>16750</v>
      </c>
      <c r="D958" s="51">
        <v>0.54200000000000004</v>
      </c>
      <c r="E958">
        <f>C958*D958</f>
        <v>9078.5</v>
      </c>
    </row>
    <row r="959" spans="1:5" x14ac:dyDescent="0.55000000000000004">
      <c r="A959" t="s">
        <v>124</v>
      </c>
      <c r="B959" s="4" t="s">
        <v>1192</v>
      </c>
      <c r="C959" s="11">
        <v>1192</v>
      </c>
      <c r="D959" s="51">
        <v>0.42299999999999999</v>
      </c>
      <c r="E959">
        <f t="shared" ref="E959:E962" si="68">C959*D959</f>
        <v>504.21600000000001</v>
      </c>
    </row>
    <row r="960" spans="1:5" x14ac:dyDescent="0.55000000000000004">
      <c r="A960" t="s">
        <v>124</v>
      </c>
      <c r="B960" s="4" t="s">
        <v>1193</v>
      </c>
      <c r="C960" s="11">
        <v>849</v>
      </c>
      <c r="D960" s="51">
        <v>0.79600000000000004</v>
      </c>
      <c r="E960">
        <f t="shared" si="68"/>
        <v>675.80400000000009</v>
      </c>
    </row>
    <row r="961" spans="1:5" x14ac:dyDescent="0.55000000000000004">
      <c r="A961" t="s">
        <v>124</v>
      </c>
      <c r="B961" s="4" t="s">
        <v>1194</v>
      </c>
      <c r="C961" s="11">
        <v>99</v>
      </c>
      <c r="D961" s="51">
        <v>0.54500000000000004</v>
      </c>
      <c r="E961">
        <f t="shared" si="68"/>
        <v>53.955000000000005</v>
      </c>
    </row>
    <row r="962" spans="1:5" x14ac:dyDescent="0.55000000000000004">
      <c r="A962" t="s">
        <v>124</v>
      </c>
      <c r="B962" s="4" t="s">
        <v>1195</v>
      </c>
      <c r="C962" s="11">
        <v>57</v>
      </c>
      <c r="D962" s="51">
        <v>0.38600000000000001</v>
      </c>
      <c r="E962">
        <f t="shared" si="68"/>
        <v>22.001999999999999</v>
      </c>
    </row>
    <row r="963" spans="1:5" x14ac:dyDescent="0.55000000000000004">
      <c r="A963" t="s">
        <v>125</v>
      </c>
      <c r="B963" s="4" t="s">
        <v>452</v>
      </c>
      <c r="C963" s="11">
        <v>398</v>
      </c>
      <c r="D963" s="51">
        <v>0.442</v>
      </c>
      <c r="E963">
        <f>C963*D963</f>
        <v>175.916</v>
      </c>
    </row>
    <row r="964" spans="1:5" x14ac:dyDescent="0.55000000000000004">
      <c r="A964" t="s">
        <v>125</v>
      </c>
      <c r="B964" s="4" t="s">
        <v>1196</v>
      </c>
      <c r="C964" s="11">
        <v>4787</v>
      </c>
      <c r="D964" s="51">
        <v>0.249</v>
      </c>
      <c r="E964">
        <f t="shared" ref="E964:E968" si="69">C964*D964</f>
        <v>1191.963</v>
      </c>
    </row>
    <row r="965" spans="1:5" x14ac:dyDescent="0.55000000000000004">
      <c r="A965" t="s">
        <v>125</v>
      </c>
      <c r="B965" s="4" t="s">
        <v>1197</v>
      </c>
      <c r="C965" s="11">
        <v>3243</v>
      </c>
      <c r="D965" s="51">
        <v>0.60399999999999998</v>
      </c>
      <c r="E965">
        <f t="shared" si="69"/>
        <v>1958.7719999999999</v>
      </c>
    </row>
    <row r="966" spans="1:5" x14ac:dyDescent="0.55000000000000004">
      <c r="A966" t="s">
        <v>125</v>
      </c>
      <c r="B966" s="4" t="s">
        <v>1198</v>
      </c>
      <c r="C966" s="11">
        <v>21539</v>
      </c>
      <c r="D966" s="51">
        <v>0.59699999999999998</v>
      </c>
      <c r="E966">
        <f t="shared" si="69"/>
        <v>12858.782999999999</v>
      </c>
    </row>
    <row r="967" spans="1:5" x14ac:dyDescent="0.55000000000000004">
      <c r="A967" t="s">
        <v>125</v>
      </c>
      <c r="B967" s="4" t="s">
        <v>1199</v>
      </c>
      <c r="C967" s="11">
        <v>5474</v>
      </c>
      <c r="D967" s="51">
        <v>0.29199999999999998</v>
      </c>
      <c r="E967">
        <f t="shared" si="69"/>
        <v>1598.4079999999999</v>
      </c>
    </row>
    <row r="968" spans="1:5" x14ac:dyDescent="0.55000000000000004">
      <c r="A968" t="s">
        <v>125</v>
      </c>
      <c r="B968" s="4" t="s">
        <v>1200</v>
      </c>
      <c r="C968" s="11">
        <v>11378</v>
      </c>
      <c r="D968" s="51">
        <v>0.44</v>
      </c>
      <c r="E968">
        <f t="shared" si="69"/>
        <v>5006.32</v>
      </c>
    </row>
    <row r="969" spans="1:5" x14ac:dyDescent="0.55000000000000004">
      <c r="A969" t="s">
        <v>126</v>
      </c>
      <c r="B969" s="15" t="s">
        <v>453</v>
      </c>
      <c r="C969" s="26">
        <v>116</v>
      </c>
      <c r="D969" s="69">
        <v>0.23300000000000001</v>
      </c>
      <c r="E969" s="27">
        <f>C969*D969</f>
        <v>27.028000000000002</v>
      </c>
    </row>
    <row r="970" spans="1:5" x14ac:dyDescent="0.55000000000000004">
      <c r="A970" t="s">
        <v>126</v>
      </c>
      <c r="B970" s="15" t="s">
        <v>454</v>
      </c>
      <c r="C970" s="26">
        <v>1698</v>
      </c>
      <c r="D970" s="69">
        <v>0.85699999999999998</v>
      </c>
      <c r="E970" s="27">
        <f t="shared" ref="E970:E1013" si="70">C970*D970</f>
        <v>1455.1859999999999</v>
      </c>
    </row>
    <row r="971" spans="1:5" x14ac:dyDescent="0.55000000000000004">
      <c r="A971" t="s">
        <v>126</v>
      </c>
      <c r="B971" s="15" t="s">
        <v>1272</v>
      </c>
      <c r="C971" s="26">
        <v>1022</v>
      </c>
      <c r="D971" s="69">
        <v>0.254</v>
      </c>
      <c r="E971" s="27">
        <f t="shared" si="70"/>
        <v>259.58800000000002</v>
      </c>
    </row>
    <row r="972" spans="1:5" x14ac:dyDescent="0.55000000000000004">
      <c r="A972" t="s">
        <v>126</v>
      </c>
      <c r="B972" s="15" t="s">
        <v>455</v>
      </c>
      <c r="C972" s="26">
        <v>628</v>
      </c>
      <c r="D972" s="69">
        <v>0.54900000000000004</v>
      </c>
      <c r="E972" s="27">
        <f t="shared" si="70"/>
        <v>344.77200000000005</v>
      </c>
    </row>
    <row r="973" spans="1:5" x14ac:dyDescent="0.55000000000000004">
      <c r="A973" t="s">
        <v>126</v>
      </c>
      <c r="B973" s="15" t="s">
        <v>456</v>
      </c>
      <c r="C973" s="26">
        <f>16+243</f>
        <v>259</v>
      </c>
      <c r="D973" s="69">
        <f>E973/C973</f>
        <v>0.37803088803088802</v>
      </c>
      <c r="E973" s="27">
        <f>243*(0.37)+16*(0.5)</f>
        <v>97.91</v>
      </c>
    </row>
    <row r="974" spans="1:5" x14ac:dyDescent="0.55000000000000004">
      <c r="A974" t="s">
        <v>126</v>
      </c>
      <c r="B974" s="15" t="s">
        <v>1280</v>
      </c>
      <c r="C974" s="26">
        <v>1440</v>
      </c>
      <c r="D974" s="69">
        <v>0.64300000000000002</v>
      </c>
      <c r="E974" s="27">
        <f t="shared" si="70"/>
        <v>925.92000000000007</v>
      </c>
    </row>
    <row r="975" spans="1:5" x14ac:dyDescent="0.55000000000000004">
      <c r="A975" t="s">
        <v>126</v>
      </c>
      <c r="B975" s="15" t="s">
        <v>1282</v>
      </c>
      <c r="C975" s="26">
        <v>5861</v>
      </c>
      <c r="D975" s="69">
        <v>0.46800000000000003</v>
      </c>
      <c r="E975" s="27">
        <f t="shared" si="70"/>
        <v>2742.9480000000003</v>
      </c>
    </row>
    <row r="976" spans="1:5" x14ac:dyDescent="0.55000000000000004">
      <c r="A976" t="s">
        <v>126</v>
      </c>
      <c r="B976" s="15" t="s">
        <v>457</v>
      </c>
      <c r="C976" s="26">
        <f>10+183</f>
        <v>193</v>
      </c>
      <c r="D976" s="69">
        <f>E976/C976</f>
        <v>0.21232642487046632</v>
      </c>
      <c r="E976" s="27">
        <f>10*(0.2)+183*(0.213)</f>
        <v>40.978999999999999</v>
      </c>
    </row>
    <row r="977" spans="1:5" x14ac:dyDescent="0.55000000000000004">
      <c r="A977" t="s">
        <v>126</v>
      </c>
      <c r="B977" s="15" t="s">
        <v>458</v>
      </c>
      <c r="C977" s="26">
        <f>66+196</f>
        <v>262</v>
      </c>
      <c r="D977" s="69">
        <f>E977/C977</f>
        <v>0.49959541984732825</v>
      </c>
      <c r="E977" s="27">
        <f>196*(0.52)+66*(0.439)</f>
        <v>130.89400000000001</v>
      </c>
    </row>
    <row r="978" spans="1:5" x14ac:dyDescent="0.55000000000000004">
      <c r="A978" t="s">
        <v>126</v>
      </c>
      <c r="B978" s="15" t="s">
        <v>459</v>
      </c>
      <c r="C978" s="26">
        <v>19</v>
      </c>
      <c r="D978" s="69">
        <v>0.78900000000000003</v>
      </c>
      <c r="E978" s="27">
        <f t="shared" si="70"/>
        <v>14.991000000000001</v>
      </c>
    </row>
    <row r="979" spans="1:5" x14ac:dyDescent="0.55000000000000004">
      <c r="A979" t="s">
        <v>126</v>
      </c>
      <c r="B979" s="15" t="s">
        <v>460</v>
      </c>
      <c r="C979" s="26">
        <v>237</v>
      </c>
      <c r="D979" s="69">
        <v>0.62</v>
      </c>
      <c r="E979" s="27">
        <f t="shared" si="70"/>
        <v>146.94</v>
      </c>
    </row>
    <row r="980" spans="1:5" x14ac:dyDescent="0.55000000000000004">
      <c r="A980" t="s">
        <v>126</v>
      </c>
      <c r="B980" s="15" t="s">
        <v>461</v>
      </c>
      <c r="C980" s="26">
        <v>436</v>
      </c>
      <c r="D980" s="69">
        <v>0.23400000000000001</v>
      </c>
      <c r="E980" s="27">
        <f t="shared" si="70"/>
        <v>102.024</v>
      </c>
    </row>
    <row r="981" spans="1:5" x14ac:dyDescent="0.55000000000000004">
      <c r="A981" t="s">
        <v>126</v>
      </c>
      <c r="B981" s="15" t="s">
        <v>462</v>
      </c>
      <c r="C981" s="26">
        <v>262</v>
      </c>
      <c r="D981" s="69">
        <v>0.69099999999999995</v>
      </c>
      <c r="E981" s="27">
        <f t="shared" si="70"/>
        <v>181.04199999999997</v>
      </c>
    </row>
    <row r="982" spans="1:5" x14ac:dyDescent="0.55000000000000004">
      <c r="A982" t="s">
        <v>126</v>
      </c>
      <c r="B982" s="15" t="s">
        <v>463</v>
      </c>
      <c r="C982" s="26">
        <v>59</v>
      </c>
      <c r="D982" s="69">
        <v>0.254</v>
      </c>
      <c r="E982" s="27">
        <f t="shared" si="70"/>
        <v>14.986000000000001</v>
      </c>
    </row>
    <row r="983" spans="1:5" x14ac:dyDescent="0.55000000000000004">
      <c r="A983" t="s">
        <v>126</v>
      </c>
      <c r="B983" s="15" t="s">
        <v>1300</v>
      </c>
      <c r="C983" s="26">
        <v>1265</v>
      </c>
      <c r="D983" s="69">
        <v>0.64700000000000002</v>
      </c>
      <c r="E983" s="27">
        <f t="shared" si="70"/>
        <v>818.45500000000004</v>
      </c>
    </row>
    <row r="984" spans="1:5" x14ac:dyDescent="0.55000000000000004">
      <c r="A984" t="s">
        <v>126</v>
      </c>
      <c r="B984" s="15" t="s">
        <v>1301</v>
      </c>
      <c r="C984" s="26">
        <v>62</v>
      </c>
      <c r="D984" s="69">
        <v>0.93500000000000005</v>
      </c>
      <c r="E984" s="27">
        <f t="shared" si="70"/>
        <v>57.970000000000006</v>
      </c>
    </row>
    <row r="985" spans="1:5" x14ac:dyDescent="0.55000000000000004">
      <c r="A985" t="s">
        <v>126</v>
      </c>
      <c r="B985" s="15" t="s">
        <v>464</v>
      </c>
      <c r="C985" s="26">
        <v>12</v>
      </c>
      <c r="D985" s="69">
        <v>1</v>
      </c>
      <c r="E985" s="27">
        <f t="shared" si="70"/>
        <v>12</v>
      </c>
    </row>
    <row r="986" spans="1:5" x14ac:dyDescent="0.55000000000000004">
      <c r="A986" t="s">
        <v>126</v>
      </c>
      <c r="B986" s="15" t="s">
        <v>465</v>
      </c>
      <c r="C986" s="26">
        <v>141</v>
      </c>
      <c r="D986" s="69">
        <v>0.156</v>
      </c>
      <c r="E986" s="27">
        <f t="shared" si="70"/>
        <v>21.995999999999999</v>
      </c>
    </row>
    <row r="987" spans="1:5" x14ac:dyDescent="0.55000000000000004">
      <c r="A987" t="s">
        <v>126</v>
      </c>
      <c r="B987" s="15" t="s">
        <v>466</v>
      </c>
      <c r="C987" s="26">
        <v>171</v>
      </c>
      <c r="D987" s="69">
        <v>0.17</v>
      </c>
      <c r="E987" s="27">
        <f t="shared" si="70"/>
        <v>29.070000000000004</v>
      </c>
    </row>
    <row r="988" spans="1:5" x14ac:dyDescent="0.55000000000000004">
      <c r="A988" t="s">
        <v>126</v>
      </c>
      <c r="B988" s="15" t="s">
        <v>467</v>
      </c>
      <c r="C988" s="26">
        <v>445</v>
      </c>
      <c r="D988" s="69">
        <v>0.56200000000000006</v>
      </c>
      <c r="E988" s="27">
        <f t="shared" si="70"/>
        <v>250.09000000000003</v>
      </c>
    </row>
    <row r="989" spans="1:5" x14ac:dyDescent="0.55000000000000004">
      <c r="A989" t="s">
        <v>126</v>
      </c>
      <c r="B989" s="15" t="s">
        <v>468</v>
      </c>
      <c r="C989" s="26">
        <v>89</v>
      </c>
      <c r="D989" s="69">
        <v>0.53900000000000003</v>
      </c>
      <c r="E989" s="27">
        <f t="shared" si="70"/>
        <v>47.971000000000004</v>
      </c>
    </row>
    <row r="990" spans="1:5" x14ac:dyDescent="0.55000000000000004">
      <c r="A990" t="s">
        <v>126</v>
      </c>
      <c r="B990" s="15" t="s">
        <v>469</v>
      </c>
      <c r="C990" s="26">
        <v>35</v>
      </c>
      <c r="D990" s="69">
        <v>0.42899999999999999</v>
      </c>
      <c r="E990" s="27">
        <f t="shared" si="70"/>
        <v>15.015000000000001</v>
      </c>
    </row>
    <row r="991" spans="1:5" x14ac:dyDescent="0.55000000000000004">
      <c r="A991" t="s">
        <v>126</v>
      </c>
      <c r="B991" s="15" t="s">
        <v>1331</v>
      </c>
      <c r="C991" s="26">
        <v>774</v>
      </c>
      <c r="D991" s="69">
        <v>0.27500000000000002</v>
      </c>
      <c r="E991" s="27">
        <f t="shared" si="70"/>
        <v>212.85000000000002</v>
      </c>
    </row>
    <row r="992" spans="1:5" x14ac:dyDescent="0.55000000000000004">
      <c r="A992" t="s">
        <v>126</v>
      </c>
      <c r="B992" s="15" t="s">
        <v>1332</v>
      </c>
      <c r="C992" s="26">
        <v>348</v>
      </c>
      <c r="D992" s="69">
        <v>0.53700000000000003</v>
      </c>
      <c r="E992" s="27">
        <f t="shared" si="70"/>
        <v>186.876</v>
      </c>
    </row>
    <row r="993" spans="1:5" x14ac:dyDescent="0.55000000000000004">
      <c r="A993" t="s">
        <v>126</v>
      </c>
      <c r="B993" s="15" t="s">
        <v>470</v>
      </c>
      <c r="C993" s="26">
        <v>396</v>
      </c>
      <c r="D993" s="69">
        <v>0.54300000000000004</v>
      </c>
      <c r="E993" s="27">
        <f t="shared" si="70"/>
        <v>215.02800000000002</v>
      </c>
    </row>
    <row r="994" spans="1:5" x14ac:dyDescent="0.55000000000000004">
      <c r="A994" t="s">
        <v>126</v>
      </c>
      <c r="B994" s="15" t="s">
        <v>471</v>
      </c>
      <c r="C994" s="26">
        <v>6436</v>
      </c>
      <c r="D994" s="69">
        <v>0.37</v>
      </c>
      <c r="E994" s="27">
        <f t="shared" si="70"/>
        <v>2381.3200000000002</v>
      </c>
    </row>
    <row r="995" spans="1:5" x14ac:dyDescent="0.55000000000000004">
      <c r="A995" t="s">
        <v>126</v>
      </c>
      <c r="B995" s="15" t="s">
        <v>472</v>
      </c>
      <c r="C995" s="26">
        <v>302</v>
      </c>
      <c r="D995" s="69">
        <v>0.46400000000000002</v>
      </c>
      <c r="E995" s="27">
        <f t="shared" si="70"/>
        <v>140.12800000000001</v>
      </c>
    </row>
    <row r="996" spans="1:5" x14ac:dyDescent="0.55000000000000004">
      <c r="A996" t="s">
        <v>126</v>
      </c>
      <c r="B996" s="15" t="s">
        <v>473</v>
      </c>
      <c r="C996" s="26">
        <v>122</v>
      </c>
      <c r="D996" s="69">
        <v>0.377</v>
      </c>
      <c r="E996" s="27">
        <f t="shared" si="70"/>
        <v>45.994</v>
      </c>
    </row>
    <row r="997" spans="1:5" x14ac:dyDescent="0.55000000000000004">
      <c r="A997" t="s">
        <v>126</v>
      </c>
      <c r="B997" s="15" t="s">
        <v>1342</v>
      </c>
      <c r="C997" s="26">
        <v>1320</v>
      </c>
      <c r="D997" s="69">
        <v>0.36499999999999999</v>
      </c>
      <c r="E997" s="27">
        <f t="shared" si="70"/>
        <v>481.8</v>
      </c>
    </row>
    <row r="998" spans="1:5" x14ac:dyDescent="0.55000000000000004">
      <c r="A998" t="s">
        <v>126</v>
      </c>
      <c r="B998" s="15" t="s">
        <v>474</v>
      </c>
      <c r="C998" s="26">
        <v>1452</v>
      </c>
      <c r="D998" s="69">
        <v>0.91</v>
      </c>
      <c r="E998" s="27">
        <f t="shared" si="70"/>
        <v>1321.32</v>
      </c>
    </row>
    <row r="999" spans="1:5" x14ac:dyDescent="0.55000000000000004">
      <c r="A999" t="s">
        <v>126</v>
      </c>
      <c r="B999" s="15" t="s">
        <v>475</v>
      </c>
      <c r="C999" s="26">
        <v>14973</v>
      </c>
      <c r="D999" s="69">
        <v>0.57899999999999996</v>
      </c>
      <c r="E999" s="27">
        <f t="shared" si="70"/>
        <v>8669.3670000000002</v>
      </c>
    </row>
    <row r="1000" spans="1:5" x14ac:dyDescent="0.55000000000000004">
      <c r="A1000" t="s">
        <v>126</v>
      </c>
      <c r="B1000" s="15" t="s">
        <v>476</v>
      </c>
      <c r="C1000" s="26">
        <v>491</v>
      </c>
      <c r="D1000" s="69">
        <v>0.51700000000000002</v>
      </c>
      <c r="E1000" s="27">
        <f t="shared" si="70"/>
        <v>253.84700000000001</v>
      </c>
    </row>
    <row r="1001" spans="1:5" x14ac:dyDescent="0.55000000000000004">
      <c r="A1001" t="s">
        <v>126</v>
      </c>
      <c r="B1001" s="15" t="s">
        <v>477</v>
      </c>
      <c r="C1001" s="26">
        <v>292</v>
      </c>
      <c r="D1001" s="69">
        <v>0.315</v>
      </c>
      <c r="E1001" s="27">
        <f t="shared" si="70"/>
        <v>91.98</v>
      </c>
    </row>
    <row r="1002" spans="1:5" x14ac:dyDescent="0.55000000000000004">
      <c r="A1002" t="s">
        <v>126</v>
      </c>
      <c r="B1002" s="15" t="s">
        <v>478</v>
      </c>
      <c r="C1002" s="26">
        <v>575</v>
      </c>
      <c r="D1002" s="69">
        <v>0.47</v>
      </c>
      <c r="E1002" s="27">
        <f t="shared" si="70"/>
        <v>270.25</v>
      </c>
    </row>
    <row r="1003" spans="1:5" x14ac:dyDescent="0.55000000000000004">
      <c r="A1003" t="s">
        <v>126</v>
      </c>
      <c r="B1003" s="15" t="s">
        <v>479</v>
      </c>
      <c r="C1003" s="26">
        <v>3991</v>
      </c>
      <c r="D1003" s="69">
        <v>0.64200000000000002</v>
      </c>
      <c r="E1003" s="27">
        <f t="shared" si="70"/>
        <v>2562.2220000000002</v>
      </c>
    </row>
    <row r="1004" spans="1:5" x14ac:dyDescent="0.55000000000000004">
      <c r="A1004" t="s">
        <v>126</v>
      </c>
      <c r="B1004" s="15" t="s">
        <v>480</v>
      </c>
      <c r="C1004" s="26">
        <v>85</v>
      </c>
      <c r="D1004" s="69">
        <v>0.435</v>
      </c>
      <c r="E1004" s="27">
        <f t="shared" si="70"/>
        <v>36.975000000000001</v>
      </c>
    </row>
    <row r="1005" spans="1:5" x14ac:dyDescent="0.55000000000000004">
      <c r="A1005" t="s">
        <v>126</v>
      </c>
      <c r="B1005" s="15" t="s">
        <v>481</v>
      </c>
      <c r="C1005" s="26">
        <v>413</v>
      </c>
      <c r="D1005" s="69">
        <v>0.3</v>
      </c>
      <c r="E1005" s="27">
        <f t="shared" si="70"/>
        <v>123.89999999999999</v>
      </c>
    </row>
    <row r="1006" spans="1:5" x14ac:dyDescent="0.55000000000000004">
      <c r="A1006" t="s">
        <v>126</v>
      </c>
      <c r="B1006" s="15" t="s">
        <v>482</v>
      </c>
      <c r="C1006" s="26">
        <v>154</v>
      </c>
      <c r="D1006" s="69">
        <v>0.55200000000000005</v>
      </c>
      <c r="E1006" s="27">
        <f t="shared" si="70"/>
        <v>85.00800000000001</v>
      </c>
    </row>
    <row r="1007" spans="1:5" x14ac:dyDescent="0.55000000000000004">
      <c r="A1007" t="s">
        <v>126</v>
      </c>
      <c r="B1007" s="15" t="s">
        <v>483</v>
      </c>
      <c r="C1007" s="26">
        <v>877</v>
      </c>
      <c r="D1007" s="69">
        <v>0.17199999999999999</v>
      </c>
      <c r="E1007" s="27">
        <f t="shared" si="70"/>
        <v>150.84399999999999</v>
      </c>
    </row>
    <row r="1008" spans="1:5" x14ac:dyDescent="0.55000000000000004">
      <c r="A1008" t="s">
        <v>126</v>
      </c>
      <c r="B1008" s="15" t="s">
        <v>484</v>
      </c>
      <c r="C1008" s="26">
        <v>38</v>
      </c>
      <c r="D1008" s="69">
        <v>0.55300000000000005</v>
      </c>
      <c r="E1008" s="27">
        <f t="shared" si="70"/>
        <v>21.014000000000003</v>
      </c>
    </row>
    <row r="1009" spans="1:5" x14ac:dyDescent="0.55000000000000004">
      <c r="A1009" t="s">
        <v>126</v>
      </c>
      <c r="B1009" s="15" t="s">
        <v>485</v>
      </c>
      <c r="C1009" s="26">
        <v>182</v>
      </c>
      <c r="D1009" s="69">
        <v>0.35199999999999998</v>
      </c>
      <c r="E1009" s="27">
        <f t="shared" si="70"/>
        <v>64.063999999999993</v>
      </c>
    </row>
    <row r="1010" spans="1:5" x14ac:dyDescent="0.55000000000000004">
      <c r="A1010" t="s">
        <v>126</v>
      </c>
      <c r="B1010" s="15" t="s">
        <v>1377</v>
      </c>
      <c r="C1010" s="26">
        <v>1885</v>
      </c>
      <c r="D1010" s="69">
        <v>0.34300000000000003</v>
      </c>
      <c r="E1010" s="27">
        <f t="shared" si="70"/>
        <v>646.55500000000006</v>
      </c>
    </row>
    <row r="1011" spans="1:5" x14ac:dyDescent="0.55000000000000004">
      <c r="A1011" t="s">
        <v>126</v>
      </c>
      <c r="B1011" s="15" t="s">
        <v>486</v>
      </c>
      <c r="C1011" s="26">
        <v>257</v>
      </c>
      <c r="D1011" s="69">
        <v>0.315</v>
      </c>
      <c r="E1011" s="27">
        <f t="shared" si="70"/>
        <v>80.954999999999998</v>
      </c>
    </row>
    <row r="1012" spans="1:5" x14ac:dyDescent="0.55000000000000004">
      <c r="A1012" t="s">
        <v>126</v>
      </c>
      <c r="B1012" s="15" t="s">
        <v>487</v>
      </c>
      <c r="C1012" s="26">
        <v>3937</v>
      </c>
      <c r="D1012" s="69">
        <v>0.38800000000000001</v>
      </c>
      <c r="E1012" s="27">
        <f t="shared" si="70"/>
        <v>1527.556</v>
      </c>
    </row>
    <row r="1013" spans="1:5" x14ac:dyDescent="0.55000000000000004">
      <c r="A1013" t="s">
        <v>126</v>
      </c>
      <c r="B1013" s="18" t="s">
        <v>488</v>
      </c>
      <c r="C1013" s="26">
        <v>1070</v>
      </c>
      <c r="D1013" s="69">
        <v>0.73599999999999999</v>
      </c>
      <c r="E1013" s="27">
        <f t="shared" si="70"/>
        <v>787.52</v>
      </c>
    </row>
    <row r="1014" spans="1:5" x14ac:dyDescent="0.55000000000000004">
      <c r="A1014" t="s">
        <v>489</v>
      </c>
      <c r="B1014" s="15" t="s">
        <v>490</v>
      </c>
      <c r="C1014" s="26">
        <v>489</v>
      </c>
      <c r="D1014" s="69">
        <v>0.38900000000000001</v>
      </c>
      <c r="E1014" s="27">
        <f>C1014*D1014</f>
        <v>190.221</v>
      </c>
    </row>
    <row r="1015" spans="1:5" x14ac:dyDescent="0.55000000000000004">
      <c r="A1015" t="s">
        <v>489</v>
      </c>
      <c r="B1015" s="15" t="s">
        <v>491</v>
      </c>
      <c r="C1015" s="26">
        <v>203</v>
      </c>
      <c r="D1015" s="69">
        <v>0.21199999999999999</v>
      </c>
      <c r="E1015" s="27">
        <f t="shared" ref="E1015:E1038" si="71">C1015*D1015</f>
        <v>43.036000000000001</v>
      </c>
    </row>
    <row r="1016" spans="1:5" x14ac:dyDescent="0.55000000000000004">
      <c r="A1016" t="s">
        <v>489</v>
      </c>
      <c r="B1016" s="15" t="s">
        <v>492</v>
      </c>
      <c r="C1016" s="26">
        <v>464</v>
      </c>
      <c r="D1016" s="69">
        <v>0.35299999999999998</v>
      </c>
      <c r="E1016" s="27">
        <f t="shared" si="71"/>
        <v>163.792</v>
      </c>
    </row>
    <row r="1017" spans="1:5" x14ac:dyDescent="0.55000000000000004">
      <c r="A1017" t="s">
        <v>489</v>
      </c>
      <c r="B1017" s="15" t="s">
        <v>493</v>
      </c>
      <c r="C1017" s="26">
        <v>103</v>
      </c>
      <c r="D1017" s="69">
        <v>0.252</v>
      </c>
      <c r="E1017" s="27">
        <f t="shared" si="71"/>
        <v>25.956</v>
      </c>
    </row>
    <row r="1018" spans="1:5" x14ac:dyDescent="0.55000000000000004">
      <c r="A1018" t="s">
        <v>489</v>
      </c>
      <c r="B1018" s="15" t="s">
        <v>494</v>
      </c>
      <c r="C1018" s="26">
        <v>1489</v>
      </c>
      <c r="D1018" s="69">
        <v>0.31900000000000001</v>
      </c>
      <c r="E1018" s="27">
        <f t="shared" si="71"/>
        <v>474.99099999999999</v>
      </c>
    </row>
    <row r="1019" spans="1:5" x14ac:dyDescent="0.55000000000000004">
      <c r="A1019" t="s">
        <v>489</v>
      </c>
      <c r="B1019" s="15" t="s">
        <v>495</v>
      </c>
      <c r="C1019" s="26">
        <v>646</v>
      </c>
      <c r="D1019" s="69">
        <v>6.5000000000000002E-2</v>
      </c>
      <c r="E1019" s="27">
        <f t="shared" si="71"/>
        <v>41.99</v>
      </c>
    </row>
    <row r="1020" spans="1:5" x14ac:dyDescent="0.55000000000000004">
      <c r="A1020" t="s">
        <v>489</v>
      </c>
      <c r="B1020" s="15" t="s">
        <v>496</v>
      </c>
      <c r="C1020" s="26">
        <v>521</v>
      </c>
      <c r="D1020" s="69">
        <v>0.879</v>
      </c>
      <c r="E1020" s="27">
        <f t="shared" si="71"/>
        <v>457.959</v>
      </c>
    </row>
    <row r="1021" spans="1:5" x14ac:dyDescent="0.55000000000000004">
      <c r="A1021" t="s">
        <v>489</v>
      </c>
      <c r="B1021" s="15" t="s">
        <v>497</v>
      </c>
      <c r="C1021" s="26">
        <v>249</v>
      </c>
      <c r="D1021" s="69">
        <v>0.249</v>
      </c>
      <c r="E1021" s="27">
        <f t="shared" si="71"/>
        <v>62.000999999999998</v>
      </c>
    </row>
    <row r="1022" spans="1:5" x14ac:dyDescent="0.55000000000000004">
      <c r="A1022" t="s">
        <v>489</v>
      </c>
      <c r="B1022" s="15" t="s">
        <v>498</v>
      </c>
      <c r="C1022" s="26">
        <v>430</v>
      </c>
      <c r="D1022" s="69">
        <v>0.877</v>
      </c>
      <c r="E1022" s="27">
        <f t="shared" si="71"/>
        <v>377.11</v>
      </c>
    </row>
    <row r="1023" spans="1:5" x14ac:dyDescent="0.55000000000000004">
      <c r="A1023" t="s">
        <v>489</v>
      </c>
      <c r="B1023" s="15" t="s">
        <v>499</v>
      </c>
      <c r="C1023" s="26">
        <v>380</v>
      </c>
      <c r="D1023" s="69">
        <v>0.86099999999999999</v>
      </c>
      <c r="E1023" s="27">
        <f t="shared" si="71"/>
        <v>327.18</v>
      </c>
    </row>
    <row r="1024" spans="1:5" x14ac:dyDescent="0.55000000000000004">
      <c r="A1024" t="s">
        <v>489</v>
      </c>
      <c r="B1024" s="15" t="s">
        <v>500</v>
      </c>
      <c r="C1024" s="26">
        <v>124</v>
      </c>
      <c r="D1024" s="69">
        <v>0.66900000000000004</v>
      </c>
      <c r="E1024" s="27">
        <f t="shared" si="71"/>
        <v>82.956000000000003</v>
      </c>
    </row>
    <row r="1025" spans="1:5" x14ac:dyDescent="0.55000000000000004">
      <c r="A1025" t="s">
        <v>489</v>
      </c>
      <c r="B1025" s="15" t="s">
        <v>501</v>
      </c>
      <c r="C1025" s="26" t="s">
        <v>144</v>
      </c>
      <c r="D1025" s="69" t="s">
        <v>144</v>
      </c>
      <c r="E1025" s="27" t="s">
        <v>144</v>
      </c>
    </row>
    <row r="1026" spans="1:5" x14ac:dyDescent="0.55000000000000004">
      <c r="A1026" t="s">
        <v>489</v>
      </c>
      <c r="B1026" s="15" t="s">
        <v>502</v>
      </c>
      <c r="C1026" s="26">
        <v>421</v>
      </c>
      <c r="D1026" s="69">
        <v>0.60799999999999998</v>
      </c>
      <c r="E1026" s="27">
        <f t="shared" si="71"/>
        <v>255.96799999999999</v>
      </c>
    </row>
    <row r="1027" spans="1:5" x14ac:dyDescent="0.55000000000000004">
      <c r="A1027" t="s">
        <v>489</v>
      </c>
      <c r="B1027" s="15" t="s">
        <v>503</v>
      </c>
      <c r="C1027" s="26">
        <v>535</v>
      </c>
      <c r="D1027" s="69">
        <v>0.312</v>
      </c>
      <c r="E1027" s="27">
        <f t="shared" si="71"/>
        <v>166.92</v>
      </c>
    </row>
    <row r="1028" spans="1:5" x14ac:dyDescent="0.55000000000000004">
      <c r="A1028" t="s">
        <v>489</v>
      </c>
      <c r="B1028" s="15" t="s">
        <v>504</v>
      </c>
      <c r="C1028" s="26">
        <v>422</v>
      </c>
      <c r="D1028" s="69">
        <v>0.22500000000000001</v>
      </c>
      <c r="E1028" s="27">
        <f t="shared" si="71"/>
        <v>94.95</v>
      </c>
    </row>
    <row r="1029" spans="1:5" x14ac:dyDescent="0.55000000000000004">
      <c r="A1029" t="s">
        <v>489</v>
      </c>
      <c r="B1029" s="15" t="s">
        <v>505</v>
      </c>
      <c r="C1029" s="26">
        <v>346</v>
      </c>
      <c r="D1029" s="69">
        <v>0.90500000000000003</v>
      </c>
      <c r="E1029" s="27">
        <f t="shared" si="71"/>
        <v>313.13</v>
      </c>
    </row>
    <row r="1030" spans="1:5" x14ac:dyDescent="0.55000000000000004">
      <c r="A1030" t="s">
        <v>489</v>
      </c>
      <c r="B1030" s="15" t="s">
        <v>506</v>
      </c>
      <c r="C1030" s="26">
        <v>179</v>
      </c>
      <c r="D1030" s="69">
        <v>0.872</v>
      </c>
      <c r="E1030" s="27">
        <f t="shared" si="71"/>
        <v>156.08799999999999</v>
      </c>
    </row>
    <row r="1031" spans="1:5" x14ac:dyDescent="0.55000000000000004">
      <c r="A1031" t="s">
        <v>489</v>
      </c>
      <c r="B1031" s="15" t="s">
        <v>507</v>
      </c>
      <c r="C1031" s="26">
        <v>244</v>
      </c>
      <c r="D1031" s="69">
        <v>0.66</v>
      </c>
      <c r="E1031" s="27">
        <f t="shared" si="71"/>
        <v>161.04000000000002</v>
      </c>
    </row>
    <row r="1032" spans="1:5" x14ac:dyDescent="0.55000000000000004">
      <c r="A1032" t="s">
        <v>489</v>
      </c>
      <c r="B1032" s="15" t="s">
        <v>508</v>
      </c>
      <c r="C1032" s="26">
        <v>384</v>
      </c>
      <c r="D1032" s="69">
        <v>0.432</v>
      </c>
      <c r="E1032" s="27">
        <f t="shared" si="71"/>
        <v>165.88800000000001</v>
      </c>
    </row>
    <row r="1033" spans="1:5" x14ac:dyDescent="0.55000000000000004">
      <c r="A1033" t="s">
        <v>489</v>
      </c>
      <c r="B1033" s="15" t="s">
        <v>509</v>
      </c>
      <c r="C1033" s="26">
        <v>229</v>
      </c>
      <c r="D1033" s="69">
        <v>0.77300000000000002</v>
      </c>
      <c r="E1033" s="27">
        <f t="shared" si="71"/>
        <v>177.017</v>
      </c>
    </row>
    <row r="1034" spans="1:5" x14ac:dyDescent="0.55000000000000004">
      <c r="A1034" t="s">
        <v>489</v>
      </c>
      <c r="B1034" s="15" t="s">
        <v>510</v>
      </c>
      <c r="C1034" s="26">
        <v>232</v>
      </c>
      <c r="D1034" s="69">
        <v>0.32800000000000001</v>
      </c>
      <c r="E1034" s="27">
        <f t="shared" si="71"/>
        <v>76.096000000000004</v>
      </c>
    </row>
    <row r="1035" spans="1:5" x14ac:dyDescent="0.55000000000000004">
      <c r="A1035" t="s">
        <v>489</v>
      </c>
      <c r="B1035" s="15" t="s">
        <v>511</v>
      </c>
      <c r="C1035" s="26">
        <v>198</v>
      </c>
      <c r="D1035" s="69">
        <v>0.63100000000000001</v>
      </c>
      <c r="E1035" s="27">
        <f t="shared" si="71"/>
        <v>124.938</v>
      </c>
    </row>
    <row r="1036" spans="1:5" x14ac:dyDescent="0.55000000000000004">
      <c r="A1036" t="s">
        <v>489</v>
      </c>
      <c r="B1036" s="15" t="s">
        <v>512</v>
      </c>
      <c r="C1036" s="26">
        <v>478</v>
      </c>
      <c r="D1036" s="69">
        <v>0.73199999999999998</v>
      </c>
      <c r="E1036" s="27">
        <f t="shared" si="71"/>
        <v>349.89600000000002</v>
      </c>
    </row>
    <row r="1037" spans="1:5" x14ac:dyDescent="0.55000000000000004">
      <c r="A1037" t="s">
        <v>489</v>
      </c>
      <c r="B1037" s="15" t="s">
        <v>513</v>
      </c>
      <c r="C1037" s="26">
        <v>186</v>
      </c>
      <c r="D1037" s="69">
        <v>0.84399999999999997</v>
      </c>
      <c r="E1037" s="27">
        <f t="shared" si="71"/>
        <v>156.98400000000001</v>
      </c>
    </row>
    <row r="1038" spans="1:5" x14ac:dyDescent="0.55000000000000004">
      <c r="A1038" t="s">
        <v>489</v>
      </c>
      <c r="B1038" s="15" t="s">
        <v>514</v>
      </c>
      <c r="C1038" s="26">
        <v>217</v>
      </c>
      <c r="D1038" s="69">
        <v>0.79700000000000004</v>
      </c>
      <c r="E1038" s="27">
        <f t="shared" si="71"/>
        <v>172.94900000000001</v>
      </c>
    </row>
    <row r="1039" spans="1:5" x14ac:dyDescent="0.55000000000000004">
      <c r="A1039" t="s">
        <v>489</v>
      </c>
      <c r="B1039" s="18" t="s">
        <v>515</v>
      </c>
      <c r="C1039" s="26" t="s">
        <v>144</v>
      </c>
      <c r="D1039" s="69" t="s">
        <v>144</v>
      </c>
      <c r="E1039" s="27" t="s">
        <v>144</v>
      </c>
    </row>
    <row r="1040" spans="1:5" x14ac:dyDescent="0.55000000000000004">
      <c r="A1040" t="s">
        <v>1201</v>
      </c>
      <c r="B1040" s="4" t="s">
        <v>1202</v>
      </c>
      <c r="C1040" s="11">
        <v>12578</v>
      </c>
      <c r="D1040" s="51">
        <v>0.74199999999999999</v>
      </c>
      <c r="E1040">
        <f>C1040*D1040</f>
        <v>9332.8760000000002</v>
      </c>
    </row>
    <row r="1041" spans="1:5" x14ac:dyDescent="0.55000000000000004">
      <c r="A1041" t="s">
        <v>53</v>
      </c>
      <c r="B1041" s="4" t="s">
        <v>1203</v>
      </c>
      <c r="C1041" s="11">
        <v>3980</v>
      </c>
      <c r="D1041" s="51">
        <v>0.85899999999999999</v>
      </c>
      <c r="E1041">
        <f>C1041*D1041</f>
        <v>3418.82</v>
      </c>
    </row>
    <row r="1042" spans="1:5" x14ac:dyDescent="0.55000000000000004">
      <c r="A1042" t="s">
        <v>53</v>
      </c>
      <c r="B1042" s="4" t="s">
        <v>1204</v>
      </c>
      <c r="C1042" s="11">
        <v>1687</v>
      </c>
      <c r="D1042" s="51">
        <v>0.72099999999999997</v>
      </c>
      <c r="E1042">
        <f t="shared" ref="E1042:E1057" si="72">C1042*D1042</f>
        <v>1216.327</v>
      </c>
    </row>
    <row r="1043" spans="1:5" x14ac:dyDescent="0.55000000000000004">
      <c r="A1043" t="s">
        <v>53</v>
      </c>
      <c r="B1043" s="4" t="s">
        <v>1205</v>
      </c>
      <c r="C1043" s="11">
        <v>9200</v>
      </c>
      <c r="D1043" s="51">
        <v>0.86299999999999999</v>
      </c>
      <c r="E1043">
        <f t="shared" si="72"/>
        <v>7939.5999999999995</v>
      </c>
    </row>
    <row r="1044" spans="1:5" x14ac:dyDescent="0.55000000000000004">
      <c r="A1044" t="s">
        <v>53</v>
      </c>
      <c r="B1044" s="4" t="s">
        <v>1206</v>
      </c>
      <c r="C1044" s="11">
        <v>1168</v>
      </c>
      <c r="D1044" s="51">
        <v>0.84299999999999997</v>
      </c>
      <c r="E1044">
        <f t="shared" si="72"/>
        <v>984.62400000000002</v>
      </c>
    </row>
    <row r="1045" spans="1:5" x14ac:dyDescent="0.55000000000000004">
      <c r="A1045" t="s">
        <v>53</v>
      </c>
      <c r="B1045" s="4" t="s">
        <v>1207</v>
      </c>
      <c r="C1045" s="11">
        <v>4182</v>
      </c>
      <c r="D1045" s="51">
        <v>0.76300000000000001</v>
      </c>
      <c r="E1045">
        <f t="shared" si="72"/>
        <v>3190.866</v>
      </c>
    </row>
    <row r="1046" spans="1:5" x14ac:dyDescent="0.55000000000000004">
      <c r="A1046" t="s">
        <v>53</v>
      </c>
      <c r="B1046" s="4" t="s">
        <v>1208</v>
      </c>
      <c r="C1046" s="11">
        <v>4934</v>
      </c>
      <c r="D1046" s="51">
        <v>0.83199999999999996</v>
      </c>
      <c r="E1046">
        <f t="shared" si="72"/>
        <v>4105.0879999999997</v>
      </c>
    </row>
    <row r="1047" spans="1:5" x14ac:dyDescent="0.55000000000000004">
      <c r="A1047" t="s">
        <v>53</v>
      </c>
      <c r="B1047" s="4" t="s">
        <v>1209</v>
      </c>
      <c r="C1047" s="11">
        <v>1204</v>
      </c>
      <c r="D1047" s="51">
        <v>0.879</v>
      </c>
      <c r="E1047">
        <f t="shared" si="72"/>
        <v>1058.316</v>
      </c>
    </row>
    <row r="1048" spans="1:5" x14ac:dyDescent="0.55000000000000004">
      <c r="A1048" t="s">
        <v>53</v>
      </c>
      <c r="B1048" s="4" t="s">
        <v>1210</v>
      </c>
      <c r="C1048" s="11">
        <v>1554</v>
      </c>
      <c r="D1048" s="51">
        <v>0.74099999999999999</v>
      </c>
      <c r="E1048">
        <f t="shared" si="72"/>
        <v>1151.5139999999999</v>
      </c>
    </row>
    <row r="1049" spans="1:5" x14ac:dyDescent="0.55000000000000004">
      <c r="A1049" t="s">
        <v>53</v>
      </c>
      <c r="B1049" s="4" t="s">
        <v>516</v>
      </c>
      <c r="C1049" s="11">
        <v>617</v>
      </c>
      <c r="D1049" s="51">
        <v>0.77800000000000002</v>
      </c>
      <c r="E1049">
        <f t="shared" si="72"/>
        <v>480.02600000000001</v>
      </c>
    </row>
    <row r="1050" spans="1:5" x14ac:dyDescent="0.55000000000000004">
      <c r="A1050" t="s">
        <v>53</v>
      </c>
      <c r="B1050" s="4" t="s">
        <v>1211</v>
      </c>
      <c r="C1050" s="11">
        <v>4149</v>
      </c>
      <c r="D1050" s="51">
        <v>0.49399999999999999</v>
      </c>
      <c r="E1050">
        <f t="shared" si="72"/>
        <v>2049.6059999999998</v>
      </c>
    </row>
    <row r="1051" spans="1:5" x14ac:dyDescent="0.55000000000000004">
      <c r="A1051" t="s">
        <v>53</v>
      </c>
      <c r="B1051" s="4" t="s">
        <v>1212</v>
      </c>
      <c r="C1051" s="11">
        <v>142</v>
      </c>
      <c r="D1051" s="51">
        <v>5.6000000000000001E-2</v>
      </c>
      <c r="E1051">
        <f t="shared" si="72"/>
        <v>7.952</v>
      </c>
    </row>
    <row r="1052" spans="1:5" x14ac:dyDescent="0.55000000000000004">
      <c r="A1052" t="s">
        <v>53</v>
      </c>
      <c r="B1052" s="4" t="s">
        <v>1213</v>
      </c>
      <c r="C1052" s="11">
        <v>1389</v>
      </c>
      <c r="D1052" s="51">
        <v>0.32500000000000001</v>
      </c>
      <c r="E1052">
        <f t="shared" si="72"/>
        <v>451.42500000000001</v>
      </c>
    </row>
    <row r="1053" spans="1:5" x14ac:dyDescent="0.55000000000000004">
      <c r="A1053" t="s">
        <v>53</v>
      </c>
      <c r="B1053" s="4" t="s">
        <v>1320</v>
      </c>
      <c r="C1053" s="11">
        <v>503</v>
      </c>
      <c r="D1053" s="51">
        <v>0.74</v>
      </c>
      <c r="E1053">
        <f t="shared" si="72"/>
        <v>372.21999999999997</v>
      </c>
    </row>
    <row r="1054" spans="1:5" x14ac:dyDescent="0.55000000000000004">
      <c r="A1054" t="s">
        <v>53</v>
      </c>
      <c r="B1054" s="4" t="s">
        <v>1214</v>
      </c>
      <c r="C1054" s="11">
        <v>81</v>
      </c>
      <c r="D1054" s="51">
        <v>0.38300000000000001</v>
      </c>
      <c r="E1054">
        <f t="shared" si="72"/>
        <v>31.023</v>
      </c>
    </row>
    <row r="1055" spans="1:5" x14ac:dyDescent="0.55000000000000004">
      <c r="A1055" t="s">
        <v>53</v>
      </c>
      <c r="B1055" s="4" t="s">
        <v>1215</v>
      </c>
      <c r="C1055" s="11">
        <v>714</v>
      </c>
      <c r="D1055" s="51">
        <v>0.94099999999999995</v>
      </c>
      <c r="E1055">
        <f t="shared" si="72"/>
        <v>671.87399999999991</v>
      </c>
    </row>
    <row r="1056" spans="1:5" x14ac:dyDescent="0.55000000000000004">
      <c r="A1056" t="s">
        <v>53</v>
      </c>
      <c r="B1056" s="4" t="s">
        <v>1216</v>
      </c>
      <c r="C1056" s="11">
        <v>366</v>
      </c>
      <c r="D1056" s="51">
        <v>0.85799999999999998</v>
      </c>
      <c r="E1056">
        <f t="shared" si="72"/>
        <v>314.02800000000002</v>
      </c>
    </row>
    <row r="1057" spans="1:5" x14ac:dyDescent="0.55000000000000004">
      <c r="A1057" t="s">
        <v>53</v>
      </c>
      <c r="B1057" s="4" t="s">
        <v>1375</v>
      </c>
      <c r="C1057" s="11">
        <v>372</v>
      </c>
      <c r="D1057" s="51">
        <v>0.94399999999999995</v>
      </c>
      <c r="E1057">
        <f t="shared" si="72"/>
        <v>351.16800000000001</v>
      </c>
    </row>
    <row r="1058" spans="1:5" x14ac:dyDescent="0.55000000000000004">
      <c r="A1058" t="s">
        <v>54</v>
      </c>
      <c r="B1058" s="4" t="s">
        <v>517</v>
      </c>
      <c r="C1058" s="11">
        <v>1709</v>
      </c>
      <c r="D1058" s="51">
        <v>0.29399999999999998</v>
      </c>
      <c r="E1058">
        <f>C1058*D1058</f>
        <v>502.44599999999997</v>
      </c>
    </row>
    <row r="1059" spans="1:5" x14ac:dyDescent="0.55000000000000004">
      <c r="A1059" t="s">
        <v>54</v>
      </c>
      <c r="B1059" s="4" t="s">
        <v>518</v>
      </c>
      <c r="C1059" s="11">
        <v>74</v>
      </c>
      <c r="D1059" s="51">
        <v>0.27</v>
      </c>
      <c r="E1059">
        <f t="shared" ref="E1059:E1068" si="73">C1059*D1059</f>
        <v>19.98</v>
      </c>
    </row>
    <row r="1060" spans="1:5" x14ac:dyDescent="0.55000000000000004">
      <c r="A1060" t="s">
        <v>54</v>
      </c>
      <c r="B1060" s="4" t="s">
        <v>519</v>
      </c>
      <c r="C1060" s="11">
        <v>16581</v>
      </c>
      <c r="D1060" s="51">
        <v>0.66900000000000004</v>
      </c>
      <c r="E1060">
        <f t="shared" si="73"/>
        <v>11092.689</v>
      </c>
    </row>
    <row r="1061" spans="1:5" x14ac:dyDescent="0.55000000000000004">
      <c r="A1061" t="s">
        <v>54</v>
      </c>
      <c r="B1061" s="4" t="s">
        <v>520</v>
      </c>
      <c r="C1061" s="11">
        <v>145</v>
      </c>
      <c r="D1061" s="51">
        <v>0.51</v>
      </c>
      <c r="E1061">
        <f t="shared" si="73"/>
        <v>73.95</v>
      </c>
    </row>
    <row r="1062" spans="1:5" x14ac:dyDescent="0.55000000000000004">
      <c r="A1062" t="s">
        <v>54</v>
      </c>
      <c r="B1062" s="4" t="s">
        <v>521</v>
      </c>
      <c r="C1062" s="11">
        <v>16832</v>
      </c>
      <c r="D1062" s="51">
        <v>0.56999999999999995</v>
      </c>
      <c r="E1062">
        <f t="shared" si="73"/>
        <v>9594.24</v>
      </c>
    </row>
    <row r="1063" spans="1:5" x14ac:dyDescent="0.55000000000000004">
      <c r="A1063" t="s">
        <v>54</v>
      </c>
      <c r="B1063" s="4" t="s">
        <v>522</v>
      </c>
      <c r="C1063" s="11">
        <v>594</v>
      </c>
      <c r="D1063" s="51">
        <v>0.55100000000000005</v>
      </c>
      <c r="E1063">
        <f t="shared" si="73"/>
        <v>327.29400000000004</v>
      </c>
    </row>
    <row r="1064" spans="1:5" x14ac:dyDescent="0.55000000000000004">
      <c r="A1064" t="s">
        <v>54</v>
      </c>
      <c r="B1064" s="4" t="s">
        <v>523</v>
      </c>
      <c r="C1064" s="11">
        <v>5166</v>
      </c>
      <c r="D1064" s="51">
        <v>0.46100000000000002</v>
      </c>
      <c r="E1064">
        <f t="shared" si="73"/>
        <v>2381.5260000000003</v>
      </c>
    </row>
    <row r="1065" spans="1:5" x14ac:dyDescent="0.55000000000000004">
      <c r="A1065" t="s">
        <v>54</v>
      </c>
      <c r="B1065" s="4" t="s">
        <v>1308</v>
      </c>
      <c r="C1065" s="11">
        <v>12326</v>
      </c>
      <c r="D1065" s="51">
        <v>0.60299999999999998</v>
      </c>
      <c r="E1065">
        <f t="shared" si="73"/>
        <v>7432.5779999999995</v>
      </c>
    </row>
    <row r="1066" spans="1:5" x14ac:dyDescent="0.55000000000000004">
      <c r="A1066" t="s">
        <v>54</v>
      </c>
      <c r="B1066" s="4" t="s">
        <v>524</v>
      </c>
      <c r="C1066" s="11">
        <v>3730</v>
      </c>
      <c r="D1066" s="51">
        <v>0.75</v>
      </c>
      <c r="E1066">
        <f t="shared" si="73"/>
        <v>2797.5</v>
      </c>
    </row>
    <row r="1067" spans="1:5" x14ac:dyDescent="0.55000000000000004">
      <c r="A1067" t="s">
        <v>54</v>
      </c>
      <c r="B1067" s="4" t="s">
        <v>525</v>
      </c>
      <c r="C1067" s="11">
        <v>1668</v>
      </c>
      <c r="D1067" s="51">
        <v>0.66</v>
      </c>
      <c r="E1067">
        <f t="shared" si="73"/>
        <v>1100.8800000000001</v>
      </c>
    </row>
    <row r="1068" spans="1:5" x14ac:dyDescent="0.55000000000000004">
      <c r="A1068" t="s">
        <v>54</v>
      </c>
      <c r="B1068" s="4" t="s">
        <v>526</v>
      </c>
      <c r="C1068" s="11">
        <v>6788</v>
      </c>
      <c r="D1068" s="51">
        <v>0.42199999999999999</v>
      </c>
      <c r="E1068">
        <f t="shared" si="73"/>
        <v>2864.5360000000001</v>
      </c>
    </row>
    <row r="1069" spans="1:5" x14ac:dyDescent="0.55000000000000004">
      <c r="A1069" t="s">
        <v>55</v>
      </c>
      <c r="B1069" s="20" t="s">
        <v>527</v>
      </c>
      <c r="C1069" s="11">
        <v>2448</v>
      </c>
      <c r="D1069" s="51">
        <v>0.35399999999999998</v>
      </c>
      <c r="E1069">
        <f>C1069*D1069</f>
        <v>866.59199999999998</v>
      </c>
    </row>
    <row r="1070" spans="1:5" x14ac:dyDescent="0.55000000000000004">
      <c r="A1070" t="s">
        <v>55</v>
      </c>
      <c r="B1070" s="4" t="s">
        <v>528</v>
      </c>
      <c r="C1070" s="11">
        <v>703</v>
      </c>
      <c r="D1070" s="51">
        <v>0.182</v>
      </c>
      <c r="E1070">
        <f t="shared" ref="E1070:E1082" si="74">C1070*D1070</f>
        <v>127.946</v>
      </c>
    </row>
    <row r="1071" spans="1:5" x14ac:dyDescent="0.55000000000000004">
      <c r="A1071" t="s">
        <v>55</v>
      </c>
      <c r="B1071" s="4" t="s">
        <v>529</v>
      </c>
      <c r="C1071" s="11">
        <v>11326</v>
      </c>
      <c r="D1071" s="51">
        <v>0.246</v>
      </c>
      <c r="E1071">
        <f t="shared" si="74"/>
        <v>2786.1959999999999</v>
      </c>
    </row>
    <row r="1072" spans="1:5" x14ac:dyDescent="0.55000000000000004">
      <c r="A1072" t="s">
        <v>55</v>
      </c>
      <c r="B1072" s="4" t="s">
        <v>1284</v>
      </c>
      <c r="C1072" s="11">
        <v>4453</v>
      </c>
      <c r="D1072" s="51">
        <v>7.6999999999999999E-2</v>
      </c>
      <c r="E1072">
        <f t="shared" si="74"/>
        <v>342.88099999999997</v>
      </c>
    </row>
    <row r="1073" spans="1:5" x14ac:dyDescent="0.55000000000000004">
      <c r="A1073" t="s">
        <v>55</v>
      </c>
      <c r="B1073" s="4" t="s">
        <v>1290</v>
      </c>
      <c r="C1073" s="11">
        <v>5350</v>
      </c>
      <c r="D1073" s="51">
        <v>0.16800000000000001</v>
      </c>
      <c r="E1073">
        <f t="shared" si="74"/>
        <v>898.80000000000007</v>
      </c>
    </row>
    <row r="1074" spans="1:5" x14ac:dyDescent="0.55000000000000004">
      <c r="A1074" t="s">
        <v>55</v>
      </c>
      <c r="B1074" s="4" t="s">
        <v>530</v>
      </c>
      <c r="C1074" s="11">
        <v>4864</v>
      </c>
      <c r="D1074" s="51">
        <v>0.70799999999999996</v>
      </c>
      <c r="E1074">
        <f t="shared" si="74"/>
        <v>3443.712</v>
      </c>
    </row>
    <row r="1075" spans="1:5" x14ac:dyDescent="0.55000000000000004">
      <c r="A1075" t="s">
        <v>55</v>
      </c>
      <c r="B1075" s="4" t="s">
        <v>531</v>
      </c>
      <c r="C1075" s="11">
        <v>2165</v>
      </c>
      <c r="D1075" s="51">
        <v>0.65100000000000002</v>
      </c>
      <c r="E1075">
        <f t="shared" si="74"/>
        <v>1409.415</v>
      </c>
    </row>
    <row r="1076" spans="1:5" x14ac:dyDescent="0.55000000000000004">
      <c r="A1076" t="s">
        <v>55</v>
      </c>
      <c r="B1076" s="4" t="s">
        <v>532</v>
      </c>
      <c r="C1076" s="11">
        <v>18055</v>
      </c>
      <c r="D1076" s="51">
        <v>0.64500000000000002</v>
      </c>
      <c r="E1076">
        <f t="shared" si="74"/>
        <v>11645.475</v>
      </c>
    </row>
    <row r="1077" spans="1:5" x14ac:dyDescent="0.55000000000000004">
      <c r="A1077" t="s">
        <v>55</v>
      </c>
      <c r="B1077" s="4" t="s">
        <v>533</v>
      </c>
      <c r="C1077" s="11">
        <v>639</v>
      </c>
      <c r="D1077" s="51">
        <v>5.1999999999999998E-2</v>
      </c>
      <c r="E1077">
        <f t="shared" si="74"/>
        <v>33.228000000000002</v>
      </c>
    </row>
    <row r="1078" spans="1:5" x14ac:dyDescent="0.55000000000000004">
      <c r="A1078" t="s">
        <v>55</v>
      </c>
      <c r="B1078" s="4" t="s">
        <v>534</v>
      </c>
      <c r="C1078" s="11">
        <v>13063</v>
      </c>
      <c r="D1078" s="51">
        <v>0.11700000000000001</v>
      </c>
      <c r="E1078">
        <f t="shared" si="74"/>
        <v>1528.3710000000001</v>
      </c>
    </row>
    <row r="1079" spans="1:5" x14ac:dyDescent="0.55000000000000004">
      <c r="A1079" t="s">
        <v>55</v>
      </c>
      <c r="B1079" s="4" t="s">
        <v>535</v>
      </c>
      <c r="C1079" s="11">
        <v>20912</v>
      </c>
      <c r="D1079" s="51">
        <v>0.42299999999999999</v>
      </c>
      <c r="E1079">
        <f t="shared" si="74"/>
        <v>8845.7759999999998</v>
      </c>
    </row>
    <row r="1080" spans="1:5" x14ac:dyDescent="0.55000000000000004">
      <c r="A1080" t="s">
        <v>55</v>
      </c>
      <c r="B1080" s="4" t="s">
        <v>1354</v>
      </c>
      <c r="C1080" s="11">
        <v>2916</v>
      </c>
      <c r="D1080" s="51">
        <v>0.109</v>
      </c>
      <c r="E1080">
        <f t="shared" si="74"/>
        <v>317.84399999999999</v>
      </c>
    </row>
    <row r="1081" spans="1:5" x14ac:dyDescent="0.55000000000000004">
      <c r="A1081" t="s">
        <v>55</v>
      </c>
      <c r="B1081" s="4" t="s">
        <v>536</v>
      </c>
      <c r="C1081" s="11">
        <v>216</v>
      </c>
      <c r="D1081" s="51">
        <v>0.89800000000000002</v>
      </c>
      <c r="E1081">
        <f t="shared" si="74"/>
        <v>193.96800000000002</v>
      </c>
    </row>
    <row r="1082" spans="1:5" x14ac:dyDescent="0.55000000000000004">
      <c r="A1082" t="s">
        <v>55</v>
      </c>
      <c r="B1082" s="4" t="s">
        <v>537</v>
      </c>
      <c r="C1082" s="11">
        <v>21401</v>
      </c>
      <c r="D1082" s="51">
        <v>0.64</v>
      </c>
      <c r="E1082">
        <f t="shared" si="74"/>
        <v>13696.64</v>
      </c>
    </row>
    <row r="1083" spans="1:5" x14ac:dyDescent="0.55000000000000004">
      <c r="A1083" t="s">
        <v>56</v>
      </c>
      <c r="B1083" s="20" t="s">
        <v>538</v>
      </c>
      <c r="C1083" s="11">
        <v>395</v>
      </c>
      <c r="D1083" s="51">
        <v>0.876</v>
      </c>
      <c r="E1083">
        <f>C1083*D1083</f>
        <v>346.02</v>
      </c>
    </row>
    <row r="1084" spans="1:5" x14ac:dyDescent="0.55000000000000004">
      <c r="A1084" t="s">
        <v>56</v>
      </c>
      <c r="B1084" s="4" t="s">
        <v>539</v>
      </c>
      <c r="C1084" s="11">
        <v>15767</v>
      </c>
      <c r="D1084" s="51">
        <v>0.78900000000000003</v>
      </c>
      <c r="E1084">
        <f t="shared" ref="E1084:E1092" si="75">C1084*D1084</f>
        <v>12440.163</v>
      </c>
    </row>
    <row r="1085" spans="1:5" x14ac:dyDescent="0.55000000000000004">
      <c r="A1085" t="s">
        <v>56</v>
      </c>
      <c r="B1085" s="4" t="s">
        <v>540</v>
      </c>
      <c r="C1085" s="11">
        <v>7467</v>
      </c>
      <c r="D1085" s="51">
        <v>0.72</v>
      </c>
      <c r="E1085">
        <f t="shared" si="75"/>
        <v>5376.24</v>
      </c>
    </row>
    <row r="1086" spans="1:5" x14ac:dyDescent="0.55000000000000004">
      <c r="A1086" t="s">
        <v>56</v>
      </c>
      <c r="B1086" s="4" t="s">
        <v>541</v>
      </c>
      <c r="C1086" s="11">
        <v>312</v>
      </c>
      <c r="D1086" s="51">
        <v>0.63800000000000001</v>
      </c>
      <c r="E1086">
        <f t="shared" si="75"/>
        <v>199.05600000000001</v>
      </c>
    </row>
    <row r="1087" spans="1:5" x14ac:dyDescent="0.55000000000000004">
      <c r="A1087" t="s">
        <v>56</v>
      </c>
      <c r="B1087" s="4" t="s">
        <v>542</v>
      </c>
      <c r="C1087" s="11">
        <v>131</v>
      </c>
      <c r="D1087" s="51">
        <v>0.55000000000000004</v>
      </c>
      <c r="E1087">
        <f t="shared" si="75"/>
        <v>72.050000000000011</v>
      </c>
    </row>
    <row r="1088" spans="1:5" x14ac:dyDescent="0.55000000000000004">
      <c r="A1088" t="s">
        <v>56</v>
      </c>
      <c r="B1088" s="4" t="s">
        <v>1339</v>
      </c>
      <c r="C1088" s="11">
        <v>5529</v>
      </c>
      <c r="D1088" s="51">
        <v>0.438</v>
      </c>
      <c r="E1088">
        <f t="shared" si="75"/>
        <v>2421.7020000000002</v>
      </c>
    </row>
    <row r="1089" spans="1:5" x14ac:dyDescent="0.55000000000000004">
      <c r="A1089" t="s">
        <v>56</v>
      </c>
      <c r="B1089" s="4" t="s">
        <v>1350</v>
      </c>
      <c r="C1089" s="11">
        <v>587</v>
      </c>
      <c r="D1089" s="51">
        <v>0.22800000000000001</v>
      </c>
      <c r="E1089">
        <f t="shared" si="75"/>
        <v>133.83600000000001</v>
      </c>
    </row>
    <row r="1090" spans="1:5" x14ac:dyDescent="0.55000000000000004">
      <c r="A1090" t="s">
        <v>56</v>
      </c>
      <c r="B1090" s="4" t="s">
        <v>543</v>
      </c>
      <c r="C1090" s="11">
        <v>40</v>
      </c>
      <c r="D1090" s="51">
        <v>0.42499999999999999</v>
      </c>
      <c r="E1090">
        <f t="shared" si="75"/>
        <v>17</v>
      </c>
    </row>
    <row r="1091" spans="1:5" x14ac:dyDescent="0.55000000000000004">
      <c r="A1091" t="s">
        <v>56</v>
      </c>
      <c r="B1091" s="4" t="s">
        <v>544</v>
      </c>
      <c r="C1091" s="11">
        <v>4008</v>
      </c>
      <c r="D1091" s="51">
        <v>0.58699999999999997</v>
      </c>
      <c r="E1091">
        <f t="shared" si="75"/>
        <v>2352.6959999999999</v>
      </c>
    </row>
    <row r="1092" spans="1:5" x14ac:dyDescent="0.55000000000000004">
      <c r="A1092" t="s">
        <v>56</v>
      </c>
      <c r="B1092" s="4" t="s">
        <v>545</v>
      </c>
      <c r="C1092" s="11">
        <v>159</v>
      </c>
      <c r="D1092" s="51">
        <v>0.82399999999999995</v>
      </c>
      <c r="E1092">
        <f t="shared" si="75"/>
        <v>131.01599999999999</v>
      </c>
    </row>
    <row r="1093" spans="1:5" x14ac:dyDescent="0.55000000000000004">
      <c r="A1093" t="s">
        <v>57</v>
      </c>
      <c r="B1093" s="20" t="s">
        <v>1217</v>
      </c>
      <c r="C1093" s="11">
        <v>36519</v>
      </c>
      <c r="D1093" s="51">
        <v>0.183</v>
      </c>
      <c r="E1093">
        <f>C1093*D1093</f>
        <v>6682.9769999999999</v>
      </c>
    </row>
    <row r="1094" spans="1:5" x14ac:dyDescent="0.55000000000000004">
      <c r="A1094" t="s">
        <v>58</v>
      </c>
      <c r="B1094" s="20" t="s">
        <v>1218</v>
      </c>
      <c r="C1094" s="11">
        <v>104801</v>
      </c>
      <c r="D1094" s="51">
        <v>0.58799999999999997</v>
      </c>
      <c r="E1094">
        <f>C1094*D1094</f>
        <v>61622.987999999998</v>
      </c>
    </row>
    <row r="1095" spans="1:5" x14ac:dyDescent="0.55000000000000004">
      <c r="A1095" t="s">
        <v>59</v>
      </c>
      <c r="B1095" s="20" t="s">
        <v>546</v>
      </c>
      <c r="C1095" s="11">
        <v>2946</v>
      </c>
      <c r="D1095" s="51">
        <v>9.7000000000000003E-2</v>
      </c>
      <c r="E1095">
        <f>C1095*D1095</f>
        <v>285.762</v>
      </c>
    </row>
    <row r="1096" spans="1:5" x14ac:dyDescent="0.55000000000000004">
      <c r="A1096" t="s">
        <v>59</v>
      </c>
      <c r="B1096" s="4" t="s">
        <v>1279</v>
      </c>
      <c r="C1096" s="11">
        <v>23412</v>
      </c>
      <c r="D1096" s="51">
        <v>0.50900000000000001</v>
      </c>
      <c r="E1096">
        <f t="shared" ref="E1096:E1100" si="76">C1096*D1096</f>
        <v>11916.708000000001</v>
      </c>
    </row>
    <row r="1097" spans="1:5" x14ac:dyDescent="0.55000000000000004">
      <c r="A1097" t="s">
        <v>59</v>
      </c>
      <c r="B1097" s="4" t="s">
        <v>547</v>
      </c>
      <c r="C1097" s="11">
        <v>5372</v>
      </c>
      <c r="D1097" s="51">
        <v>0.83499999999999996</v>
      </c>
      <c r="E1097">
        <f t="shared" si="76"/>
        <v>4485.62</v>
      </c>
    </row>
    <row r="1098" spans="1:5" x14ac:dyDescent="0.55000000000000004">
      <c r="A1098" t="s">
        <v>59</v>
      </c>
      <c r="B1098" s="4" t="s">
        <v>1353</v>
      </c>
      <c r="C1098" s="11">
        <v>4733</v>
      </c>
      <c r="D1098" s="51">
        <v>0.68100000000000005</v>
      </c>
      <c r="E1098">
        <f t="shared" si="76"/>
        <v>3223.1730000000002</v>
      </c>
    </row>
    <row r="1099" spans="1:5" x14ac:dyDescent="0.55000000000000004">
      <c r="A1099" t="s">
        <v>59</v>
      </c>
      <c r="B1099" s="4" t="s">
        <v>548</v>
      </c>
      <c r="C1099" s="11">
        <v>5474</v>
      </c>
      <c r="D1099" s="51">
        <v>0.77300000000000002</v>
      </c>
      <c r="E1099">
        <f t="shared" si="76"/>
        <v>4231.402</v>
      </c>
    </row>
    <row r="1100" spans="1:5" x14ac:dyDescent="0.55000000000000004">
      <c r="A1100" t="s">
        <v>59</v>
      </c>
      <c r="B1100" s="4" t="s">
        <v>1362</v>
      </c>
      <c r="C1100" s="11">
        <v>39579</v>
      </c>
      <c r="D1100" s="51">
        <v>0.61199999999999999</v>
      </c>
      <c r="E1100">
        <f t="shared" si="76"/>
        <v>24222.347999999998</v>
      </c>
    </row>
    <row r="1101" spans="1:5" x14ac:dyDescent="0.55000000000000004">
      <c r="A1101" t="s">
        <v>549</v>
      </c>
      <c r="B1101" s="4" t="s">
        <v>1219</v>
      </c>
      <c r="C1101" s="11">
        <v>30699</v>
      </c>
      <c r="D1101" s="51">
        <v>0.90500000000000003</v>
      </c>
      <c r="E1101">
        <f>C1101*D1101</f>
        <v>27782.595000000001</v>
      </c>
    </row>
    <row r="1102" spans="1:5" x14ac:dyDescent="0.55000000000000004">
      <c r="A1102" t="s">
        <v>127</v>
      </c>
      <c r="B1102" s="4" t="s">
        <v>550</v>
      </c>
      <c r="C1102" s="26">
        <v>1397</v>
      </c>
      <c r="D1102" s="69">
        <v>0.85499999999999998</v>
      </c>
      <c r="E1102" s="27">
        <f>C1102*D1102</f>
        <v>1194.4349999999999</v>
      </c>
    </row>
    <row r="1103" spans="1:5" x14ac:dyDescent="0.55000000000000004">
      <c r="A1103" t="s">
        <v>127</v>
      </c>
      <c r="B1103" s="4" t="s">
        <v>1220</v>
      </c>
      <c r="C1103" s="26">
        <v>3050</v>
      </c>
      <c r="D1103" s="69">
        <v>0.96199999999999997</v>
      </c>
      <c r="E1103" s="27">
        <f t="shared" ref="E1103:E1147" si="77">C1103*D1103</f>
        <v>2934.1</v>
      </c>
    </row>
    <row r="1104" spans="1:5" x14ac:dyDescent="0.55000000000000004">
      <c r="A1104" t="s">
        <v>127</v>
      </c>
      <c r="B1104" s="4" t="s">
        <v>1221</v>
      </c>
      <c r="C1104" s="26">
        <v>1908</v>
      </c>
      <c r="D1104" s="69">
        <v>0.88500000000000001</v>
      </c>
      <c r="E1104" s="27">
        <f t="shared" si="77"/>
        <v>1688.58</v>
      </c>
    </row>
    <row r="1105" spans="1:5" x14ac:dyDescent="0.55000000000000004">
      <c r="A1105" t="s">
        <v>127</v>
      </c>
      <c r="B1105" s="4" t="s">
        <v>1222</v>
      </c>
      <c r="C1105" s="26">
        <v>40</v>
      </c>
      <c r="D1105" s="69">
        <v>0.85</v>
      </c>
      <c r="E1105" s="27">
        <f t="shared" si="77"/>
        <v>34</v>
      </c>
    </row>
    <row r="1106" spans="1:5" x14ac:dyDescent="0.55000000000000004">
      <c r="A1106" t="s">
        <v>127</v>
      </c>
      <c r="B1106" s="4" t="s">
        <v>1223</v>
      </c>
      <c r="C1106" s="26">
        <v>13</v>
      </c>
      <c r="D1106" s="69">
        <v>0.154</v>
      </c>
      <c r="E1106" s="27">
        <f t="shared" si="77"/>
        <v>2.0019999999999998</v>
      </c>
    </row>
    <row r="1107" spans="1:5" x14ac:dyDescent="0.55000000000000004">
      <c r="A1107" t="s">
        <v>127</v>
      </c>
      <c r="B1107" s="4" t="s">
        <v>1224</v>
      </c>
      <c r="C1107" s="26">
        <v>344</v>
      </c>
      <c r="D1107" s="69">
        <v>0.68</v>
      </c>
      <c r="E1107" s="27">
        <f t="shared" si="77"/>
        <v>233.92000000000002</v>
      </c>
    </row>
    <row r="1108" spans="1:5" x14ac:dyDescent="0.55000000000000004">
      <c r="A1108" t="s">
        <v>127</v>
      </c>
      <c r="B1108" s="4" t="s">
        <v>1225</v>
      </c>
      <c r="C1108" s="26">
        <v>50</v>
      </c>
      <c r="D1108" s="69">
        <v>0.74</v>
      </c>
      <c r="E1108" s="27">
        <f t="shared" si="77"/>
        <v>37</v>
      </c>
    </row>
    <row r="1109" spans="1:5" x14ac:dyDescent="0.55000000000000004">
      <c r="A1109" t="s">
        <v>127</v>
      </c>
      <c r="B1109" s="4" t="s">
        <v>1283</v>
      </c>
      <c r="C1109" s="26">
        <v>5403</v>
      </c>
      <c r="D1109" s="69">
        <v>0.84</v>
      </c>
      <c r="E1109" s="27">
        <f t="shared" si="77"/>
        <v>4538.5199999999995</v>
      </c>
    </row>
    <row r="1110" spans="1:5" x14ac:dyDescent="0.55000000000000004">
      <c r="A1110" t="s">
        <v>127</v>
      </c>
      <c r="B1110" s="4" t="s">
        <v>1226</v>
      </c>
      <c r="C1110" s="26">
        <v>211</v>
      </c>
      <c r="D1110" s="69">
        <v>1</v>
      </c>
      <c r="E1110" s="27">
        <f t="shared" si="77"/>
        <v>211</v>
      </c>
    </row>
    <row r="1111" spans="1:5" x14ac:dyDescent="0.55000000000000004">
      <c r="A1111" t="s">
        <v>127</v>
      </c>
      <c r="B1111" s="4" t="s">
        <v>1288</v>
      </c>
      <c r="C1111" s="26">
        <v>1041</v>
      </c>
      <c r="D1111" s="69">
        <v>0.93300000000000005</v>
      </c>
      <c r="E1111" s="27">
        <f t="shared" si="77"/>
        <v>971.25300000000004</v>
      </c>
    </row>
    <row r="1112" spans="1:5" x14ac:dyDescent="0.55000000000000004">
      <c r="A1112" t="s">
        <v>127</v>
      </c>
      <c r="B1112" s="4" t="s">
        <v>1227</v>
      </c>
      <c r="C1112" s="26">
        <v>187</v>
      </c>
      <c r="D1112" s="69">
        <v>0.66300000000000003</v>
      </c>
      <c r="E1112" s="27">
        <f t="shared" si="77"/>
        <v>123.98100000000001</v>
      </c>
    </row>
    <row r="1113" spans="1:5" x14ac:dyDescent="0.55000000000000004">
      <c r="A1113" t="s">
        <v>127</v>
      </c>
      <c r="B1113" s="4" t="s">
        <v>1228</v>
      </c>
      <c r="C1113" s="26">
        <v>2705</v>
      </c>
      <c r="D1113" s="69">
        <v>0.91100000000000003</v>
      </c>
      <c r="E1113" s="27">
        <f t="shared" si="77"/>
        <v>2464.2550000000001</v>
      </c>
    </row>
    <row r="1114" spans="1:5" x14ac:dyDescent="0.55000000000000004">
      <c r="A1114" t="s">
        <v>127</v>
      </c>
      <c r="B1114" s="4" t="s">
        <v>1229</v>
      </c>
      <c r="C1114" s="26">
        <v>3240</v>
      </c>
      <c r="D1114" s="69">
        <v>0.47299999999999998</v>
      </c>
      <c r="E1114" s="27">
        <f t="shared" si="77"/>
        <v>1532.52</v>
      </c>
    </row>
    <row r="1115" spans="1:5" x14ac:dyDescent="0.55000000000000004">
      <c r="A1115" t="s">
        <v>127</v>
      </c>
      <c r="B1115" s="4" t="s">
        <v>1230</v>
      </c>
      <c r="C1115" s="26">
        <v>147</v>
      </c>
      <c r="D1115" s="69">
        <v>0.81</v>
      </c>
      <c r="E1115" s="27">
        <f t="shared" si="77"/>
        <v>119.07000000000001</v>
      </c>
    </row>
    <row r="1116" spans="1:5" x14ac:dyDescent="0.55000000000000004">
      <c r="A1116" t="s">
        <v>127</v>
      </c>
      <c r="B1116" s="4" t="s">
        <v>1299</v>
      </c>
      <c r="C1116" s="26">
        <v>9327</v>
      </c>
      <c r="D1116" s="69">
        <v>0.91</v>
      </c>
      <c r="E1116" s="27">
        <f t="shared" si="77"/>
        <v>8487.57</v>
      </c>
    </row>
    <row r="1117" spans="1:5" x14ac:dyDescent="0.55000000000000004">
      <c r="A1117" t="s">
        <v>127</v>
      </c>
      <c r="B1117" s="4" t="s">
        <v>1306</v>
      </c>
      <c r="C1117" s="26">
        <v>899</v>
      </c>
      <c r="D1117" s="69">
        <v>0.80400000000000005</v>
      </c>
      <c r="E1117" s="27">
        <f t="shared" si="77"/>
        <v>722.79600000000005</v>
      </c>
    </row>
    <row r="1118" spans="1:5" x14ac:dyDescent="0.55000000000000004">
      <c r="A1118" t="s">
        <v>127</v>
      </c>
      <c r="B1118" s="4" t="s">
        <v>1231</v>
      </c>
      <c r="C1118" s="26">
        <v>1378</v>
      </c>
      <c r="D1118" s="69">
        <v>0.67200000000000004</v>
      </c>
      <c r="E1118" s="27">
        <f t="shared" si="77"/>
        <v>926.01600000000008</v>
      </c>
    </row>
    <row r="1119" spans="1:5" x14ac:dyDescent="0.55000000000000004">
      <c r="A1119" t="s">
        <v>127</v>
      </c>
      <c r="B1119" s="4" t="s">
        <v>1232</v>
      </c>
      <c r="C1119" s="26">
        <v>3106</v>
      </c>
      <c r="D1119" s="69">
        <v>0.93600000000000005</v>
      </c>
      <c r="E1119" s="27">
        <f t="shared" si="77"/>
        <v>2907.2160000000003</v>
      </c>
    </row>
    <row r="1120" spans="1:5" x14ac:dyDescent="0.55000000000000004">
      <c r="A1120" t="s">
        <v>127</v>
      </c>
      <c r="B1120" s="4" t="s">
        <v>1233</v>
      </c>
      <c r="C1120" s="26">
        <v>22</v>
      </c>
      <c r="D1120" s="69">
        <v>0.54500000000000004</v>
      </c>
      <c r="E1120" s="27">
        <f t="shared" si="77"/>
        <v>11.99</v>
      </c>
    </row>
    <row r="1121" spans="1:5" x14ac:dyDescent="0.55000000000000004">
      <c r="A1121" t="s">
        <v>127</v>
      </c>
      <c r="B1121" s="4" t="s">
        <v>1234</v>
      </c>
      <c r="C1121" s="26">
        <v>510</v>
      </c>
      <c r="D1121" s="69">
        <v>0.80400000000000005</v>
      </c>
      <c r="E1121" s="27">
        <f t="shared" si="77"/>
        <v>410.04</v>
      </c>
    </row>
    <row r="1122" spans="1:5" x14ac:dyDescent="0.55000000000000004">
      <c r="A1122" t="s">
        <v>127</v>
      </c>
      <c r="B1122" s="4" t="s">
        <v>1235</v>
      </c>
      <c r="C1122" s="26">
        <v>283</v>
      </c>
      <c r="D1122" s="69">
        <v>0.60399999999999998</v>
      </c>
      <c r="E1122" s="27">
        <f t="shared" si="77"/>
        <v>170.93199999999999</v>
      </c>
    </row>
    <row r="1123" spans="1:5" x14ac:dyDescent="0.55000000000000004">
      <c r="A1123" t="s">
        <v>127</v>
      </c>
      <c r="B1123" s="4" t="s">
        <v>1236</v>
      </c>
      <c r="C1123" s="26">
        <v>77</v>
      </c>
      <c r="D1123" s="69">
        <v>0.35099999999999998</v>
      </c>
      <c r="E1123" s="27">
        <f t="shared" si="77"/>
        <v>27.026999999999997</v>
      </c>
    </row>
    <row r="1124" spans="1:5" x14ac:dyDescent="0.55000000000000004">
      <c r="A1124" t="s">
        <v>127</v>
      </c>
      <c r="B1124" s="4" t="s">
        <v>1237</v>
      </c>
      <c r="C1124" s="26">
        <v>85</v>
      </c>
      <c r="D1124" s="69">
        <v>0.55300000000000005</v>
      </c>
      <c r="E1124" s="27">
        <f t="shared" si="77"/>
        <v>47.005000000000003</v>
      </c>
    </row>
    <row r="1125" spans="1:5" x14ac:dyDescent="0.55000000000000004">
      <c r="A1125" t="s">
        <v>127</v>
      </c>
      <c r="B1125" s="4" t="s">
        <v>1329</v>
      </c>
      <c r="C1125" s="26">
        <v>4198</v>
      </c>
      <c r="D1125" s="69">
        <v>0.26100000000000001</v>
      </c>
      <c r="E1125" s="27">
        <f t="shared" si="77"/>
        <v>1095.6780000000001</v>
      </c>
    </row>
    <row r="1126" spans="1:5" x14ac:dyDescent="0.55000000000000004">
      <c r="A1126" t="s">
        <v>127</v>
      </c>
      <c r="B1126" s="4" t="s">
        <v>1238</v>
      </c>
      <c r="C1126" s="26">
        <v>19250</v>
      </c>
      <c r="D1126" s="69">
        <v>0.69399999999999995</v>
      </c>
      <c r="E1126" s="27">
        <f t="shared" si="77"/>
        <v>13359.499999999998</v>
      </c>
    </row>
    <row r="1127" spans="1:5" x14ac:dyDescent="0.55000000000000004">
      <c r="A1127" t="s">
        <v>127</v>
      </c>
      <c r="B1127" s="4" t="s">
        <v>1239</v>
      </c>
      <c r="C1127" s="26">
        <v>193</v>
      </c>
      <c r="D1127" s="69">
        <v>0.93300000000000005</v>
      </c>
      <c r="E1127" s="27">
        <f t="shared" si="77"/>
        <v>180.06900000000002</v>
      </c>
    </row>
    <row r="1128" spans="1:5" x14ac:dyDescent="0.55000000000000004">
      <c r="A1128" t="s">
        <v>127</v>
      </c>
      <c r="B1128" s="4" t="s">
        <v>1240</v>
      </c>
      <c r="C1128" s="26">
        <v>3031</v>
      </c>
      <c r="D1128" s="69">
        <v>0.93</v>
      </c>
      <c r="E1128" s="27">
        <f t="shared" si="77"/>
        <v>2818.83</v>
      </c>
    </row>
    <row r="1129" spans="1:5" x14ac:dyDescent="0.55000000000000004">
      <c r="A1129" t="s">
        <v>127</v>
      </c>
      <c r="B1129" s="4" t="s">
        <v>1241</v>
      </c>
      <c r="C1129" s="26">
        <v>1029</v>
      </c>
      <c r="D1129" s="69">
        <v>0.501</v>
      </c>
      <c r="E1129" s="27">
        <f t="shared" si="77"/>
        <v>515.529</v>
      </c>
    </row>
    <row r="1130" spans="1:5" x14ac:dyDescent="0.55000000000000004">
      <c r="A1130" t="s">
        <v>127</v>
      </c>
      <c r="B1130" s="4" t="s">
        <v>1242</v>
      </c>
      <c r="C1130" s="26">
        <v>5799</v>
      </c>
      <c r="D1130" s="69">
        <v>0.32900000000000001</v>
      </c>
      <c r="E1130" s="27">
        <f t="shared" si="77"/>
        <v>1907.8710000000001</v>
      </c>
    </row>
    <row r="1131" spans="1:5" x14ac:dyDescent="0.55000000000000004">
      <c r="A1131" t="s">
        <v>127</v>
      </c>
      <c r="B1131" s="4" t="s">
        <v>1243</v>
      </c>
      <c r="C1131" s="26">
        <v>215</v>
      </c>
      <c r="D1131" s="69">
        <v>0.89800000000000002</v>
      </c>
      <c r="E1131" s="27">
        <f t="shared" si="77"/>
        <v>193.07</v>
      </c>
    </row>
    <row r="1132" spans="1:5" x14ac:dyDescent="0.55000000000000004">
      <c r="A1132" t="s">
        <v>127</v>
      </c>
      <c r="B1132" s="4" t="s">
        <v>1244</v>
      </c>
      <c r="C1132" s="26">
        <v>245</v>
      </c>
      <c r="D1132" s="69">
        <v>0.79200000000000004</v>
      </c>
      <c r="E1132" s="27">
        <f t="shared" si="77"/>
        <v>194.04000000000002</v>
      </c>
    </row>
    <row r="1133" spans="1:5" x14ac:dyDescent="0.55000000000000004">
      <c r="A1133" t="s">
        <v>127</v>
      </c>
      <c r="B1133" s="4" t="s">
        <v>1359</v>
      </c>
      <c r="C1133" s="26">
        <v>3115</v>
      </c>
      <c r="D1133" s="69">
        <v>0.83099999999999996</v>
      </c>
      <c r="E1133" s="27">
        <f t="shared" si="77"/>
        <v>2588.5650000000001</v>
      </c>
    </row>
    <row r="1134" spans="1:5" x14ac:dyDescent="0.55000000000000004">
      <c r="A1134" t="s">
        <v>127</v>
      </c>
      <c r="B1134" s="4" t="s">
        <v>1245</v>
      </c>
      <c r="C1134" s="26">
        <v>2327</v>
      </c>
      <c r="D1134" s="69">
        <v>0.85</v>
      </c>
      <c r="E1134" s="27">
        <f t="shared" si="77"/>
        <v>1977.95</v>
      </c>
    </row>
    <row r="1135" spans="1:5" x14ac:dyDescent="0.55000000000000004">
      <c r="A1135" t="s">
        <v>127</v>
      </c>
      <c r="B1135" s="4" t="s">
        <v>1246</v>
      </c>
      <c r="C1135" s="26">
        <v>732</v>
      </c>
      <c r="D1135" s="69">
        <v>1</v>
      </c>
      <c r="E1135" s="27">
        <f t="shared" si="77"/>
        <v>732</v>
      </c>
    </row>
    <row r="1136" spans="1:5" x14ac:dyDescent="0.55000000000000004">
      <c r="A1136" t="s">
        <v>127</v>
      </c>
      <c r="B1136" s="4" t="s">
        <v>1247</v>
      </c>
      <c r="C1136" s="26">
        <v>3649</v>
      </c>
      <c r="D1136" s="69">
        <v>0.90600000000000003</v>
      </c>
      <c r="E1136" s="27">
        <f t="shared" si="77"/>
        <v>3305.9940000000001</v>
      </c>
    </row>
    <row r="1137" spans="1:5" x14ac:dyDescent="0.55000000000000004">
      <c r="A1137" t="s">
        <v>127</v>
      </c>
      <c r="B1137" s="4" t="s">
        <v>1248</v>
      </c>
      <c r="C1137" s="26">
        <v>754</v>
      </c>
      <c r="D1137" s="69">
        <v>0.64700000000000002</v>
      </c>
      <c r="E1137" s="27">
        <f t="shared" si="77"/>
        <v>487.83800000000002</v>
      </c>
    </row>
    <row r="1138" spans="1:5" x14ac:dyDescent="0.55000000000000004">
      <c r="A1138" t="s">
        <v>127</v>
      </c>
      <c r="B1138" s="4" t="s">
        <v>1249</v>
      </c>
      <c r="C1138" s="26">
        <v>300</v>
      </c>
      <c r="D1138" s="69">
        <v>0.93700000000000006</v>
      </c>
      <c r="E1138" s="27">
        <f t="shared" si="77"/>
        <v>281.10000000000002</v>
      </c>
    </row>
    <row r="1139" spans="1:5" x14ac:dyDescent="0.55000000000000004">
      <c r="A1139" t="s">
        <v>127</v>
      </c>
      <c r="B1139" s="4" t="s">
        <v>1250</v>
      </c>
      <c r="C1139" s="26">
        <v>3588</v>
      </c>
      <c r="D1139" s="69">
        <v>0.91900000000000004</v>
      </c>
      <c r="E1139" s="27">
        <f t="shared" si="77"/>
        <v>3297.3720000000003</v>
      </c>
    </row>
    <row r="1140" spans="1:5" x14ac:dyDescent="0.55000000000000004">
      <c r="A1140" t="s">
        <v>127</v>
      </c>
      <c r="B1140" s="4" t="s">
        <v>1251</v>
      </c>
      <c r="C1140" s="26">
        <v>2833</v>
      </c>
      <c r="D1140" s="69">
        <v>0.86599999999999999</v>
      </c>
      <c r="E1140" s="27">
        <f t="shared" si="77"/>
        <v>2453.3780000000002</v>
      </c>
    </row>
    <row r="1141" spans="1:5" x14ac:dyDescent="0.55000000000000004">
      <c r="A1141" t="s">
        <v>127</v>
      </c>
      <c r="B1141" s="4" t="s">
        <v>1252</v>
      </c>
      <c r="C1141" s="26">
        <v>1827</v>
      </c>
      <c r="D1141" s="69">
        <v>0.32100000000000001</v>
      </c>
      <c r="E1141" s="27">
        <f t="shared" si="77"/>
        <v>586.46699999999998</v>
      </c>
    </row>
    <row r="1142" spans="1:5" x14ac:dyDescent="0.55000000000000004">
      <c r="A1142" t="s">
        <v>127</v>
      </c>
      <c r="B1142" s="4" t="s">
        <v>1253</v>
      </c>
      <c r="C1142" s="26">
        <v>3560</v>
      </c>
      <c r="D1142" s="69">
        <v>0.745</v>
      </c>
      <c r="E1142" s="27">
        <f t="shared" si="77"/>
        <v>2652.2</v>
      </c>
    </row>
    <row r="1143" spans="1:5" x14ac:dyDescent="0.55000000000000004">
      <c r="A1143" t="s">
        <v>127</v>
      </c>
      <c r="B1143" s="4" t="s">
        <v>1254</v>
      </c>
      <c r="C1143" s="26">
        <v>4454</v>
      </c>
      <c r="D1143" s="69">
        <v>0.433</v>
      </c>
      <c r="E1143" s="27">
        <f t="shared" si="77"/>
        <v>1928.5819999999999</v>
      </c>
    </row>
    <row r="1144" spans="1:5" x14ac:dyDescent="0.55000000000000004">
      <c r="A1144" t="s">
        <v>127</v>
      </c>
      <c r="B1144" s="4" t="s">
        <v>1255</v>
      </c>
      <c r="C1144" s="26">
        <v>4314</v>
      </c>
      <c r="D1144" s="69">
        <v>0.93300000000000005</v>
      </c>
      <c r="E1144" s="27">
        <f t="shared" si="77"/>
        <v>4024.9620000000004</v>
      </c>
    </row>
    <row r="1145" spans="1:5" x14ac:dyDescent="0.55000000000000004">
      <c r="A1145" t="s">
        <v>127</v>
      </c>
      <c r="B1145" s="4" t="s">
        <v>1256</v>
      </c>
      <c r="C1145" s="26">
        <v>1023</v>
      </c>
      <c r="D1145" s="69">
        <v>0.67100000000000004</v>
      </c>
      <c r="E1145" s="27">
        <f t="shared" si="77"/>
        <v>686.43299999999999</v>
      </c>
    </row>
    <row r="1146" spans="1:5" x14ac:dyDescent="0.55000000000000004">
      <c r="A1146" t="s">
        <v>127</v>
      </c>
      <c r="B1146" s="4" t="s">
        <v>1257</v>
      </c>
      <c r="C1146" s="26">
        <v>1864</v>
      </c>
      <c r="D1146" s="69">
        <v>0.84799999999999998</v>
      </c>
      <c r="E1146" s="27">
        <f t="shared" si="77"/>
        <v>1580.672</v>
      </c>
    </row>
    <row r="1147" spans="1:5" x14ac:dyDescent="0.55000000000000004">
      <c r="A1147" t="s">
        <v>127</v>
      </c>
      <c r="B1147" s="4" t="s">
        <v>551</v>
      </c>
      <c r="C1147" s="26">
        <v>1170</v>
      </c>
      <c r="D1147" s="69">
        <v>0.40699999999999997</v>
      </c>
      <c r="E1147" s="27">
        <f t="shared" si="77"/>
        <v>476.18999999999994</v>
      </c>
    </row>
    <row r="1148" spans="1:5" x14ac:dyDescent="0.55000000000000004">
      <c r="A1148" t="s">
        <v>127</v>
      </c>
      <c r="B1148" s="4" t="s">
        <v>552</v>
      </c>
      <c r="C1148" s="26" t="s">
        <v>144</v>
      </c>
      <c r="D1148" s="69" t="s">
        <v>144</v>
      </c>
      <c r="E1148" s="27" t="s">
        <v>144</v>
      </c>
    </row>
    <row r="1149" spans="1:5" x14ac:dyDescent="0.55000000000000004">
      <c r="A1149" t="s">
        <v>127</v>
      </c>
      <c r="B1149" s="4" t="s">
        <v>553</v>
      </c>
      <c r="C1149" s="26" t="s">
        <v>144</v>
      </c>
      <c r="D1149" s="69" t="s">
        <v>144</v>
      </c>
      <c r="E1149" s="27" t="s">
        <v>144</v>
      </c>
    </row>
    <row r="1150" spans="1:5" x14ac:dyDescent="0.55000000000000004">
      <c r="A1150" t="s">
        <v>127</v>
      </c>
      <c r="B1150" s="4" t="s">
        <v>554</v>
      </c>
      <c r="C1150" s="26" t="s">
        <v>144</v>
      </c>
      <c r="D1150" s="69" t="s">
        <v>144</v>
      </c>
      <c r="E1150" s="27" t="s">
        <v>144</v>
      </c>
    </row>
    <row r="1151" spans="1:5" x14ac:dyDescent="0.55000000000000004">
      <c r="A1151" t="s">
        <v>127</v>
      </c>
      <c r="B1151" s="4" t="s">
        <v>555</v>
      </c>
      <c r="C1151" s="26" t="s">
        <v>144</v>
      </c>
      <c r="D1151" s="69" t="s">
        <v>144</v>
      </c>
      <c r="E1151" s="27" t="s">
        <v>144</v>
      </c>
    </row>
    <row r="1152" spans="1:5" x14ac:dyDescent="0.55000000000000004">
      <c r="A1152" t="s">
        <v>556</v>
      </c>
      <c r="B1152" s="4" t="s">
        <v>1258</v>
      </c>
      <c r="C1152" s="11">
        <v>39081</v>
      </c>
      <c r="D1152" s="51">
        <v>0.70799999999999996</v>
      </c>
      <c r="E1152">
        <f>C1152*D1152</f>
        <v>27669.347999999998</v>
      </c>
    </row>
    <row r="1153" spans="1:5" x14ac:dyDescent="0.55000000000000004">
      <c r="A1153" t="s">
        <v>128</v>
      </c>
      <c r="B1153" s="4" t="s">
        <v>1259</v>
      </c>
      <c r="C1153" s="11">
        <v>417</v>
      </c>
      <c r="D1153" s="51">
        <v>0.56599999999999995</v>
      </c>
      <c r="E1153">
        <f>C1153*D1153</f>
        <v>236.02199999999999</v>
      </c>
    </row>
    <row r="1154" spans="1:5" x14ac:dyDescent="0.55000000000000004">
      <c r="A1154" t="s">
        <v>128</v>
      </c>
      <c r="B1154" s="4" t="s">
        <v>1260</v>
      </c>
      <c r="C1154" s="11">
        <v>1200</v>
      </c>
      <c r="D1154" s="51">
        <v>0.57999999999999996</v>
      </c>
      <c r="E1154">
        <f>C1154*D1154</f>
        <v>696</v>
      </c>
    </row>
    <row r="1155" spans="1:5" x14ac:dyDescent="0.55000000000000004">
      <c r="A1155" t="s">
        <v>557</v>
      </c>
      <c r="B1155" s="4" t="s">
        <v>1261</v>
      </c>
      <c r="C1155" s="11">
        <v>151</v>
      </c>
      <c r="D1155" s="51">
        <v>0.755</v>
      </c>
      <c r="E1155">
        <f>C1155*D1155</f>
        <v>114.005</v>
      </c>
    </row>
    <row r="1156" spans="1:5" x14ac:dyDescent="0.55000000000000004">
      <c r="A1156" t="s">
        <v>557</v>
      </c>
      <c r="B1156" s="4" t="s">
        <v>1262</v>
      </c>
      <c r="C1156" s="11">
        <v>1951</v>
      </c>
      <c r="D1156" s="51">
        <v>0.56699999999999995</v>
      </c>
      <c r="E1156">
        <f t="shared" ref="E1156:E1160" si="78">C1156*D1156</f>
        <v>1106.2169999999999</v>
      </c>
    </row>
    <row r="1157" spans="1:5" x14ac:dyDescent="0.55000000000000004">
      <c r="A1157" t="s">
        <v>557</v>
      </c>
      <c r="B1157" s="4" t="s">
        <v>1263</v>
      </c>
      <c r="C1157" s="11">
        <v>26</v>
      </c>
      <c r="D1157" s="51">
        <v>0.80800000000000005</v>
      </c>
      <c r="E1157">
        <f t="shared" si="78"/>
        <v>21.008000000000003</v>
      </c>
    </row>
    <row r="1158" spans="1:5" x14ac:dyDescent="0.55000000000000004">
      <c r="A1158" t="s">
        <v>557</v>
      </c>
      <c r="B1158" s="4" t="s">
        <v>1264</v>
      </c>
      <c r="C1158" s="11">
        <v>291</v>
      </c>
      <c r="D1158" s="51">
        <v>0.65600000000000003</v>
      </c>
      <c r="E1158">
        <f t="shared" si="78"/>
        <v>190.89600000000002</v>
      </c>
    </row>
    <row r="1159" spans="1:5" x14ac:dyDescent="0.55000000000000004">
      <c r="A1159" t="s">
        <v>557</v>
      </c>
      <c r="B1159" s="4" t="s">
        <v>1265</v>
      </c>
      <c r="C1159" s="11">
        <v>92</v>
      </c>
      <c r="D1159" s="51">
        <v>0.60899999999999999</v>
      </c>
      <c r="E1159">
        <f t="shared" si="78"/>
        <v>56.027999999999999</v>
      </c>
    </row>
    <row r="1160" spans="1:5" x14ac:dyDescent="0.55000000000000004">
      <c r="A1160" t="s">
        <v>557</v>
      </c>
      <c r="B1160" s="4" t="s">
        <v>1266</v>
      </c>
      <c r="C1160" s="11">
        <v>143</v>
      </c>
      <c r="D1160" s="51">
        <v>0.46899999999999997</v>
      </c>
      <c r="E1160">
        <f t="shared" si="78"/>
        <v>67.066999999999993</v>
      </c>
    </row>
    <row r="1161" spans="1:5" x14ac:dyDescent="0.55000000000000004">
      <c r="A1161" t="s">
        <v>557</v>
      </c>
      <c r="B1161" s="4" t="s">
        <v>558</v>
      </c>
      <c r="C1161" s="11">
        <v>13</v>
      </c>
      <c r="D1161" s="51">
        <v>0.76900000000000002</v>
      </c>
      <c r="E1161">
        <f>C1161*D1161</f>
        <v>9.9969999999999999</v>
      </c>
    </row>
    <row r="1162" spans="1:5" x14ac:dyDescent="0.55000000000000004">
      <c r="A1162" t="s">
        <v>559</v>
      </c>
      <c r="B1162" s="4" t="s">
        <v>1267</v>
      </c>
      <c r="C1162" s="11">
        <v>5085</v>
      </c>
      <c r="D1162" s="51">
        <v>0.61599999999999999</v>
      </c>
      <c r="E1162">
        <f>C1162*D1162</f>
        <v>3132.36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 ADA Autism #s OLD</vt:lpstr>
      <vt:lpstr>%SD at SELPA Level</vt:lpstr>
      <vt:lpstr>%SD at District Level</vt:lpstr>
    </vt:vector>
  </TitlesOfParts>
  <Manager/>
  <Company>UCDH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Jennica Li</dc:creator>
  <cp:keywords/>
  <dc:description/>
  <cp:lastModifiedBy>Sooyeon Park</cp:lastModifiedBy>
  <cp:revision/>
  <dcterms:created xsi:type="dcterms:W3CDTF">2019-07-18T14:45:29Z</dcterms:created>
  <dcterms:modified xsi:type="dcterms:W3CDTF">2022-01-26T01:55:24Z</dcterms:modified>
  <cp:category/>
  <cp:contentStatus/>
</cp:coreProperties>
</file>