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yisope/Documents/GitHub/Bone-MRI/"/>
    </mc:Choice>
  </mc:AlternateContent>
  <xr:revisionPtr revIDLastSave="0" documentId="13_ncr:1_{957B469D-F468-344E-9F39-DACDDAF5AEB5}" xr6:coauthVersionLast="36" xr6:coauthVersionMax="36" xr10:uidLastSave="{00000000-0000-0000-0000-000000000000}"/>
  <bookViews>
    <workbookView xWindow="0" yWindow="480" windowWidth="24680" windowHeight="17540" xr2:uid="{6783043C-BF06-C246-9446-2CA28BCE07E7}"/>
  </bookViews>
  <sheets>
    <sheet name="Run4" sheetId="1" r:id="rId1"/>
  </sheets>
  <externalReferences>
    <externalReference r:id="rId2"/>
  </externalReferences>
  <definedNames>
    <definedName name="N_0_ens">'Run4'!$B$38</definedName>
    <definedName name="N_0_T1">'Run4'!$B$8</definedName>
    <definedName name="N_0_T1C">'Run4'!$B$28</definedName>
    <definedName name="N_0_T2">'Run4'!$B$18</definedName>
    <definedName name="N_1_ens">'Run4'!$B$37</definedName>
    <definedName name="N_1_T1">'Run4'!$B$7</definedName>
    <definedName name="N_1_T1C">'Run4'!$B$27</definedName>
    <definedName name="N_1_T2">'Run4'!$B$17</definedName>
    <definedName name="N_ens">'Run4'!$B$39</definedName>
    <definedName name="N_T1">'Run4'!$B$9</definedName>
    <definedName name="N_T1C">'Run4'!$B$29</definedName>
    <definedName name="N_T2">'Run4'!$B$19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J14" i="1"/>
  <c r="I14" i="1"/>
  <c r="J13" i="1"/>
  <c r="I13" i="1"/>
  <c r="G15" i="1"/>
  <c r="F15" i="1"/>
  <c r="G14" i="1"/>
  <c r="F14" i="1"/>
  <c r="G13" i="1"/>
  <c r="F13" i="1"/>
  <c r="C14" i="1"/>
  <c r="D14" i="1"/>
  <c r="C15" i="1"/>
  <c r="D15" i="1"/>
  <c r="D13" i="1"/>
  <c r="C13" i="1"/>
  <c r="J25" i="1"/>
  <c r="I25" i="1"/>
  <c r="J24" i="1"/>
  <c r="I24" i="1"/>
  <c r="J23" i="1"/>
  <c r="I23" i="1"/>
  <c r="G25" i="1"/>
  <c r="F25" i="1"/>
  <c r="G24" i="1"/>
  <c r="F24" i="1"/>
  <c r="G23" i="1"/>
  <c r="F23" i="1"/>
  <c r="D24" i="1"/>
  <c r="D25" i="1"/>
  <c r="D23" i="1"/>
  <c r="C24" i="1"/>
  <c r="C25" i="1"/>
  <c r="C23" i="1"/>
  <c r="J35" i="1"/>
  <c r="I35" i="1"/>
  <c r="J34" i="1"/>
  <c r="I34" i="1"/>
  <c r="J33" i="1"/>
  <c r="I33" i="1"/>
  <c r="G35" i="1"/>
  <c r="F35" i="1"/>
  <c r="G34" i="1"/>
  <c r="F34" i="1"/>
  <c r="G33" i="1"/>
  <c r="F33" i="1"/>
  <c r="D34" i="1"/>
  <c r="D35" i="1"/>
  <c r="D33" i="1"/>
  <c r="C34" i="1"/>
  <c r="C35" i="1"/>
  <c r="C33" i="1"/>
  <c r="J5" i="1"/>
  <c r="I5" i="1"/>
  <c r="J4" i="1"/>
  <c r="I4" i="1"/>
  <c r="J3" i="1"/>
  <c r="I3" i="1"/>
  <c r="G5" i="1"/>
  <c r="F5" i="1"/>
  <c r="G4" i="1"/>
  <c r="F4" i="1"/>
  <c r="G3" i="1"/>
  <c r="F3" i="1"/>
  <c r="D4" i="1"/>
  <c r="D5" i="1"/>
  <c r="D3" i="1"/>
  <c r="C4" i="1"/>
  <c r="C5" i="1"/>
  <c r="C3" i="1"/>
  <c r="L14" i="1"/>
  <c r="L15" i="1"/>
  <c r="M14" i="1"/>
  <c r="M15" i="1"/>
  <c r="P15" i="1"/>
  <c r="P14" i="1"/>
  <c r="O14" i="1"/>
  <c r="O15" i="1"/>
  <c r="P13" i="1"/>
  <c r="O13" i="1"/>
  <c r="M13" i="1"/>
  <c r="L13" i="1"/>
  <c r="L24" i="1"/>
  <c r="M25" i="1"/>
  <c r="M24" i="1"/>
  <c r="L25" i="1"/>
  <c r="O24" i="1"/>
  <c r="P25" i="1"/>
  <c r="P24" i="1"/>
  <c r="O25" i="1"/>
  <c r="P23" i="1"/>
  <c r="O23" i="1"/>
  <c r="M23" i="1"/>
  <c r="L23" i="1"/>
  <c r="P35" i="1"/>
  <c r="P34" i="1"/>
  <c r="P33" i="1"/>
  <c r="O34" i="1"/>
  <c r="O35" i="1"/>
  <c r="O33" i="1"/>
  <c r="M34" i="1"/>
  <c r="M35" i="1"/>
  <c r="M33" i="1"/>
  <c r="L34" i="1"/>
  <c r="L35" i="1"/>
  <c r="L33" i="1"/>
  <c r="P5" i="1" l="1"/>
  <c r="O5" i="1"/>
  <c r="M5" i="1"/>
  <c r="L5" i="1"/>
  <c r="P4" i="1"/>
  <c r="O4" i="1"/>
  <c r="M4" i="1"/>
  <c r="L4" i="1"/>
  <c r="O3" i="1"/>
  <c r="P3" i="1"/>
  <c r="M3" i="1"/>
  <c r="L3" i="1"/>
</calcChain>
</file>

<file path=xl/sharedStrings.xml><?xml version="1.0" encoding="utf-8"?>
<sst xmlns="http://schemas.openxmlformats.org/spreadsheetml/2006/main" count="108" uniqueCount="27">
  <si>
    <t>T1C</t>
  </si>
  <si>
    <t>T2</t>
  </si>
  <si>
    <t>Accuracy</t>
  </si>
  <si>
    <t>Sensitivity</t>
  </si>
  <si>
    <t>Specificity</t>
  </si>
  <si>
    <t>ROC AUC</t>
  </si>
  <si>
    <t>PR AUC</t>
  </si>
  <si>
    <t>outcome_3</t>
  </si>
  <si>
    <t>outcome_neg</t>
  </si>
  <si>
    <t>outcome_pos</t>
  </si>
  <si>
    <t>T1</t>
  </si>
  <si>
    <t>Value</t>
  </si>
  <si>
    <t>N_1_T1</t>
  </si>
  <si>
    <t>N_0_T1</t>
  </si>
  <si>
    <t>N_T1</t>
  </si>
  <si>
    <t>N_1_T2</t>
  </si>
  <si>
    <t>N_0_T2</t>
  </si>
  <si>
    <t>N_1_T1C</t>
  </si>
  <si>
    <t>N_0_T1C</t>
  </si>
  <si>
    <t>N_T2</t>
  </si>
  <si>
    <t>N_T1C</t>
  </si>
  <si>
    <t>95% CI lower</t>
  </si>
  <si>
    <t>95% CI upper</t>
  </si>
  <si>
    <t>Ensemble (T1,T2)</t>
  </si>
  <si>
    <t>N_1_ens</t>
  </si>
  <si>
    <t>N_0_ens</t>
  </si>
  <si>
    <t>N_ens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</si>
</sst>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yisope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AUC_LOWER"/>
      <definedName name="AUC_UPPE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3ACF-2EA2-BC47-B438-84B814A27D92}">
  <dimension ref="A1:P45"/>
  <sheetViews>
    <sheetView tabSelected="1" workbookViewId="0">
      <selection activeCell="I17" sqref="I17"/>
    </sheetView>
  </sheetViews>
  <sheetFormatPr baseColWidth="10" defaultRowHeight="16"/>
  <cols>
    <col min="1" max="1" width="15.33203125" bestFit="1" customWidth="1"/>
    <col min="3" max="4" width="11.83203125" bestFit="1" customWidth="1"/>
    <col min="5" max="5" width="12.33203125" bestFit="1" customWidth="1"/>
    <col min="6" max="6" width="12.1640625" bestFit="1" customWidth="1"/>
    <col min="7" max="7" width="12.1640625" customWidth="1"/>
    <col min="9" max="9" width="11.83203125" bestFit="1" customWidth="1"/>
    <col min="10" max="10" width="11.83203125" customWidth="1"/>
    <col min="11" max="11" width="11.6640625" bestFit="1" customWidth="1"/>
    <col min="12" max="12" width="12.6640625" bestFit="1" customWidth="1"/>
    <col min="13" max="13" width="12.6640625" customWidth="1"/>
    <col min="15" max="16" width="11.83203125" bestFit="1" customWidth="1"/>
  </cols>
  <sheetData>
    <row r="1" spans="1:16">
      <c r="A1" s="1"/>
      <c r="B1" t="s">
        <v>2</v>
      </c>
      <c r="E1" t="s">
        <v>3</v>
      </c>
      <c r="H1" t="s">
        <v>4</v>
      </c>
      <c r="K1" t="s">
        <v>5</v>
      </c>
      <c r="N1" t="s">
        <v>6</v>
      </c>
    </row>
    <row r="2" spans="1:16">
      <c r="A2" s="2" t="s">
        <v>10</v>
      </c>
      <c r="B2" t="s">
        <v>11</v>
      </c>
      <c r="C2" t="s">
        <v>21</v>
      </c>
      <c r="D2" t="s">
        <v>22</v>
      </c>
      <c r="E2" t="s">
        <v>11</v>
      </c>
      <c r="F2" t="s">
        <v>21</v>
      </c>
      <c r="G2" t="s">
        <v>22</v>
      </c>
      <c r="H2" t="s">
        <v>11</v>
      </c>
      <c r="I2" t="s">
        <v>21</v>
      </c>
      <c r="J2" t="s">
        <v>22</v>
      </c>
      <c r="K2" t="s">
        <v>11</v>
      </c>
      <c r="L2" t="s">
        <v>21</v>
      </c>
      <c r="M2" t="s">
        <v>22</v>
      </c>
      <c r="N2" t="s">
        <v>11</v>
      </c>
      <c r="O2" t="s">
        <v>21</v>
      </c>
      <c r="P2" t="s">
        <v>22</v>
      </c>
    </row>
    <row r="3" spans="1:16">
      <c r="A3" s="1" t="s">
        <v>7</v>
      </c>
      <c r="B3" s="3">
        <v>0</v>
      </c>
      <c r="C3">
        <f>B3-1.96*SQRT((B3*(1-B3))/N_T1)</f>
        <v>0</v>
      </c>
      <c r="D3">
        <f>B3+1.96*SQRT((B3*(1-B3))/N_T1)</f>
        <v>0</v>
      </c>
      <c r="E3" s="3">
        <v>0</v>
      </c>
      <c r="F3">
        <f>E3-1.96*SQRT((E3*(1-E3))/N_T1)</f>
        <v>0</v>
      </c>
      <c r="G3">
        <f>E3+1.96*SQRT((E3*(1-E3))/N_T1)</f>
        <v>0</v>
      </c>
      <c r="H3" s="3">
        <v>0</v>
      </c>
      <c r="I3">
        <f>H3-1.96*SQRT((H3*(1-H3))/N_T1)</f>
        <v>0</v>
      </c>
      <c r="J3">
        <f>H3+1.96*SQRT((H3*(1-H3))/N_T1)</f>
        <v>0</v>
      </c>
      <c r="K3" s="3">
        <v>0</v>
      </c>
      <c r="L3">
        <f>[1]!AUC_LOWER(K3, N_1_T1, N_0_T1, 0.05)</f>
        <v>0</v>
      </c>
      <c r="M3">
        <f>[1]!AUC_UPPER(K3, N_1_T1, N_0_T1, 0.05)</f>
        <v>0</v>
      </c>
      <c r="N3" s="3">
        <v>0</v>
      </c>
      <c r="O3">
        <f>[1]!AUC_LOWER(N3, N_1_T1, N_0_T1, 0.05)</f>
        <v>0</v>
      </c>
      <c r="P3">
        <f>[1]!AUC_UPPER(N3, N_1_T1, N_0_T1, 0.05)</f>
        <v>0</v>
      </c>
    </row>
    <row r="4" spans="1:16">
      <c r="A4" s="1" t="s">
        <v>8</v>
      </c>
      <c r="B4" s="3">
        <v>0</v>
      </c>
      <c r="C4">
        <f>B4-1.96*SQRT((B4*(1-B4))/N_T1)</f>
        <v>0</v>
      </c>
      <c r="D4">
        <f>B4+1.96*SQRT((B4*(1-B4))/N_T1)</f>
        <v>0</v>
      </c>
      <c r="E4" s="3">
        <v>0</v>
      </c>
      <c r="F4">
        <f>E4-1.96*SQRT((E4*(1-E4))/N_T1)</f>
        <v>0</v>
      </c>
      <c r="G4">
        <f>E4+1.96*SQRT((E4*(1-E4))/N_T1)</f>
        <v>0</v>
      </c>
      <c r="H4" s="3">
        <v>0</v>
      </c>
      <c r="I4">
        <f>H4-1.96*SQRT((H4*(1-H4))/N_T1)</f>
        <v>0</v>
      </c>
      <c r="J4">
        <f>H4+1.96*SQRT((H4*(1-H4))/N_T1)</f>
        <v>0</v>
      </c>
      <c r="K4" s="3">
        <v>0</v>
      </c>
      <c r="L4">
        <f>[1]!AUC_LOWER(K4, N_1_T1, N_0_T1, 0.05)</f>
        <v>0</v>
      </c>
      <c r="M4">
        <f>[1]!AUC_UPPER(K4, N_1_T1, N_0_T1, 0.05)</f>
        <v>0</v>
      </c>
      <c r="N4" s="3">
        <v>0</v>
      </c>
      <c r="O4">
        <f>[1]!AUC_LOWER(N4, N_1_T1, N_0_T1, 0.05)</f>
        <v>0</v>
      </c>
      <c r="P4">
        <f>[1]!AUC_UPPER(N4, N_1_T1, N_0_T1, 0.05)</f>
        <v>0</v>
      </c>
    </row>
    <row r="5" spans="1:16">
      <c r="A5" s="1" t="s">
        <v>9</v>
      </c>
      <c r="B5" s="3">
        <v>0</v>
      </c>
      <c r="C5">
        <f>B5-1.96*SQRT((B5*(1-B5))/N_T1)</f>
        <v>0</v>
      </c>
      <c r="D5">
        <f>B5+1.96*SQRT((B5*(1-B5))/N_T1)</f>
        <v>0</v>
      </c>
      <c r="E5" s="3">
        <v>0</v>
      </c>
      <c r="F5">
        <f>E5-1.96*SQRT((E5*(1-E5))/N_T1)</f>
        <v>0</v>
      </c>
      <c r="G5">
        <f>E5+1.96*SQRT((E5*(1-E5))/N_T1)</f>
        <v>0</v>
      </c>
      <c r="H5" s="3">
        <v>0</v>
      </c>
      <c r="I5">
        <f>H5-1.96*SQRT((H5*(1-H5))/N_T1)</f>
        <v>0</v>
      </c>
      <c r="J5">
        <f>H5+1.96*SQRT((H5*(1-H5))/N_T1)</f>
        <v>0</v>
      </c>
      <c r="K5" s="3">
        <v>0</v>
      </c>
      <c r="L5">
        <f>[1]!AUC_LOWER(K5, N_1_T1, N_0_T1, 0.05)</f>
        <v>0</v>
      </c>
      <c r="M5">
        <f>[1]!AUC_UPPER(K5, N_1_T1, N_0_T1, 0.05)</f>
        <v>0</v>
      </c>
      <c r="N5" s="3">
        <v>0</v>
      </c>
      <c r="O5">
        <f>[1]!AUC_LOWER(N5, N_1_T1, N_0_T1, 0.05)</f>
        <v>0</v>
      </c>
      <c r="P5">
        <f>[1]!AUC_UPPER(N5, N_1_T1, N_0_T1, 0.05)</f>
        <v>0</v>
      </c>
    </row>
    <row r="6" spans="1:16">
      <c r="A6" s="1"/>
    </row>
    <row r="7" spans="1:16">
      <c r="A7" s="1" t="s">
        <v>12</v>
      </c>
      <c r="B7">
        <v>50</v>
      </c>
    </row>
    <row r="8" spans="1:16">
      <c r="A8" s="1" t="s">
        <v>13</v>
      </c>
      <c r="B8">
        <v>50</v>
      </c>
    </row>
    <row r="9" spans="1:16">
      <c r="A9" s="1" t="s">
        <v>14</v>
      </c>
      <c r="B9">
        <v>100</v>
      </c>
    </row>
    <row r="11" spans="1:16">
      <c r="A11" s="1"/>
      <c r="B11" t="s">
        <v>2</v>
      </c>
      <c r="E11" t="s">
        <v>3</v>
      </c>
      <c r="H11" t="s">
        <v>4</v>
      </c>
      <c r="K11" t="s">
        <v>5</v>
      </c>
      <c r="N11" t="s">
        <v>6</v>
      </c>
    </row>
    <row r="12" spans="1:16">
      <c r="A12" s="2" t="s">
        <v>1</v>
      </c>
      <c r="B12" t="s">
        <v>11</v>
      </c>
      <c r="C12" t="s">
        <v>21</v>
      </c>
      <c r="D12" t="s">
        <v>22</v>
      </c>
      <c r="E12" t="s">
        <v>11</v>
      </c>
      <c r="F12" t="s">
        <v>21</v>
      </c>
      <c r="G12" t="s">
        <v>22</v>
      </c>
      <c r="H12" t="s">
        <v>11</v>
      </c>
      <c r="I12" t="s">
        <v>21</v>
      </c>
      <c r="J12" t="s">
        <v>22</v>
      </c>
      <c r="K12" t="s">
        <v>11</v>
      </c>
      <c r="L12" t="s">
        <v>21</v>
      </c>
      <c r="M12" t="s">
        <v>22</v>
      </c>
      <c r="N12" t="s">
        <v>11</v>
      </c>
      <c r="O12" t="s">
        <v>21</v>
      </c>
      <c r="P12" t="s">
        <v>22</v>
      </c>
    </row>
    <row r="13" spans="1:16">
      <c r="A13" s="1" t="s">
        <v>7</v>
      </c>
      <c r="B13" s="3">
        <v>0</v>
      </c>
      <c r="C13">
        <f>B13-1.96*SQRT((B13*(1-B13))/N_T2)</f>
        <v>0</v>
      </c>
      <c r="D13">
        <f>B13+1.96*SQRT((B13*(1-B13))/N_T2)</f>
        <v>0</v>
      </c>
      <c r="E13" s="3">
        <v>0</v>
      </c>
      <c r="F13">
        <f>E13-1.96*SQRT((E13*(1-E13))/N_T2)</f>
        <v>0</v>
      </c>
      <c r="G13">
        <f>E13+1.96*SQRT((E13*(1-E13))/N_T2)</f>
        <v>0</v>
      </c>
      <c r="H13" s="3">
        <v>0</v>
      </c>
      <c r="I13">
        <f>H13-1.96*SQRT((H13*(1-H13))/N_T2)</f>
        <v>0</v>
      </c>
      <c r="J13">
        <f>H13+1.96*SQRT((H13*(1-H13))/N_T2)</f>
        <v>0</v>
      </c>
      <c r="K13" s="3">
        <v>0</v>
      </c>
      <c r="L13">
        <f>[1]!AUC_LOWER(K13, N_1_T2, N_0_T2,0.05)</f>
        <v>0</v>
      </c>
      <c r="M13">
        <f>[1]!AUC_UPPER(K13, N_1_T2, N_0_T2, 0.05)</f>
        <v>0</v>
      </c>
      <c r="N13" s="3">
        <v>0</v>
      </c>
      <c r="O13">
        <f>[1]!AUC_LOWER(N13, N_1_T2, N_0_T2, 0.05)</f>
        <v>0</v>
      </c>
      <c r="P13">
        <f>[1]!AUC_UPPER(N13, N_1_T2, N_0_T2, 0.05)</f>
        <v>0</v>
      </c>
    </row>
    <row r="14" spans="1:16">
      <c r="A14" s="1" t="s">
        <v>8</v>
      </c>
      <c r="B14" s="3">
        <v>0</v>
      </c>
      <c r="C14">
        <f>B14-1.96*SQRT((B14*(1-B14))/N_T2)</f>
        <v>0</v>
      </c>
      <c r="D14">
        <f>B14+1.96*SQRT((B14*(1-B14))/N_T2)</f>
        <v>0</v>
      </c>
      <c r="E14" s="3">
        <v>0</v>
      </c>
      <c r="F14">
        <f>E14-1.96*SQRT((E14*(1-E14))/N_T2)</f>
        <v>0</v>
      </c>
      <c r="G14">
        <f>E14+1.96*SQRT((E14*(1-E14))/N_T2)</f>
        <v>0</v>
      </c>
      <c r="H14" s="3">
        <v>0</v>
      </c>
      <c r="I14">
        <f>H14-1.96*SQRT((H14*(1-H14))/N_T2)</f>
        <v>0</v>
      </c>
      <c r="J14">
        <f>H14+1.96*SQRT((H14*(1-H14))/N_T2)</f>
        <v>0</v>
      </c>
      <c r="K14" s="3">
        <v>0</v>
      </c>
      <c r="L14">
        <f>[1]!AUC_LOWER(K14, N_1_T2, N_0_T2,0.05)</f>
        <v>0</v>
      </c>
      <c r="M14">
        <f>[1]!AUC_UPPER(K14, N_1_T2, N_0_T2, 0.05)</f>
        <v>0</v>
      </c>
      <c r="N14" s="3">
        <v>0</v>
      </c>
      <c r="O14">
        <f>[1]!AUC_LOWER(N14, N_1_T2, N_0_T2, 0.05)</f>
        <v>0</v>
      </c>
      <c r="P14">
        <f>[1]!AUC_UPPER(N14, N_1_T2, N_0_T2, 0.05)</f>
        <v>0</v>
      </c>
    </row>
    <row r="15" spans="1:16">
      <c r="A15" s="1" t="s">
        <v>9</v>
      </c>
      <c r="B15" s="3">
        <v>0</v>
      </c>
      <c r="C15">
        <f>B15-1.96*SQRT((B15*(1-B15))/N_T2)</f>
        <v>0</v>
      </c>
      <c r="D15">
        <f>B15+1.96*SQRT((B15*(1-B15))/N_T2)</f>
        <v>0</v>
      </c>
      <c r="E15" s="3">
        <v>0</v>
      </c>
      <c r="F15">
        <f>E15-1.96*SQRT((E15*(1-E15))/N_T2)</f>
        <v>0</v>
      </c>
      <c r="G15">
        <f>E15+1.96*SQRT((E15*(1-E15))/N_T2)</f>
        <v>0</v>
      </c>
      <c r="H15" s="3">
        <v>0</v>
      </c>
      <c r="I15">
        <f>H15-1.96*SQRT((H15*(1-H15))/N_T2)</f>
        <v>0</v>
      </c>
      <c r="J15">
        <f>H15+1.96*SQRT((H15*(1-H15))/N_T2)</f>
        <v>0</v>
      </c>
      <c r="K15" s="3">
        <v>0</v>
      </c>
      <c r="L15">
        <f>[1]!AUC_LOWER(K15, N_1_T2, N_0_T2,0.05)</f>
        <v>0</v>
      </c>
      <c r="M15">
        <f>[1]!AUC_UPPER(K15, N_1_T2, N_0_T2, 0.05)</f>
        <v>0</v>
      </c>
      <c r="N15" s="3">
        <v>0</v>
      </c>
      <c r="O15">
        <f>[1]!AUC_LOWER(N15, N_1_T2, N_0_T2, 0.05)</f>
        <v>0</v>
      </c>
      <c r="P15">
        <f>[1]!AUC_UPPER(N15, N_1_T2, N_0_T2, 0.05)</f>
        <v>0</v>
      </c>
    </row>
    <row r="16" spans="1:16">
      <c r="A16" s="1"/>
    </row>
    <row r="17" spans="1:16">
      <c r="A17" s="1" t="s">
        <v>15</v>
      </c>
      <c r="B17">
        <v>50</v>
      </c>
    </row>
    <row r="18" spans="1:16">
      <c r="A18" s="1" t="s">
        <v>16</v>
      </c>
      <c r="B18">
        <v>50</v>
      </c>
    </row>
    <row r="19" spans="1:16">
      <c r="A19" s="1" t="s">
        <v>19</v>
      </c>
      <c r="B19">
        <v>100</v>
      </c>
      <c r="I19" s="1"/>
      <c r="J19" s="1"/>
    </row>
    <row r="20" spans="1:16">
      <c r="I20" s="1"/>
      <c r="J20" s="1"/>
    </row>
    <row r="21" spans="1:16">
      <c r="A21" s="1"/>
      <c r="B21" t="s">
        <v>2</v>
      </c>
      <c r="E21" t="s">
        <v>3</v>
      </c>
      <c r="H21" t="s">
        <v>4</v>
      </c>
      <c r="K21" t="s">
        <v>5</v>
      </c>
      <c r="N21" t="s">
        <v>6</v>
      </c>
    </row>
    <row r="22" spans="1:16">
      <c r="A22" s="2" t="s">
        <v>0</v>
      </c>
      <c r="B22" t="s">
        <v>11</v>
      </c>
      <c r="C22" t="s">
        <v>21</v>
      </c>
      <c r="D22" t="s">
        <v>22</v>
      </c>
      <c r="E22" t="s">
        <v>11</v>
      </c>
      <c r="F22" t="s">
        <v>21</v>
      </c>
      <c r="G22" t="s">
        <v>22</v>
      </c>
      <c r="H22" t="s">
        <v>11</v>
      </c>
      <c r="I22" t="s">
        <v>21</v>
      </c>
      <c r="J22" t="s">
        <v>22</v>
      </c>
      <c r="K22" t="s">
        <v>11</v>
      </c>
      <c r="L22" t="s">
        <v>21</v>
      </c>
      <c r="M22" t="s">
        <v>22</v>
      </c>
      <c r="N22" t="s">
        <v>11</v>
      </c>
      <c r="O22" t="s">
        <v>21</v>
      </c>
      <c r="P22" t="s">
        <v>22</v>
      </c>
    </row>
    <row r="23" spans="1:16">
      <c r="A23" s="1" t="s">
        <v>7</v>
      </c>
      <c r="B23" s="3">
        <v>0</v>
      </c>
      <c r="C23">
        <f>B23-1.96*SQRT((B23*(1-B23))/N_T1C)</f>
        <v>0</v>
      </c>
      <c r="D23">
        <f>B23+1.96*SQRT((B23*(1-B23))/N_T1C)</f>
        <v>0</v>
      </c>
      <c r="E23" s="3">
        <v>0</v>
      </c>
      <c r="F23">
        <f>E23-1.96*SQRT((E23*(1-E23))/N_T1C)</f>
        <v>0</v>
      </c>
      <c r="G23">
        <f>E23+1.96*SQRT((E23*(1-E23))/N_T1C)</f>
        <v>0</v>
      </c>
      <c r="H23" s="3">
        <v>0</v>
      </c>
      <c r="I23">
        <f>H23-1.96*SQRT((H23*(1-H23))/N_T1C)</f>
        <v>0</v>
      </c>
      <c r="J23">
        <f>H23+1.96*SQRT((H23*(1-H23))/N_T1C)</f>
        <v>0</v>
      </c>
      <c r="K23" s="3">
        <v>0</v>
      </c>
      <c r="L23">
        <f>[1]!AUC_LOWER(K23, N_1_T1C, N_0_T1C, 0.05)</f>
        <v>0</v>
      </c>
      <c r="M23">
        <f>[1]!AUC_UPPER(K23, N_1_T1C, N_0_T1C, 0.05)</f>
        <v>0</v>
      </c>
      <c r="N23" s="3">
        <v>0</v>
      </c>
      <c r="O23">
        <f>[1]!AUC_LOWER(N23, N_1_T1C, N_0_T1C, 0.05)</f>
        <v>0</v>
      </c>
      <c r="P23">
        <f>[1]!AUC_UPPER(N23, N_1_T1C, N_0_T1C, 0.05)</f>
        <v>0</v>
      </c>
    </row>
    <row r="24" spans="1:16">
      <c r="A24" s="1" t="s">
        <v>8</v>
      </c>
      <c r="B24" s="3">
        <v>0</v>
      </c>
      <c r="C24">
        <f>B24-1.96*SQRT((B24*(1-B24))/N_T1C)</f>
        <v>0</v>
      </c>
      <c r="D24">
        <f>B24+1.96*SQRT((B24*(1-B24))/N_T1C)</f>
        <v>0</v>
      </c>
      <c r="E24" s="3">
        <v>0</v>
      </c>
      <c r="F24">
        <f>E24-1.96*SQRT((E24*(1-E24))/N_T1C)</f>
        <v>0</v>
      </c>
      <c r="G24">
        <f>E24+1.96*SQRT((E24*(1-E24))/N_T1C)</f>
        <v>0</v>
      </c>
      <c r="H24" s="3">
        <v>0</v>
      </c>
      <c r="I24">
        <f>H24-1.96*SQRT((H24*(1-H24))/N_T1C)</f>
        <v>0</v>
      </c>
      <c r="J24">
        <f>H24+1.96*SQRT((H24*(1-H24))/N_T1C)</f>
        <v>0</v>
      </c>
      <c r="K24" s="3">
        <v>0</v>
      </c>
      <c r="L24">
        <f>[1]!AUC_LOWER(K24, N_1_T1C, N_0_T1C, 0.05)</f>
        <v>0</v>
      </c>
      <c r="M24">
        <f>[1]!AUC_UPPER(K24, N_1_T1C, N_0_T1C, 0.05)</f>
        <v>0</v>
      </c>
      <c r="N24" s="3">
        <v>0</v>
      </c>
      <c r="O24">
        <f>[1]!AUC_LOWER(N24, N_1_T1C, N_0_T1C, 0.05)</f>
        <v>0</v>
      </c>
      <c r="P24">
        <f>[1]!AUC_UPPER(N24, N_1_T1C, N_0_T1C, 0.05)</f>
        <v>0</v>
      </c>
    </row>
    <row r="25" spans="1:16">
      <c r="A25" s="1" t="s">
        <v>9</v>
      </c>
      <c r="B25" s="3">
        <v>0</v>
      </c>
      <c r="C25">
        <f>B25-1.96*SQRT((B25*(1-B25))/N_T1C)</f>
        <v>0</v>
      </c>
      <c r="D25">
        <f>B25+1.96*SQRT((B25*(1-B25))/N_T1C)</f>
        <v>0</v>
      </c>
      <c r="E25" s="3">
        <v>0</v>
      </c>
      <c r="F25">
        <f>E25-1.96*SQRT((E25*(1-E25))/N_T1C)</f>
        <v>0</v>
      </c>
      <c r="G25">
        <f>E25+1.96*SQRT((E25*(1-E25))/N_T1C)</f>
        <v>0</v>
      </c>
      <c r="H25" s="3">
        <v>0</v>
      </c>
      <c r="I25">
        <f>H25-1.96*SQRT((H25*(1-H25))/N_T1C)</f>
        <v>0</v>
      </c>
      <c r="J25">
        <f>H25+1.96*SQRT((H25*(1-H25))/N_T1C)</f>
        <v>0</v>
      </c>
      <c r="K25" s="3">
        <v>0</v>
      </c>
      <c r="L25">
        <f>[1]!AUC_LOWER(K25, N_1_T1C, N_0_T1C, 0.05)</f>
        <v>0</v>
      </c>
      <c r="M25">
        <f>[1]!AUC_UPPER(K25, N_1_T1C, N_0_T1C, 0.05)</f>
        <v>0</v>
      </c>
      <c r="N25" s="3">
        <v>0</v>
      </c>
      <c r="O25">
        <f>[1]!AUC_LOWER(N25, N_1_T1C, N_0_T1C, 0.05)</f>
        <v>0</v>
      </c>
      <c r="P25">
        <f>[1]!AUC_UPPER(N25, N_1_T1C, N_0_T1C, 0.05)</f>
        <v>0</v>
      </c>
    </row>
    <row r="26" spans="1:16">
      <c r="A26" s="1"/>
    </row>
    <row r="27" spans="1:16">
      <c r="A27" s="1" t="s">
        <v>17</v>
      </c>
      <c r="B27" s="4">
        <v>50</v>
      </c>
    </row>
    <row r="28" spans="1:16">
      <c r="A28" s="1" t="s">
        <v>18</v>
      </c>
      <c r="B28" s="4">
        <v>50</v>
      </c>
    </row>
    <row r="29" spans="1:16">
      <c r="A29" s="1" t="s">
        <v>20</v>
      </c>
      <c r="B29" s="4">
        <v>100</v>
      </c>
    </row>
    <row r="31" spans="1:16">
      <c r="A31" s="1"/>
      <c r="B31" t="s">
        <v>2</v>
      </c>
      <c r="E31" t="s">
        <v>3</v>
      </c>
      <c r="H31" t="s">
        <v>4</v>
      </c>
      <c r="K31" t="s">
        <v>5</v>
      </c>
      <c r="N31" t="s">
        <v>6</v>
      </c>
    </row>
    <row r="32" spans="1:16">
      <c r="A32" s="2" t="s">
        <v>23</v>
      </c>
      <c r="B32" t="s">
        <v>11</v>
      </c>
      <c r="C32" t="s">
        <v>21</v>
      </c>
      <c r="D32" t="s">
        <v>22</v>
      </c>
      <c r="E32" t="s">
        <v>11</v>
      </c>
      <c r="F32" t="s">
        <v>21</v>
      </c>
      <c r="G32" t="s">
        <v>22</v>
      </c>
      <c r="H32" t="s">
        <v>11</v>
      </c>
      <c r="I32" t="s">
        <v>21</v>
      </c>
      <c r="J32" t="s">
        <v>22</v>
      </c>
      <c r="K32" t="s">
        <v>11</v>
      </c>
      <c r="L32" t="s">
        <v>21</v>
      </c>
      <c r="M32" t="s">
        <v>22</v>
      </c>
      <c r="N32" t="s">
        <v>11</v>
      </c>
      <c r="O32" t="s">
        <v>21</v>
      </c>
      <c r="P32" t="s">
        <v>22</v>
      </c>
    </row>
    <row r="33" spans="1:16">
      <c r="A33" s="1" t="s">
        <v>7</v>
      </c>
      <c r="B33" s="3">
        <v>0</v>
      </c>
      <c r="C33">
        <f>B33-1.96*SQRT((B33*(1-B33))/N_ens)</f>
        <v>0</v>
      </c>
      <c r="D33">
        <f>B33+1.96*SQRT((B33*(1-B33))/N_ens)</f>
        <v>0</v>
      </c>
      <c r="E33" s="3">
        <v>0</v>
      </c>
      <c r="F33">
        <f>E33-1.96*SQRT((E33*(1-E33))/N_ens)</f>
        <v>0</v>
      </c>
      <c r="G33">
        <f>E33+1.96*SQRT((E33*(1-E33))/N_ens)</f>
        <v>0</v>
      </c>
      <c r="H33" s="3">
        <v>0</v>
      </c>
      <c r="I33">
        <f>H33-1.96*SQRT((H33*(1-H33))/N_ens)</f>
        <v>0</v>
      </c>
      <c r="J33">
        <f>H33+1.96*SQRT((H33*(1-H33))/N_ens)</f>
        <v>0</v>
      </c>
      <c r="K33" s="3">
        <v>0</v>
      </c>
      <c r="L33">
        <f>[1]!AUC_LOWER(K33, N_1_ens, N_0_ens, 0.05)</f>
        <v>0</v>
      </c>
      <c r="M33">
        <f>[1]!AUC_UPPER(K33, N_1_ens, N_0_ens, 0.05)</f>
        <v>0</v>
      </c>
      <c r="N33" s="3">
        <v>0</v>
      </c>
      <c r="O33">
        <f>[1]!AUC_LOWER(N33, N_1_ens, N_0_ens, 0.05)</f>
        <v>0</v>
      </c>
      <c r="P33">
        <f>[1]!AUC_UPPER(N33, N_1_ens, N_0_ens, 0.05)</f>
        <v>0</v>
      </c>
    </row>
    <row r="34" spans="1:16">
      <c r="A34" s="1" t="s">
        <v>8</v>
      </c>
      <c r="B34" s="3">
        <v>0</v>
      </c>
      <c r="C34">
        <f t="shared" ref="C34:C35" si="0">B34-1.96*SQRT((B34*(1-B34))/N_ens)</f>
        <v>0</v>
      </c>
      <c r="D34">
        <f t="shared" ref="D34:D35" si="1">B34+1.96*SQRT((B34*(1-B34))/N_ens)</f>
        <v>0</v>
      </c>
      <c r="E34" s="3">
        <v>0</v>
      </c>
      <c r="F34">
        <f t="shared" ref="F34:F35" si="2">E34-1.96*SQRT((E34*(1-E34))/N_ens)</f>
        <v>0</v>
      </c>
      <c r="G34">
        <f t="shared" ref="G34:G35" si="3">E34+1.96*SQRT((E34*(1-E34))/N_ens)</f>
        <v>0</v>
      </c>
      <c r="H34" s="3">
        <v>0</v>
      </c>
      <c r="I34">
        <f t="shared" ref="I34:I35" si="4">H34-1.96*SQRT((H34*(1-H34))/N_ens)</f>
        <v>0</v>
      </c>
      <c r="J34">
        <f t="shared" ref="J34:J35" si="5">H34+1.96*SQRT((H34*(1-H34))/N_ens)</f>
        <v>0</v>
      </c>
      <c r="K34" s="3">
        <v>0</v>
      </c>
      <c r="L34">
        <f>[1]!AUC_LOWER(K34, N_1_ens, N_0_ens, 0.05)</f>
        <v>0</v>
      </c>
      <c r="M34">
        <f>[1]!AUC_UPPER(K34, N_1_ens, N_0_ens, 0.05)</f>
        <v>0</v>
      </c>
      <c r="N34" s="3">
        <v>0</v>
      </c>
      <c r="O34">
        <f>[1]!AUC_LOWER(N34, N_1_ens, N_0_ens, 0.05)</f>
        <v>0</v>
      </c>
      <c r="P34">
        <f>[1]!AUC_UPPER(N34, N_1_ens, N_0_ens, 0.05)</f>
        <v>0</v>
      </c>
    </row>
    <row r="35" spans="1:16">
      <c r="A35" s="1" t="s">
        <v>9</v>
      </c>
      <c r="B35" s="3">
        <v>0</v>
      </c>
      <c r="C35">
        <f t="shared" si="0"/>
        <v>0</v>
      </c>
      <c r="D35">
        <f t="shared" si="1"/>
        <v>0</v>
      </c>
      <c r="E35" s="3">
        <v>0</v>
      </c>
      <c r="F35">
        <f t="shared" si="2"/>
        <v>0</v>
      </c>
      <c r="G35">
        <f t="shared" si="3"/>
        <v>0</v>
      </c>
      <c r="H35" s="3">
        <v>0</v>
      </c>
      <c r="I35">
        <f t="shared" si="4"/>
        <v>0</v>
      </c>
      <c r="J35">
        <f t="shared" si="5"/>
        <v>0</v>
      </c>
      <c r="K35" s="3">
        <v>0</v>
      </c>
      <c r="L35">
        <f>[1]!AUC_LOWER(K35, N_1_ens, N_0_ens, 0.05)</f>
        <v>0</v>
      </c>
      <c r="M35">
        <f>[1]!AUC_UPPER(K35, N_1_ens, N_0_ens, 0.05)</f>
        <v>0</v>
      </c>
      <c r="N35" s="3">
        <v>0</v>
      </c>
      <c r="O35">
        <f>[1]!AUC_LOWER(N35, N_1_ens, N_0_ens, 0.05)</f>
        <v>0</v>
      </c>
      <c r="P35">
        <f>[1]!AUC_UPPER(N35, N_1_ens, N_0_ens, 0.05)</f>
        <v>0</v>
      </c>
    </row>
    <row r="36" spans="1:16">
      <c r="A36" s="1"/>
    </row>
    <row r="37" spans="1:16">
      <c r="A37" s="1" t="s">
        <v>24</v>
      </c>
      <c r="B37">
        <v>50</v>
      </c>
    </row>
    <row r="38" spans="1:16">
      <c r="A38" s="1" t="s">
        <v>25</v>
      </c>
      <c r="B38">
        <v>50</v>
      </c>
    </row>
    <row r="39" spans="1:16">
      <c r="A39" s="1" t="s">
        <v>26</v>
      </c>
      <c r="B39">
        <v>100</v>
      </c>
    </row>
    <row r="44" spans="1:16">
      <c r="A44" s="1"/>
    </row>
    <row r="45" spans="1:16">
      <c r="A4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Run4</vt:lpstr>
      <vt:lpstr>N_0_ens</vt:lpstr>
      <vt:lpstr>N_0_T1</vt:lpstr>
      <vt:lpstr>N_0_T1C</vt:lpstr>
      <vt:lpstr>N_0_T2</vt:lpstr>
      <vt:lpstr>N_1_ens</vt:lpstr>
      <vt:lpstr>N_1_T1</vt:lpstr>
      <vt:lpstr>N_1_T1C</vt:lpstr>
      <vt:lpstr>N_1_T2</vt:lpstr>
      <vt:lpstr>N_ens</vt:lpstr>
      <vt:lpstr>N_T1</vt:lpstr>
      <vt:lpstr>N_T1C</vt:lpstr>
      <vt:lpstr>N_T2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2020-04-20T21:51:04Z</dcterms:created>
  <dcterms:modified xsi:type="dcterms:W3CDTF">2020-04-25T16:42:31Z</dcterms:modified>
</cp:coreProperties>
</file>