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results/10-25-2021--134436/Final figures and tables/"/>
    </mc:Choice>
  </mc:AlternateContent>
  <xr:revisionPtr revIDLastSave="0" documentId="13_ncr:1_{C0598043-1B7B-194D-B582-7187FCA1DC80}" xr6:coauthVersionLast="47" xr6:coauthVersionMax="47" xr10:uidLastSave="{00000000-0000-0000-0000-000000000000}"/>
  <bookViews>
    <workbookView xWindow="0" yWindow="460" windowWidth="28800" windowHeight="17540" xr2:uid="{1C5CC355-3325-DD4E-8D56-49844E5CD1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K4" i="1"/>
  <c r="R2" i="1" s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R23" i="1" s="1"/>
  <c r="X23" i="1" s="1"/>
  <c r="L76" i="1"/>
  <c r="S23" i="1" s="1"/>
  <c r="Y23" i="1" s="1"/>
  <c r="M76" i="1"/>
  <c r="N76" i="1"/>
  <c r="O76" i="1"/>
  <c r="P76" i="1"/>
  <c r="L2" i="1"/>
  <c r="M2" i="1"/>
  <c r="N2" i="1"/>
  <c r="O2" i="1"/>
  <c r="P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R4" i="1"/>
  <c r="X4" i="1" s="1"/>
  <c r="K2" i="1"/>
  <c r="V2" i="1"/>
  <c r="J57" i="1"/>
  <c r="J62" i="1"/>
  <c r="J33" i="1"/>
  <c r="J71" i="1"/>
  <c r="J45" i="1"/>
  <c r="J5" i="1"/>
  <c r="J34" i="1"/>
  <c r="J63" i="1"/>
  <c r="J40" i="1"/>
  <c r="J52" i="1"/>
  <c r="J69" i="1"/>
  <c r="J53" i="1"/>
  <c r="J72" i="1"/>
  <c r="J26" i="1"/>
  <c r="J9" i="1"/>
  <c r="J27" i="1"/>
  <c r="J28" i="1"/>
  <c r="J54" i="1"/>
  <c r="J64" i="1"/>
  <c r="J6" i="1"/>
  <c r="J35" i="1"/>
  <c r="J36" i="1"/>
  <c r="J65" i="1"/>
  <c r="J76" i="1"/>
  <c r="J55" i="1"/>
  <c r="J70" i="1"/>
  <c r="J13" i="1"/>
  <c r="J41" i="1"/>
  <c r="J58" i="1"/>
  <c r="J67" i="1"/>
  <c r="J66" i="1"/>
  <c r="J37" i="1"/>
  <c r="J14" i="1"/>
  <c r="R18" i="1"/>
  <c r="X18" i="1" s="1"/>
  <c r="S18" i="1"/>
  <c r="Y18" i="1" s="1"/>
  <c r="T18" i="1"/>
  <c r="Z18" i="1" s="1"/>
  <c r="U18" i="1"/>
  <c r="AA18" i="1" s="1"/>
  <c r="R6" i="1"/>
  <c r="X6" i="1" s="1"/>
  <c r="S6" i="1"/>
  <c r="Y6" i="1" s="1"/>
  <c r="T6" i="1"/>
  <c r="Z6" i="1" s="1"/>
  <c r="U6" i="1"/>
  <c r="AA6" i="1" s="1"/>
  <c r="T23" i="1"/>
  <c r="Z23" i="1" s="1"/>
  <c r="U23" i="1"/>
  <c r="AA23" i="1" s="1"/>
  <c r="S4" i="1"/>
  <c r="Y4" i="1" s="1"/>
  <c r="T4" i="1"/>
  <c r="Z4" i="1" s="1"/>
  <c r="U4" i="1"/>
  <c r="AA4" i="1" s="1"/>
  <c r="R21" i="1"/>
  <c r="X21" i="1" s="1"/>
  <c r="S21" i="1"/>
  <c r="Y21" i="1" s="1"/>
  <c r="T21" i="1"/>
  <c r="Z21" i="1" s="1"/>
  <c r="U21" i="1"/>
  <c r="AA21" i="1" s="1"/>
  <c r="R10" i="1"/>
  <c r="X10" i="1" s="1"/>
  <c r="S10" i="1"/>
  <c r="Y10" i="1" s="1"/>
  <c r="T10" i="1"/>
  <c r="Z10" i="1" s="1"/>
  <c r="U10" i="1"/>
  <c r="AA10" i="1" s="1"/>
  <c r="R13" i="1"/>
  <c r="X13" i="1" s="1"/>
  <c r="S13" i="1"/>
  <c r="Y13" i="1" s="1"/>
  <c r="T13" i="1"/>
  <c r="Z13" i="1" s="1"/>
  <c r="U13" i="1"/>
  <c r="AA13" i="1" s="1"/>
  <c r="R8" i="1"/>
  <c r="X8" i="1" s="1"/>
  <c r="S8" i="1"/>
  <c r="Y8" i="1" s="1"/>
  <c r="T8" i="1"/>
  <c r="Z8" i="1" s="1"/>
  <c r="U8" i="1"/>
  <c r="AA8" i="1" s="1"/>
  <c r="U14" i="1"/>
  <c r="AA14" i="1" s="1"/>
  <c r="J44" i="1"/>
  <c r="J43" i="1"/>
  <c r="J42" i="1"/>
  <c r="J39" i="1"/>
  <c r="J18" i="1"/>
  <c r="J2" i="1"/>
  <c r="J17" i="1"/>
  <c r="J75" i="1"/>
  <c r="J29" i="1"/>
  <c r="J73" i="1"/>
  <c r="J38" i="1"/>
  <c r="J16" i="1"/>
  <c r="J51" i="1"/>
  <c r="J10" i="1"/>
  <c r="J8" i="1"/>
  <c r="J11" i="1"/>
  <c r="J50" i="1"/>
  <c r="J59" i="1"/>
  <c r="J49" i="1"/>
  <c r="J48" i="1"/>
  <c r="J32" i="1"/>
  <c r="J61" i="1"/>
  <c r="J31" i="1"/>
  <c r="J30" i="1"/>
  <c r="J15" i="1"/>
  <c r="J68" i="1"/>
  <c r="J25" i="1"/>
  <c r="J24" i="1"/>
  <c r="J23" i="1"/>
  <c r="J22" i="1"/>
  <c r="J21" i="1"/>
  <c r="J20" i="1"/>
  <c r="J19" i="1"/>
  <c r="J12" i="1"/>
  <c r="J47" i="1"/>
  <c r="J46" i="1"/>
  <c r="J60" i="1"/>
  <c r="J56" i="1"/>
  <c r="J7" i="1"/>
  <c r="J74" i="1"/>
  <c r="J4" i="1"/>
  <c r="J3" i="1"/>
  <c r="T12" i="1" l="1"/>
  <c r="Z12" i="1" s="1"/>
  <c r="R17" i="1"/>
  <c r="X17" i="1" s="1"/>
  <c r="S12" i="1"/>
  <c r="Y12" i="1" s="1"/>
  <c r="X2" i="1"/>
  <c r="R16" i="1"/>
  <c r="X16" i="1" s="1"/>
  <c r="S2" i="1"/>
  <c r="Y2" i="1" s="1"/>
  <c r="U7" i="1"/>
  <c r="AA7" i="1" s="1"/>
  <c r="T7" i="1"/>
  <c r="Z7" i="1" s="1"/>
  <c r="U5" i="1"/>
  <c r="AA5" i="1" s="1"/>
  <c r="U19" i="1"/>
  <c r="AA19" i="1" s="1"/>
  <c r="S20" i="1"/>
  <c r="Y20" i="1" s="1"/>
  <c r="S14" i="1"/>
  <c r="Y14" i="1" s="1"/>
  <c r="T5" i="1"/>
  <c r="Z5" i="1" s="1"/>
  <c r="T19" i="1"/>
  <c r="Z19" i="1" s="1"/>
  <c r="S22" i="1"/>
  <c r="Y22" i="1" s="1"/>
  <c r="R20" i="1"/>
  <c r="X20" i="1" s="1"/>
  <c r="R12" i="1"/>
  <c r="X12" i="1" s="1"/>
  <c r="S5" i="1"/>
  <c r="Y5" i="1" s="1"/>
  <c r="U17" i="1"/>
  <c r="AA17" i="1" s="1"/>
  <c r="S19" i="1"/>
  <c r="Y19" i="1" s="1"/>
  <c r="U9" i="1"/>
  <c r="AA9" i="1" s="1"/>
  <c r="R22" i="1"/>
  <c r="X22" i="1" s="1"/>
  <c r="R14" i="1"/>
  <c r="X14" i="1" s="1"/>
  <c r="U2" i="1"/>
  <c r="AA2" i="1" s="1"/>
  <c r="R5" i="1"/>
  <c r="X5" i="1" s="1"/>
  <c r="T17" i="1"/>
  <c r="Z17" i="1" s="1"/>
  <c r="R19" i="1"/>
  <c r="X19" i="1" s="1"/>
  <c r="T9" i="1"/>
  <c r="Z9" i="1" s="1"/>
  <c r="T2" i="1"/>
  <c r="Z2" i="1" s="1"/>
  <c r="S17" i="1"/>
  <c r="Y17" i="1" s="1"/>
  <c r="U15" i="1"/>
  <c r="AA15" i="1" s="1"/>
  <c r="U11" i="1"/>
  <c r="AA11" i="1" s="1"/>
  <c r="S9" i="1"/>
  <c r="Y9" i="1" s="1"/>
  <c r="T15" i="1"/>
  <c r="Z15" i="1" s="1"/>
  <c r="T11" i="1"/>
  <c r="Z11" i="1" s="1"/>
  <c r="R9" i="1"/>
  <c r="X9" i="1" s="1"/>
  <c r="U16" i="1"/>
  <c r="AA16" i="1" s="1"/>
  <c r="U20" i="1"/>
  <c r="AA20" i="1" s="1"/>
  <c r="S7" i="1"/>
  <c r="Y7" i="1" s="1"/>
  <c r="S15" i="1"/>
  <c r="Y15" i="1" s="1"/>
  <c r="S11" i="1"/>
  <c r="Y11" i="1" s="1"/>
  <c r="T16" i="1"/>
  <c r="Z16" i="1" s="1"/>
  <c r="T14" i="1"/>
  <c r="Z14" i="1" s="1"/>
  <c r="U12" i="1"/>
  <c r="AA12" i="1" s="1"/>
  <c r="R7" i="1"/>
  <c r="X7" i="1" s="1"/>
  <c r="R15" i="1"/>
  <c r="X15" i="1" s="1"/>
  <c r="R11" i="1"/>
  <c r="X11" i="1" s="1"/>
  <c r="S16" i="1"/>
  <c r="Y16" i="1" s="1"/>
  <c r="T20" i="1"/>
  <c r="Z20" i="1" s="1"/>
  <c r="U3" i="1"/>
  <c r="AA3" i="1" s="1"/>
  <c r="T3" i="1"/>
  <c r="Z3" i="1" s="1"/>
  <c r="S3" i="1"/>
  <c r="Y3" i="1" s="1"/>
  <c r="R3" i="1"/>
  <c r="X3" i="1" s="1"/>
  <c r="U22" i="1"/>
  <c r="AA22" i="1" s="1"/>
  <c r="T22" i="1"/>
  <c r="Z22" i="1" s="1"/>
</calcChain>
</file>

<file path=xl/sharedStrings.xml><?xml version="1.0" encoding="utf-8"?>
<sst xmlns="http://schemas.openxmlformats.org/spreadsheetml/2006/main" count="220" uniqueCount="111">
  <si>
    <t>%R01</t>
  </si>
  <si>
    <t>%U01</t>
  </si>
  <si>
    <t>%R44</t>
  </si>
  <si>
    <t>%U24</t>
  </si>
  <si>
    <t>%R21</t>
  </si>
  <si>
    <t>%U54</t>
  </si>
  <si>
    <t>Other</t>
  </si>
  <si>
    <t>Drug discovery</t>
  </si>
  <si>
    <t>Mass spectroscopy</t>
  </si>
  <si>
    <t>Other chemical compoud characterization</t>
  </si>
  <si>
    <t>Small molecule interactions</t>
  </si>
  <si>
    <t>Big data</t>
  </si>
  <si>
    <t>Deep learning</t>
  </si>
  <si>
    <t>EEG</t>
  </si>
  <si>
    <t>Knowledge bases</t>
  </si>
  <si>
    <t>Knowledge representation and reasoning</t>
  </si>
  <si>
    <t>Motion tracking and artifact reduction</t>
  </si>
  <si>
    <t>Natural language processing</t>
  </si>
  <si>
    <t>Text mining</t>
  </si>
  <si>
    <t>Wearable devices and mobile technology</t>
  </si>
  <si>
    <t>Clinically significant genetic variation</t>
  </si>
  <si>
    <t>Familial genetics</t>
  </si>
  <si>
    <t>Functional mutations</t>
  </si>
  <si>
    <t>Gene mapping</t>
  </si>
  <si>
    <t>Interspecies genetic variation</t>
  </si>
  <si>
    <t>Molecular genetics</t>
  </si>
  <si>
    <t>Mouse modeling</t>
  </si>
  <si>
    <t>Population genetics</t>
  </si>
  <si>
    <t>Regulatory genetics</t>
  </si>
  <si>
    <t>RNA analysis</t>
  </si>
  <si>
    <t>Adverse drug events/drug safety</t>
  </si>
  <si>
    <t>Electronic health record</t>
  </si>
  <si>
    <t>Other patient safety</t>
  </si>
  <si>
    <t>Surgical planning</t>
  </si>
  <si>
    <t>Interpersonal communication technologies</t>
  </si>
  <si>
    <t>Language development and reading comprehension</t>
  </si>
  <si>
    <t>Memory</t>
  </si>
  <si>
    <t>Motor function</t>
  </si>
  <si>
    <t>Object tracking and recognition</t>
  </si>
  <si>
    <t>Other child development</t>
  </si>
  <si>
    <t>Social networks and behaviors</t>
  </si>
  <si>
    <t>Speech</t>
  </si>
  <si>
    <t>Visual processing</t>
  </si>
  <si>
    <t>Adolescent psychiatry</t>
  </si>
  <si>
    <t>Alcohol use</t>
  </si>
  <si>
    <t>Alzheimer's disease</t>
  </si>
  <si>
    <t>Asthma</t>
  </si>
  <si>
    <t>Autism spectrum disorder</t>
  </si>
  <si>
    <t>Breast cancer</t>
  </si>
  <si>
    <t>Cardiovascular disease</t>
  </si>
  <si>
    <t>Depression</t>
  </si>
  <si>
    <t>Diabetes</t>
  </si>
  <si>
    <t>HIV</t>
  </si>
  <si>
    <t>Kidney disease</t>
  </si>
  <si>
    <t>Liver disease</t>
  </si>
  <si>
    <t>Lung cancer and COPD</t>
  </si>
  <si>
    <t>Metabolic syndrome and metabolic processes</t>
  </si>
  <si>
    <t>Pain</t>
  </si>
  <si>
    <t>Prostate cancer</t>
  </si>
  <si>
    <t>Schizophrenia</t>
  </si>
  <si>
    <t>Sleep</t>
  </si>
  <si>
    <t>Stroke</t>
  </si>
  <si>
    <t>Suicidality</t>
  </si>
  <si>
    <t>Trauma</t>
  </si>
  <si>
    <t>Cell signaling pathways</t>
  </si>
  <si>
    <t>Environmental health</t>
  </si>
  <si>
    <t>Immunology</t>
  </si>
  <si>
    <t>Neural circuits</t>
  </si>
  <si>
    <t>Other dementia</t>
  </si>
  <si>
    <t>Other infectious disease</t>
  </si>
  <si>
    <t>Other mental health</t>
  </si>
  <si>
    <t>Older adults</t>
  </si>
  <si>
    <t>Pediatrics</t>
  </si>
  <si>
    <t>Centers for translational and computational research</t>
  </si>
  <si>
    <t>Intelligent search engines and data visualization</t>
  </si>
  <si>
    <t>Literature review</t>
  </si>
  <si>
    <t>Ontology generation</t>
  </si>
  <si>
    <t>Student education/training</t>
  </si>
  <si>
    <t>Size</t>
  </si>
  <si>
    <t>Topic</t>
  </si>
  <si>
    <t>Cancer prognostication and treatment response prediction</t>
  </si>
  <si>
    <t>Unspecified classification tasks</t>
  </si>
  <si>
    <t>Unspecified early disease detection and primary screening</t>
  </si>
  <si>
    <t>Visual impairment</t>
  </si>
  <si>
    <t>Category</t>
  </si>
  <si>
    <t>Mental health</t>
  </si>
  <si>
    <t>Patient safety</t>
  </si>
  <si>
    <t>Neurologic</t>
  </si>
  <si>
    <t>Respiratory</t>
  </si>
  <si>
    <t>Data types</t>
  </si>
  <si>
    <t>Cancer</t>
  </si>
  <si>
    <t>Cardiovascular</t>
  </si>
  <si>
    <t>Biochemical analysis</t>
  </si>
  <si>
    <t>Knowledge</t>
  </si>
  <si>
    <t>Genetics</t>
  </si>
  <si>
    <t>Model types</t>
  </si>
  <si>
    <t>Endocrine</t>
  </si>
  <si>
    <t>Infectious disease/Immunologic</t>
  </si>
  <si>
    <t>Human behavior and interaction</t>
  </si>
  <si>
    <t>Renal</t>
  </si>
  <si>
    <t>Hepatic</t>
  </si>
  <si>
    <t>Population specific</t>
  </si>
  <si>
    <t>Training</t>
  </si>
  <si>
    <t>Injuries/trauma</t>
  </si>
  <si>
    <t>R01</t>
  </si>
  <si>
    <t>U01</t>
  </si>
  <si>
    <t>R44</t>
  </si>
  <si>
    <t>R21</t>
  </si>
  <si>
    <t>Total</t>
  </si>
  <si>
    <t>Total awards</t>
  </si>
  <si>
    <t>Knowledge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</si>
</sst>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Sheet1!$Q$2:$Q$23</c:f>
              <c:strCache>
                <c:ptCount val="22"/>
                <c:pt idx="0">
                  <c:v>Biochemical analysis</c:v>
                </c:pt>
                <c:pt idx="1">
                  <c:v>Cancer</c:v>
                </c:pt>
                <c:pt idx="2">
                  <c:v>Cardiovascular</c:v>
                </c:pt>
                <c:pt idx="3">
                  <c:v>Data types</c:v>
                </c:pt>
                <c:pt idx="4">
                  <c:v>Electronic health record</c:v>
                </c:pt>
                <c:pt idx="5">
                  <c:v>Endocrine</c:v>
                </c:pt>
                <c:pt idx="6">
                  <c:v>Environmental health</c:v>
                </c:pt>
                <c:pt idx="7">
                  <c:v>Genetics</c:v>
                </c:pt>
                <c:pt idx="8">
                  <c:v>Hepatic</c:v>
                </c:pt>
                <c:pt idx="9">
                  <c:v>Human behavior and interaction</c:v>
                </c:pt>
                <c:pt idx="10">
                  <c:v>Infectious disease/Immunologic</c:v>
                </c:pt>
                <c:pt idx="11">
                  <c:v>Injuries/trauma</c:v>
                </c:pt>
                <c:pt idx="12">
                  <c:v>Knowledge frameworks</c:v>
                </c:pt>
                <c:pt idx="13">
                  <c:v>Mental health</c:v>
                </c:pt>
                <c:pt idx="14">
                  <c:v>Model types</c:v>
                </c:pt>
                <c:pt idx="15">
                  <c:v>Neurologic</c:v>
                </c:pt>
                <c:pt idx="16">
                  <c:v>Other</c:v>
                </c:pt>
                <c:pt idx="17">
                  <c:v>Patient safety</c:v>
                </c:pt>
                <c:pt idx="18">
                  <c:v>Population specific</c:v>
                </c:pt>
                <c:pt idx="19">
                  <c:v>Renal</c:v>
                </c:pt>
                <c:pt idx="20">
                  <c:v>Respiratory</c:v>
                </c:pt>
                <c:pt idx="21">
                  <c:v>Training</c:v>
                </c:pt>
              </c:strCache>
            </c:strRef>
          </c:cat>
          <c:val>
            <c:numRef>
              <c:f>Sheet1!$R$2:$R$23</c:f>
              <c:numCache>
                <c:formatCode>0</c:formatCode>
                <c:ptCount val="22"/>
                <c:pt idx="0">
                  <c:v>350.99999979199993</c:v>
                </c:pt>
                <c:pt idx="1">
                  <c:v>348.99999991500005</c:v>
                </c:pt>
                <c:pt idx="2">
                  <c:v>99.000000089999986</c:v>
                </c:pt>
                <c:pt idx="3">
                  <c:v>334.99999991999999</c:v>
                </c:pt>
                <c:pt idx="4">
                  <c:v>139.00000012000001</c:v>
                </c:pt>
                <c:pt idx="5">
                  <c:v>109.999999992</c:v>
                </c:pt>
                <c:pt idx="6">
                  <c:v>104.999999937</c:v>
                </c:pt>
                <c:pt idx="7">
                  <c:v>981.99999994300003</c:v>
                </c:pt>
                <c:pt idx="8">
                  <c:v>65.000000055000001</c:v>
                </c:pt>
                <c:pt idx="9">
                  <c:v>833.99999994299992</c:v>
                </c:pt>
                <c:pt idx="10">
                  <c:v>251.99999998199999</c:v>
                </c:pt>
                <c:pt idx="11">
                  <c:v>74.999999966999994</c:v>
                </c:pt>
                <c:pt idx="12">
                  <c:v>279.000000086</c:v>
                </c:pt>
                <c:pt idx="13">
                  <c:v>505.00000003100001</c:v>
                </c:pt>
                <c:pt idx="14">
                  <c:v>229.000000046</c:v>
                </c:pt>
                <c:pt idx="15">
                  <c:v>724.99999972099999</c:v>
                </c:pt>
                <c:pt idx="16">
                  <c:v>61.999999926000001</c:v>
                </c:pt>
                <c:pt idx="17">
                  <c:v>273.00000005499999</c:v>
                </c:pt>
                <c:pt idx="18">
                  <c:v>119.999999961</c:v>
                </c:pt>
                <c:pt idx="19">
                  <c:v>57.999999944999999</c:v>
                </c:pt>
                <c:pt idx="20">
                  <c:v>137.99999993099999</c:v>
                </c:pt>
                <c:pt idx="21">
                  <c:v>28.999999928000001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8-1D4D-84F7-BEE2321659A5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U01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Sheet1!$Q$2:$Q$23</c:f>
              <c:strCache>
                <c:ptCount val="22"/>
                <c:pt idx="0">
                  <c:v>Biochemical analysis</c:v>
                </c:pt>
                <c:pt idx="1">
                  <c:v>Cancer</c:v>
                </c:pt>
                <c:pt idx="2">
                  <c:v>Cardiovascular</c:v>
                </c:pt>
                <c:pt idx="3">
                  <c:v>Data types</c:v>
                </c:pt>
                <c:pt idx="4">
                  <c:v>Electronic health record</c:v>
                </c:pt>
                <c:pt idx="5">
                  <c:v>Endocrine</c:v>
                </c:pt>
                <c:pt idx="6">
                  <c:v>Environmental health</c:v>
                </c:pt>
                <c:pt idx="7">
                  <c:v>Genetics</c:v>
                </c:pt>
                <c:pt idx="8">
                  <c:v>Hepatic</c:v>
                </c:pt>
                <c:pt idx="9">
                  <c:v>Human behavior and interaction</c:v>
                </c:pt>
                <c:pt idx="10">
                  <c:v>Infectious disease/Immunologic</c:v>
                </c:pt>
                <c:pt idx="11">
                  <c:v>Injuries/trauma</c:v>
                </c:pt>
                <c:pt idx="12">
                  <c:v>Knowledge frameworks</c:v>
                </c:pt>
                <c:pt idx="13">
                  <c:v>Mental health</c:v>
                </c:pt>
                <c:pt idx="14">
                  <c:v>Model types</c:v>
                </c:pt>
                <c:pt idx="15">
                  <c:v>Neurologic</c:v>
                </c:pt>
                <c:pt idx="16">
                  <c:v>Other</c:v>
                </c:pt>
                <c:pt idx="17">
                  <c:v>Patient safety</c:v>
                </c:pt>
                <c:pt idx="18">
                  <c:v>Population specific</c:v>
                </c:pt>
                <c:pt idx="19">
                  <c:v>Renal</c:v>
                </c:pt>
                <c:pt idx="20">
                  <c:v>Respiratory</c:v>
                </c:pt>
                <c:pt idx="21">
                  <c:v>Training</c:v>
                </c:pt>
              </c:strCache>
            </c:strRef>
          </c:cat>
          <c:val>
            <c:numRef>
              <c:f>Sheet1!$S$2:$S$23</c:f>
              <c:numCache>
                <c:formatCode>0</c:formatCode>
                <c:ptCount val="22"/>
                <c:pt idx="0">
                  <c:v>26.000000008999997</c:v>
                </c:pt>
                <c:pt idx="1">
                  <c:v>84.000000075000003</c:v>
                </c:pt>
                <c:pt idx="2">
                  <c:v>0.99999998400000001</c:v>
                </c:pt>
                <c:pt idx="3">
                  <c:v>29.999999944999999</c:v>
                </c:pt>
                <c:pt idx="4">
                  <c:v>28.000000120000003</c:v>
                </c:pt>
                <c:pt idx="5">
                  <c:v>21.000000051000001</c:v>
                </c:pt>
                <c:pt idx="6">
                  <c:v>3.9999998990000001</c:v>
                </c:pt>
                <c:pt idx="7">
                  <c:v>147.99999997200001</c:v>
                </c:pt>
                <c:pt idx="8">
                  <c:v>23.999999972999998</c:v>
                </c:pt>
                <c:pt idx="9">
                  <c:v>50.000000165000003</c:v>
                </c:pt>
                <c:pt idx="10">
                  <c:v>44.999999832</c:v>
                </c:pt>
                <c:pt idx="11">
                  <c:v>7.9999999350000008</c:v>
                </c:pt>
                <c:pt idx="12">
                  <c:v>31.999999944000002</c:v>
                </c:pt>
                <c:pt idx="13">
                  <c:v>90.99999994800001</c:v>
                </c:pt>
                <c:pt idx="14">
                  <c:v>19.000000015000001</c:v>
                </c:pt>
                <c:pt idx="15">
                  <c:v>46.000000100999998</c:v>
                </c:pt>
                <c:pt idx="16">
                  <c:v>1.9999999829999999</c:v>
                </c:pt>
                <c:pt idx="17">
                  <c:v>14.000000014999999</c:v>
                </c:pt>
                <c:pt idx="18">
                  <c:v>3.9999999690000001</c:v>
                </c:pt>
                <c:pt idx="19">
                  <c:v>0</c:v>
                </c:pt>
                <c:pt idx="20">
                  <c:v>11.000000103000001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8-1D4D-84F7-BEE2321659A5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R44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Sheet1!$Q$2:$Q$23</c:f>
              <c:strCache>
                <c:ptCount val="22"/>
                <c:pt idx="0">
                  <c:v>Biochemical analysis</c:v>
                </c:pt>
                <c:pt idx="1">
                  <c:v>Cancer</c:v>
                </c:pt>
                <c:pt idx="2">
                  <c:v>Cardiovascular</c:v>
                </c:pt>
                <c:pt idx="3">
                  <c:v>Data types</c:v>
                </c:pt>
                <c:pt idx="4">
                  <c:v>Electronic health record</c:v>
                </c:pt>
                <c:pt idx="5">
                  <c:v>Endocrine</c:v>
                </c:pt>
                <c:pt idx="6">
                  <c:v>Environmental health</c:v>
                </c:pt>
                <c:pt idx="7">
                  <c:v>Genetics</c:v>
                </c:pt>
                <c:pt idx="8">
                  <c:v>Hepatic</c:v>
                </c:pt>
                <c:pt idx="9">
                  <c:v>Human behavior and interaction</c:v>
                </c:pt>
                <c:pt idx="10">
                  <c:v>Infectious disease/Immunologic</c:v>
                </c:pt>
                <c:pt idx="11">
                  <c:v>Injuries/trauma</c:v>
                </c:pt>
                <c:pt idx="12">
                  <c:v>Knowledge frameworks</c:v>
                </c:pt>
                <c:pt idx="13">
                  <c:v>Mental health</c:v>
                </c:pt>
                <c:pt idx="14">
                  <c:v>Model types</c:v>
                </c:pt>
                <c:pt idx="15">
                  <c:v>Neurologic</c:v>
                </c:pt>
                <c:pt idx="16">
                  <c:v>Other</c:v>
                </c:pt>
                <c:pt idx="17">
                  <c:v>Patient safety</c:v>
                </c:pt>
                <c:pt idx="18">
                  <c:v>Population specific</c:v>
                </c:pt>
                <c:pt idx="19">
                  <c:v>Renal</c:v>
                </c:pt>
                <c:pt idx="20">
                  <c:v>Respiratory</c:v>
                </c:pt>
                <c:pt idx="21">
                  <c:v>Training</c:v>
                </c:pt>
              </c:strCache>
            </c:strRef>
          </c:cat>
          <c:val>
            <c:numRef>
              <c:f>Sheet1!$T$2:$T$23</c:f>
              <c:numCache>
                <c:formatCode>0</c:formatCode>
                <c:ptCount val="22"/>
                <c:pt idx="0">
                  <c:v>30.999999896000002</c:v>
                </c:pt>
                <c:pt idx="1">
                  <c:v>18.999999955999996</c:v>
                </c:pt>
                <c:pt idx="2">
                  <c:v>6.0000000900000003</c:v>
                </c:pt>
                <c:pt idx="3">
                  <c:v>30.000000046</c:v>
                </c:pt>
                <c:pt idx="4">
                  <c:v>2.0000000720000002</c:v>
                </c:pt>
                <c:pt idx="5">
                  <c:v>4.0000000199999999</c:v>
                </c:pt>
                <c:pt idx="6">
                  <c:v>0.99999992400000004</c:v>
                </c:pt>
                <c:pt idx="7">
                  <c:v>51.999999918</c:v>
                </c:pt>
                <c:pt idx="8">
                  <c:v>0</c:v>
                </c:pt>
                <c:pt idx="9">
                  <c:v>43.000000273999994</c:v>
                </c:pt>
                <c:pt idx="10">
                  <c:v>10.000000001</c:v>
                </c:pt>
                <c:pt idx="11">
                  <c:v>3.000000075</c:v>
                </c:pt>
                <c:pt idx="12">
                  <c:v>12.999999911</c:v>
                </c:pt>
                <c:pt idx="13">
                  <c:v>35.000000323000002</c:v>
                </c:pt>
                <c:pt idx="14">
                  <c:v>23.999999949999999</c:v>
                </c:pt>
                <c:pt idx="15">
                  <c:v>61.999999708000004</c:v>
                </c:pt>
                <c:pt idx="16">
                  <c:v>12.000000049000001</c:v>
                </c:pt>
                <c:pt idx="17">
                  <c:v>32.000000112000002</c:v>
                </c:pt>
                <c:pt idx="18">
                  <c:v>2.999999979</c:v>
                </c:pt>
                <c:pt idx="19">
                  <c:v>3.9999999750000002</c:v>
                </c:pt>
                <c:pt idx="20">
                  <c:v>6.0000000280000005</c:v>
                </c:pt>
                <c:pt idx="21">
                  <c:v>17.00000004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8-1D4D-84F7-BEE2321659A5}"/>
            </c:ext>
          </c:extLst>
        </c:ser>
        <c:ser>
          <c:idx val="4"/>
          <c:order val="3"/>
          <c:tx>
            <c:strRef>
              <c:f>Sheet1!$U$1</c:f>
              <c:strCache>
                <c:ptCount val="1"/>
                <c:pt idx="0">
                  <c:v>R21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Sheet1!$Q$2:$Q$23</c:f>
              <c:strCache>
                <c:ptCount val="22"/>
                <c:pt idx="0">
                  <c:v>Biochemical analysis</c:v>
                </c:pt>
                <c:pt idx="1">
                  <c:v>Cancer</c:v>
                </c:pt>
                <c:pt idx="2">
                  <c:v>Cardiovascular</c:v>
                </c:pt>
                <c:pt idx="3">
                  <c:v>Data types</c:v>
                </c:pt>
                <c:pt idx="4">
                  <c:v>Electronic health record</c:v>
                </c:pt>
                <c:pt idx="5">
                  <c:v>Endocrine</c:v>
                </c:pt>
                <c:pt idx="6">
                  <c:v>Environmental health</c:v>
                </c:pt>
                <c:pt idx="7">
                  <c:v>Genetics</c:v>
                </c:pt>
                <c:pt idx="8">
                  <c:v>Hepatic</c:v>
                </c:pt>
                <c:pt idx="9">
                  <c:v>Human behavior and interaction</c:v>
                </c:pt>
                <c:pt idx="10">
                  <c:v>Infectious disease/Immunologic</c:v>
                </c:pt>
                <c:pt idx="11">
                  <c:v>Injuries/trauma</c:v>
                </c:pt>
                <c:pt idx="12">
                  <c:v>Knowledge frameworks</c:v>
                </c:pt>
                <c:pt idx="13">
                  <c:v>Mental health</c:v>
                </c:pt>
                <c:pt idx="14">
                  <c:v>Model types</c:v>
                </c:pt>
                <c:pt idx="15">
                  <c:v>Neurologic</c:v>
                </c:pt>
                <c:pt idx="16">
                  <c:v>Other</c:v>
                </c:pt>
                <c:pt idx="17">
                  <c:v>Patient safety</c:v>
                </c:pt>
                <c:pt idx="18">
                  <c:v>Population specific</c:v>
                </c:pt>
                <c:pt idx="19">
                  <c:v>Renal</c:v>
                </c:pt>
                <c:pt idx="20">
                  <c:v>Respiratory</c:v>
                </c:pt>
                <c:pt idx="21">
                  <c:v>Training</c:v>
                </c:pt>
              </c:strCache>
            </c:strRef>
          </c:cat>
          <c:val>
            <c:numRef>
              <c:f>Sheet1!$U$2:$U$23</c:f>
              <c:numCache>
                <c:formatCode>0</c:formatCode>
                <c:ptCount val="22"/>
                <c:pt idx="0">
                  <c:v>47.999999953999996</c:v>
                </c:pt>
                <c:pt idx="1">
                  <c:v>70.999999889999998</c:v>
                </c:pt>
                <c:pt idx="2">
                  <c:v>11.000000010000001</c:v>
                </c:pt>
                <c:pt idx="3">
                  <c:v>49.999999932000001</c:v>
                </c:pt>
                <c:pt idx="4">
                  <c:v>21.999999903999999</c:v>
                </c:pt>
                <c:pt idx="5">
                  <c:v>12.999999941999999</c:v>
                </c:pt>
                <c:pt idx="6">
                  <c:v>18.999999976999998</c:v>
                </c:pt>
                <c:pt idx="7">
                  <c:v>80.000000102999991</c:v>
                </c:pt>
                <c:pt idx="8">
                  <c:v>9.0000000359999994</c:v>
                </c:pt>
                <c:pt idx="9">
                  <c:v>96.000000163999999</c:v>
                </c:pt>
                <c:pt idx="10">
                  <c:v>74.999999891000002</c:v>
                </c:pt>
                <c:pt idx="11">
                  <c:v>24.999999936000002</c:v>
                </c:pt>
                <c:pt idx="12">
                  <c:v>19.000000142000001</c:v>
                </c:pt>
                <c:pt idx="13">
                  <c:v>96.000000028000002</c:v>
                </c:pt>
                <c:pt idx="14">
                  <c:v>57.000000112999992</c:v>
                </c:pt>
                <c:pt idx="15">
                  <c:v>93.999999971999998</c:v>
                </c:pt>
                <c:pt idx="16">
                  <c:v>17.999999998</c:v>
                </c:pt>
                <c:pt idx="17">
                  <c:v>37.999999852000002</c:v>
                </c:pt>
                <c:pt idx="18">
                  <c:v>18.000000017999998</c:v>
                </c:pt>
                <c:pt idx="19">
                  <c:v>13.000000011000001</c:v>
                </c:pt>
                <c:pt idx="20">
                  <c:v>29.000000032000003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8-1D4D-84F7-BEE232165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6400"/>
        <c:axId val="23705744"/>
      </c:barChart>
      <c:catAx>
        <c:axId val="2317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Application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705744"/>
        <c:crosses val="autoZero"/>
        <c:auto val="1"/>
        <c:lblAlgn val="ctr"/>
        <c:lblOffset val="100"/>
        <c:noMultiLvlLbl val="0"/>
      </c:catAx>
      <c:valAx>
        <c:axId val="2370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Awards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1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25</xdr:row>
      <xdr:rowOff>107950</xdr:rowOff>
    </xdr:from>
    <xdr:to>
      <xdr:col>25</xdr:col>
      <xdr:colOff>342900</xdr:colOff>
      <xdr:row>61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1E516-8DB4-9A48-B268-DC0E8142E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8E05-ADF2-4149-BE34-6F56660C2CB3}">
  <dimension ref="A1:AB76"/>
  <sheetViews>
    <sheetView tabSelected="1" topLeftCell="A9" zoomScale="75" workbookViewId="0">
      <selection activeCell="G30" sqref="G30"/>
    </sheetView>
  </sheetViews>
  <sheetFormatPr baseColWidth="10" defaultRowHeight="16" x14ac:dyDescent="0.2"/>
  <cols>
    <col min="17" max="17" width="27.83203125" bestFit="1" customWidth="1"/>
    <col min="18" max="18" width="14.6640625" bestFit="1" customWidth="1"/>
    <col min="19" max="19" width="13.6640625" bestFit="1" customWidth="1"/>
    <col min="20" max="20" width="12.6640625" bestFit="1" customWidth="1"/>
    <col min="21" max="21" width="13.6640625" bestFit="1" customWidth="1"/>
    <col min="22" max="22" width="12.6640625" bestFit="1" customWidth="1"/>
  </cols>
  <sheetData>
    <row r="1" spans="1:28" x14ac:dyDescent="0.2">
      <c r="A1" t="s">
        <v>79</v>
      </c>
      <c r="B1" t="s">
        <v>84</v>
      </c>
      <c r="C1" t="s">
        <v>78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X1" t="s">
        <v>104</v>
      </c>
      <c r="Y1" t="s">
        <v>105</v>
      </c>
      <c r="Z1" t="s">
        <v>106</v>
      </c>
      <c r="AA1" t="s">
        <v>107</v>
      </c>
      <c r="AB1" t="s">
        <v>109</v>
      </c>
    </row>
    <row r="2" spans="1:28" x14ac:dyDescent="0.2">
      <c r="A2" t="s">
        <v>64</v>
      </c>
      <c r="B2" t="s">
        <v>92</v>
      </c>
      <c r="C2">
        <v>117</v>
      </c>
      <c r="D2">
        <v>0.63247863199999999</v>
      </c>
      <c r="E2">
        <v>9.4017093999999996E-2</v>
      </c>
      <c r="F2">
        <v>2.5641026000000001E-2</v>
      </c>
      <c r="G2">
        <v>0</v>
      </c>
      <c r="H2">
        <v>9.4017093999999996E-2</v>
      </c>
      <c r="I2">
        <v>0</v>
      </c>
      <c r="J2">
        <f>1-SUM(D2:I2)</f>
        <v>0.15384615400000001</v>
      </c>
      <c r="K2">
        <f>D2*$C2</f>
        <v>73.999999943999995</v>
      </c>
      <c r="L2">
        <f t="shared" ref="L2:P2" si="0">E2*$C2</f>
        <v>10.999999998</v>
      </c>
      <c r="M2">
        <f t="shared" si="0"/>
        <v>3.0000000419999999</v>
      </c>
      <c r="N2">
        <f t="shared" si="0"/>
        <v>0</v>
      </c>
      <c r="O2">
        <f t="shared" si="0"/>
        <v>10.999999998</v>
      </c>
      <c r="P2">
        <f t="shared" si="0"/>
        <v>0</v>
      </c>
      <c r="Q2" t="s">
        <v>92</v>
      </c>
      <c r="R2" s="2">
        <f>SUMIF($B:$B, $Q2, K:K)</f>
        <v>350.99999979199993</v>
      </c>
      <c r="S2" s="2">
        <f>SUMIF($B:$B, $Q2, L:L)</f>
        <v>26.000000008999997</v>
      </c>
      <c r="T2" s="2">
        <f>SUMIF($B:$B, $Q2, M:M)</f>
        <v>30.999999896000002</v>
      </c>
      <c r="U2" s="2">
        <f>SUMIF($B:$B, $Q2, O:O)</f>
        <v>47.999999953999996</v>
      </c>
      <c r="V2" s="2">
        <f>SUMIF($B:$B, $Q2, C:C)</f>
        <v>658</v>
      </c>
      <c r="W2" t="s">
        <v>92</v>
      </c>
      <c r="X2" s="1" t="str">
        <f>CONCATENATE(TEXT(R2,"0"), " (", TEXT(R2/$V$2,"0%"),")")</f>
        <v>351 (53%)</v>
      </c>
      <c r="Y2" s="1" t="str">
        <f>CONCATENATE(TEXT(S2,"0"), " (", TEXT(S2/$V$2,"0%"),")")</f>
        <v>26 (4%)</v>
      </c>
      <c r="Z2" s="1" t="str">
        <f>CONCATENATE(TEXT(T2,"0"), " (", TEXT(T2/$V$2,"0%"),")")</f>
        <v>31 (5%)</v>
      </c>
      <c r="AA2" s="1" t="str">
        <f>CONCATENATE(TEXT(U2,"0"), " (", TEXT(U2/$V$2,"0%"),")")</f>
        <v>48 (7%)</v>
      </c>
      <c r="AB2">
        <v>658</v>
      </c>
    </row>
    <row r="3" spans="1:28" x14ac:dyDescent="0.2">
      <c r="A3" t="s">
        <v>7</v>
      </c>
      <c r="B3" t="s">
        <v>92</v>
      </c>
      <c r="C3">
        <v>156</v>
      </c>
      <c r="D3">
        <v>0.429487179</v>
      </c>
      <c r="E3">
        <v>0</v>
      </c>
      <c r="F3">
        <v>5.1282051000000002E-2</v>
      </c>
      <c r="G3">
        <v>0</v>
      </c>
      <c r="H3">
        <v>8.3333332999999996E-2</v>
      </c>
      <c r="I3">
        <v>0</v>
      </c>
      <c r="J3">
        <f>1-SUM(D3:I3)</f>
        <v>0.43589743700000005</v>
      </c>
      <c r="K3">
        <f t="shared" ref="K3:K66" si="1">D3*$C3</f>
        <v>66.999999923999994</v>
      </c>
      <c r="L3">
        <f t="shared" ref="L3:L66" si="2">E3*$C3</f>
        <v>0</v>
      </c>
      <c r="M3">
        <f t="shared" ref="M3:M66" si="3">F3*$C3</f>
        <v>7.9999999559999999</v>
      </c>
      <c r="N3">
        <f t="shared" ref="N3:N66" si="4">G3*$C3</f>
        <v>0</v>
      </c>
      <c r="O3">
        <f t="shared" ref="O3:O66" si="5">H3*$C3</f>
        <v>12.999999947999999</v>
      </c>
      <c r="P3">
        <f t="shared" ref="P3:P66" si="6">I3*$C3</f>
        <v>0</v>
      </c>
      <c r="Q3" t="s">
        <v>90</v>
      </c>
      <c r="R3" s="2">
        <f>SUMIF($B:$B, $Q3, K:K)</f>
        <v>348.99999991500005</v>
      </c>
      <c r="S3" s="2">
        <f>SUMIF($B:$B, $Q3, L:L)</f>
        <v>84.000000075000003</v>
      </c>
      <c r="T3" s="2">
        <f>SUMIF($B:$B, $Q3, M:M)</f>
        <v>18.999999955999996</v>
      </c>
      <c r="U3" s="2">
        <f>SUMIF($B:$B, $Q3, O:O)</f>
        <v>70.999999889999998</v>
      </c>
      <c r="V3" s="2">
        <f>SUMIF($B:$B, $Q3, C:C)</f>
        <v>799</v>
      </c>
      <c r="W3" t="s">
        <v>90</v>
      </c>
      <c r="X3" s="1" t="str">
        <f>CONCATENATE(TEXT(R3,"0"), " (", TEXT(R3/$V$2,"0%"),")")</f>
        <v>349 (53%)</v>
      </c>
      <c r="Y3" s="1" t="str">
        <f>CONCATENATE(TEXT(S3,"0"), " (", TEXT(S3/$V$2,"0%"),")")</f>
        <v>84 (13%)</v>
      </c>
      <c r="Z3" s="1" t="str">
        <f>CONCATENATE(TEXT(T3,"0"), " (", TEXT(T3/$V$2,"0%"),")")</f>
        <v>19 (3%)</v>
      </c>
      <c r="AA3" s="1" t="str">
        <f>CONCATENATE(TEXT(U3,"0"), " (", TEXT(U3/$V$2,"0%"),")")</f>
        <v>71 (11%)</v>
      </c>
      <c r="AB3">
        <v>799</v>
      </c>
    </row>
    <row r="4" spans="1:28" x14ac:dyDescent="0.2">
      <c r="A4" t="s">
        <v>8</v>
      </c>
      <c r="B4" t="s">
        <v>92</v>
      </c>
      <c r="C4">
        <v>145</v>
      </c>
      <c r="D4">
        <v>0.71724137899999996</v>
      </c>
      <c r="E4">
        <v>2.0689655000000001E-2</v>
      </c>
      <c r="F4">
        <v>2.0689655000000001E-2</v>
      </c>
      <c r="G4">
        <v>0</v>
      </c>
      <c r="H4">
        <v>5.5172414000000003E-2</v>
      </c>
      <c r="I4">
        <v>0</v>
      </c>
      <c r="J4">
        <f>1-SUM(D4:I4)</f>
        <v>0.18620689700000015</v>
      </c>
      <c r="K4">
        <f t="shared" si="1"/>
        <v>103.99999995499999</v>
      </c>
      <c r="L4">
        <f t="shared" si="2"/>
        <v>2.9999999750000002</v>
      </c>
      <c r="M4">
        <f t="shared" si="3"/>
        <v>2.9999999750000002</v>
      </c>
      <c r="N4">
        <f t="shared" si="4"/>
        <v>0</v>
      </c>
      <c r="O4">
        <f t="shared" si="5"/>
        <v>8.0000000300000007</v>
      </c>
      <c r="P4">
        <f t="shared" si="6"/>
        <v>0</v>
      </c>
      <c r="Q4" t="s">
        <v>91</v>
      </c>
      <c r="R4" s="2">
        <f>SUMIF($B:$B, $Q4, K:K)</f>
        <v>99.000000089999986</v>
      </c>
      <c r="S4" s="2">
        <f>SUMIF($B:$B, $Q4, L:L)</f>
        <v>0.99999998400000001</v>
      </c>
      <c r="T4" s="2">
        <f>SUMIF($B:$B, $Q4, M:M)</f>
        <v>6.0000000900000003</v>
      </c>
      <c r="U4" s="2">
        <f>SUMIF($B:$B, $Q4, O:O)</f>
        <v>11.000000010000001</v>
      </c>
      <c r="V4" s="2">
        <f>SUMIF($B:$B, $Q4, C:C)</f>
        <v>186</v>
      </c>
      <c r="W4" t="s">
        <v>91</v>
      </c>
      <c r="X4" s="1" t="str">
        <f>CONCATENATE(TEXT(R4,"0"), " (", TEXT(R4/$V$2,"0%"),")")</f>
        <v>99 (15%)</v>
      </c>
      <c r="Y4" s="1" t="str">
        <f>CONCATENATE(TEXT(S4,"0"), " (", TEXT(S4/$V$2,"0%"),")")</f>
        <v>1 (0%)</v>
      </c>
      <c r="Z4" s="1" t="str">
        <f>CONCATENATE(TEXT(T4,"0"), " (", TEXT(T4/$V$2,"0%"),")")</f>
        <v>6 (1%)</v>
      </c>
      <c r="AA4" s="1" t="str">
        <f>CONCATENATE(TEXT(U4,"0"), " (", TEXT(U4/$V$2,"0%"),")")</f>
        <v>11 (2%)</v>
      </c>
      <c r="AB4">
        <v>186</v>
      </c>
    </row>
    <row r="5" spans="1:28" x14ac:dyDescent="0.2">
      <c r="A5" t="s">
        <v>9</v>
      </c>
      <c r="B5" t="s">
        <v>92</v>
      </c>
      <c r="C5">
        <v>159</v>
      </c>
      <c r="D5">
        <v>0.40880503099999999</v>
      </c>
      <c r="E5">
        <v>6.2893082000000003E-2</v>
      </c>
      <c r="F5">
        <v>8.8050314000000005E-2</v>
      </c>
      <c r="G5">
        <v>5.6603774000000003E-2</v>
      </c>
      <c r="H5">
        <v>7.5471698000000004E-2</v>
      </c>
      <c r="I5">
        <v>0</v>
      </c>
      <c r="J5">
        <f>1-SUM(D5:I5)</f>
        <v>0.30817610100000004</v>
      </c>
      <c r="K5">
        <f t="shared" si="1"/>
        <v>64.999999928999998</v>
      </c>
      <c r="L5">
        <f t="shared" si="2"/>
        <v>10.000000038</v>
      </c>
      <c r="M5">
        <f t="shared" si="3"/>
        <v>13.999999926000001</v>
      </c>
      <c r="N5">
        <f t="shared" si="4"/>
        <v>9.0000000660000001</v>
      </c>
      <c r="O5">
        <f t="shared" si="5"/>
        <v>11.999999982</v>
      </c>
      <c r="P5">
        <f t="shared" si="6"/>
        <v>0</v>
      </c>
      <c r="Q5" t="s">
        <v>89</v>
      </c>
      <c r="R5" s="2">
        <f>SUMIF($B:$B, $Q5, K:K)</f>
        <v>334.99999991999999</v>
      </c>
      <c r="S5" s="2">
        <f>SUMIF($B:$B, $Q5, L:L)</f>
        <v>29.999999944999999</v>
      </c>
      <c r="T5" s="2">
        <f>SUMIF($B:$B, $Q5, M:M)</f>
        <v>30.000000046</v>
      </c>
      <c r="U5" s="2">
        <f>SUMIF($B:$B, $Q5, O:O)</f>
        <v>49.999999932000001</v>
      </c>
      <c r="V5" s="2">
        <f>SUMIF($B:$B, $Q5, C:C)</f>
        <v>698</v>
      </c>
      <c r="W5" t="s">
        <v>89</v>
      </c>
      <c r="X5" s="1" t="str">
        <f>CONCATENATE(TEXT(R5,"0"), " (", TEXT(R5/$V$2,"0%"),")")</f>
        <v>335 (51%)</v>
      </c>
      <c r="Y5" s="1" t="str">
        <f>CONCATENATE(TEXT(S5,"0"), " (", TEXT(S5/$V$2,"0%"),")")</f>
        <v>30 (5%)</v>
      </c>
      <c r="Z5" s="1" t="str">
        <f>CONCATENATE(TEXT(T5,"0"), " (", TEXT(T5/$V$2,"0%"),")")</f>
        <v>30 (5%)</v>
      </c>
      <c r="AA5" s="1" t="str">
        <f>CONCATENATE(TEXT(U5,"0"), " (", TEXT(U5/$V$2,"0%"),")")</f>
        <v>50 (8%)</v>
      </c>
      <c r="AB5">
        <v>698</v>
      </c>
    </row>
    <row r="6" spans="1:28" x14ac:dyDescent="0.2">
      <c r="A6" t="s">
        <v>10</v>
      </c>
      <c r="B6" t="s">
        <v>92</v>
      </c>
      <c r="C6">
        <v>81</v>
      </c>
      <c r="D6">
        <v>0.50617283999999996</v>
      </c>
      <c r="E6">
        <v>2.4691358E-2</v>
      </c>
      <c r="F6">
        <v>3.7037037000000002E-2</v>
      </c>
      <c r="G6">
        <v>0</v>
      </c>
      <c r="H6">
        <v>4.9382716E-2</v>
      </c>
      <c r="I6">
        <v>0</v>
      </c>
      <c r="J6">
        <f>1-SUM(D6:I6)</f>
        <v>0.382716049</v>
      </c>
      <c r="K6">
        <f t="shared" si="1"/>
        <v>41.000000039999996</v>
      </c>
      <c r="L6">
        <f t="shared" si="2"/>
        <v>1.9999999980000001</v>
      </c>
      <c r="M6">
        <f t="shared" si="3"/>
        <v>2.9999999970000002</v>
      </c>
      <c r="N6">
        <f t="shared" si="4"/>
        <v>0</v>
      </c>
      <c r="O6">
        <f t="shared" si="5"/>
        <v>3.9999999960000001</v>
      </c>
      <c r="P6">
        <f t="shared" si="6"/>
        <v>0</v>
      </c>
      <c r="Q6" t="s">
        <v>31</v>
      </c>
      <c r="R6" s="2">
        <f>SUMIF($B:$B, $Q6, K:K)</f>
        <v>139.00000012000001</v>
      </c>
      <c r="S6" s="2">
        <f>SUMIF($B:$B, $Q6, L:L)</f>
        <v>28.000000120000003</v>
      </c>
      <c r="T6" s="2">
        <f>SUMIF($B:$B, $Q6, M:M)</f>
        <v>2.0000000720000002</v>
      </c>
      <c r="U6" s="2">
        <f>SUMIF($B:$B, $Q6, O:O)</f>
        <v>21.999999903999999</v>
      </c>
      <c r="V6" s="2">
        <f>SUMIF($B:$B, $Q6, C:C)</f>
        <v>296</v>
      </c>
      <c r="W6" t="s">
        <v>31</v>
      </c>
      <c r="X6" s="1" t="str">
        <f>CONCATENATE(TEXT(R6,"0"), " (", TEXT(R6/$V$2,"0%"),")")</f>
        <v>139 (21%)</v>
      </c>
      <c r="Y6" s="1" t="str">
        <f>CONCATENATE(TEXT(S6,"0"), " (", TEXT(S6/$V$2,"0%"),")")</f>
        <v>28 (4%)</v>
      </c>
      <c r="Z6" s="1" t="str">
        <f>CONCATENATE(TEXT(T6,"0"), " (", TEXT(T6/$V$2,"0%"),")")</f>
        <v>2 (0%)</v>
      </c>
      <c r="AA6" s="1" t="str">
        <f>CONCATENATE(TEXT(U6,"0"), " (", TEXT(U6/$V$2,"0%"),")")</f>
        <v>22 (3%)</v>
      </c>
      <c r="AB6">
        <v>296</v>
      </c>
    </row>
    <row r="7" spans="1:28" x14ac:dyDescent="0.2">
      <c r="A7" t="s">
        <v>48</v>
      </c>
      <c r="B7" t="s">
        <v>90</v>
      </c>
      <c r="C7">
        <v>297</v>
      </c>
      <c r="D7">
        <v>0.44444444399999999</v>
      </c>
      <c r="E7">
        <v>8.7542088000000004E-2</v>
      </c>
      <c r="F7">
        <v>2.6936027000000001E-2</v>
      </c>
      <c r="G7">
        <v>2.6936027000000001E-2</v>
      </c>
      <c r="H7">
        <v>8.4175083999999997E-2</v>
      </c>
      <c r="I7">
        <v>0</v>
      </c>
      <c r="J7">
        <f>1-SUM(D7:I7)</f>
        <v>0.32996633000000009</v>
      </c>
      <c r="K7">
        <f t="shared" si="1"/>
        <v>131.999999868</v>
      </c>
      <c r="L7">
        <f t="shared" si="2"/>
        <v>26.000000136000001</v>
      </c>
      <c r="M7">
        <f t="shared" si="3"/>
        <v>8.0000000189999998</v>
      </c>
      <c r="N7">
        <f t="shared" si="4"/>
        <v>8.0000000189999998</v>
      </c>
      <c r="O7">
        <f t="shared" si="5"/>
        <v>24.999999947999999</v>
      </c>
      <c r="P7">
        <f t="shared" si="6"/>
        <v>0</v>
      </c>
      <c r="Q7" t="s">
        <v>96</v>
      </c>
      <c r="R7" s="2">
        <f>SUMIF($B:$B, $Q7, K:K)</f>
        <v>109.999999992</v>
      </c>
      <c r="S7" s="2">
        <f>SUMIF($B:$B, $Q7, L:L)</f>
        <v>21.000000051000001</v>
      </c>
      <c r="T7" s="2">
        <f>SUMIF($B:$B, $Q7, M:M)</f>
        <v>4.0000000199999999</v>
      </c>
      <c r="U7" s="2">
        <f>SUMIF($B:$B, $Q7, O:O)</f>
        <v>12.999999941999999</v>
      </c>
      <c r="V7" s="2">
        <f>SUMIF($B:$B, $Q7, C:C)</f>
        <v>213</v>
      </c>
      <c r="W7" t="s">
        <v>96</v>
      </c>
      <c r="X7" s="1" t="str">
        <f>CONCATENATE(TEXT(R7,"0"), " (", TEXT(R7/$V$2,"0%"),")")</f>
        <v>110 (17%)</v>
      </c>
      <c r="Y7" s="1" t="str">
        <f>CONCATENATE(TEXT(S7,"0"), " (", TEXT(S7/$V$2,"0%"),")")</f>
        <v>21 (3%)</v>
      </c>
      <c r="Z7" s="1" t="str">
        <f>CONCATENATE(TEXT(T7,"0"), " (", TEXT(T7/$V$2,"0%"),")")</f>
        <v>4 (1%)</v>
      </c>
      <c r="AA7" s="1" t="str">
        <f>CONCATENATE(TEXT(U7,"0"), " (", TEXT(U7/$V$2,"0%"),")")</f>
        <v>13 (2%)</v>
      </c>
      <c r="AB7">
        <v>213</v>
      </c>
    </row>
    <row r="8" spans="1:28" x14ac:dyDescent="0.2">
      <c r="A8" t="s">
        <v>80</v>
      </c>
      <c r="B8" t="s">
        <v>90</v>
      </c>
      <c r="C8">
        <v>375</v>
      </c>
      <c r="D8">
        <v>0.41599999999999998</v>
      </c>
      <c r="E8">
        <v>0.128</v>
      </c>
      <c r="F8">
        <v>2.4E-2</v>
      </c>
      <c r="G8">
        <v>7.1999999999999995E-2</v>
      </c>
      <c r="H8">
        <v>6.4000000000000001E-2</v>
      </c>
      <c r="I8">
        <v>3.4666666999999998E-2</v>
      </c>
      <c r="J8">
        <f>1-SUM(D8:I8)</f>
        <v>0.26133333300000006</v>
      </c>
      <c r="K8">
        <f t="shared" si="1"/>
        <v>156</v>
      </c>
      <c r="L8">
        <f t="shared" si="2"/>
        <v>48</v>
      </c>
      <c r="M8">
        <f t="shared" si="3"/>
        <v>9</v>
      </c>
      <c r="N8">
        <f t="shared" si="4"/>
        <v>26.999999999999996</v>
      </c>
      <c r="O8">
        <f t="shared" si="5"/>
        <v>24</v>
      </c>
      <c r="P8">
        <f t="shared" si="6"/>
        <v>13.000000125</v>
      </c>
      <c r="Q8" t="s">
        <v>65</v>
      </c>
      <c r="R8" s="2">
        <f>SUMIF($B:$B, $Q8, K:K)</f>
        <v>104.999999937</v>
      </c>
      <c r="S8" s="2">
        <f>SUMIF($B:$B, $Q8, L:L)</f>
        <v>3.9999998990000001</v>
      </c>
      <c r="T8" s="2">
        <f>SUMIF($B:$B, $Q8, M:M)</f>
        <v>0.99999992400000004</v>
      </c>
      <c r="U8" s="2">
        <f>SUMIF($B:$B, $Q8, O:O)</f>
        <v>18.999999976999998</v>
      </c>
      <c r="V8" s="2">
        <f>SUMIF($B:$B, $Q8, C:C)</f>
        <v>203</v>
      </c>
      <c r="W8" t="s">
        <v>65</v>
      </c>
      <c r="X8" s="1" t="str">
        <f>CONCATENATE(TEXT(R8,"0"), " (", TEXT(R8/$V$2,"0%"),")")</f>
        <v>105 (16%)</v>
      </c>
      <c r="Y8" s="1" t="str">
        <f>CONCATENATE(TEXT(S8,"0"), " (", TEXT(S8/$V$2,"0%"),")")</f>
        <v>4 (1%)</v>
      </c>
      <c r="Z8" s="1" t="str">
        <f>CONCATENATE(TEXT(T8,"0"), " (", TEXT(T8/$V$2,"0%"),")")</f>
        <v>1 (0%)</v>
      </c>
      <c r="AA8" s="1" t="str">
        <f>CONCATENATE(TEXT(U8,"0"), " (", TEXT(U8/$V$2,"0%"),")")</f>
        <v>19 (3%)</v>
      </c>
      <c r="AB8">
        <v>203</v>
      </c>
    </row>
    <row r="9" spans="1:28" x14ac:dyDescent="0.2">
      <c r="A9" t="s">
        <v>58</v>
      </c>
      <c r="B9" t="s">
        <v>90</v>
      </c>
      <c r="C9">
        <v>127</v>
      </c>
      <c r="D9">
        <v>0.48031496099999998</v>
      </c>
      <c r="E9">
        <v>7.8740157000000005E-2</v>
      </c>
      <c r="F9">
        <v>1.5748030999999999E-2</v>
      </c>
      <c r="G9">
        <v>0</v>
      </c>
      <c r="H9">
        <v>0.17322834600000001</v>
      </c>
      <c r="I9">
        <v>0</v>
      </c>
      <c r="J9">
        <f>1-SUM(D9:I9)</f>
        <v>0.25196850500000001</v>
      </c>
      <c r="K9">
        <f t="shared" si="1"/>
        <v>61.000000047</v>
      </c>
      <c r="L9">
        <f t="shared" si="2"/>
        <v>9.9999999390000003</v>
      </c>
      <c r="M9">
        <f t="shared" si="3"/>
        <v>1.9999999369999999</v>
      </c>
      <c r="N9">
        <f t="shared" si="4"/>
        <v>0</v>
      </c>
      <c r="O9">
        <f t="shared" si="5"/>
        <v>21.999999942000002</v>
      </c>
      <c r="P9">
        <f t="shared" si="6"/>
        <v>0</v>
      </c>
      <c r="Q9" t="s">
        <v>94</v>
      </c>
      <c r="R9" s="2">
        <f>SUMIF($B:$B, $Q9, K:K)</f>
        <v>981.99999994300003</v>
      </c>
      <c r="S9" s="2">
        <f>SUMIF($B:$B, $Q9, L:L)</f>
        <v>147.99999997200001</v>
      </c>
      <c r="T9" s="2">
        <f>SUMIF($B:$B, $Q9, M:M)</f>
        <v>51.999999918</v>
      </c>
      <c r="U9" s="2">
        <f>SUMIF($B:$B, $Q9, O:O)</f>
        <v>80.000000102999991</v>
      </c>
      <c r="V9" s="2">
        <f>SUMIF($B:$B, $Q9, C:C)</f>
        <v>1762</v>
      </c>
      <c r="W9" t="s">
        <v>94</v>
      </c>
      <c r="X9" s="1" t="str">
        <f>CONCATENATE(TEXT(R9,"0"), " (", TEXT(R9/$V$2,"0%"),")")</f>
        <v>982 (149%)</v>
      </c>
      <c r="Y9" s="1" t="str">
        <f>CONCATENATE(TEXT(S9,"0"), " (", TEXT(S9/$V$2,"0%"),")")</f>
        <v>148 (22%)</v>
      </c>
      <c r="Z9" s="1" t="str">
        <f>CONCATENATE(TEXT(T9,"0"), " (", TEXT(T9/$V$2,"0%"),")")</f>
        <v>52 (8%)</v>
      </c>
      <c r="AA9" s="1" t="str">
        <f>CONCATENATE(TEXT(U9,"0"), " (", TEXT(U9/$V$2,"0%"),")")</f>
        <v>80 (12%)</v>
      </c>
      <c r="AB9">
        <v>1762</v>
      </c>
    </row>
    <row r="10" spans="1:28" x14ac:dyDescent="0.2">
      <c r="A10" t="s">
        <v>49</v>
      </c>
      <c r="B10" t="s">
        <v>91</v>
      </c>
      <c r="C10">
        <v>186</v>
      </c>
      <c r="D10">
        <v>0.53225806499999995</v>
      </c>
      <c r="E10">
        <v>5.3763439999999999E-3</v>
      </c>
      <c r="F10">
        <v>3.2258065000000002E-2</v>
      </c>
      <c r="G10">
        <v>0</v>
      </c>
      <c r="H10">
        <v>5.9139785E-2</v>
      </c>
      <c r="I10">
        <v>0</v>
      </c>
      <c r="J10">
        <f>1-SUM(D10:I10)</f>
        <v>0.37096774100000007</v>
      </c>
      <c r="K10">
        <f t="shared" si="1"/>
        <v>99.000000089999986</v>
      </c>
      <c r="L10">
        <f t="shared" si="2"/>
        <v>0.99999998400000001</v>
      </c>
      <c r="M10">
        <f t="shared" si="3"/>
        <v>6.0000000900000003</v>
      </c>
      <c r="N10">
        <f t="shared" si="4"/>
        <v>0</v>
      </c>
      <c r="O10">
        <f t="shared" si="5"/>
        <v>11.000000010000001</v>
      </c>
      <c r="P10">
        <f t="shared" si="6"/>
        <v>0</v>
      </c>
      <c r="Q10" t="s">
        <v>100</v>
      </c>
      <c r="R10" s="2">
        <f>SUMIF($B:$B, $Q10, K:K)</f>
        <v>65.000000055000001</v>
      </c>
      <c r="S10" s="2">
        <f>SUMIF($B:$B, $Q10, L:L)</f>
        <v>23.999999972999998</v>
      </c>
      <c r="T10" s="2">
        <f>SUMIF($B:$B, $Q10, M:M)</f>
        <v>0</v>
      </c>
      <c r="U10" s="2">
        <f>SUMIF($B:$B, $Q10, O:O)</f>
        <v>9.0000000359999994</v>
      </c>
      <c r="V10" s="2">
        <f>SUMIF($B:$B, $Q10, C:C)</f>
        <v>123</v>
      </c>
      <c r="W10" t="s">
        <v>100</v>
      </c>
      <c r="X10" s="1" t="str">
        <f>CONCATENATE(TEXT(R10,"0"), " (", TEXT(R10/$V$2,"0%"),")")</f>
        <v>65 (10%)</v>
      </c>
      <c r="Y10" s="1" t="str">
        <f>CONCATENATE(TEXT(S10,"0"), " (", TEXT(S10/$V$2,"0%"),")")</f>
        <v>24 (4%)</v>
      </c>
      <c r="Z10" s="1" t="str">
        <f>CONCATENATE(TEXT(T10,"0"), " (", TEXT(T10/$V$2,"0%"),")")</f>
        <v>0 (0%)</v>
      </c>
      <c r="AA10" s="1" t="str">
        <f>CONCATENATE(TEXT(U10,"0"), " (", TEXT(U10/$V$2,"0%"),")")</f>
        <v>9 (1%)</v>
      </c>
      <c r="AB10">
        <v>123</v>
      </c>
    </row>
    <row r="11" spans="1:28" x14ac:dyDescent="0.2">
      <c r="A11" t="s">
        <v>11</v>
      </c>
      <c r="B11" t="s">
        <v>89</v>
      </c>
      <c r="C11">
        <v>135</v>
      </c>
      <c r="D11">
        <v>0.25925925900000002</v>
      </c>
      <c r="E11">
        <v>3.7037037000000002E-2</v>
      </c>
      <c r="F11">
        <v>3.7037037000000002E-2</v>
      </c>
      <c r="G11">
        <v>0</v>
      </c>
      <c r="H11">
        <v>2.9629630000000001E-2</v>
      </c>
      <c r="I11">
        <v>0.118518519</v>
      </c>
      <c r="J11">
        <f>1-SUM(D11:I11)</f>
        <v>0.51851851800000004</v>
      </c>
      <c r="K11">
        <f t="shared" si="1"/>
        <v>34.999999965000001</v>
      </c>
      <c r="L11">
        <f t="shared" si="2"/>
        <v>4.9999999950000005</v>
      </c>
      <c r="M11">
        <f t="shared" si="3"/>
        <v>4.9999999950000005</v>
      </c>
      <c r="N11">
        <f t="shared" si="4"/>
        <v>0</v>
      </c>
      <c r="O11">
        <f t="shared" si="5"/>
        <v>4.0000000499999997</v>
      </c>
      <c r="P11">
        <f t="shared" si="6"/>
        <v>16.000000065000002</v>
      </c>
      <c r="Q11" t="s">
        <v>98</v>
      </c>
      <c r="R11" s="2">
        <f>SUMIF($B:$B, $Q11, K:K)</f>
        <v>833.99999994299992</v>
      </c>
      <c r="S11" s="2">
        <f>SUMIF($B:$B, $Q11, L:L)</f>
        <v>50.000000165000003</v>
      </c>
      <c r="T11" s="2">
        <f>SUMIF($B:$B, $Q11, M:M)</f>
        <v>43.000000273999994</v>
      </c>
      <c r="U11" s="2">
        <f>SUMIF($B:$B, $Q11, O:O)</f>
        <v>96.000000163999999</v>
      </c>
      <c r="V11" s="2">
        <f>SUMIF($B:$B, $Q11, C:C)</f>
        <v>1422</v>
      </c>
      <c r="W11" t="s">
        <v>98</v>
      </c>
      <c r="X11" s="1" t="str">
        <f>CONCATENATE(TEXT(R11,"0"), " (", TEXT(R11/$V$2,"0%"),")")</f>
        <v>834 (127%)</v>
      </c>
      <c r="Y11" s="1" t="str">
        <f>CONCATENATE(TEXT(S11,"0"), " (", TEXT(S11/$V$2,"0%"),")")</f>
        <v>50 (8%)</v>
      </c>
      <c r="Z11" s="1" t="str">
        <f>CONCATENATE(TEXT(T11,"0"), " (", TEXT(T11/$V$2,"0%"),")")</f>
        <v>43 (7%)</v>
      </c>
      <c r="AA11" s="1" t="str">
        <f>CONCATENATE(TEXT(U11,"0"), " (", TEXT(U11/$V$2,"0%"),")")</f>
        <v>96 (15%)</v>
      </c>
      <c r="AB11">
        <v>1422</v>
      </c>
    </row>
    <row r="12" spans="1:28" x14ac:dyDescent="0.2">
      <c r="A12" t="s">
        <v>16</v>
      </c>
      <c r="B12" t="s">
        <v>89</v>
      </c>
      <c r="C12">
        <v>150</v>
      </c>
      <c r="D12">
        <v>0.50666666699999996</v>
      </c>
      <c r="E12">
        <v>1.3333332999999999E-2</v>
      </c>
      <c r="F12">
        <v>6.6666666999999999E-2</v>
      </c>
      <c r="G12">
        <v>0</v>
      </c>
      <c r="H12">
        <v>9.3333333000000004E-2</v>
      </c>
      <c r="I12">
        <v>0</v>
      </c>
      <c r="J12">
        <f>1-SUM(D12:I12)</f>
        <v>0.32000000000000006</v>
      </c>
      <c r="K12">
        <f t="shared" si="1"/>
        <v>76.000000049999997</v>
      </c>
      <c r="L12">
        <f t="shared" si="2"/>
        <v>1.9999999499999999</v>
      </c>
      <c r="M12">
        <f t="shared" si="3"/>
        <v>10.000000050000001</v>
      </c>
      <c r="N12">
        <f t="shared" si="4"/>
        <v>0</v>
      </c>
      <c r="O12">
        <f t="shared" si="5"/>
        <v>13.999999950000001</v>
      </c>
      <c r="P12">
        <f t="shared" si="6"/>
        <v>0</v>
      </c>
      <c r="Q12" t="s">
        <v>97</v>
      </c>
      <c r="R12" s="2">
        <f>SUMIF($B:$B, $Q12, K:K)</f>
        <v>251.99999998199999</v>
      </c>
      <c r="S12" s="2">
        <f>SUMIF($B:$B, $Q12, L:L)</f>
        <v>44.999999832</v>
      </c>
      <c r="T12" s="2">
        <f>SUMIF($B:$B, $Q12, M:M)</f>
        <v>10.000000001</v>
      </c>
      <c r="U12" s="2">
        <f>SUMIF($B:$B, $Q12, O:O)</f>
        <v>74.999999891000002</v>
      </c>
      <c r="V12" s="2">
        <f>SUMIF($B:$B, $Q12, C:C)</f>
        <v>655</v>
      </c>
      <c r="W12" t="s">
        <v>97</v>
      </c>
      <c r="X12" s="1" t="str">
        <f>CONCATENATE(TEXT(R12,"0"), " (", TEXT(R12/$V$2,"0%"),")")</f>
        <v>252 (38%)</v>
      </c>
      <c r="Y12" s="1" t="str">
        <f>CONCATENATE(TEXT(S12,"0"), " (", TEXT(S12/$V$2,"0%"),")")</f>
        <v>45 (7%)</v>
      </c>
      <c r="Z12" s="1" t="str">
        <f>CONCATENATE(TEXT(T12,"0"), " (", TEXT(T12/$V$2,"0%"),")")</f>
        <v>10 (2%)</v>
      </c>
      <c r="AA12" s="1" t="str">
        <f>CONCATENATE(TEXT(U12,"0"), " (", TEXT(U12/$V$2,"0%"),")")</f>
        <v>75 (11%)</v>
      </c>
      <c r="AB12">
        <v>655</v>
      </c>
    </row>
    <row r="13" spans="1:28" x14ac:dyDescent="0.2">
      <c r="A13" t="s">
        <v>18</v>
      </c>
      <c r="B13" t="s">
        <v>89</v>
      </c>
      <c r="C13">
        <v>220</v>
      </c>
      <c r="D13">
        <v>0.59545454499999995</v>
      </c>
      <c r="E13">
        <v>4.0909091000000002E-2</v>
      </c>
      <c r="F13">
        <v>3.1818182E-2</v>
      </c>
      <c r="G13">
        <v>1.3636364E-2</v>
      </c>
      <c r="H13">
        <v>4.0909091000000002E-2</v>
      </c>
      <c r="I13">
        <v>0</v>
      </c>
      <c r="J13">
        <f>1-SUM(D13:I13)</f>
        <v>0.27727272700000016</v>
      </c>
      <c r="K13">
        <f t="shared" si="1"/>
        <v>130.99999989999998</v>
      </c>
      <c r="L13">
        <f t="shared" si="2"/>
        <v>9.0000000199999999</v>
      </c>
      <c r="M13">
        <f t="shared" si="3"/>
        <v>7.0000000399999998</v>
      </c>
      <c r="N13">
        <f t="shared" si="4"/>
        <v>3.00000008</v>
      </c>
      <c r="O13">
        <f t="shared" si="5"/>
        <v>9.0000000199999999</v>
      </c>
      <c r="P13">
        <f t="shared" si="6"/>
        <v>0</v>
      </c>
      <c r="Q13" t="s">
        <v>103</v>
      </c>
      <c r="R13" s="2">
        <f>SUMIF($B:$B, $Q13, K:K)</f>
        <v>74.999999966999994</v>
      </c>
      <c r="S13" s="2">
        <f>SUMIF($B:$B, $Q13, L:L)</f>
        <v>7.9999999350000008</v>
      </c>
      <c r="T13" s="2">
        <f>SUMIF($B:$B, $Q13, M:M)</f>
        <v>3.000000075</v>
      </c>
      <c r="U13" s="2">
        <f>SUMIF($B:$B, $Q13, O:O)</f>
        <v>24.999999936000002</v>
      </c>
      <c r="V13" s="2">
        <f>SUMIF($B:$B, $Q13, C:C)</f>
        <v>159</v>
      </c>
      <c r="W13" t="s">
        <v>103</v>
      </c>
      <c r="X13" s="1" t="str">
        <f>CONCATENATE(TEXT(R13,"0"), " (", TEXT(R13/$V$2,"0%"),")")</f>
        <v>75 (11%)</v>
      </c>
      <c r="Y13" s="1" t="str">
        <f>CONCATENATE(TEXT(S13,"0"), " (", TEXT(S13/$V$2,"0%"),")")</f>
        <v>8 (1%)</v>
      </c>
      <c r="Z13" s="1" t="str">
        <f>CONCATENATE(TEXT(T13,"0"), " (", TEXT(T13/$V$2,"0%"),")")</f>
        <v>3 (0%)</v>
      </c>
      <c r="AA13" s="1" t="str">
        <f>CONCATENATE(TEXT(U13,"0"), " (", TEXT(U13/$V$2,"0%"),")")</f>
        <v>25 (4%)</v>
      </c>
      <c r="AB13">
        <v>159</v>
      </c>
    </row>
    <row r="14" spans="1:28" x14ac:dyDescent="0.2">
      <c r="A14" t="s">
        <v>19</v>
      </c>
      <c r="B14" t="s">
        <v>89</v>
      </c>
      <c r="C14">
        <v>193</v>
      </c>
      <c r="D14">
        <v>0.48186528499999998</v>
      </c>
      <c r="E14">
        <v>7.2538859999999997E-2</v>
      </c>
      <c r="F14">
        <v>4.1450777000000001E-2</v>
      </c>
      <c r="G14">
        <v>2.5906736E-2</v>
      </c>
      <c r="H14">
        <v>0.11917098399999999</v>
      </c>
      <c r="I14">
        <v>0</v>
      </c>
      <c r="J14">
        <f>1-SUM(D14:I14)</f>
        <v>0.25906735799999991</v>
      </c>
      <c r="K14">
        <f t="shared" si="1"/>
        <v>93.00000000499999</v>
      </c>
      <c r="L14">
        <f t="shared" si="2"/>
        <v>13.99999998</v>
      </c>
      <c r="M14">
        <f t="shared" si="3"/>
        <v>7.9999999610000003</v>
      </c>
      <c r="N14">
        <f t="shared" si="4"/>
        <v>5.0000000479999995</v>
      </c>
      <c r="O14">
        <f t="shared" si="5"/>
        <v>22.999999912</v>
      </c>
      <c r="P14">
        <f t="shared" si="6"/>
        <v>0</v>
      </c>
      <c r="Q14" t="s">
        <v>110</v>
      </c>
      <c r="R14" s="2">
        <f>SUMIF($B:$B, $Q14, K:K)</f>
        <v>279.000000086</v>
      </c>
      <c r="S14" s="2">
        <f>SUMIF($B:$B, $Q14, L:L)</f>
        <v>31.999999944000002</v>
      </c>
      <c r="T14" s="2">
        <f>SUMIF($B:$B, $Q14, M:M)</f>
        <v>12.999999911</v>
      </c>
      <c r="U14" s="2">
        <f>SUMIF($B:$B, $Q14, O:O)</f>
        <v>19.000000142000001</v>
      </c>
      <c r="V14" s="2">
        <f>SUMIF($B:$B, $Q14, C:C)</f>
        <v>693</v>
      </c>
      <c r="W14" t="s">
        <v>93</v>
      </c>
      <c r="X14" s="1" t="str">
        <f>CONCATENATE(TEXT(R14,"0"), " (", TEXT(R14/$V$2,"0%"),")")</f>
        <v>279 (42%)</v>
      </c>
      <c r="Y14" s="1" t="str">
        <f>CONCATENATE(TEXT(S14,"0"), " (", TEXT(S14/$V$2,"0%"),")")</f>
        <v>32 (5%)</v>
      </c>
      <c r="Z14" s="1" t="str">
        <f>CONCATENATE(TEXT(T14,"0"), " (", TEXT(T14/$V$2,"0%"),")")</f>
        <v>13 (2%)</v>
      </c>
      <c r="AA14" s="1" t="str">
        <f>CONCATENATE(TEXT(U14,"0"), " (", TEXT(U14/$V$2,"0%"),")")</f>
        <v>19 (3%)</v>
      </c>
      <c r="AB14">
        <v>693</v>
      </c>
    </row>
    <row r="15" spans="1:28" x14ac:dyDescent="0.2">
      <c r="A15" t="s">
        <v>31</v>
      </c>
      <c r="B15" t="s">
        <v>31</v>
      </c>
      <c r="C15">
        <v>296</v>
      </c>
      <c r="D15">
        <v>0.469594595</v>
      </c>
      <c r="E15">
        <v>9.4594595000000004E-2</v>
      </c>
      <c r="F15">
        <v>6.7567570000000004E-3</v>
      </c>
      <c r="G15">
        <v>4.0540540999999999E-2</v>
      </c>
      <c r="H15">
        <v>7.4324323999999997E-2</v>
      </c>
      <c r="I15">
        <v>0</v>
      </c>
      <c r="J15">
        <f>1-SUM(D15:I15)</f>
        <v>0.31418918799999995</v>
      </c>
      <c r="K15">
        <f t="shared" si="1"/>
        <v>139.00000012000001</v>
      </c>
      <c r="L15">
        <f t="shared" si="2"/>
        <v>28.000000120000003</v>
      </c>
      <c r="M15">
        <f t="shared" si="3"/>
        <v>2.0000000720000002</v>
      </c>
      <c r="N15">
        <f t="shared" si="4"/>
        <v>12.000000136000001</v>
      </c>
      <c r="O15">
        <f t="shared" si="5"/>
        <v>21.999999903999999</v>
      </c>
      <c r="P15">
        <f t="shared" si="6"/>
        <v>0</v>
      </c>
      <c r="Q15" t="s">
        <v>85</v>
      </c>
      <c r="R15" s="2">
        <f>SUMIF($B:$B, $Q15, K:K)</f>
        <v>505.00000003100001</v>
      </c>
      <c r="S15" s="2">
        <f>SUMIF($B:$B, $Q15, L:L)</f>
        <v>90.99999994800001</v>
      </c>
      <c r="T15" s="2">
        <f>SUMIF($B:$B, $Q15, M:M)</f>
        <v>35.000000323000002</v>
      </c>
      <c r="U15" s="2">
        <f>SUMIF($B:$B, $Q15, O:O)</f>
        <v>96.000000028000002</v>
      </c>
      <c r="V15" s="2">
        <f>SUMIF($B:$B, $Q15, C:C)</f>
        <v>1197</v>
      </c>
      <c r="W15" t="s">
        <v>85</v>
      </c>
      <c r="X15" s="1" t="str">
        <f>CONCATENATE(TEXT(R15,"0"), " (", TEXT(R15/$V$2,"0%"),")")</f>
        <v>505 (77%)</v>
      </c>
      <c r="Y15" s="1" t="str">
        <f>CONCATENATE(TEXT(S15,"0"), " (", TEXT(S15/$V$2,"0%"),")")</f>
        <v>91 (14%)</v>
      </c>
      <c r="Z15" s="1" t="str">
        <f>CONCATENATE(TEXT(T15,"0"), " (", TEXT(T15/$V$2,"0%"),")")</f>
        <v>35 (5%)</v>
      </c>
      <c r="AA15" s="1" t="str">
        <f>CONCATENATE(TEXT(U15,"0"), " (", TEXT(U15/$V$2,"0%"),")")</f>
        <v>96 (15%)</v>
      </c>
      <c r="AB15">
        <v>1197</v>
      </c>
    </row>
    <row r="16" spans="1:28" x14ac:dyDescent="0.2">
      <c r="A16" t="s">
        <v>51</v>
      </c>
      <c r="B16" t="s">
        <v>96</v>
      </c>
      <c r="C16">
        <v>114</v>
      </c>
      <c r="D16">
        <v>0.412280702</v>
      </c>
      <c r="E16">
        <v>0.11403508800000001</v>
      </c>
      <c r="F16">
        <v>1.7543860000000001E-2</v>
      </c>
      <c r="G16">
        <v>0</v>
      </c>
      <c r="H16">
        <v>8.7719298000000001E-2</v>
      </c>
      <c r="I16">
        <v>2.6315788999999999E-2</v>
      </c>
      <c r="J16">
        <f>1-SUM(D16:I16)</f>
        <v>0.3421052630000001</v>
      </c>
      <c r="K16">
        <f t="shared" si="1"/>
        <v>47.000000028000002</v>
      </c>
      <c r="L16">
        <f t="shared" si="2"/>
        <v>13.000000032000001</v>
      </c>
      <c r="M16">
        <f t="shared" si="3"/>
        <v>2.0000000400000002</v>
      </c>
      <c r="N16">
        <f t="shared" si="4"/>
        <v>0</v>
      </c>
      <c r="O16">
        <f t="shared" si="5"/>
        <v>9.9999999719999995</v>
      </c>
      <c r="P16">
        <f t="shared" si="6"/>
        <v>2.999999946</v>
      </c>
      <c r="Q16" t="s">
        <v>95</v>
      </c>
      <c r="R16" s="2">
        <f>SUMIF($B:$B, $Q16, K:K)</f>
        <v>229.000000046</v>
      </c>
      <c r="S16" s="2">
        <f>SUMIF($B:$B, $Q16, L:L)</f>
        <v>19.000000015000001</v>
      </c>
      <c r="T16" s="2">
        <f>SUMIF($B:$B, $Q16, M:M)</f>
        <v>23.999999949999999</v>
      </c>
      <c r="U16" s="2">
        <f>SUMIF($B:$B, $Q16, O:O)</f>
        <v>57.000000112999992</v>
      </c>
      <c r="V16" s="2">
        <f>SUMIF($B:$B, $Q16, C:C)</f>
        <v>473</v>
      </c>
      <c r="W16" t="s">
        <v>95</v>
      </c>
      <c r="X16" s="1" t="str">
        <f>CONCATENATE(TEXT(R16,"0"), " (", TEXT(R16/$V$2,"0%"),")")</f>
        <v>229 (35%)</v>
      </c>
      <c r="Y16" s="1" t="str">
        <f>CONCATENATE(TEXT(S16,"0"), " (", TEXT(S16/$V$2,"0%"),")")</f>
        <v>19 (3%)</v>
      </c>
      <c r="Z16" s="1" t="str">
        <f>CONCATENATE(TEXT(T16,"0"), " (", TEXT(T16/$V$2,"0%"),")")</f>
        <v>24 (4%)</v>
      </c>
      <c r="AA16" s="1" t="str">
        <f>CONCATENATE(TEXT(U16,"0"), " (", TEXT(U16/$V$2,"0%"),")")</f>
        <v>57 (9%)</v>
      </c>
      <c r="AB16">
        <v>473</v>
      </c>
    </row>
    <row r="17" spans="1:28" x14ac:dyDescent="0.2">
      <c r="A17" t="s">
        <v>56</v>
      </c>
      <c r="B17" t="s">
        <v>96</v>
      </c>
      <c r="C17">
        <v>99</v>
      </c>
      <c r="D17">
        <v>0.63636363600000001</v>
      </c>
      <c r="E17">
        <v>8.0808081000000004E-2</v>
      </c>
      <c r="F17">
        <v>2.0202020000000001E-2</v>
      </c>
      <c r="G17">
        <v>0</v>
      </c>
      <c r="H17">
        <v>3.0303030000000002E-2</v>
      </c>
      <c r="I17">
        <v>0</v>
      </c>
      <c r="J17">
        <f>1-SUM(D17:I17)</f>
        <v>0.23232323299999991</v>
      </c>
      <c r="K17">
        <f t="shared" si="1"/>
        <v>62.999999964000004</v>
      </c>
      <c r="L17">
        <f t="shared" si="2"/>
        <v>8.0000000189999998</v>
      </c>
      <c r="M17">
        <f t="shared" si="3"/>
        <v>1.9999999800000001</v>
      </c>
      <c r="N17">
        <f t="shared" si="4"/>
        <v>0</v>
      </c>
      <c r="O17">
        <f t="shared" si="5"/>
        <v>2.9999999700000002</v>
      </c>
      <c r="P17">
        <f t="shared" si="6"/>
        <v>0</v>
      </c>
      <c r="Q17" t="s">
        <v>87</v>
      </c>
      <c r="R17" s="2">
        <f>SUMIF($B:$B, $Q17, K:K)</f>
        <v>724.99999972099999</v>
      </c>
      <c r="S17" s="2">
        <f>SUMIF($B:$B, $Q17, L:L)</f>
        <v>46.000000100999998</v>
      </c>
      <c r="T17" s="2">
        <f>SUMIF($B:$B, $Q17, M:M)</f>
        <v>61.999999708000004</v>
      </c>
      <c r="U17" s="2">
        <f>SUMIF($B:$B, $Q17, O:O)</f>
        <v>93.999999971999998</v>
      </c>
      <c r="V17" s="2">
        <f>SUMIF($B:$B, $Q17, C:C)</f>
        <v>1438</v>
      </c>
      <c r="W17" t="s">
        <v>87</v>
      </c>
      <c r="X17" s="1" t="str">
        <f>CONCATENATE(TEXT(R17,"0"), " (", TEXT(R17/$V$2,"0%"),")")</f>
        <v>725 (110%)</v>
      </c>
      <c r="Y17" s="1" t="str">
        <f>CONCATENATE(TEXT(S17,"0"), " (", TEXT(S17/$V$2,"0%"),")")</f>
        <v>46 (7%)</v>
      </c>
      <c r="Z17" s="1" t="str">
        <f>CONCATENATE(TEXT(T17,"0"), " (", TEXT(T17/$V$2,"0%"),")")</f>
        <v>62 (9%)</v>
      </c>
      <c r="AA17" s="1" t="str">
        <f>CONCATENATE(TEXT(U17,"0"), " (", TEXT(U17/$V$2,"0%"),")")</f>
        <v>94 (14%)</v>
      </c>
      <c r="AB17">
        <v>1438</v>
      </c>
    </row>
    <row r="18" spans="1:28" x14ac:dyDescent="0.2">
      <c r="A18" t="s">
        <v>65</v>
      </c>
      <c r="B18" t="s">
        <v>65</v>
      </c>
      <c r="C18">
        <v>203</v>
      </c>
      <c r="D18">
        <v>0.517241379</v>
      </c>
      <c r="E18">
        <v>1.9704433E-2</v>
      </c>
      <c r="F18">
        <v>4.9261080000000002E-3</v>
      </c>
      <c r="G18">
        <v>0</v>
      </c>
      <c r="H18">
        <v>9.3596058999999995E-2</v>
      </c>
      <c r="I18">
        <v>0</v>
      </c>
      <c r="J18">
        <f>1-SUM(D18:I18)</f>
        <v>0.36453202099999993</v>
      </c>
      <c r="K18">
        <f t="shared" si="1"/>
        <v>104.999999937</v>
      </c>
      <c r="L18">
        <f t="shared" si="2"/>
        <v>3.9999998990000001</v>
      </c>
      <c r="M18">
        <f t="shared" si="3"/>
        <v>0.99999992400000004</v>
      </c>
      <c r="N18">
        <f t="shared" si="4"/>
        <v>0</v>
      </c>
      <c r="O18">
        <f t="shared" si="5"/>
        <v>18.999999976999998</v>
      </c>
      <c r="P18">
        <f t="shared" si="6"/>
        <v>0</v>
      </c>
      <c r="Q18" t="s">
        <v>6</v>
      </c>
      <c r="R18" s="2">
        <f>SUMIF($B:$B, $Q18, K:K)</f>
        <v>61.999999926000001</v>
      </c>
      <c r="S18" s="2">
        <f>SUMIF($B:$B, $Q18, L:L)</f>
        <v>1.9999999829999999</v>
      </c>
      <c r="T18" s="2">
        <f>SUMIF($B:$B, $Q18, M:M)</f>
        <v>12.000000049000001</v>
      </c>
      <c r="U18" s="2">
        <f>SUMIF($B:$B, $Q18, O:O)</f>
        <v>17.999999998</v>
      </c>
      <c r="V18" s="2">
        <f>SUMIF($B:$B, $Q18, C:C)</f>
        <v>151</v>
      </c>
      <c r="W18" t="s">
        <v>6</v>
      </c>
      <c r="X18" s="1" t="str">
        <f>CONCATENATE(TEXT(R18,"0"), " (", TEXT(R18/$V$2,"0%"),")")</f>
        <v>62 (9%)</v>
      </c>
      <c r="Y18" s="1" t="str">
        <f>CONCATENATE(TEXT(S18,"0"), " (", TEXT(S18/$V$2,"0%"),")")</f>
        <v>2 (0%)</v>
      </c>
      <c r="Z18" s="1" t="str">
        <f>CONCATENATE(TEXT(T18,"0"), " (", TEXT(T18/$V$2,"0%"),")")</f>
        <v>12 (2%)</v>
      </c>
      <c r="AA18" s="1" t="str">
        <f>CONCATENATE(TEXT(U18,"0"), " (", TEXT(U18/$V$2,"0%"),")")</f>
        <v>18 (3%)</v>
      </c>
      <c r="AB18">
        <v>151</v>
      </c>
    </row>
    <row r="19" spans="1:28" x14ac:dyDescent="0.2">
      <c r="A19" t="s">
        <v>20</v>
      </c>
      <c r="B19" t="s">
        <v>94</v>
      </c>
      <c r="C19">
        <v>236</v>
      </c>
      <c r="D19">
        <v>0.53813559300000002</v>
      </c>
      <c r="E19">
        <v>0.15677966099999999</v>
      </c>
      <c r="F19">
        <v>4.2372879999999996E-3</v>
      </c>
      <c r="G19">
        <v>4.2372879999999996E-3</v>
      </c>
      <c r="H19">
        <v>1.6949153000000002E-2</v>
      </c>
      <c r="I19">
        <v>8.4745759999999993E-3</v>
      </c>
      <c r="J19">
        <f>1-SUM(D19:I19)</f>
        <v>0.271186441</v>
      </c>
      <c r="K19">
        <f t="shared" si="1"/>
        <v>126.99999994800001</v>
      </c>
      <c r="L19">
        <f t="shared" si="2"/>
        <v>36.999999996</v>
      </c>
      <c r="M19">
        <f t="shared" si="3"/>
        <v>0.99999996799999991</v>
      </c>
      <c r="N19">
        <f t="shared" si="4"/>
        <v>0.99999996799999991</v>
      </c>
      <c r="O19">
        <f t="shared" si="5"/>
        <v>4.0000001080000001</v>
      </c>
      <c r="P19">
        <f t="shared" si="6"/>
        <v>1.9999999359999998</v>
      </c>
      <c r="Q19" t="s">
        <v>86</v>
      </c>
      <c r="R19" s="2">
        <f>SUMIF($B:$B, $Q19, K:K)</f>
        <v>273.00000005499999</v>
      </c>
      <c r="S19" s="2">
        <f>SUMIF($B:$B, $Q19, L:L)</f>
        <v>14.000000014999999</v>
      </c>
      <c r="T19" s="2">
        <f>SUMIF($B:$B, $Q19, M:M)</f>
        <v>32.000000112000002</v>
      </c>
      <c r="U19" s="2">
        <f>SUMIF($B:$B, $Q19, O:O)</f>
        <v>37.999999852000002</v>
      </c>
      <c r="V19" s="2">
        <f>SUMIF($B:$B, $Q19, C:C)</f>
        <v>517</v>
      </c>
      <c r="W19" t="s">
        <v>86</v>
      </c>
      <c r="X19" s="1" t="str">
        <f>CONCATENATE(TEXT(R19,"0"), " (", TEXT(R19/$V$2,"0%"),")")</f>
        <v>273 (41%)</v>
      </c>
      <c r="Y19" s="1" t="str">
        <f>CONCATENATE(TEXT(S19,"0"), " (", TEXT(S19/$V$2,"0%"),")")</f>
        <v>14 (2%)</v>
      </c>
      <c r="Z19" s="1" t="str">
        <f>CONCATENATE(TEXT(T19,"0"), " (", TEXT(T19/$V$2,"0%"),")")</f>
        <v>32 (5%)</v>
      </c>
      <c r="AA19" s="1" t="str">
        <f>CONCATENATE(TEXT(U19,"0"), " (", TEXT(U19/$V$2,"0%"),")")</f>
        <v>38 (6%)</v>
      </c>
      <c r="AB19">
        <v>517</v>
      </c>
    </row>
    <row r="20" spans="1:28" x14ac:dyDescent="0.2">
      <c r="A20" t="s">
        <v>21</v>
      </c>
      <c r="B20" t="s">
        <v>94</v>
      </c>
      <c r="C20">
        <v>129</v>
      </c>
      <c r="D20">
        <v>0.47286821699999998</v>
      </c>
      <c r="E20">
        <v>0.217054264</v>
      </c>
      <c r="F20">
        <v>2.3255814E-2</v>
      </c>
      <c r="G20">
        <v>6.9767441999999999E-2</v>
      </c>
      <c r="H20">
        <v>0</v>
      </c>
      <c r="I20">
        <v>0</v>
      </c>
      <c r="J20">
        <f>1-SUM(D20:I20)</f>
        <v>0.21705426300000008</v>
      </c>
      <c r="K20">
        <f t="shared" si="1"/>
        <v>60.999999992999996</v>
      </c>
      <c r="L20">
        <f t="shared" si="2"/>
        <v>28.000000056000001</v>
      </c>
      <c r="M20">
        <f t="shared" si="3"/>
        <v>3.0000000060000001</v>
      </c>
      <c r="N20">
        <f t="shared" si="4"/>
        <v>9.0000000179999997</v>
      </c>
      <c r="O20">
        <f t="shared" si="5"/>
        <v>0</v>
      </c>
      <c r="P20">
        <f t="shared" si="6"/>
        <v>0</v>
      </c>
      <c r="Q20" t="s">
        <v>101</v>
      </c>
      <c r="R20" s="2">
        <f>SUMIF($B:$B, $Q20, K:K)</f>
        <v>119.999999961</v>
      </c>
      <c r="S20" s="2">
        <f>SUMIF($B:$B, $Q20, L:L)</f>
        <v>3.9999999690000001</v>
      </c>
      <c r="T20" s="2">
        <f>SUMIF($B:$B, $Q20, M:M)</f>
        <v>2.999999979</v>
      </c>
      <c r="U20" s="2">
        <f>SUMIF($B:$B, $Q20, O:O)</f>
        <v>18.000000017999998</v>
      </c>
      <c r="V20" s="2">
        <f>SUMIF($B:$B, $Q20, C:C)</f>
        <v>234</v>
      </c>
      <c r="W20" t="s">
        <v>101</v>
      </c>
      <c r="X20" s="1" t="str">
        <f>CONCATENATE(TEXT(R20,"0"), " (", TEXT(R20/$V$2,"0%"),")")</f>
        <v>120 (18%)</v>
      </c>
      <c r="Y20" s="1" t="str">
        <f>CONCATENATE(TEXT(S20,"0"), " (", TEXT(S20/$V$2,"0%"),")")</f>
        <v>4 (1%)</v>
      </c>
      <c r="Z20" s="1" t="str">
        <f>CONCATENATE(TEXT(T20,"0"), " (", TEXT(T20/$V$2,"0%"),")")</f>
        <v>3 (0%)</v>
      </c>
      <c r="AA20" s="1" t="str">
        <f>CONCATENATE(TEXT(U20,"0"), " (", TEXT(U20/$V$2,"0%"),")")</f>
        <v>18 (3%)</v>
      </c>
      <c r="AB20">
        <v>234</v>
      </c>
    </row>
    <row r="21" spans="1:28" x14ac:dyDescent="0.2">
      <c r="A21" t="s">
        <v>22</v>
      </c>
      <c r="B21" t="s">
        <v>94</v>
      </c>
      <c r="C21">
        <v>162</v>
      </c>
      <c r="D21">
        <v>0.54938271599999999</v>
      </c>
      <c r="E21">
        <v>9.8765432E-2</v>
      </c>
      <c r="F21">
        <v>1.8518519000000001E-2</v>
      </c>
      <c r="G21">
        <v>0</v>
      </c>
      <c r="H21">
        <v>5.5555555999999999E-2</v>
      </c>
      <c r="I21">
        <v>0</v>
      </c>
      <c r="J21">
        <f>1-SUM(D21:I21)</f>
        <v>0.27777777700000006</v>
      </c>
      <c r="K21">
        <f t="shared" si="1"/>
        <v>88.999999991999999</v>
      </c>
      <c r="L21">
        <f t="shared" si="2"/>
        <v>15.999999984</v>
      </c>
      <c r="M21">
        <f t="shared" si="3"/>
        <v>3.0000000780000002</v>
      </c>
      <c r="N21">
        <f t="shared" si="4"/>
        <v>0</v>
      </c>
      <c r="O21">
        <f t="shared" si="5"/>
        <v>9.0000000720000006</v>
      </c>
      <c r="P21">
        <f t="shared" si="6"/>
        <v>0</v>
      </c>
      <c r="Q21" t="s">
        <v>99</v>
      </c>
      <c r="R21" s="2">
        <f>SUMIF($B:$B, $Q21, K:K)</f>
        <v>57.999999944999999</v>
      </c>
      <c r="S21" s="2">
        <f>SUMIF($B:$B, $Q21, L:L)</f>
        <v>0</v>
      </c>
      <c r="T21" s="2">
        <f>SUMIF($B:$B, $Q21, M:M)</f>
        <v>3.9999999750000002</v>
      </c>
      <c r="U21" s="2">
        <f>SUMIF($B:$B, $Q21, O:O)</f>
        <v>13.000000011000001</v>
      </c>
      <c r="V21" s="2">
        <f>SUMIF($B:$B, $Q21, C:C)</f>
        <v>123</v>
      </c>
      <c r="W21" t="s">
        <v>99</v>
      </c>
      <c r="X21" s="1" t="str">
        <f>CONCATENATE(TEXT(R21,"0"), " (", TEXT(R21/$V$2,"0%"),")")</f>
        <v>58 (9%)</v>
      </c>
      <c r="Y21" s="1" t="str">
        <f>CONCATENATE(TEXT(S21,"0"), " (", TEXT(S21/$V$2,"0%"),")")</f>
        <v>0 (0%)</v>
      </c>
      <c r="Z21" s="1" t="str">
        <f>CONCATENATE(TEXT(T21,"0"), " (", TEXT(T21/$V$2,"0%"),")")</f>
        <v>4 (1%)</v>
      </c>
      <c r="AA21" s="1" t="str">
        <f>CONCATENATE(TEXT(U21,"0"), " (", TEXT(U21/$V$2,"0%"),")")</f>
        <v>13 (2%)</v>
      </c>
      <c r="AB21">
        <v>123</v>
      </c>
    </row>
    <row r="22" spans="1:28" x14ac:dyDescent="0.2">
      <c r="A22" t="s">
        <v>23</v>
      </c>
      <c r="B22" t="s">
        <v>94</v>
      </c>
      <c r="C22">
        <v>166</v>
      </c>
      <c r="D22">
        <v>0.60843373499999998</v>
      </c>
      <c r="E22">
        <v>3.6144577999999997E-2</v>
      </c>
      <c r="F22">
        <v>1.2048193E-2</v>
      </c>
      <c r="G22">
        <v>0</v>
      </c>
      <c r="H22">
        <v>4.8192771000000002E-2</v>
      </c>
      <c r="I22">
        <v>0</v>
      </c>
      <c r="J22">
        <f>1-SUM(D22:I22)</f>
        <v>0.29518072299999998</v>
      </c>
      <c r="K22">
        <f t="shared" si="1"/>
        <v>101.00000000999999</v>
      </c>
      <c r="L22">
        <f t="shared" si="2"/>
        <v>5.9999999479999993</v>
      </c>
      <c r="M22">
        <f t="shared" si="3"/>
        <v>2.000000038</v>
      </c>
      <c r="N22">
        <f t="shared" si="4"/>
        <v>0</v>
      </c>
      <c r="O22">
        <f t="shared" si="5"/>
        <v>7.9999999860000006</v>
      </c>
      <c r="P22">
        <f t="shared" si="6"/>
        <v>0</v>
      </c>
      <c r="Q22" t="s">
        <v>88</v>
      </c>
      <c r="R22" s="2">
        <f>SUMIF($B:$B, $Q22, K:K)</f>
        <v>137.99999993099999</v>
      </c>
      <c r="S22" s="2">
        <f>SUMIF($B:$B, $Q22, L:L)</f>
        <v>11.000000103000001</v>
      </c>
      <c r="T22" s="2">
        <f>SUMIF($B:$B, $Q22, M:M)</f>
        <v>6.0000000280000005</v>
      </c>
      <c r="U22" s="2">
        <f>SUMIF($B:$B, $Q22, O:O)</f>
        <v>29.000000032000003</v>
      </c>
      <c r="V22" s="2">
        <f>SUMIF($B:$B, $Q22, C:C)</f>
        <v>310</v>
      </c>
      <c r="W22" t="s">
        <v>88</v>
      </c>
      <c r="X22" s="1" t="str">
        <f>CONCATENATE(TEXT(R22,"0"), " (", TEXT(R22/$V$2,"0%"),")")</f>
        <v>138 (21%)</v>
      </c>
      <c r="Y22" s="1" t="str">
        <f>CONCATENATE(TEXT(S22,"0"), " (", TEXT(S22/$V$2,"0%"),")")</f>
        <v>11 (2%)</v>
      </c>
      <c r="Z22" s="1" t="str">
        <f>CONCATENATE(TEXT(T22,"0"), " (", TEXT(T22/$V$2,"0%"),")")</f>
        <v>6 (1%)</v>
      </c>
      <c r="AA22" s="1" t="str">
        <f>CONCATENATE(TEXT(U22,"0"), " (", TEXT(U22/$V$2,"0%"),")")</f>
        <v>29 (4%)</v>
      </c>
      <c r="AB22">
        <v>310</v>
      </c>
    </row>
    <row r="23" spans="1:28" x14ac:dyDescent="0.2">
      <c r="A23" t="s">
        <v>24</v>
      </c>
      <c r="B23" t="s">
        <v>94</v>
      </c>
      <c r="C23">
        <v>130</v>
      </c>
      <c r="D23">
        <v>0.53076923099999995</v>
      </c>
      <c r="E23">
        <v>7.6923077000000006E-2</v>
      </c>
      <c r="F23">
        <v>5.3846154E-2</v>
      </c>
      <c r="G23">
        <v>6.9230768999999998E-2</v>
      </c>
      <c r="H23">
        <v>4.6153845999999998E-2</v>
      </c>
      <c r="I23">
        <v>2.3076922999999999E-2</v>
      </c>
      <c r="J23">
        <f>1-SUM(D23:I23)</f>
        <v>0.20000000000000007</v>
      </c>
      <c r="K23">
        <f t="shared" si="1"/>
        <v>69.000000029999995</v>
      </c>
      <c r="L23">
        <f t="shared" si="2"/>
        <v>10.000000010000001</v>
      </c>
      <c r="M23">
        <f t="shared" si="3"/>
        <v>7.0000000199999999</v>
      </c>
      <c r="N23">
        <f t="shared" si="4"/>
        <v>8.9999999699999993</v>
      </c>
      <c r="O23">
        <f t="shared" si="5"/>
        <v>5.9999999800000001</v>
      </c>
      <c r="P23">
        <f t="shared" si="6"/>
        <v>2.9999999900000001</v>
      </c>
      <c r="Q23" t="s">
        <v>102</v>
      </c>
      <c r="R23" s="2">
        <f>SUMIF($B:$B, $Q23, K:K)</f>
        <v>28.999999928000001</v>
      </c>
      <c r="S23" s="2">
        <f>SUMIF($B:$B, $Q23, L:L)</f>
        <v>0</v>
      </c>
      <c r="T23" s="2">
        <f>SUMIF($B:$B, $Q23, M:M)</f>
        <v>17.00000004</v>
      </c>
      <c r="U23" s="2">
        <f>SUMIF($B:$B, $Q23, O:O)</f>
        <v>0</v>
      </c>
      <c r="V23" s="2">
        <f>SUMIF($B:$B, $Q23, C:C)</f>
        <v>149</v>
      </c>
      <c r="W23" t="s">
        <v>102</v>
      </c>
      <c r="X23" s="1" t="str">
        <f>CONCATENATE(TEXT(R23,"0"), " (", TEXT(R23/$V$2,"0%"),")")</f>
        <v>29 (4%)</v>
      </c>
      <c r="Y23" s="1" t="str">
        <f>CONCATENATE(TEXT(S23,"0"), " (", TEXT(S23/$V$2,"0%"),")")</f>
        <v>0 (0%)</v>
      </c>
      <c r="Z23" s="1" t="str">
        <f>CONCATENATE(TEXT(T23,"0"), " (", TEXT(T23/$V$2,"0%"),")")</f>
        <v>17 (3%)</v>
      </c>
      <c r="AA23" s="1" t="str">
        <f>CONCATENATE(TEXT(U23,"0"), " (", TEXT(U23/$V$2,"0%"),")")</f>
        <v>0 (0%)</v>
      </c>
      <c r="AB23">
        <v>149</v>
      </c>
    </row>
    <row r="24" spans="1:28" x14ac:dyDescent="0.2">
      <c r="A24" t="s">
        <v>25</v>
      </c>
      <c r="B24" t="s">
        <v>94</v>
      </c>
      <c r="C24">
        <v>246</v>
      </c>
      <c r="D24">
        <v>0.487804878</v>
      </c>
      <c r="E24">
        <v>4.8780487999999997E-2</v>
      </c>
      <c r="F24">
        <v>6.5040650000000005E-2</v>
      </c>
      <c r="G24">
        <v>0</v>
      </c>
      <c r="H24">
        <v>6.097561E-2</v>
      </c>
      <c r="I24">
        <v>2.8455285E-2</v>
      </c>
      <c r="J24">
        <f>1-SUM(D24:I24)</f>
        <v>0.308943089</v>
      </c>
      <c r="K24">
        <f t="shared" si="1"/>
        <v>119.999999988</v>
      </c>
      <c r="L24">
        <f t="shared" si="2"/>
        <v>12.000000047999999</v>
      </c>
      <c r="M24">
        <f t="shared" si="3"/>
        <v>15.999999900000001</v>
      </c>
      <c r="N24">
        <f t="shared" si="4"/>
        <v>0</v>
      </c>
      <c r="O24">
        <f t="shared" si="5"/>
        <v>15.00000006</v>
      </c>
      <c r="P24">
        <f t="shared" si="6"/>
        <v>7.0000001100000002</v>
      </c>
    </row>
    <row r="25" spans="1:28" x14ac:dyDescent="0.2">
      <c r="A25" t="s">
        <v>26</v>
      </c>
      <c r="B25" t="s">
        <v>94</v>
      </c>
      <c r="C25">
        <v>167</v>
      </c>
      <c r="D25">
        <v>0.50898203600000003</v>
      </c>
      <c r="E25">
        <v>5.9880240000000001E-2</v>
      </c>
      <c r="F25">
        <v>2.9940120000000001E-2</v>
      </c>
      <c r="G25">
        <v>0</v>
      </c>
      <c r="H25">
        <v>0.11377245499999999</v>
      </c>
      <c r="I25">
        <v>0</v>
      </c>
      <c r="J25">
        <f>1-SUM(D25:I25)</f>
        <v>0.28742514899999994</v>
      </c>
      <c r="K25">
        <f t="shared" si="1"/>
        <v>85.000000012000001</v>
      </c>
      <c r="L25">
        <f t="shared" si="2"/>
        <v>10.00000008</v>
      </c>
      <c r="M25">
        <f t="shared" si="3"/>
        <v>5.0000000399999998</v>
      </c>
      <c r="N25">
        <f t="shared" si="4"/>
        <v>0</v>
      </c>
      <c r="O25">
        <f t="shared" si="5"/>
        <v>18.999999984999999</v>
      </c>
      <c r="P25">
        <f t="shared" si="6"/>
        <v>0</v>
      </c>
    </row>
    <row r="26" spans="1:28" x14ac:dyDescent="0.2">
      <c r="A26" t="s">
        <v>27</v>
      </c>
      <c r="B26" t="s">
        <v>94</v>
      </c>
      <c r="C26">
        <v>130</v>
      </c>
      <c r="D26">
        <v>0.68461538499999997</v>
      </c>
      <c r="E26">
        <v>6.9230768999999998E-2</v>
      </c>
      <c r="F26">
        <v>3.8461538000000003E-2</v>
      </c>
      <c r="G26">
        <v>3.0769231000000001E-2</v>
      </c>
      <c r="H26">
        <v>4.6153845999999998E-2</v>
      </c>
      <c r="I26">
        <v>0</v>
      </c>
      <c r="J26">
        <f>1-SUM(D26:I26)</f>
        <v>0.13076923100000015</v>
      </c>
      <c r="K26">
        <f t="shared" si="1"/>
        <v>89.000000049999997</v>
      </c>
      <c r="L26">
        <f t="shared" si="2"/>
        <v>8.9999999699999993</v>
      </c>
      <c r="M26">
        <f t="shared" si="3"/>
        <v>4.9999999400000004</v>
      </c>
      <c r="N26">
        <f t="shared" si="4"/>
        <v>4.0000000299999998</v>
      </c>
      <c r="O26">
        <f t="shared" si="5"/>
        <v>5.9999999800000001</v>
      </c>
      <c r="P26">
        <f t="shared" si="6"/>
        <v>0</v>
      </c>
    </row>
    <row r="27" spans="1:28" x14ac:dyDescent="0.2">
      <c r="A27" t="s">
        <v>28</v>
      </c>
      <c r="B27" t="s">
        <v>94</v>
      </c>
      <c r="C27">
        <v>280</v>
      </c>
      <c r="D27">
        <v>0.65714285699999997</v>
      </c>
      <c r="E27">
        <v>7.1428570999999996E-2</v>
      </c>
      <c r="F27">
        <v>1.4285714E-2</v>
      </c>
      <c r="G27">
        <v>1.7857142999999999E-2</v>
      </c>
      <c r="H27">
        <v>1.4285714E-2</v>
      </c>
      <c r="I27">
        <v>0</v>
      </c>
      <c r="J27">
        <f>1-SUM(D27:I27)</f>
        <v>0.22500000100000006</v>
      </c>
      <c r="K27">
        <f t="shared" si="1"/>
        <v>183.99999996</v>
      </c>
      <c r="L27">
        <f t="shared" si="2"/>
        <v>19.999999879999997</v>
      </c>
      <c r="M27">
        <f t="shared" si="3"/>
        <v>3.99999992</v>
      </c>
      <c r="N27">
        <f t="shared" si="4"/>
        <v>5.0000000399999998</v>
      </c>
      <c r="O27">
        <f t="shared" si="5"/>
        <v>3.99999992</v>
      </c>
      <c r="P27">
        <f t="shared" si="6"/>
        <v>0</v>
      </c>
    </row>
    <row r="28" spans="1:28" x14ac:dyDescent="0.2">
      <c r="A28" t="s">
        <v>29</v>
      </c>
      <c r="B28" t="s">
        <v>94</v>
      </c>
      <c r="C28">
        <v>116</v>
      </c>
      <c r="D28">
        <v>0.49137931000000001</v>
      </c>
      <c r="E28">
        <v>0</v>
      </c>
      <c r="F28">
        <v>5.1724138000000003E-2</v>
      </c>
      <c r="G28">
        <v>3.4482759000000002E-2</v>
      </c>
      <c r="H28">
        <v>7.7586207000000004E-2</v>
      </c>
      <c r="I28">
        <v>6.0344828000000003E-2</v>
      </c>
      <c r="J28">
        <f>1-SUM(D28:I28)</f>
        <v>0.28448275800000011</v>
      </c>
      <c r="K28">
        <f t="shared" si="1"/>
        <v>56.999999960000004</v>
      </c>
      <c r="L28">
        <f t="shared" si="2"/>
        <v>0</v>
      </c>
      <c r="M28">
        <f t="shared" si="3"/>
        <v>6.0000000080000007</v>
      </c>
      <c r="N28">
        <f t="shared" si="4"/>
        <v>4.0000000440000001</v>
      </c>
      <c r="O28">
        <f t="shared" si="5"/>
        <v>9.000000012000001</v>
      </c>
      <c r="P28">
        <f t="shared" si="6"/>
        <v>7.0000000480000004</v>
      </c>
    </row>
    <row r="29" spans="1:28" x14ac:dyDescent="0.2">
      <c r="A29" t="s">
        <v>54</v>
      </c>
      <c r="B29" t="s">
        <v>100</v>
      </c>
      <c r="C29">
        <v>123</v>
      </c>
      <c r="D29">
        <v>0.52845528500000005</v>
      </c>
      <c r="E29">
        <v>0.19512195099999999</v>
      </c>
      <c r="F29">
        <v>0</v>
      </c>
      <c r="G29">
        <v>0</v>
      </c>
      <c r="H29">
        <v>7.3170732000000002E-2</v>
      </c>
      <c r="I29">
        <v>0</v>
      </c>
      <c r="J29">
        <f>1-SUM(D29:I29)</f>
        <v>0.20325203199999997</v>
      </c>
      <c r="K29">
        <f t="shared" si="1"/>
        <v>65.000000055000001</v>
      </c>
      <c r="L29">
        <f t="shared" si="2"/>
        <v>23.999999972999998</v>
      </c>
      <c r="M29">
        <f t="shared" si="3"/>
        <v>0</v>
      </c>
      <c r="N29">
        <f t="shared" si="4"/>
        <v>0</v>
      </c>
      <c r="O29">
        <f t="shared" si="5"/>
        <v>9.0000000359999994</v>
      </c>
      <c r="P29">
        <f t="shared" si="6"/>
        <v>0</v>
      </c>
    </row>
    <row r="30" spans="1:28" x14ac:dyDescent="0.2">
      <c r="A30" t="s">
        <v>34</v>
      </c>
      <c r="B30" t="s">
        <v>98</v>
      </c>
      <c r="C30">
        <v>92</v>
      </c>
      <c r="D30">
        <v>0.53260869600000005</v>
      </c>
      <c r="E30">
        <v>5.4347826000000002E-2</v>
      </c>
      <c r="F30">
        <v>4.3478260999999997E-2</v>
      </c>
      <c r="G30">
        <v>0</v>
      </c>
      <c r="H30">
        <v>5.4347826000000002E-2</v>
      </c>
      <c r="I30">
        <v>0</v>
      </c>
      <c r="J30">
        <f>1-SUM(D30:I30)</f>
        <v>0.31521739100000001</v>
      </c>
      <c r="K30">
        <f t="shared" si="1"/>
        <v>49.000000032000003</v>
      </c>
      <c r="L30">
        <f t="shared" si="2"/>
        <v>4.9999999920000002</v>
      </c>
      <c r="M30">
        <f t="shared" si="3"/>
        <v>4.0000000120000001</v>
      </c>
      <c r="N30">
        <f t="shared" si="4"/>
        <v>0</v>
      </c>
      <c r="O30">
        <f t="shared" si="5"/>
        <v>4.9999999920000002</v>
      </c>
      <c r="P30">
        <f t="shared" si="6"/>
        <v>0</v>
      </c>
    </row>
    <row r="31" spans="1:28" x14ac:dyDescent="0.2">
      <c r="A31" t="s">
        <v>35</v>
      </c>
      <c r="B31" t="s">
        <v>98</v>
      </c>
      <c r="C31">
        <v>271</v>
      </c>
      <c r="D31">
        <v>0.586715867</v>
      </c>
      <c r="E31">
        <v>5.1660517000000003E-2</v>
      </c>
      <c r="F31">
        <v>3.6900369000000002E-2</v>
      </c>
      <c r="G31">
        <v>0</v>
      </c>
      <c r="H31">
        <v>7.7490774999999998E-2</v>
      </c>
      <c r="I31">
        <v>0</v>
      </c>
      <c r="J31">
        <f>1-SUM(D31:I31)</f>
        <v>0.24723247199999998</v>
      </c>
      <c r="K31">
        <f t="shared" si="1"/>
        <v>158.999999957</v>
      </c>
      <c r="L31">
        <f t="shared" si="2"/>
        <v>14.000000107</v>
      </c>
      <c r="M31">
        <f t="shared" si="3"/>
        <v>9.9999999989999999</v>
      </c>
      <c r="N31">
        <f t="shared" si="4"/>
        <v>0</v>
      </c>
      <c r="O31">
        <f t="shared" si="5"/>
        <v>21.000000024999999</v>
      </c>
      <c r="P31">
        <f t="shared" si="6"/>
        <v>0</v>
      </c>
    </row>
    <row r="32" spans="1:28" x14ac:dyDescent="0.2">
      <c r="A32" t="s">
        <v>37</v>
      </c>
      <c r="B32" t="s">
        <v>98</v>
      </c>
      <c r="C32">
        <v>192</v>
      </c>
      <c r="D32">
        <v>0.52604166699999999</v>
      </c>
      <c r="E32">
        <v>5.7291666999999998E-2</v>
      </c>
      <c r="F32">
        <v>2.6041667000000001E-2</v>
      </c>
      <c r="G32">
        <v>0</v>
      </c>
      <c r="H32">
        <v>7.2916667000000004E-2</v>
      </c>
      <c r="I32">
        <v>0</v>
      </c>
      <c r="J32">
        <f>1-SUM(D32:I32)</f>
        <v>0.31770833200000004</v>
      </c>
      <c r="K32">
        <f t="shared" si="1"/>
        <v>101.00000006400001</v>
      </c>
      <c r="L32">
        <f t="shared" si="2"/>
        <v>11.000000064</v>
      </c>
      <c r="M32">
        <f t="shared" si="3"/>
        <v>5.000000064</v>
      </c>
      <c r="N32">
        <f t="shared" si="4"/>
        <v>0</v>
      </c>
      <c r="O32">
        <f t="shared" si="5"/>
        <v>14.000000064000002</v>
      </c>
      <c r="P32">
        <f t="shared" si="6"/>
        <v>0</v>
      </c>
    </row>
    <row r="33" spans="1:16" x14ac:dyDescent="0.2">
      <c r="A33" t="s">
        <v>38</v>
      </c>
      <c r="B33" t="s">
        <v>98</v>
      </c>
      <c r="C33">
        <v>113</v>
      </c>
      <c r="D33">
        <v>0.66371681400000004</v>
      </c>
      <c r="E33">
        <v>0</v>
      </c>
      <c r="F33">
        <v>1.7699115000000001E-2</v>
      </c>
      <c r="G33">
        <v>0</v>
      </c>
      <c r="H33">
        <v>5.3097344999999997E-2</v>
      </c>
      <c r="I33">
        <v>5.3097344999999997E-2</v>
      </c>
      <c r="J33">
        <f>1-SUM(D33:I33)</f>
        <v>0.21238938100000004</v>
      </c>
      <c r="K33">
        <f t="shared" si="1"/>
        <v>74.999999982000006</v>
      </c>
      <c r="L33">
        <f t="shared" si="2"/>
        <v>0</v>
      </c>
      <c r="M33">
        <f t="shared" si="3"/>
        <v>1.9999999950000003</v>
      </c>
      <c r="N33">
        <f t="shared" si="4"/>
        <v>0</v>
      </c>
      <c r="O33">
        <f t="shared" si="5"/>
        <v>5.9999999849999996</v>
      </c>
      <c r="P33">
        <f t="shared" si="6"/>
        <v>5.9999999849999996</v>
      </c>
    </row>
    <row r="34" spans="1:16" x14ac:dyDescent="0.2">
      <c r="A34" t="s">
        <v>39</v>
      </c>
      <c r="B34" t="s">
        <v>98</v>
      </c>
      <c r="C34">
        <v>164</v>
      </c>
      <c r="D34">
        <v>0.45731707300000002</v>
      </c>
      <c r="E34">
        <v>4.2682927000000002E-2</v>
      </c>
      <c r="F34">
        <v>6.0975609999999996E-3</v>
      </c>
      <c r="G34">
        <v>0</v>
      </c>
      <c r="H34">
        <v>5.4878048999999998E-2</v>
      </c>
      <c r="I34">
        <v>0</v>
      </c>
      <c r="J34">
        <f>1-SUM(D34:I34)</f>
        <v>0.43902438999999993</v>
      </c>
      <c r="K34">
        <f t="shared" si="1"/>
        <v>74.999999971999998</v>
      </c>
      <c r="L34">
        <f t="shared" si="2"/>
        <v>7.0000000280000005</v>
      </c>
      <c r="M34">
        <f t="shared" si="3"/>
        <v>1.0000000039999999</v>
      </c>
      <c r="N34">
        <f t="shared" si="4"/>
        <v>0</v>
      </c>
      <c r="O34">
        <f t="shared" si="5"/>
        <v>9.0000000359999994</v>
      </c>
      <c r="P34">
        <f t="shared" si="6"/>
        <v>0</v>
      </c>
    </row>
    <row r="35" spans="1:16" x14ac:dyDescent="0.2">
      <c r="A35" t="s">
        <v>40</v>
      </c>
      <c r="B35" t="s">
        <v>98</v>
      </c>
      <c r="C35">
        <v>212</v>
      </c>
      <c r="D35">
        <v>0.57075471700000002</v>
      </c>
      <c r="E35">
        <v>2.8301887000000001E-2</v>
      </c>
      <c r="F35">
        <v>2.3584905999999999E-2</v>
      </c>
      <c r="G35">
        <v>0</v>
      </c>
      <c r="H35">
        <v>8.4905659999999994E-2</v>
      </c>
      <c r="I35">
        <v>0</v>
      </c>
      <c r="J35">
        <f>1-SUM(D35:I35)</f>
        <v>0.29245283</v>
      </c>
      <c r="K35">
        <f t="shared" si="1"/>
        <v>121.000000004</v>
      </c>
      <c r="L35">
        <f t="shared" si="2"/>
        <v>6.0000000440000001</v>
      </c>
      <c r="M35">
        <f t="shared" si="3"/>
        <v>5.0000000719999997</v>
      </c>
      <c r="N35">
        <f t="shared" si="4"/>
        <v>0</v>
      </c>
      <c r="O35">
        <f t="shared" si="5"/>
        <v>17.99999992</v>
      </c>
      <c r="P35">
        <f t="shared" si="6"/>
        <v>0</v>
      </c>
    </row>
    <row r="36" spans="1:16" x14ac:dyDescent="0.2">
      <c r="A36" t="s">
        <v>41</v>
      </c>
      <c r="B36" t="s">
        <v>98</v>
      </c>
      <c r="C36">
        <v>210</v>
      </c>
      <c r="D36">
        <v>0.63809523800000001</v>
      </c>
      <c r="E36">
        <v>3.3333333E-2</v>
      </c>
      <c r="F36">
        <v>4.7619047999999997E-2</v>
      </c>
      <c r="G36">
        <v>0</v>
      </c>
      <c r="H36">
        <v>6.6666666999999999E-2</v>
      </c>
      <c r="I36">
        <v>0</v>
      </c>
      <c r="J36">
        <f>1-SUM(D36:I36)</f>
        <v>0.21428571400000007</v>
      </c>
      <c r="K36">
        <f t="shared" si="1"/>
        <v>133.99999998000001</v>
      </c>
      <c r="L36">
        <f t="shared" si="2"/>
        <v>6.9999999299999995</v>
      </c>
      <c r="M36">
        <f t="shared" si="3"/>
        <v>10.00000008</v>
      </c>
      <c r="N36">
        <f t="shared" si="4"/>
        <v>0</v>
      </c>
      <c r="O36">
        <f t="shared" si="5"/>
        <v>14.00000007</v>
      </c>
      <c r="P36">
        <f t="shared" si="6"/>
        <v>0</v>
      </c>
    </row>
    <row r="37" spans="1:16" x14ac:dyDescent="0.2">
      <c r="A37" t="s">
        <v>42</v>
      </c>
      <c r="B37" t="s">
        <v>98</v>
      </c>
      <c r="C37">
        <v>168</v>
      </c>
      <c r="D37">
        <v>0.71428571399999996</v>
      </c>
      <c r="E37">
        <v>0</v>
      </c>
      <c r="F37">
        <v>3.5714285999999998E-2</v>
      </c>
      <c r="G37">
        <v>0</v>
      </c>
      <c r="H37">
        <v>5.3571428999999997E-2</v>
      </c>
      <c r="I37">
        <v>0</v>
      </c>
      <c r="J37">
        <f>1-SUM(D37:I37)</f>
        <v>0.196428571</v>
      </c>
      <c r="K37">
        <f t="shared" si="1"/>
        <v>119.999999952</v>
      </c>
      <c r="L37">
        <f t="shared" si="2"/>
        <v>0</v>
      </c>
      <c r="M37">
        <f t="shared" si="3"/>
        <v>6.0000000479999995</v>
      </c>
      <c r="N37">
        <f t="shared" si="4"/>
        <v>0</v>
      </c>
      <c r="O37">
        <f t="shared" si="5"/>
        <v>9.0000000719999989</v>
      </c>
      <c r="P37">
        <f t="shared" si="6"/>
        <v>0</v>
      </c>
    </row>
    <row r="38" spans="1:16" x14ac:dyDescent="0.2">
      <c r="A38" t="s">
        <v>52</v>
      </c>
      <c r="B38" t="s">
        <v>97</v>
      </c>
      <c r="C38">
        <v>243</v>
      </c>
      <c r="D38">
        <v>0.419753086</v>
      </c>
      <c r="E38">
        <v>5.3497942E-2</v>
      </c>
      <c r="F38">
        <v>1.6460905000000001E-2</v>
      </c>
      <c r="G38">
        <v>0</v>
      </c>
      <c r="H38">
        <v>0.111111111</v>
      </c>
      <c r="I38">
        <v>0</v>
      </c>
      <c r="J38">
        <f>1-SUM(D38:I38)</f>
        <v>0.39917695599999992</v>
      </c>
      <c r="K38">
        <f t="shared" si="1"/>
        <v>101.999999898</v>
      </c>
      <c r="L38">
        <f t="shared" si="2"/>
        <v>12.999999905999999</v>
      </c>
      <c r="M38">
        <f t="shared" si="3"/>
        <v>3.9999999150000005</v>
      </c>
      <c r="N38">
        <f t="shared" si="4"/>
        <v>0</v>
      </c>
      <c r="O38">
        <f t="shared" si="5"/>
        <v>26.999999973000001</v>
      </c>
      <c r="P38">
        <f t="shared" si="6"/>
        <v>0</v>
      </c>
    </row>
    <row r="39" spans="1:16" x14ac:dyDescent="0.2">
      <c r="A39" t="s">
        <v>66</v>
      </c>
      <c r="B39" t="s">
        <v>97</v>
      </c>
      <c r="C39">
        <v>170</v>
      </c>
      <c r="D39">
        <v>0.39411764700000002</v>
      </c>
      <c r="E39">
        <v>7.0588234999999999E-2</v>
      </c>
      <c r="F39">
        <v>2.3529412E-2</v>
      </c>
      <c r="G39">
        <v>5.8823529999999999E-3</v>
      </c>
      <c r="H39">
        <v>7.6470588000000006E-2</v>
      </c>
      <c r="I39">
        <v>1.7647059E-2</v>
      </c>
      <c r="J39">
        <f>1-SUM(D39:I39)</f>
        <v>0.41176470600000004</v>
      </c>
      <c r="K39">
        <f t="shared" si="1"/>
        <v>66.999999990000006</v>
      </c>
      <c r="L39">
        <f t="shared" si="2"/>
        <v>11.999999949999999</v>
      </c>
      <c r="M39">
        <f t="shared" si="3"/>
        <v>4.0000000399999998</v>
      </c>
      <c r="N39">
        <f t="shared" si="4"/>
        <v>1.0000000099999999</v>
      </c>
      <c r="O39">
        <f t="shared" si="5"/>
        <v>12.99999996</v>
      </c>
      <c r="P39">
        <f t="shared" si="6"/>
        <v>3.0000000299999998</v>
      </c>
    </row>
    <row r="40" spans="1:16" x14ac:dyDescent="0.2">
      <c r="A40" t="s">
        <v>69</v>
      </c>
      <c r="B40" t="s">
        <v>97</v>
      </c>
      <c r="C40">
        <v>242</v>
      </c>
      <c r="D40">
        <v>0.342975207</v>
      </c>
      <c r="E40">
        <v>8.2644627999999998E-2</v>
      </c>
      <c r="F40">
        <v>8.2644629999999997E-3</v>
      </c>
      <c r="G40">
        <v>0</v>
      </c>
      <c r="H40">
        <v>0.14462809900000001</v>
      </c>
      <c r="I40">
        <v>4.1322310000000001E-3</v>
      </c>
      <c r="J40">
        <f>1-SUM(D40:I40)</f>
        <v>0.41735537199999995</v>
      </c>
      <c r="K40">
        <f t="shared" si="1"/>
        <v>83.000000094000001</v>
      </c>
      <c r="L40">
        <f t="shared" si="2"/>
        <v>19.999999975999998</v>
      </c>
      <c r="M40">
        <f t="shared" si="3"/>
        <v>2.0000000459999998</v>
      </c>
      <c r="N40">
        <f t="shared" si="4"/>
        <v>0</v>
      </c>
      <c r="O40">
        <f t="shared" si="5"/>
        <v>34.999999958000004</v>
      </c>
      <c r="P40">
        <f t="shared" si="6"/>
        <v>0.999999902</v>
      </c>
    </row>
    <row r="41" spans="1:16" x14ac:dyDescent="0.2">
      <c r="A41" t="s">
        <v>63</v>
      </c>
      <c r="B41" t="s">
        <v>103</v>
      </c>
      <c r="C41">
        <v>159</v>
      </c>
      <c r="D41">
        <v>0.47169811299999997</v>
      </c>
      <c r="E41">
        <v>5.0314465000000003E-2</v>
      </c>
      <c r="F41">
        <v>1.8867925000000001E-2</v>
      </c>
      <c r="G41">
        <v>0</v>
      </c>
      <c r="H41">
        <v>0.157232704</v>
      </c>
      <c r="I41">
        <v>0</v>
      </c>
      <c r="J41">
        <f>1-SUM(D41:I41)</f>
        <v>0.30188679299999999</v>
      </c>
      <c r="K41">
        <f t="shared" si="1"/>
        <v>74.999999966999994</v>
      </c>
      <c r="L41">
        <f t="shared" si="2"/>
        <v>7.9999999350000008</v>
      </c>
      <c r="M41">
        <f t="shared" si="3"/>
        <v>3.000000075</v>
      </c>
      <c r="N41">
        <f t="shared" si="4"/>
        <v>0</v>
      </c>
      <c r="O41">
        <f t="shared" si="5"/>
        <v>24.999999936000002</v>
      </c>
      <c r="P41">
        <f t="shared" si="6"/>
        <v>0</v>
      </c>
    </row>
    <row r="42" spans="1:16" x14ac:dyDescent="0.2">
      <c r="A42" t="s">
        <v>73</v>
      </c>
      <c r="B42" t="s">
        <v>110</v>
      </c>
      <c r="C42">
        <v>144</v>
      </c>
      <c r="D42">
        <v>0.11805555600000001</v>
      </c>
      <c r="E42">
        <v>9.0277778000000003E-2</v>
      </c>
      <c r="F42">
        <v>6.9444440000000001E-3</v>
      </c>
      <c r="G42">
        <v>6.9444443999999994E-2</v>
      </c>
      <c r="H42">
        <v>1.3888889E-2</v>
      </c>
      <c r="I42">
        <v>0.11805555600000001</v>
      </c>
      <c r="J42">
        <f>1-SUM(D42:I42)</f>
        <v>0.58333333300000001</v>
      </c>
      <c r="K42">
        <f t="shared" si="1"/>
        <v>17.000000064000002</v>
      </c>
      <c r="L42">
        <f t="shared" si="2"/>
        <v>13.000000032000001</v>
      </c>
      <c r="M42">
        <f t="shared" si="3"/>
        <v>0.99999993600000003</v>
      </c>
      <c r="N42">
        <f t="shared" si="4"/>
        <v>9.9999999359999983</v>
      </c>
      <c r="O42">
        <f t="shared" si="5"/>
        <v>2.000000016</v>
      </c>
      <c r="P42">
        <f t="shared" si="6"/>
        <v>17.000000064000002</v>
      </c>
    </row>
    <row r="43" spans="1:16" x14ac:dyDescent="0.2">
      <c r="A43" t="s">
        <v>74</v>
      </c>
      <c r="B43" t="s">
        <v>110</v>
      </c>
      <c r="C43">
        <v>76</v>
      </c>
      <c r="D43">
        <v>0.368421053</v>
      </c>
      <c r="E43">
        <v>3.9473684000000002E-2</v>
      </c>
      <c r="F43">
        <v>1.3157894999999999E-2</v>
      </c>
      <c r="G43">
        <v>5.2631578999999998E-2</v>
      </c>
      <c r="H43">
        <v>1.3157894999999999E-2</v>
      </c>
      <c r="I43">
        <v>0</v>
      </c>
      <c r="J43">
        <f>1-SUM(D43:I43)</f>
        <v>0.51315789400000011</v>
      </c>
      <c r="K43">
        <f t="shared" si="1"/>
        <v>28.000000027999999</v>
      </c>
      <c r="L43">
        <f t="shared" si="2"/>
        <v>2.999999984</v>
      </c>
      <c r="M43">
        <f t="shared" si="3"/>
        <v>1.0000000199999999</v>
      </c>
      <c r="N43">
        <f t="shared" si="4"/>
        <v>4.0000000039999994</v>
      </c>
      <c r="O43">
        <f t="shared" si="5"/>
        <v>1.0000000199999999</v>
      </c>
      <c r="P43">
        <f t="shared" si="6"/>
        <v>0</v>
      </c>
    </row>
    <row r="44" spans="1:16" x14ac:dyDescent="0.2">
      <c r="A44" t="s">
        <v>75</v>
      </c>
      <c r="B44" t="s">
        <v>110</v>
      </c>
      <c r="C44">
        <v>76</v>
      </c>
      <c r="D44">
        <v>0.44736842100000002</v>
      </c>
      <c r="E44">
        <v>0</v>
      </c>
      <c r="F44">
        <v>0</v>
      </c>
      <c r="G44">
        <v>0</v>
      </c>
      <c r="H44">
        <v>6.5789474000000001E-2</v>
      </c>
      <c r="I44">
        <v>0</v>
      </c>
      <c r="J44">
        <f>1-SUM(D44:I44)</f>
        <v>0.48684210500000002</v>
      </c>
      <c r="K44">
        <f t="shared" si="1"/>
        <v>33.999999996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5.0000000240000002</v>
      </c>
      <c r="P44">
        <f t="shared" si="6"/>
        <v>0</v>
      </c>
    </row>
    <row r="45" spans="1:16" x14ac:dyDescent="0.2">
      <c r="A45" t="s">
        <v>76</v>
      </c>
      <c r="B45" t="s">
        <v>110</v>
      </c>
      <c r="C45">
        <v>99</v>
      </c>
      <c r="D45">
        <v>0.59595959600000004</v>
      </c>
      <c r="E45">
        <v>4.0404040000000002E-2</v>
      </c>
      <c r="F45">
        <v>5.0505051000000002E-2</v>
      </c>
      <c r="G45">
        <v>0</v>
      </c>
      <c r="H45">
        <v>2.0202020000000001E-2</v>
      </c>
      <c r="I45">
        <v>4.0404040000000002E-2</v>
      </c>
      <c r="J45">
        <f>1-SUM(D45:I45)</f>
        <v>0.25252525299999995</v>
      </c>
      <c r="K45">
        <f t="shared" si="1"/>
        <v>59.000000004</v>
      </c>
      <c r="L45">
        <f t="shared" si="2"/>
        <v>3.9999999600000002</v>
      </c>
      <c r="M45">
        <f t="shared" si="3"/>
        <v>5.0000000490000005</v>
      </c>
      <c r="N45">
        <f t="shared" si="4"/>
        <v>0</v>
      </c>
      <c r="O45">
        <f t="shared" si="5"/>
        <v>1.9999999800000001</v>
      </c>
      <c r="P45">
        <f t="shared" si="6"/>
        <v>3.9999999600000002</v>
      </c>
    </row>
    <row r="46" spans="1:16" x14ac:dyDescent="0.2">
      <c r="A46" t="s">
        <v>14</v>
      </c>
      <c r="B46" t="s">
        <v>110</v>
      </c>
      <c r="C46">
        <v>176</v>
      </c>
      <c r="D46">
        <v>0.346590909</v>
      </c>
      <c r="E46">
        <v>6.8181818000000005E-2</v>
      </c>
      <c r="F46">
        <v>1.1363636E-2</v>
      </c>
      <c r="G46">
        <v>0</v>
      </c>
      <c r="H46">
        <v>2.2727272999999999E-2</v>
      </c>
      <c r="I46">
        <v>0</v>
      </c>
      <c r="J46">
        <f>1-SUM(D46:I46)</f>
        <v>0.55113636399999999</v>
      </c>
      <c r="K46">
        <f t="shared" si="1"/>
        <v>60.999999983999999</v>
      </c>
      <c r="L46">
        <f t="shared" si="2"/>
        <v>11.999999968000001</v>
      </c>
      <c r="M46">
        <f t="shared" si="3"/>
        <v>1.999999936</v>
      </c>
      <c r="N46">
        <f t="shared" si="4"/>
        <v>0</v>
      </c>
      <c r="O46">
        <f t="shared" si="5"/>
        <v>4.0000000479999995</v>
      </c>
      <c r="P46">
        <f t="shared" si="6"/>
        <v>0</v>
      </c>
    </row>
    <row r="47" spans="1:16" x14ac:dyDescent="0.2">
      <c r="A47" t="s">
        <v>15</v>
      </c>
      <c r="B47" t="s">
        <v>110</v>
      </c>
      <c r="C47">
        <v>122</v>
      </c>
      <c r="D47">
        <v>0.65573770499999995</v>
      </c>
      <c r="E47">
        <v>0</v>
      </c>
      <c r="F47">
        <v>3.2786885000000002E-2</v>
      </c>
      <c r="G47">
        <v>0</v>
      </c>
      <c r="H47">
        <v>4.0983606999999998E-2</v>
      </c>
      <c r="I47">
        <v>0</v>
      </c>
      <c r="J47">
        <f>1-SUM(D47:I47)</f>
        <v>0.27049180299999998</v>
      </c>
      <c r="K47">
        <f t="shared" si="1"/>
        <v>80.000000009999994</v>
      </c>
      <c r="L47">
        <f t="shared" si="2"/>
        <v>0</v>
      </c>
      <c r="M47">
        <f t="shared" si="3"/>
        <v>3.9999999700000002</v>
      </c>
      <c r="N47">
        <f t="shared" si="4"/>
        <v>0</v>
      </c>
      <c r="O47">
        <f t="shared" si="5"/>
        <v>5.000000054</v>
      </c>
      <c r="P47">
        <f t="shared" si="6"/>
        <v>0</v>
      </c>
    </row>
    <row r="48" spans="1:16" x14ac:dyDescent="0.2">
      <c r="A48" t="s">
        <v>43</v>
      </c>
      <c r="B48" t="s">
        <v>85</v>
      </c>
      <c r="C48">
        <v>155</v>
      </c>
      <c r="D48">
        <v>0.31612903199999998</v>
      </c>
      <c r="E48">
        <v>0.103225806</v>
      </c>
      <c r="F48">
        <v>3.2258065000000002E-2</v>
      </c>
      <c r="G48">
        <v>5.8064515999999997E-2</v>
      </c>
      <c r="H48">
        <v>7.7419354999999995E-2</v>
      </c>
      <c r="I48">
        <v>0</v>
      </c>
      <c r="J48">
        <f>1-SUM(D48:I48)</f>
        <v>0.41290322600000007</v>
      </c>
      <c r="K48">
        <f t="shared" si="1"/>
        <v>48.999999959999997</v>
      </c>
      <c r="L48">
        <f t="shared" si="2"/>
        <v>15.999999930000001</v>
      </c>
      <c r="M48">
        <f t="shared" si="3"/>
        <v>5.000000075</v>
      </c>
      <c r="N48">
        <f t="shared" si="4"/>
        <v>8.9999999800000001</v>
      </c>
      <c r="O48">
        <f t="shared" si="5"/>
        <v>12.000000024999999</v>
      </c>
      <c r="P48">
        <f t="shared" si="6"/>
        <v>0</v>
      </c>
    </row>
    <row r="49" spans="1:16" x14ac:dyDescent="0.2">
      <c r="A49" t="s">
        <v>44</v>
      </c>
      <c r="B49" t="s">
        <v>85</v>
      </c>
      <c r="C49">
        <v>218</v>
      </c>
      <c r="D49">
        <v>0.32110091699999999</v>
      </c>
      <c r="E49">
        <v>0.243119266</v>
      </c>
      <c r="F49">
        <v>0</v>
      </c>
      <c r="G49">
        <v>6.4220183E-2</v>
      </c>
      <c r="H49">
        <v>6.8807338999999995E-2</v>
      </c>
      <c r="I49">
        <v>0</v>
      </c>
      <c r="J49">
        <f>1-SUM(D49:I49)</f>
        <v>0.302752295</v>
      </c>
      <c r="K49">
        <f t="shared" si="1"/>
        <v>69.999999905999999</v>
      </c>
      <c r="L49">
        <f t="shared" si="2"/>
        <v>52.999999987999999</v>
      </c>
      <c r="M49">
        <f t="shared" si="3"/>
        <v>0</v>
      </c>
      <c r="N49">
        <f t="shared" si="4"/>
        <v>13.999999894</v>
      </c>
      <c r="O49">
        <f t="shared" si="5"/>
        <v>14.999999901999999</v>
      </c>
      <c r="P49">
        <f t="shared" si="6"/>
        <v>0</v>
      </c>
    </row>
    <row r="50" spans="1:16" x14ac:dyDescent="0.2">
      <c r="A50" t="s">
        <v>47</v>
      </c>
      <c r="B50" t="s">
        <v>85</v>
      </c>
      <c r="C50">
        <v>192</v>
      </c>
      <c r="D50">
        <v>0.47916666699999999</v>
      </c>
      <c r="E50">
        <v>1.5625E-2</v>
      </c>
      <c r="F50">
        <v>5.7291666999999998E-2</v>
      </c>
      <c r="G50">
        <v>0</v>
      </c>
      <c r="H50">
        <v>8.8541667000000004E-2</v>
      </c>
      <c r="I50">
        <v>0</v>
      </c>
      <c r="J50">
        <f>1-SUM(D50:I50)</f>
        <v>0.35937499900000003</v>
      </c>
      <c r="K50">
        <f t="shared" si="1"/>
        <v>92.000000064000005</v>
      </c>
      <c r="L50">
        <f t="shared" si="2"/>
        <v>3</v>
      </c>
      <c r="M50">
        <f t="shared" si="3"/>
        <v>11.000000064</v>
      </c>
      <c r="N50">
        <f t="shared" si="4"/>
        <v>0</v>
      </c>
      <c r="O50">
        <f t="shared" si="5"/>
        <v>17.000000064000002</v>
      </c>
      <c r="P50">
        <f t="shared" si="6"/>
        <v>0</v>
      </c>
    </row>
    <row r="51" spans="1:16" x14ac:dyDescent="0.2">
      <c r="A51" t="s">
        <v>50</v>
      </c>
      <c r="B51" t="s">
        <v>85</v>
      </c>
      <c r="C51">
        <v>104</v>
      </c>
      <c r="D51">
        <v>0.41346153800000002</v>
      </c>
      <c r="E51">
        <v>7.6923077000000006E-2</v>
      </c>
      <c r="F51">
        <v>5.7692307999999998E-2</v>
      </c>
      <c r="G51">
        <v>0</v>
      </c>
      <c r="H51">
        <v>8.6538461999999997E-2</v>
      </c>
      <c r="I51">
        <v>0</v>
      </c>
      <c r="J51">
        <f>1-SUM(D51:I51)</f>
        <v>0.36538461499999997</v>
      </c>
      <c r="K51">
        <f t="shared" si="1"/>
        <v>42.999999952000003</v>
      </c>
      <c r="L51">
        <f t="shared" si="2"/>
        <v>8.0000000080000007</v>
      </c>
      <c r="M51">
        <f t="shared" si="3"/>
        <v>6.000000032</v>
      </c>
      <c r="N51">
        <f t="shared" si="4"/>
        <v>0</v>
      </c>
      <c r="O51">
        <f t="shared" si="5"/>
        <v>9.0000000480000004</v>
      </c>
      <c r="P51">
        <f t="shared" si="6"/>
        <v>0</v>
      </c>
    </row>
    <row r="52" spans="1:16" x14ac:dyDescent="0.2">
      <c r="A52" t="s">
        <v>70</v>
      </c>
      <c r="B52" t="s">
        <v>85</v>
      </c>
      <c r="C52">
        <v>148</v>
      </c>
      <c r="D52">
        <v>0.37162162199999998</v>
      </c>
      <c r="E52">
        <v>2.7027026999999999E-2</v>
      </c>
      <c r="F52">
        <v>4.0540540999999999E-2</v>
      </c>
      <c r="G52">
        <v>0</v>
      </c>
      <c r="H52">
        <v>3.3783783999999997E-2</v>
      </c>
      <c r="I52">
        <v>0</v>
      </c>
      <c r="J52">
        <f>1-SUM(D52:I52)</f>
        <v>0.52702702600000007</v>
      </c>
      <c r="K52">
        <f t="shared" si="1"/>
        <v>55.000000055999998</v>
      </c>
      <c r="L52">
        <f t="shared" si="2"/>
        <v>3.9999999959999997</v>
      </c>
      <c r="M52">
        <f t="shared" si="3"/>
        <v>6.0000000680000003</v>
      </c>
      <c r="N52">
        <f t="shared" si="4"/>
        <v>0</v>
      </c>
      <c r="O52">
        <f t="shared" si="5"/>
        <v>5.000000032</v>
      </c>
      <c r="P52">
        <f t="shared" si="6"/>
        <v>0</v>
      </c>
    </row>
    <row r="53" spans="1:16" x14ac:dyDescent="0.2">
      <c r="A53" t="s">
        <v>57</v>
      </c>
      <c r="B53" t="s">
        <v>85</v>
      </c>
      <c r="C53">
        <v>188</v>
      </c>
      <c r="D53">
        <v>0.51595744700000001</v>
      </c>
      <c r="E53">
        <v>0</v>
      </c>
      <c r="F53">
        <v>2.1276595999999998E-2</v>
      </c>
      <c r="G53">
        <v>5.3191489999999996E-3</v>
      </c>
      <c r="H53">
        <v>9.0425532000000003E-2</v>
      </c>
      <c r="I53">
        <v>1.0638297999999999E-2</v>
      </c>
      <c r="J53">
        <f>1-SUM(D53:I53)</f>
        <v>0.35638297799999996</v>
      </c>
      <c r="K53">
        <f t="shared" si="1"/>
        <v>97.000000036000003</v>
      </c>
      <c r="L53">
        <f t="shared" si="2"/>
        <v>0</v>
      </c>
      <c r="M53">
        <f t="shared" si="3"/>
        <v>4.0000000479999995</v>
      </c>
      <c r="N53">
        <f t="shared" si="4"/>
        <v>1.0000000119999999</v>
      </c>
      <c r="O53">
        <f t="shared" si="5"/>
        <v>17.000000016000001</v>
      </c>
      <c r="P53">
        <f t="shared" si="6"/>
        <v>2.0000000239999998</v>
      </c>
    </row>
    <row r="54" spans="1:16" x14ac:dyDescent="0.2">
      <c r="A54" t="s">
        <v>59</v>
      </c>
      <c r="B54" t="s">
        <v>85</v>
      </c>
      <c r="C54">
        <v>113</v>
      </c>
      <c r="D54">
        <v>0.50442477900000005</v>
      </c>
      <c r="E54">
        <v>3.5398230000000003E-2</v>
      </c>
      <c r="F54">
        <v>0</v>
      </c>
      <c r="G54">
        <v>0</v>
      </c>
      <c r="H54">
        <v>0.14159292000000001</v>
      </c>
      <c r="I54">
        <v>0</v>
      </c>
      <c r="J54">
        <f>1-SUM(D54:I54)</f>
        <v>0.31858407099999997</v>
      </c>
      <c r="K54">
        <f t="shared" si="1"/>
        <v>57.000000027000006</v>
      </c>
      <c r="L54">
        <f t="shared" si="2"/>
        <v>3.9999999900000005</v>
      </c>
      <c r="M54">
        <f t="shared" si="3"/>
        <v>0</v>
      </c>
      <c r="N54">
        <f t="shared" si="4"/>
        <v>0</v>
      </c>
      <c r="O54">
        <f t="shared" si="5"/>
        <v>15.999999960000002</v>
      </c>
      <c r="P54">
        <f t="shared" si="6"/>
        <v>0</v>
      </c>
    </row>
    <row r="55" spans="1:16" x14ac:dyDescent="0.2">
      <c r="A55" t="s">
        <v>62</v>
      </c>
      <c r="B55" t="s">
        <v>85</v>
      </c>
      <c r="C55">
        <v>79</v>
      </c>
      <c r="D55">
        <v>0.53164557000000001</v>
      </c>
      <c r="E55">
        <v>3.7974684000000002E-2</v>
      </c>
      <c r="F55">
        <v>3.7974684000000002E-2</v>
      </c>
      <c r="G55">
        <v>0</v>
      </c>
      <c r="H55">
        <v>6.3291138999999996E-2</v>
      </c>
      <c r="I55">
        <v>0</v>
      </c>
      <c r="J55">
        <f>1-SUM(D55:I55)</f>
        <v>0.32911392299999997</v>
      </c>
      <c r="K55">
        <f t="shared" si="1"/>
        <v>42.000000030000002</v>
      </c>
      <c r="L55">
        <f t="shared" si="2"/>
        <v>3.0000000360000003</v>
      </c>
      <c r="M55">
        <f t="shared" si="3"/>
        <v>3.0000000360000003</v>
      </c>
      <c r="N55">
        <f t="shared" si="4"/>
        <v>0</v>
      </c>
      <c r="O55">
        <f t="shared" si="5"/>
        <v>4.9999999809999993</v>
      </c>
      <c r="P55">
        <f t="shared" si="6"/>
        <v>0</v>
      </c>
    </row>
    <row r="56" spans="1:16" x14ac:dyDescent="0.2">
      <c r="A56" t="s">
        <v>12</v>
      </c>
      <c r="B56" t="s">
        <v>95</v>
      </c>
      <c r="C56">
        <v>221</v>
      </c>
      <c r="D56">
        <v>0.44343891400000002</v>
      </c>
      <c r="E56">
        <v>4.0723981999999999E-2</v>
      </c>
      <c r="F56">
        <v>5.8823528999999999E-2</v>
      </c>
      <c r="G56">
        <v>0</v>
      </c>
      <c r="H56">
        <v>0.15837104099999999</v>
      </c>
      <c r="I56">
        <v>0</v>
      </c>
      <c r="J56">
        <f>1-SUM(D56:I56)</f>
        <v>0.29864253399999996</v>
      </c>
      <c r="K56">
        <f t="shared" si="1"/>
        <v>97.999999994000007</v>
      </c>
      <c r="L56">
        <f t="shared" si="2"/>
        <v>9.000000022</v>
      </c>
      <c r="M56">
        <f t="shared" si="3"/>
        <v>12.999999909</v>
      </c>
      <c r="N56">
        <f t="shared" si="4"/>
        <v>0</v>
      </c>
      <c r="O56">
        <f t="shared" si="5"/>
        <v>35.000000060999994</v>
      </c>
      <c r="P56">
        <f t="shared" si="6"/>
        <v>0</v>
      </c>
    </row>
    <row r="57" spans="1:16" x14ac:dyDescent="0.2">
      <c r="A57" t="s">
        <v>17</v>
      </c>
      <c r="B57" t="s">
        <v>95</v>
      </c>
      <c r="C57">
        <v>121</v>
      </c>
      <c r="D57">
        <v>0.56198347100000001</v>
      </c>
      <c r="E57">
        <v>7.4380164999999998E-2</v>
      </c>
      <c r="F57">
        <v>8.2644629999999997E-3</v>
      </c>
      <c r="G57">
        <v>0</v>
      </c>
      <c r="H57">
        <v>9.9173553999999997E-2</v>
      </c>
      <c r="I57">
        <v>0</v>
      </c>
      <c r="J57">
        <f>1-SUM(D57:I57)</f>
        <v>0.25619834699999999</v>
      </c>
      <c r="K57">
        <f t="shared" si="1"/>
        <v>67.999999990999996</v>
      </c>
      <c r="L57">
        <f t="shared" si="2"/>
        <v>8.9999999650000007</v>
      </c>
      <c r="M57">
        <f t="shared" si="3"/>
        <v>1.0000000229999999</v>
      </c>
      <c r="N57">
        <f t="shared" si="4"/>
        <v>0</v>
      </c>
      <c r="O57">
        <f t="shared" si="5"/>
        <v>12.000000033999999</v>
      </c>
      <c r="P57">
        <f t="shared" si="6"/>
        <v>0</v>
      </c>
    </row>
    <row r="58" spans="1:16" x14ac:dyDescent="0.2">
      <c r="A58" t="s">
        <v>81</v>
      </c>
      <c r="B58" t="s">
        <v>95</v>
      </c>
      <c r="C58">
        <v>131</v>
      </c>
      <c r="D58">
        <v>0.48091603100000002</v>
      </c>
      <c r="E58">
        <v>7.6335880000000002E-3</v>
      </c>
      <c r="F58">
        <v>7.6335877999999996E-2</v>
      </c>
      <c r="G58">
        <v>0</v>
      </c>
      <c r="H58">
        <v>7.6335877999999996E-2</v>
      </c>
      <c r="I58">
        <v>0</v>
      </c>
      <c r="J58">
        <f>1-SUM(D58:I58)</f>
        <v>0.35877862500000002</v>
      </c>
      <c r="K58">
        <f t="shared" si="1"/>
        <v>63.000000061000001</v>
      </c>
      <c r="L58">
        <f t="shared" si="2"/>
        <v>1.0000000280000001</v>
      </c>
      <c r="M58">
        <f t="shared" si="3"/>
        <v>10.000000018</v>
      </c>
      <c r="N58">
        <f t="shared" si="4"/>
        <v>0</v>
      </c>
      <c r="O58">
        <f t="shared" si="5"/>
        <v>10.000000018</v>
      </c>
      <c r="P58">
        <f t="shared" si="6"/>
        <v>0</v>
      </c>
    </row>
    <row r="59" spans="1:16" x14ac:dyDescent="0.2">
      <c r="A59" t="s">
        <v>45</v>
      </c>
      <c r="B59" t="s">
        <v>87</v>
      </c>
      <c r="C59">
        <v>321</v>
      </c>
      <c r="D59">
        <v>0.54828660399999996</v>
      </c>
      <c r="E59">
        <v>5.2959501999999999E-2</v>
      </c>
      <c r="F59">
        <v>2.4922118E-2</v>
      </c>
      <c r="G59">
        <v>1.5576324000000001E-2</v>
      </c>
      <c r="H59">
        <v>6.5420561000000002E-2</v>
      </c>
      <c r="I59">
        <v>3.1152649999999999E-3</v>
      </c>
      <c r="J59">
        <f>1-SUM(D59:I59)</f>
        <v>0.28971962600000001</v>
      </c>
      <c r="K59">
        <f t="shared" si="1"/>
        <v>175.99999988399998</v>
      </c>
      <c r="L59">
        <f t="shared" si="2"/>
        <v>17.000000142000001</v>
      </c>
      <c r="M59">
        <f t="shared" si="3"/>
        <v>7.9999998779999997</v>
      </c>
      <c r="N59">
        <f t="shared" si="4"/>
        <v>5.0000000040000003</v>
      </c>
      <c r="O59">
        <f t="shared" si="5"/>
        <v>21.000000081</v>
      </c>
      <c r="P59">
        <f t="shared" si="6"/>
        <v>1.000000065</v>
      </c>
    </row>
    <row r="60" spans="1:16" x14ac:dyDescent="0.2">
      <c r="A60" t="s">
        <v>13</v>
      </c>
      <c r="B60" t="s">
        <v>87</v>
      </c>
      <c r="C60">
        <v>104</v>
      </c>
      <c r="D60">
        <v>0.41346153800000002</v>
      </c>
      <c r="E60">
        <v>3.8461538000000003E-2</v>
      </c>
      <c r="F60">
        <v>0.192307692</v>
      </c>
      <c r="G60">
        <v>0</v>
      </c>
      <c r="H60">
        <v>6.7307692000000002E-2</v>
      </c>
      <c r="I60">
        <v>0</v>
      </c>
      <c r="J60">
        <f>1-SUM(D60:I60)</f>
        <v>0.28846154000000002</v>
      </c>
      <c r="K60">
        <f t="shared" si="1"/>
        <v>42.999999952000003</v>
      </c>
      <c r="L60">
        <f t="shared" si="2"/>
        <v>3.9999999520000005</v>
      </c>
      <c r="M60">
        <f t="shared" si="3"/>
        <v>19.999999968000001</v>
      </c>
      <c r="N60">
        <f t="shared" si="4"/>
        <v>0</v>
      </c>
      <c r="O60">
        <f t="shared" si="5"/>
        <v>6.999999968</v>
      </c>
      <c r="P60">
        <f t="shared" si="6"/>
        <v>0</v>
      </c>
    </row>
    <row r="61" spans="1:16" x14ac:dyDescent="0.2">
      <c r="A61" t="s">
        <v>36</v>
      </c>
      <c r="B61" t="s">
        <v>87</v>
      </c>
      <c r="C61">
        <v>149</v>
      </c>
      <c r="D61">
        <v>0.48993288600000001</v>
      </c>
      <c r="E61">
        <v>2.6845638000000002E-2</v>
      </c>
      <c r="F61">
        <v>0</v>
      </c>
      <c r="G61">
        <v>0</v>
      </c>
      <c r="H61">
        <v>5.3691274999999997E-2</v>
      </c>
      <c r="I61">
        <v>0</v>
      </c>
      <c r="J61">
        <f>1-SUM(D61:I61)</f>
        <v>0.42953020099999994</v>
      </c>
      <c r="K61">
        <f t="shared" si="1"/>
        <v>73.000000014000008</v>
      </c>
      <c r="L61">
        <f t="shared" si="2"/>
        <v>4.0000000619999998</v>
      </c>
      <c r="M61">
        <f t="shared" si="3"/>
        <v>0</v>
      </c>
      <c r="N61">
        <f t="shared" si="4"/>
        <v>0</v>
      </c>
      <c r="O61">
        <f t="shared" si="5"/>
        <v>7.9999999749999997</v>
      </c>
      <c r="P61">
        <f t="shared" si="6"/>
        <v>0</v>
      </c>
    </row>
    <row r="62" spans="1:16" x14ac:dyDescent="0.2">
      <c r="A62" t="s">
        <v>67</v>
      </c>
      <c r="B62" t="s">
        <v>87</v>
      </c>
      <c r="C62">
        <v>361</v>
      </c>
      <c r="D62">
        <v>0.55124653700000004</v>
      </c>
      <c r="E62">
        <v>5.8171744999999997E-2</v>
      </c>
      <c r="F62">
        <v>8.3102490000000005E-3</v>
      </c>
      <c r="G62">
        <v>2.770083E-3</v>
      </c>
      <c r="H62">
        <v>5.8171744999999997E-2</v>
      </c>
      <c r="I62">
        <v>3.3240997000000001E-2</v>
      </c>
      <c r="J62">
        <f>1-SUM(D62:I62)</f>
        <v>0.28808864399999989</v>
      </c>
      <c r="K62">
        <f t="shared" si="1"/>
        <v>198.99999985700001</v>
      </c>
      <c r="L62">
        <f t="shared" si="2"/>
        <v>20.999999944999999</v>
      </c>
      <c r="M62">
        <f t="shared" si="3"/>
        <v>2.9999998890000001</v>
      </c>
      <c r="N62">
        <f t="shared" si="4"/>
        <v>0.99999996300000005</v>
      </c>
      <c r="O62">
        <f t="shared" si="5"/>
        <v>20.999999944999999</v>
      </c>
      <c r="P62">
        <f t="shared" si="6"/>
        <v>11.999999917</v>
      </c>
    </row>
    <row r="63" spans="1:16" x14ac:dyDescent="0.2">
      <c r="A63" t="s">
        <v>68</v>
      </c>
      <c r="B63" t="s">
        <v>87</v>
      </c>
      <c r="C63">
        <v>148</v>
      </c>
      <c r="D63">
        <v>0.47972973000000002</v>
      </c>
      <c r="E63">
        <v>0</v>
      </c>
      <c r="F63">
        <v>0.12837837799999999</v>
      </c>
      <c r="G63">
        <v>6.7567570000000004E-3</v>
      </c>
      <c r="H63">
        <v>5.4054053999999997E-2</v>
      </c>
      <c r="I63">
        <v>0</v>
      </c>
      <c r="J63">
        <f>1-SUM(D63:I63)</f>
        <v>0.331081081</v>
      </c>
      <c r="K63">
        <f t="shared" si="1"/>
        <v>71.000000040000003</v>
      </c>
      <c r="L63">
        <f t="shared" si="2"/>
        <v>0</v>
      </c>
      <c r="M63">
        <f t="shared" si="3"/>
        <v>18.999999943999999</v>
      </c>
      <c r="N63">
        <f t="shared" si="4"/>
        <v>1.0000000360000001</v>
      </c>
      <c r="O63">
        <f t="shared" si="5"/>
        <v>7.9999999919999993</v>
      </c>
      <c r="P63">
        <f t="shared" si="6"/>
        <v>0</v>
      </c>
    </row>
    <row r="64" spans="1:16" x14ac:dyDescent="0.2">
      <c r="A64" t="s">
        <v>60</v>
      </c>
      <c r="B64" t="s">
        <v>87</v>
      </c>
      <c r="C64">
        <v>101</v>
      </c>
      <c r="D64">
        <v>0.36633663399999999</v>
      </c>
      <c r="E64">
        <v>0</v>
      </c>
      <c r="F64">
        <v>9.9009900999999997E-2</v>
      </c>
      <c r="G64">
        <v>0</v>
      </c>
      <c r="H64">
        <v>0.108910891</v>
      </c>
      <c r="I64">
        <v>0</v>
      </c>
      <c r="J64">
        <f>1-SUM(D64:I64)</f>
        <v>0.42574257400000004</v>
      </c>
      <c r="K64">
        <f t="shared" si="1"/>
        <v>37.000000034000003</v>
      </c>
      <c r="L64">
        <f t="shared" si="2"/>
        <v>0</v>
      </c>
      <c r="M64">
        <f t="shared" si="3"/>
        <v>10.000000001</v>
      </c>
      <c r="N64">
        <f t="shared" si="4"/>
        <v>0</v>
      </c>
      <c r="O64">
        <f t="shared" si="5"/>
        <v>10.999999990999999</v>
      </c>
      <c r="P64">
        <f t="shared" si="6"/>
        <v>0</v>
      </c>
    </row>
    <row r="65" spans="1:16" x14ac:dyDescent="0.2">
      <c r="A65" t="s">
        <v>61</v>
      </c>
      <c r="B65" t="s">
        <v>87</v>
      </c>
      <c r="C65">
        <v>176</v>
      </c>
      <c r="D65">
        <v>0.50568181800000001</v>
      </c>
      <c r="E65">
        <v>0</v>
      </c>
      <c r="F65">
        <v>0</v>
      </c>
      <c r="G65">
        <v>0</v>
      </c>
      <c r="H65">
        <v>6.25E-2</v>
      </c>
      <c r="I65">
        <v>5.6818179999999999E-3</v>
      </c>
      <c r="J65">
        <f>1-SUM(D65:I65)</f>
        <v>0.42613636399999999</v>
      </c>
      <c r="K65">
        <f t="shared" si="1"/>
        <v>88.999999967999997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11</v>
      </c>
      <c r="P65">
        <f t="shared" si="6"/>
        <v>0.99999996800000002</v>
      </c>
    </row>
    <row r="66" spans="1:16" x14ac:dyDescent="0.2">
      <c r="A66" t="s">
        <v>83</v>
      </c>
      <c r="B66" t="s">
        <v>87</v>
      </c>
      <c r="C66">
        <v>78</v>
      </c>
      <c r="D66">
        <v>0.47435897399999999</v>
      </c>
      <c r="E66">
        <v>0</v>
      </c>
      <c r="F66">
        <v>2.5641026000000001E-2</v>
      </c>
      <c r="G66">
        <v>0</v>
      </c>
      <c r="H66">
        <v>8.9743589999999998E-2</v>
      </c>
      <c r="I66">
        <v>0</v>
      </c>
      <c r="J66">
        <f>1-SUM(D66:I66)</f>
        <v>0.41025641000000002</v>
      </c>
      <c r="K66">
        <f t="shared" si="1"/>
        <v>36.999999971999998</v>
      </c>
      <c r="L66">
        <f t="shared" si="2"/>
        <v>0</v>
      </c>
      <c r="M66">
        <f t="shared" si="3"/>
        <v>2.0000000280000001</v>
      </c>
      <c r="N66">
        <f t="shared" si="4"/>
        <v>0</v>
      </c>
      <c r="O66">
        <f t="shared" si="5"/>
        <v>7.0000000199999999</v>
      </c>
      <c r="P66">
        <f t="shared" si="6"/>
        <v>0</v>
      </c>
    </row>
    <row r="67" spans="1:16" x14ac:dyDescent="0.2">
      <c r="A67" t="s">
        <v>82</v>
      </c>
      <c r="B67" t="s">
        <v>6</v>
      </c>
      <c r="C67">
        <v>151</v>
      </c>
      <c r="D67">
        <v>0.410596026</v>
      </c>
      <c r="E67">
        <v>1.3245033E-2</v>
      </c>
      <c r="F67">
        <v>7.9470199000000005E-2</v>
      </c>
      <c r="G67">
        <v>2.6490066E-2</v>
      </c>
      <c r="H67">
        <v>0.119205298</v>
      </c>
      <c r="I67">
        <v>6.6225169999999996E-3</v>
      </c>
      <c r="J67">
        <f>1-SUM(D67:I67)</f>
        <v>0.34437086099999992</v>
      </c>
      <c r="K67">
        <f t="shared" ref="K67:K76" si="7">D67*$C67</f>
        <v>61.999999926000001</v>
      </c>
      <c r="L67">
        <f t="shared" ref="L67:L76" si="8">E67*$C67</f>
        <v>1.9999999829999999</v>
      </c>
      <c r="M67">
        <f t="shared" ref="M67:M76" si="9">F67*$C67</f>
        <v>12.000000049000001</v>
      </c>
      <c r="N67">
        <f t="shared" ref="N67:N76" si="10">G67*$C67</f>
        <v>3.9999999659999999</v>
      </c>
      <c r="O67">
        <f t="shared" ref="O67:O76" si="11">H67*$C67</f>
        <v>17.999999998</v>
      </c>
      <c r="P67">
        <f t="shared" ref="P67:P76" si="12">I67*$C67</f>
        <v>1.000000067</v>
      </c>
    </row>
    <row r="68" spans="1:16" x14ac:dyDescent="0.2">
      <c r="A68" t="s">
        <v>30</v>
      </c>
      <c r="B68" t="s">
        <v>86</v>
      </c>
      <c r="C68">
        <v>265</v>
      </c>
      <c r="D68">
        <v>0.48679245300000001</v>
      </c>
      <c r="E68">
        <v>4.5283019000000001E-2</v>
      </c>
      <c r="F68">
        <v>5.6603774000000003E-2</v>
      </c>
      <c r="G68">
        <v>0</v>
      </c>
      <c r="H68">
        <v>6.0377357999999999E-2</v>
      </c>
      <c r="I68">
        <v>0</v>
      </c>
      <c r="J68">
        <f>1-SUM(D68:I68)</f>
        <v>0.35094339599999991</v>
      </c>
      <c r="K68">
        <f t="shared" si="7"/>
        <v>129.00000004500001</v>
      </c>
      <c r="L68">
        <f t="shared" si="8"/>
        <v>12.000000034999999</v>
      </c>
      <c r="M68">
        <f t="shared" si="9"/>
        <v>15.00000011</v>
      </c>
      <c r="N68">
        <f t="shared" si="10"/>
        <v>0</v>
      </c>
      <c r="O68">
        <f t="shared" si="11"/>
        <v>15.99999987</v>
      </c>
      <c r="P68">
        <f t="shared" si="12"/>
        <v>0</v>
      </c>
    </row>
    <row r="69" spans="1:16" x14ac:dyDescent="0.2">
      <c r="A69" t="s">
        <v>32</v>
      </c>
      <c r="B69" t="s">
        <v>86</v>
      </c>
      <c r="C69">
        <v>115</v>
      </c>
      <c r="D69">
        <v>0.63478260900000005</v>
      </c>
      <c r="E69">
        <v>0</v>
      </c>
      <c r="F69">
        <v>6.9565216999999999E-2</v>
      </c>
      <c r="G69">
        <v>0</v>
      </c>
      <c r="H69">
        <v>4.3478260999999997E-2</v>
      </c>
      <c r="I69">
        <v>0</v>
      </c>
      <c r="J69">
        <f>1-SUM(D69:I69)</f>
        <v>0.25217391300000003</v>
      </c>
      <c r="K69">
        <f t="shared" si="7"/>
        <v>73.000000034999999</v>
      </c>
      <c r="L69">
        <f t="shared" si="8"/>
        <v>0</v>
      </c>
      <c r="M69">
        <f t="shared" si="9"/>
        <v>7.9999999549999998</v>
      </c>
      <c r="N69">
        <f t="shared" si="10"/>
        <v>0</v>
      </c>
      <c r="O69">
        <f t="shared" si="11"/>
        <v>5.0000000149999995</v>
      </c>
      <c r="P69">
        <f t="shared" si="12"/>
        <v>0</v>
      </c>
    </row>
    <row r="70" spans="1:16" x14ac:dyDescent="0.2">
      <c r="A70" t="s">
        <v>33</v>
      </c>
      <c r="B70" t="s">
        <v>86</v>
      </c>
      <c r="C70">
        <v>137</v>
      </c>
      <c r="D70">
        <v>0.51824817499999998</v>
      </c>
      <c r="E70">
        <v>1.459854E-2</v>
      </c>
      <c r="F70">
        <v>6.5693430999999997E-2</v>
      </c>
      <c r="G70">
        <v>0</v>
      </c>
      <c r="H70">
        <v>0.124087591</v>
      </c>
      <c r="I70">
        <v>0</v>
      </c>
      <c r="J70">
        <f>1-SUM(D70:I70)</f>
        <v>0.27737226299999995</v>
      </c>
      <c r="K70">
        <f t="shared" si="7"/>
        <v>70.999999974999994</v>
      </c>
      <c r="L70">
        <f t="shared" si="8"/>
        <v>1.9999999800000001</v>
      </c>
      <c r="M70">
        <f t="shared" si="9"/>
        <v>9.0000000470000003</v>
      </c>
      <c r="N70">
        <f t="shared" si="10"/>
        <v>0</v>
      </c>
      <c r="O70">
        <f t="shared" si="11"/>
        <v>16.999999967000001</v>
      </c>
      <c r="P70">
        <f t="shared" si="12"/>
        <v>0</v>
      </c>
    </row>
    <row r="71" spans="1:16" x14ac:dyDescent="0.2">
      <c r="A71" t="s">
        <v>71</v>
      </c>
      <c r="B71" t="s">
        <v>101</v>
      </c>
      <c r="C71">
        <v>171</v>
      </c>
      <c r="D71">
        <v>0.54970760200000002</v>
      </c>
      <c r="E71">
        <v>0</v>
      </c>
      <c r="F71">
        <v>5.8479530000000004E-3</v>
      </c>
      <c r="G71">
        <v>0</v>
      </c>
      <c r="H71">
        <v>5.2631578999999998E-2</v>
      </c>
      <c r="I71">
        <v>0</v>
      </c>
      <c r="J71">
        <f>1-SUM(D71:I71)</f>
        <v>0.39181286599999998</v>
      </c>
      <c r="K71">
        <f t="shared" si="7"/>
        <v>93.999999942000002</v>
      </c>
      <c r="L71">
        <f t="shared" si="8"/>
        <v>0</v>
      </c>
      <c r="M71">
        <f t="shared" si="9"/>
        <v>0.99999996300000005</v>
      </c>
      <c r="N71">
        <f t="shared" si="10"/>
        <v>0</v>
      </c>
      <c r="O71">
        <f t="shared" si="11"/>
        <v>9.000000008999999</v>
      </c>
      <c r="P71">
        <f t="shared" si="12"/>
        <v>0</v>
      </c>
    </row>
    <row r="72" spans="1:16" x14ac:dyDescent="0.2">
      <c r="A72" t="s">
        <v>72</v>
      </c>
      <c r="B72" t="s">
        <v>101</v>
      </c>
      <c r="C72">
        <v>63</v>
      </c>
      <c r="D72">
        <v>0.41269841299999999</v>
      </c>
      <c r="E72">
        <v>6.3492063000000001E-2</v>
      </c>
      <c r="F72">
        <v>3.1746032E-2</v>
      </c>
      <c r="G72">
        <v>0</v>
      </c>
      <c r="H72">
        <v>0.14285714299999999</v>
      </c>
      <c r="I72">
        <v>0</v>
      </c>
      <c r="J72">
        <f>1-SUM(D72:I72)</f>
        <v>0.34920634900000003</v>
      </c>
      <c r="K72">
        <f t="shared" si="7"/>
        <v>26.000000018999998</v>
      </c>
      <c r="L72">
        <f t="shared" si="8"/>
        <v>3.9999999690000001</v>
      </c>
      <c r="M72">
        <f t="shared" si="9"/>
        <v>2.000000016</v>
      </c>
      <c r="N72">
        <f t="shared" si="10"/>
        <v>0</v>
      </c>
      <c r="O72">
        <f t="shared" si="11"/>
        <v>9.000000008999999</v>
      </c>
      <c r="P72">
        <f t="shared" si="12"/>
        <v>0</v>
      </c>
    </row>
    <row r="73" spans="1:16" x14ac:dyDescent="0.2">
      <c r="A73" t="s">
        <v>53</v>
      </c>
      <c r="B73" t="s">
        <v>99</v>
      </c>
      <c r="C73">
        <v>123</v>
      </c>
      <c r="D73">
        <v>0.471544715</v>
      </c>
      <c r="E73">
        <v>0</v>
      </c>
      <c r="F73">
        <v>3.2520325000000003E-2</v>
      </c>
      <c r="G73">
        <v>0</v>
      </c>
      <c r="H73">
        <v>0.105691057</v>
      </c>
      <c r="I73">
        <v>8.1300810000000008E-3</v>
      </c>
      <c r="J73">
        <f>1-SUM(D73:I73)</f>
        <v>0.38211382199999999</v>
      </c>
      <c r="K73">
        <f t="shared" si="7"/>
        <v>57.999999944999999</v>
      </c>
      <c r="L73">
        <f t="shared" si="8"/>
        <v>0</v>
      </c>
      <c r="M73">
        <f t="shared" si="9"/>
        <v>3.9999999750000002</v>
      </c>
      <c r="N73">
        <f t="shared" si="10"/>
        <v>0</v>
      </c>
      <c r="O73">
        <f t="shared" si="11"/>
        <v>13.000000011000001</v>
      </c>
      <c r="P73">
        <f t="shared" si="12"/>
        <v>0.99999996300000005</v>
      </c>
    </row>
    <row r="74" spans="1:16" x14ac:dyDescent="0.2">
      <c r="A74" t="s">
        <v>46</v>
      </c>
      <c r="B74" t="s">
        <v>88</v>
      </c>
      <c r="C74">
        <v>93</v>
      </c>
      <c r="D74">
        <v>0.26881720399999998</v>
      </c>
      <c r="E74">
        <v>5.3763441000000002E-2</v>
      </c>
      <c r="F74">
        <v>2.1505376E-2</v>
      </c>
      <c r="G74">
        <v>5.3763441000000002E-2</v>
      </c>
      <c r="H74">
        <v>0.12903225800000001</v>
      </c>
      <c r="I74">
        <v>0</v>
      </c>
      <c r="J74">
        <f>1-SUM(D74:I74)</f>
        <v>0.47311828</v>
      </c>
      <c r="K74">
        <f t="shared" si="7"/>
        <v>24.999999971999998</v>
      </c>
      <c r="L74">
        <f t="shared" si="8"/>
        <v>5.0000000130000002</v>
      </c>
      <c r="M74">
        <f t="shared" si="9"/>
        <v>1.999999968</v>
      </c>
      <c r="N74">
        <f t="shared" si="10"/>
        <v>5.0000000130000002</v>
      </c>
      <c r="O74">
        <f t="shared" si="11"/>
        <v>11.999999994000001</v>
      </c>
      <c r="P74">
        <f t="shared" si="12"/>
        <v>0</v>
      </c>
    </row>
    <row r="75" spans="1:16" x14ac:dyDescent="0.2">
      <c r="A75" t="s">
        <v>55</v>
      </c>
      <c r="B75" t="s">
        <v>88</v>
      </c>
      <c r="C75">
        <v>217</v>
      </c>
      <c r="D75">
        <v>0.52073732699999997</v>
      </c>
      <c r="E75">
        <v>2.7649770000000001E-2</v>
      </c>
      <c r="F75">
        <v>1.843318E-2</v>
      </c>
      <c r="G75">
        <v>0</v>
      </c>
      <c r="H75">
        <v>7.8341014E-2</v>
      </c>
      <c r="I75">
        <v>4.6082950000000001E-3</v>
      </c>
      <c r="J75">
        <f>1-SUM(D75:I75)</f>
        <v>0.35023041399999988</v>
      </c>
      <c r="K75">
        <f t="shared" si="7"/>
        <v>112.99999995899999</v>
      </c>
      <c r="L75">
        <f t="shared" si="8"/>
        <v>6.0000000900000003</v>
      </c>
      <c r="M75">
        <f t="shared" si="9"/>
        <v>4.0000000600000005</v>
      </c>
      <c r="N75">
        <f t="shared" si="10"/>
        <v>0</v>
      </c>
      <c r="O75">
        <f t="shared" si="11"/>
        <v>17.000000038</v>
      </c>
      <c r="P75">
        <f t="shared" si="12"/>
        <v>1.0000000150000001</v>
      </c>
    </row>
    <row r="76" spans="1:16" x14ac:dyDescent="0.2">
      <c r="A76" t="s">
        <v>77</v>
      </c>
      <c r="B76" t="s">
        <v>102</v>
      </c>
      <c r="C76">
        <v>149</v>
      </c>
      <c r="D76">
        <v>0.19463087200000001</v>
      </c>
      <c r="E76">
        <v>0</v>
      </c>
      <c r="F76">
        <v>0.11409395999999999</v>
      </c>
      <c r="G76">
        <v>0</v>
      </c>
      <c r="H76">
        <v>0</v>
      </c>
      <c r="I76">
        <v>0</v>
      </c>
      <c r="J76">
        <f>1-SUM(D76:I76)</f>
        <v>0.691275168</v>
      </c>
      <c r="K76">
        <f t="shared" si="7"/>
        <v>28.999999928000001</v>
      </c>
      <c r="L76">
        <f t="shared" si="8"/>
        <v>0</v>
      </c>
      <c r="M76">
        <f t="shared" si="9"/>
        <v>17.00000004</v>
      </c>
      <c r="N76">
        <f t="shared" si="10"/>
        <v>0</v>
      </c>
      <c r="O76">
        <f t="shared" si="11"/>
        <v>0</v>
      </c>
      <c r="P76">
        <f t="shared" si="12"/>
        <v>0</v>
      </c>
    </row>
  </sheetData>
  <sortState xmlns:xlrd2="http://schemas.microsoft.com/office/spreadsheetml/2017/richdata2" ref="A2:P76">
    <sortCondition ref="B2:B76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2021-10-27T02:08:29Z</dcterms:created>
  <dcterms:modified xsi:type="dcterms:W3CDTF">2021-11-02T04:38:02Z</dcterms:modified>
</cp:coreProperties>
</file>