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620" yWindow="140" windowWidth="25360" windowHeight="14220" activeTab="1"/>
  </bookViews>
  <sheets>
    <sheet name="Raw data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2" l="1"/>
  <c r="O16" i="2"/>
  <c r="M16" i="2"/>
  <c r="L16" i="2"/>
  <c r="K16" i="2"/>
  <c r="I9" i="2"/>
  <c r="I10" i="2"/>
  <c r="I11" i="2"/>
  <c r="I12" i="2"/>
  <c r="I13" i="2"/>
  <c r="I14" i="2"/>
  <c r="I15" i="2"/>
  <c r="I17" i="2"/>
  <c r="I2" i="2"/>
  <c r="I3" i="2"/>
  <c r="I4" i="2"/>
  <c r="I5" i="2"/>
  <c r="I6" i="2"/>
  <c r="I7" i="2"/>
  <c r="I8" i="2"/>
  <c r="I16" i="2"/>
  <c r="H17" i="2"/>
  <c r="F17" i="2"/>
  <c r="G9" i="2"/>
  <c r="G10" i="2"/>
  <c r="G11" i="2"/>
  <c r="G12" i="2"/>
  <c r="G13" i="2"/>
  <c r="G14" i="2"/>
  <c r="G15" i="2"/>
  <c r="M17" i="2"/>
  <c r="G2" i="2"/>
  <c r="G3" i="2"/>
  <c r="G4" i="2"/>
  <c r="G5" i="2"/>
  <c r="G6" i="2"/>
  <c r="G7" i="2"/>
  <c r="G8" i="2"/>
  <c r="G17" i="2"/>
  <c r="G16" i="2"/>
  <c r="H16" i="2"/>
  <c r="L17" i="2"/>
  <c r="N17" i="2"/>
  <c r="K17" i="2"/>
  <c r="E17" i="2"/>
  <c r="N16" i="2"/>
  <c r="F16" i="2"/>
  <c r="E16" i="2"/>
</calcChain>
</file>

<file path=xl/sharedStrings.xml><?xml version="1.0" encoding="utf-8"?>
<sst xmlns="http://schemas.openxmlformats.org/spreadsheetml/2006/main" count="133" uniqueCount="32">
  <si>
    <t>Saline</t>
  </si>
  <si>
    <t>WT(WT)</t>
  </si>
  <si>
    <t>15/394-01</t>
  </si>
  <si>
    <t>15/394-02</t>
  </si>
  <si>
    <t>15/394-03</t>
  </si>
  <si>
    <t>15/394-04</t>
  </si>
  <si>
    <t>15/395-01</t>
  </si>
  <si>
    <t>15/395-02</t>
  </si>
  <si>
    <t>15/395-03</t>
  </si>
  <si>
    <t>15/395-04</t>
  </si>
  <si>
    <t>16/013-01</t>
  </si>
  <si>
    <t>16/013-02</t>
  </si>
  <si>
    <t>16/013-03</t>
  </si>
  <si>
    <t>0.1mpk Quin</t>
  </si>
  <si>
    <t>Subject Name</t>
  </si>
  <si>
    <t>Trial Session</t>
  </si>
  <si>
    <t>Subject Genotype</t>
  </si>
  <si>
    <t>Subject Treatment</t>
  </si>
  <si>
    <t>Preinjection (20min)</t>
  </si>
  <si>
    <t>Postinj(20-40)</t>
  </si>
  <si>
    <t>Preinj (0-20min)</t>
  </si>
  <si>
    <t>Postinj(40-60)</t>
  </si>
  <si>
    <t>Distance in cm</t>
  </si>
  <si>
    <t>16/010-01</t>
  </si>
  <si>
    <t>16/010-02</t>
  </si>
  <si>
    <t>16/010-03</t>
  </si>
  <si>
    <t>SEMQuin:</t>
  </si>
  <si>
    <t>SEMSaline:</t>
  </si>
  <si>
    <t>Quin:</t>
  </si>
  <si>
    <t>Saline:</t>
  </si>
  <si>
    <t>Perc saline</t>
  </si>
  <si>
    <t>Postinj(0-20)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</si>
</sst>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0"/>
      <name val="Arial"/>
    </font>
    <font>
      <b/>
      <sz val="8.25"/>
      <color indexed="8"/>
      <name val="Tahoma"/>
    </font>
    <font>
      <sz val="9.75"/>
      <color indexed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2" fontId="2" fillId="0" borderId="0" xfId="0" applyNumberFormat="1" applyFont="1" applyFill="1" applyBorder="1" applyAlignment="1" applyProtection="1">
      <alignment horizontal="left" vertical="top" wrapText="1"/>
    </xf>
    <xf numFmtId="164" fontId="2" fillId="0" borderId="0" xfId="0" applyNumberFormat="1" applyFont="1" applyFill="1" applyBorder="1" applyAlignment="1" applyProtection="1">
      <alignment horizontal="left" vertical="top" wrapText="1"/>
    </xf>
    <xf numFmtId="2" fontId="0" fillId="0" borderId="0" xfId="0" applyNumberFormat="1"/>
    <xf numFmtId="2" fontId="2" fillId="3" borderId="0" xfId="0" applyNumberFormat="1" applyFont="1" applyFill="1" applyBorder="1" applyAlignment="1" applyProtection="1">
      <alignment horizontal="left" vertical="top" wrapText="1"/>
    </xf>
    <xf numFmtId="2" fontId="0" fillId="3" borderId="0" xfId="0" applyNumberFormat="1" applyFill="1"/>
    <xf numFmtId="0" fontId="0" fillId="3" borderId="0" xfId="0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0F0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Sheet1!$D$16</c:f>
              <c:strCache>
                <c:ptCount val="1"/>
                <c:pt idx="0">
                  <c:v>Quin: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(Sheet1!$K$16:$L$16,Sheet1!$N$16)</c:f>
                <c:numCache>
                  <c:formatCode>General</c:formatCode>
                  <c:ptCount val="3"/>
                  <c:pt idx="0">
                    <c:v>199.9264754122082</c:v>
                  </c:pt>
                  <c:pt idx="1">
                    <c:v>461.2646576318981</c:v>
                  </c:pt>
                  <c:pt idx="2">
                    <c:v>238.9571592791232</c:v>
                  </c:pt>
                </c:numCache>
              </c:numRef>
            </c:plus>
            <c:minus>
              <c:numRef>
                <c:f>(Sheet1!$K$16:$L$16,Sheet1!$N$16)</c:f>
                <c:numCache>
                  <c:formatCode>General</c:formatCode>
                  <c:ptCount val="3"/>
                  <c:pt idx="0">
                    <c:v>199.9264754122082</c:v>
                  </c:pt>
                  <c:pt idx="1">
                    <c:v>461.2646576318981</c:v>
                  </c:pt>
                  <c:pt idx="2">
                    <c:v>238.9571592791232</c:v>
                  </c:pt>
                </c:numCache>
              </c:numRef>
            </c:minus>
          </c:errBars>
          <c:cat>
            <c:strRef>
              <c:f>Sheet1!$E$1:$H$1</c:f>
              <c:strCache>
                <c:ptCount val="4"/>
                <c:pt idx="0">
                  <c:v>Preinj (0-20min)</c:v>
                </c:pt>
                <c:pt idx="1">
                  <c:v>Postinj(0-20)</c:v>
                </c:pt>
                <c:pt idx="2">
                  <c:v>Perc saline</c:v>
                </c:pt>
                <c:pt idx="3">
                  <c:v>Postinj(20-40)</c:v>
                </c:pt>
              </c:strCache>
            </c:strRef>
          </c:cat>
          <c:val>
            <c:numRef>
              <c:f>(Sheet1!$E$16:$F$16,Sheet1!$H$16)</c:f>
              <c:numCache>
                <c:formatCode>0.00</c:formatCode>
                <c:ptCount val="3"/>
                <c:pt idx="0">
                  <c:v>5749.285714285713</c:v>
                </c:pt>
                <c:pt idx="1">
                  <c:v>1057.154285714286</c:v>
                </c:pt>
                <c:pt idx="2">
                  <c:v>969.5657142857143</c:v>
                </c:pt>
              </c:numCache>
            </c:numRef>
          </c:val>
        </c:ser>
        <c:ser>
          <c:idx val="3"/>
          <c:order val="1"/>
          <c:tx>
            <c:strRef>
              <c:f>Sheet1!$D$17</c:f>
              <c:strCache>
                <c:ptCount val="1"/>
                <c:pt idx="0">
                  <c:v>Saline: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(Sheet1!$K$17:$L$17,Sheet1!$N$17)</c:f>
                <c:numCache>
                  <c:formatCode>General</c:formatCode>
                  <c:ptCount val="3"/>
                  <c:pt idx="0">
                    <c:v>654.7066745123504</c:v>
                  </c:pt>
                  <c:pt idx="1">
                    <c:v>349.1829974977255</c:v>
                  </c:pt>
                  <c:pt idx="2">
                    <c:v>521.2280568454246</c:v>
                  </c:pt>
                </c:numCache>
              </c:numRef>
            </c:plus>
            <c:minus>
              <c:numRef>
                <c:f>(Sheet1!$K$17:$L$17,Sheet1!$N$17)</c:f>
                <c:numCache>
                  <c:formatCode>General</c:formatCode>
                  <c:ptCount val="3"/>
                  <c:pt idx="0">
                    <c:v>654.7066745123504</c:v>
                  </c:pt>
                  <c:pt idx="1">
                    <c:v>349.1829974977255</c:v>
                  </c:pt>
                  <c:pt idx="2">
                    <c:v>521.2280568454246</c:v>
                  </c:pt>
                </c:numCache>
              </c:numRef>
            </c:minus>
          </c:errBars>
          <c:cat>
            <c:strRef>
              <c:f>Sheet1!$E$1:$H$1</c:f>
              <c:strCache>
                <c:ptCount val="4"/>
                <c:pt idx="0">
                  <c:v>Preinj (0-20min)</c:v>
                </c:pt>
                <c:pt idx="1">
                  <c:v>Postinj(0-20)</c:v>
                </c:pt>
                <c:pt idx="2">
                  <c:v>Perc saline</c:v>
                </c:pt>
                <c:pt idx="3">
                  <c:v>Postinj(20-40)</c:v>
                </c:pt>
              </c:strCache>
            </c:strRef>
          </c:cat>
          <c:val>
            <c:numRef>
              <c:f>(Sheet1!$E$17:$F$17,Sheet1!$H$17)</c:f>
              <c:numCache>
                <c:formatCode>0.00</c:formatCode>
                <c:ptCount val="3"/>
                <c:pt idx="0">
                  <c:v>5621.412857142857</c:v>
                </c:pt>
                <c:pt idx="1">
                  <c:v>1962.887142857143</c:v>
                </c:pt>
                <c:pt idx="2">
                  <c:v>2381.23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79400"/>
        <c:axId val="2086772712"/>
      </c:barChart>
      <c:catAx>
        <c:axId val="208677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72712"/>
        <c:crosses val="autoZero"/>
        <c:auto val="1"/>
        <c:lblAlgn val="ctr"/>
        <c:lblOffset val="100"/>
        <c:noMultiLvlLbl val="0"/>
      </c:catAx>
      <c:valAx>
        <c:axId val="2086772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677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02405949256"/>
          <c:y val="0.0601851851851852"/>
          <c:w val="0.795773403324584"/>
          <c:h val="0.822469378827647"/>
        </c:manualLayout>
      </c:layout>
      <c:barChart>
        <c:barDir val="col"/>
        <c:grouping val="clustered"/>
        <c:varyColors val="0"/>
        <c:ser>
          <c:idx val="2"/>
          <c:order val="0"/>
          <c:tx>
            <c:v>0.1mpkQuin:</c:v>
          </c:tx>
          <c:invertIfNegative val="0"/>
          <c:errBars>
            <c:errBarType val="both"/>
            <c:errValType val="cust"/>
            <c:noEndCap val="0"/>
            <c:plus>
              <c:numRef>
                <c:f>(Sheet1!$M$16,Sheet1!$O$16)</c:f>
                <c:numCache>
                  <c:formatCode>General</c:formatCode>
                  <c:ptCount val="2"/>
                  <c:pt idx="0">
                    <c:v>23.49929588720468</c:v>
                  </c:pt>
                  <c:pt idx="1">
                    <c:v>10.03503060515462</c:v>
                  </c:pt>
                </c:numCache>
              </c:numRef>
            </c:plus>
            <c:minus>
              <c:numRef>
                <c:f>(Sheet1!$M$16,Sheet1!$O$16)</c:f>
                <c:numCache>
                  <c:formatCode>General</c:formatCode>
                  <c:ptCount val="2"/>
                  <c:pt idx="0">
                    <c:v>23.49929588720468</c:v>
                  </c:pt>
                  <c:pt idx="1">
                    <c:v>10.03503060515462</c:v>
                  </c:pt>
                </c:numCache>
              </c:numRef>
            </c:minus>
          </c:errBars>
          <c:cat>
            <c:strRef>
              <c:f>(Sheet1!$F$1,Sheet1!$H$1)</c:f>
              <c:strCache>
                <c:ptCount val="2"/>
                <c:pt idx="0">
                  <c:v>Postinj(0-20)</c:v>
                </c:pt>
                <c:pt idx="1">
                  <c:v>Postinj(20-40)</c:v>
                </c:pt>
              </c:strCache>
            </c:strRef>
          </c:cat>
          <c:val>
            <c:numRef>
              <c:f>(Sheet1!$G$16,Sheet1!$I$16)</c:f>
              <c:numCache>
                <c:formatCode>0.00</c:formatCode>
                <c:ptCount val="2"/>
                <c:pt idx="0">
                  <c:v>53.85710989861144</c:v>
                </c:pt>
                <c:pt idx="1">
                  <c:v>40.71701239635457</c:v>
                </c:pt>
              </c:numCache>
            </c:numRef>
          </c:val>
        </c:ser>
        <c:ser>
          <c:idx val="3"/>
          <c:order val="1"/>
          <c:tx>
            <c:strRef>
              <c:f>Sheet1!$D$17</c:f>
              <c:strCache>
                <c:ptCount val="1"/>
                <c:pt idx="0">
                  <c:v>Saline: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(Sheet1!$M$17,Sheet1!$O$17)</c:f>
                <c:numCache>
                  <c:formatCode>General</c:formatCode>
                  <c:ptCount val="2"/>
                  <c:pt idx="0">
                    <c:v>17.78925491301863</c:v>
                  </c:pt>
                  <c:pt idx="1">
                    <c:v>21.88902612706141</c:v>
                  </c:pt>
                </c:numCache>
              </c:numRef>
            </c:plus>
            <c:minus>
              <c:numRef>
                <c:f>(Sheet1!$M$17,Sheet1!$O$17)</c:f>
                <c:numCache>
                  <c:formatCode>General</c:formatCode>
                  <c:ptCount val="2"/>
                  <c:pt idx="0">
                    <c:v>17.78925491301863</c:v>
                  </c:pt>
                  <c:pt idx="1">
                    <c:v>21.88902612706141</c:v>
                  </c:pt>
                </c:numCache>
              </c:numRef>
            </c:minus>
          </c:errBars>
          <c:cat>
            <c:strRef>
              <c:f>(Sheet1!$F$1,Sheet1!$H$1)</c:f>
              <c:strCache>
                <c:ptCount val="2"/>
                <c:pt idx="0">
                  <c:v>Postinj(0-20)</c:v>
                </c:pt>
                <c:pt idx="1">
                  <c:v>Postinj(20-40)</c:v>
                </c:pt>
              </c:strCache>
            </c:strRef>
          </c:cat>
          <c:val>
            <c:numRef>
              <c:f>(Sheet1!$G$17,Sheet1!$I$17)</c:f>
              <c:numCache>
                <c:formatCode>0.00</c:formatCod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660792"/>
        <c:axId val="2090556536"/>
      </c:barChart>
      <c:catAx>
        <c:axId val="2090660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90556536"/>
        <c:crosses val="autoZero"/>
        <c:auto val="1"/>
        <c:lblAlgn val="ctr"/>
        <c:lblOffset val="100"/>
        <c:noMultiLvlLbl val="0"/>
      </c:catAx>
      <c:valAx>
        <c:axId val="2090556536"/>
        <c:scaling>
          <c:orientation val="minMax"/>
          <c:max val="16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 b="0"/>
                  <a:t>Activity (% saline)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0660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9331364829396"/>
          <c:y val="0.0135050306211724"/>
          <c:w val="0.199001968503937"/>
          <c:h val="0.18595290172061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177800</xdr:rowOff>
    </xdr:from>
    <xdr:to>
      <xdr:col>14</xdr:col>
      <xdr:colOff>577850</xdr:colOff>
      <xdr:row>11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18</xdr:row>
      <xdr:rowOff>88900</xdr:rowOff>
    </xdr:from>
    <xdr:to>
      <xdr:col>16</xdr:col>
      <xdr:colOff>508000</xdr:colOff>
      <xdr:row>65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39</xdr:row>
      <xdr:rowOff>88900</xdr:rowOff>
    </xdr:from>
    <xdr:to>
      <xdr:col>8</xdr:col>
      <xdr:colOff>812800</xdr:colOff>
      <xdr:row>41</xdr:row>
      <xdr:rowOff>127000</xdr:rowOff>
    </xdr:to>
    <xdr:sp macro="" textlink="">
      <xdr:nvSpPr>
        <xdr:cNvPr id="4" name="TextBox 3"/>
        <xdr:cNvSpPr txBox="1"/>
      </xdr:nvSpPr>
      <xdr:spPr>
        <a:xfrm>
          <a:off x="6946900" y="8293100"/>
          <a:ext cx="4699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0.68316</cdr:x>
      <cdr:y>0.57295</cdr:y>
    </cdr:from>
    <cdr:to>
      <cdr:x>0.73262</cdr:x>
      <cdr:y>0.621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89700" y="4089400"/>
          <a:ext cx="46990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34"/>
  <sheetViews>
    <sheetView workbookViewId="0">
      <selection activeCell="A2" sqref="A2:G16"/>
    </sheetView>
  </sheetViews>
  <sheetFormatPr baseColWidth="10" defaultColWidth="8.83203125" defaultRowHeight="12" x14ac:dyDescent="0"/>
  <cols>
    <col min="1" max="1" width="12.6640625" customWidth="1"/>
    <col min="2" max="2" width="16" customWidth="1"/>
    <col min="3" max="3" width="16.83203125" customWidth="1"/>
    <col min="4" max="4" width="18" customWidth="1"/>
    <col min="5" max="5" width="13.1640625" customWidth="1"/>
    <col min="6" max="7" width="12.1640625" customWidth="1"/>
  </cols>
  <sheetData>
    <row r="1" spans="1:7">
      <c r="E1" t="s">
        <v>22</v>
      </c>
    </row>
    <row r="2" spans="1:7" ht="12.75" customHeight="1">
      <c r="A2" s="1" t="s">
        <v>14</v>
      </c>
      <c r="B2" s="1" t="s">
        <v>16</v>
      </c>
      <c r="C2" s="1" t="s">
        <v>17</v>
      </c>
      <c r="D2" s="1" t="s">
        <v>15</v>
      </c>
      <c r="E2" s="1" t="s">
        <v>20</v>
      </c>
      <c r="F2" s="1" t="s">
        <v>19</v>
      </c>
      <c r="G2" s="1" t="s">
        <v>21</v>
      </c>
    </row>
    <row r="3" spans="1:7" ht="15" customHeight="1">
      <c r="A3" s="2" t="s">
        <v>5</v>
      </c>
      <c r="B3" s="2" t="s">
        <v>1</v>
      </c>
      <c r="C3" s="2" t="s">
        <v>13</v>
      </c>
      <c r="D3" s="2" t="s">
        <v>18</v>
      </c>
      <c r="E3" s="3">
        <v>6201.7</v>
      </c>
      <c r="F3" s="3">
        <v>1347.69</v>
      </c>
      <c r="G3" s="3">
        <v>467.89</v>
      </c>
    </row>
    <row r="4" spans="1:7" ht="15" customHeight="1">
      <c r="A4" s="2" t="s">
        <v>3</v>
      </c>
      <c r="B4" s="2" t="s">
        <v>1</v>
      </c>
      <c r="C4" s="2" t="s">
        <v>13</v>
      </c>
      <c r="D4" s="2" t="s">
        <v>18</v>
      </c>
      <c r="E4" s="3">
        <v>5741.63</v>
      </c>
      <c r="F4" s="3">
        <v>3679.01</v>
      </c>
      <c r="G4" s="3">
        <v>1506.08</v>
      </c>
    </row>
    <row r="5" spans="1:7" ht="15" customHeight="1">
      <c r="A5" s="2" t="s">
        <v>2</v>
      </c>
      <c r="B5" s="2" t="s">
        <v>1</v>
      </c>
      <c r="C5" s="2" t="s">
        <v>0</v>
      </c>
      <c r="D5" s="2" t="s">
        <v>18</v>
      </c>
      <c r="E5" s="3">
        <v>6299.92</v>
      </c>
      <c r="F5" s="3">
        <v>1100.54</v>
      </c>
      <c r="G5" s="3">
        <v>2342.9499999999998</v>
      </c>
    </row>
    <row r="6" spans="1:7" ht="15" customHeight="1">
      <c r="A6" s="2" t="s">
        <v>4</v>
      </c>
      <c r="B6" s="2" t="s">
        <v>1</v>
      </c>
      <c r="C6" s="2" t="s">
        <v>0</v>
      </c>
      <c r="D6" s="2" t="s">
        <v>18</v>
      </c>
      <c r="E6" s="3">
        <v>6197.79</v>
      </c>
      <c r="F6" s="3">
        <v>2278.0100000000002</v>
      </c>
      <c r="G6" s="3">
        <v>2361.88</v>
      </c>
    </row>
    <row r="7" spans="1:7" ht="15" customHeight="1">
      <c r="A7" s="2" t="s">
        <v>8</v>
      </c>
      <c r="B7" s="2" t="s">
        <v>1</v>
      </c>
      <c r="C7" s="2" t="s">
        <v>0</v>
      </c>
      <c r="D7" s="2" t="s">
        <v>18</v>
      </c>
      <c r="E7" s="3">
        <v>8482.6299999999992</v>
      </c>
      <c r="F7" s="3">
        <v>3593.44</v>
      </c>
      <c r="G7" s="3">
        <v>5116.1000000000004</v>
      </c>
    </row>
    <row r="8" spans="1:7" ht="15" customHeight="1">
      <c r="A8" s="2" t="s">
        <v>9</v>
      </c>
      <c r="B8" s="2" t="s">
        <v>1</v>
      </c>
      <c r="C8" s="2" t="s">
        <v>13</v>
      </c>
      <c r="D8" s="2" t="s">
        <v>18</v>
      </c>
      <c r="E8" s="3">
        <v>6299.98</v>
      </c>
      <c r="F8" s="3">
        <v>778.13</v>
      </c>
      <c r="G8" s="3">
        <v>858.86</v>
      </c>
    </row>
    <row r="9" spans="1:7" ht="15" customHeight="1">
      <c r="A9" s="2" t="s">
        <v>6</v>
      </c>
      <c r="B9" s="2" t="s">
        <v>1</v>
      </c>
      <c r="C9" s="2" t="s">
        <v>0</v>
      </c>
      <c r="D9" s="2" t="s">
        <v>18</v>
      </c>
      <c r="E9" s="3">
        <v>6086.23</v>
      </c>
      <c r="F9" s="3">
        <v>2003.69</v>
      </c>
      <c r="G9" s="3">
        <v>1774.55</v>
      </c>
    </row>
    <row r="10" spans="1:7" ht="15" customHeight="1">
      <c r="A10" s="2" t="s">
        <v>7</v>
      </c>
      <c r="B10" s="2" t="s">
        <v>1</v>
      </c>
      <c r="C10" s="2" t="s">
        <v>13</v>
      </c>
      <c r="D10" s="2" t="s">
        <v>18</v>
      </c>
      <c r="E10" s="3">
        <v>5535.92</v>
      </c>
      <c r="F10" s="3">
        <v>600.29</v>
      </c>
      <c r="G10" s="3">
        <v>1090.58</v>
      </c>
    </row>
    <row r="11" spans="1:7" ht="15" customHeight="1">
      <c r="A11" s="2" t="s">
        <v>11</v>
      </c>
      <c r="B11" s="2" t="s">
        <v>1</v>
      </c>
      <c r="C11" s="2" t="s">
        <v>13</v>
      </c>
      <c r="D11" s="2" t="s">
        <v>18</v>
      </c>
      <c r="E11" s="3">
        <v>5978.32</v>
      </c>
      <c r="F11" s="3">
        <v>600.46</v>
      </c>
      <c r="G11" s="3">
        <v>2042.6</v>
      </c>
    </row>
    <row r="12" spans="1:7" ht="15" customHeight="1">
      <c r="A12" s="2" t="s">
        <v>12</v>
      </c>
      <c r="B12" s="2" t="s">
        <v>1</v>
      </c>
      <c r="C12" s="2" t="s">
        <v>0</v>
      </c>
      <c r="D12" s="2" t="s">
        <v>18</v>
      </c>
      <c r="E12" s="3">
        <v>3163.17</v>
      </c>
      <c r="F12" s="3">
        <v>1319.25</v>
      </c>
      <c r="G12" s="3">
        <v>1637.11</v>
      </c>
    </row>
    <row r="13" spans="1:7" ht="15" customHeight="1">
      <c r="A13" s="2" t="s">
        <v>10</v>
      </c>
      <c r="B13" s="2" t="s">
        <v>1</v>
      </c>
      <c r="C13" s="2" t="s">
        <v>0</v>
      </c>
      <c r="D13" s="2" t="s">
        <v>18</v>
      </c>
      <c r="E13" s="3">
        <v>5065.9799999999996</v>
      </c>
      <c r="F13" s="3">
        <v>2460.1999999999998</v>
      </c>
      <c r="G13" s="3">
        <v>2749.43</v>
      </c>
    </row>
    <row r="14" spans="1:7" ht="15" customHeight="1">
      <c r="A14" s="4" t="s">
        <v>23</v>
      </c>
      <c r="B14" s="2" t="s">
        <v>1</v>
      </c>
      <c r="C14" s="2" t="s">
        <v>13</v>
      </c>
      <c r="D14" s="2" t="s">
        <v>18</v>
      </c>
      <c r="E14" s="3">
        <v>4713.82</v>
      </c>
      <c r="F14" s="3">
        <v>239.53</v>
      </c>
      <c r="G14" s="3">
        <v>244.3</v>
      </c>
    </row>
    <row r="15" spans="1:7" ht="15" customHeight="1">
      <c r="A15" s="4" t="s">
        <v>25</v>
      </c>
      <c r="B15" s="2" t="s">
        <v>1</v>
      </c>
      <c r="C15" s="2" t="s">
        <v>13</v>
      </c>
      <c r="D15" s="2" t="s">
        <v>18</v>
      </c>
      <c r="E15" s="3">
        <v>5773.63</v>
      </c>
      <c r="F15" s="3">
        <v>154.97</v>
      </c>
      <c r="G15" s="3">
        <v>576.65</v>
      </c>
    </row>
    <row r="16" spans="1:7" ht="15" customHeight="1">
      <c r="A16" s="4" t="s">
        <v>24</v>
      </c>
      <c r="B16" s="2" t="s">
        <v>1</v>
      </c>
      <c r="C16" s="2" t="s">
        <v>0</v>
      </c>
      <c r="D16" s="2" t="s">
        <v>18</v>
      </c>
      <c r="E16" s="3">
        <v>4054.17</v>
      </c>
      <c r="F16" s="3">
        <v>985.08</v>
      </c>
      <c r="G16" s="3">
        <v>686.59</v>
      </c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</sheetData>
  <phoneticPr fontId="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B25" workbookViewId="0">
      <selection activeCell="S45" sqref="S45"/>
    </sheetView>
  </sheetViews>
  <sheetFormatPr baseColWidth="10" defaultRowHeight="12" x14ac:dyDescent="0"/>
  <sheetData>
    <row r="1" spans="1:15" ht="22">
      <c r="A1" s="1" t="s">
        <v>14</v>
      </c>
      <c r="B1" s="1" t="s">
        <v>16</v>
      </c>
      <c r="C1" s="1" t="s">
        <v>15</v>
      </c>
      <c r="D1" s="1" t="s">
        <v>17</v>
      </c>
      <c r="E1" s="1" t="s">
        <v>20</v>
      </c>
      <c r="F1" s="1" t="s">
        <v>31</v>
      </c>
      <c r="G1" s="1" t="s">
        <v>30</v>
      </c>
      <c r="H1" s="1" t="s">
        <v>19</v>
      </c>
      <c r="I1" s="1" t="s">
        <v>30</v>
      </c>
    </row>
    <row r="2" spans="1:15" ht="24">
      <c r="A2" s="2" t="s">
        <v>5</v>
      </c>
      <c r="B2" s="2" t="s">
        <v>1</v>
      </c>
      <c r="C2" s="2" t="s">
        <v>18</v>
      </c>
      <c r="D2" s="2" t="s">
        <v>13</v>
      </c>
      <c r="E2" s="3">
        <v>6201.7</v>
      </c>
      <c r="F2" s="3">
        <v>1347.69</v>
      </c>
      <c r="G2" s="6">
        <f>(F2/$F$17)*100</f>
        <v>68.658557620298382</v>
      </c>
      <c r="H2" s="3">
        <v>467.89</v>
      </c>
      <c r="I2" s="6">
        <f>(H2/$H$17)*100</f>
        <v>19.649088916232365</v>
      </c>
    </row>
    <row r="3" spans="1:15" ht="24">
      <c r="A3" s="2" t="s">
        <v>3</v>
      </c>
      <c r="B3" s="2" t="s">
        <v>1</v>
      </c>
      <c r="C3" s="2" t="s">
        <v>18</v>
      </c>
      <c r="D3" s="2" t="s">
        <v>13</v>
      </c>
      <c r="E3" s="3">
        <v>5741.63</v>
      </c>
      <c r="F3" s="3">
        <v>3679.01</v>
      </c>
      <c r="G3" s="6">
        <f t="shared" ref="G3:G7" si="0">(F3/$F$17)*100</f>
        <v>187.42850364004624</v>
      </c>
      <c r="H3" s="3">
        <v>1506.08</v>
      </c>
      <c r="I3" s="6">
        <f t="shared" ref="I3:I15" si="1">(H3/$H$17)*100</f>
        <v>63.247985284915778</v>
      </c>
    </row>
    <row r="4" spans="1:15" ht="24">
      <c r="A4" s="2" t="s">
        <v>9</v>
      </c>
      <c r="B4" s="2" t="s">
        <v>1</v>
      </c>
      <c r="C4" s="2" t="s">
        <v>18</v>
      </c>
      <c r="D4" s="2" t="s">
        <v>13</v>
      </c>
      <c r="E4" s="3">
        <v>6299.98</v>
      </c>
      <c r="F4" s="3">
        <v>778.13</v>
      </c>
      <c r="G4" s="6">
        <f t="shared" si="0"/>
        <v>39.642116095751078</v>
      </c>
      <c r="H4" s="3">
        <v>858.86</v>
      </c>
      <c r="I4" s="6">
        <f t="shared" si="1"/>
        <v>36.067914481171499</v>
      </c>
    </row>
    <row r="5" spans="1:15" ht="24">
      <c r="A5" s="2" t="s">
        <v>7</v>
      </c>
      <c r="B5" s="2" t="s">
        <v>1</v>
      </c>
      <c r="C5" s="2" t="s">
        <v>18</v>
      </c>
      <c r="D5" s="2" t="s">
        <v>13</v>
      </c>
      <c r="E5" s="3">
        <v>5535.92</v>
      </c>
      <c r="F5" s="3">
        <v>600.29</v>
      </c>
      <c r="G5" s="6">
        <f t="shared" si="0"/>
        <v>30.581992560521265</v>
      </c>
      <c r="H5" s="3">
        <v>1090.58</v>
      </c>
      <c r="I5" s="6">
        <f t="shared" si="1"/>
        <v>45.799019834287321</v>
      </c>
    </row>
    <row r="6" spans="1:15" ht="24">
      <c r="A6" s="2" t="s">
        <v>11</v>
      </c>
      <c r="B6" s="2" t="s">
        <v>1</v>
      </c>
      <c r="C6" s="2" t="s">
        <v>18</v>
      </c>
      <c r="D6" s="2" t="s">
        <v>13</v>
      </c>
      <c r="E6" s="3">
        <v>5978.32</v>
      </c>
      <c r="F6" s="3">
        <v>600.46</v>
      </c>
      <c r="G6" s="6">
        <f t="shared" si="0"/>
        <v>30.590653272402673</v>
      </c>
      <c r="H6" s="3">
        <v>2042.6</v>
      </c>
      <c r="I6" s="6">
        <f t="shared" si="1"/>
        <v>85.779198145496224</v>
      </c>
    </row>
    <row r="7" spans="1:15" ht="24">
      <c r="A7" s="4" t="s">
        <v>23</v>
      </c>
      <c r="B7" s="2" t="s">
        <v>1</v>
      </c>
      <c r="C7" s="2" t="s">
        <v>18</v>
      </c>
      <c r="D7" s="2" t="s">
        <v>13</v>
      </c>
      <c r="E7" s="3">
        <v>4713.82</v>
      </c>
      <c r="F7" s="3">
        <v>239.53</v>
      </c>
      <c r="G7" s="6">
        <f t="shared" si="0"/>
        <v>12.202943040899665</v>
      </c>
      <c r="H7" s="3">
        <v>244.3</v>
      </c>
      <c r="I7" s="6">
        <f t="shared" si="1"/>
        <v>10.259403753522339</v>
      </c>
    </row>
    <row r="8" spans="1:15" ht="24">
      <c r="A8" s="4" t="s">
        <v>25</v>
      </c>
      <c r="B8" s="2" t="s">
        <v>1</v>
      </c>
      <c r="C8" s="2" t="s">
        <v>18</v>
      </c>
      <c r="D8" s="2" t="s">
        <v>13</v>
      </c>
      <c r="E8" s="3">
        <v>5773.63</v>
      </c>
      <c r="F8" s="3">
        <v>154.97</v>
      </c>
      <c r="G8" s="6">
        <f>(F8/$F$17)*100</f>
        <v>7.8950030603607946</v>
      </c>
      <c r="H8" s="3">
        <v>576.65</v>
      </c>
      <c r="I8" s="6">
        <f t="shared" si="1"/>
        <v>24.216476358856557</v>
      </c>
    </row>
    <row r="9" spans="1:15" ht="24">
      <c r="A9" s="2" t="s">
        <v>2</v>
      </c>
      <c r="B9" s="2" t="s">
        <v>1</v>
      </c>
      <c r="C9" s="2" t="s">
        <v>18</v>
      </c>
      <c r="D9" s="2" t="s">
        <v>0</v>
      </c>
      <c r="E9" s="3">
        <v>6299.92</v>
      </c>
      <c r="F9" s="3">
        <v>1100.54</v>
      </c>
      <c r="G9" s="6">
        <f t="shared" ref="G9:G15" si="2">(F9/$F$17)*100</f>
        <v>56.06741090565572</v>
      </c>
      <c r="H9" s="3">
        <v>2342.9499999999998</v>
      </c>
      <c r="I9" s="6">
        <f t="shared" si="1"/>
        <v>98.392427442960141</v>
      </c>
    </row>
    <row r="10" spans="1:15" ht="24">
      <c r="A10" s="2" t="s">
        <v>4</v>
      </c>
      <c r="B10" s="2" t="s">
        <v>1</v>
      </c>
      <c r="C10" s="2" t="s">
        <v>18</v>
      </c>
      <c r="D10" s="2" t="s">
        <v>0</v>
      </c>
      <c r="E10" s="3">
        <v>6197.79</v>
      </c>
      <c r="F10" s="3">
        <v>2278.0100000000002</v>
      </c>
      <c r="G10" s="6">
        <f t="shared" si="2"/>
        <v>116.05404866446729</v>
      </c>
      <c r="H10" s="3">
        <v>2361.88</v>
      </c>
      <c r="I10" s="6">
        <f t="shared" si="1"/>
        <v>99.187394749772182</v>
      </c>
    </row>
    <row r="11" spans="1:15" ht="24">
      <c r="A11" s="2" t="s">
        <v>8</v>
      </c>
      <c r="B11" s="2" t="s">
        <v>1</v>
      </c>
      <c r="C11" s="2" t="s">
        <v>18</v>
      </c>
      <c r="D11" s="2" t="s">
        <v>0</v>
      </c>
      <c r="E11" s="3">
        <v>8482.6299999999992</v>
      </c>
      <c r="F11" s="3">
        <v>3593.44</v>
      </c>
      <c r="G11" s="6">
        <f t="shared" si="2"/>
        <v>183.06910884185902</v>
      </c>
      <c r="H11" s="3">
        <v>5116.1000000000004</v>
      </c>
      <c r="I11" s="6">
        <f t="shared" si="1"/>
        <v>214.8511483561017</v>
      </c>
    </row>
    <row r="12" spans="1:15" ht="24">
      <c r="A12" s="2" t="s">
        <v>6</v>
      </c>
      <c r="B12" s="2" t="s">
        <v>1</v>
      </c>
      <c r="C12" s="2" t="s">
        <v>18</v>
      </c>
      <c r="D12" s="2" t="s">
        <v>0</v>
      </c>
      <c r="E12" s="3">
        <v>6086.23</v>
      </c>
      <c r="F12" s="3">
        <v>2003.69</v>
      </c>
      <c r="G12" s="6">
        <f t="shared" si="2"/>
        <v>102.07871640972009</v>
      </c>
      <c r="H12" s="3">
        <v>1774.55</v>
      </c>
      <c r="I12" s="6">
        <f t="shared" si="1"/>
        <v>74.522410686913901</v>
      </c>
    </row>
    <row r="13" spans="1:15" ht="24">
      <c r="A13" s="2" t="s">
        <v>12</v>
      </c>
      <c r="B13" s="2" t="s">
        <v>1</v>
      </c>
      <c r="C13" s="2" t="s">
        <v>18</v>
      </c>
      <c r="D13" s="2" t="s">
        <v>0</v>
      </c>
      <c r="E13" s="3">
        <v>3163.17</v>
      </c>
      <c r="F13" s="3">
        <v>1319.25</v>
      </c>
      <c r="G13" s="6">
        <f t="shared" si="2"/>
        <v>67.20967146790332</v>
      </c>
      <c r="H13" s="3">
        <v>1637.11</v>
      </c>
      <c r="I13" s="6">
        <f t="shared" si="1"/>
        <v>68.750603679610961</v>
      </c>
    </row>
    <row r="14" spans="1:15" ht="24">
      <c r="A14" s="2" t="s">
        <v>10</v>
      </c>
      <c r="B14" s="2" t="s">
        <v>1</v>
      </c>
      <c r="C14" s="2" t="s">
        <v>18</v>
      </c>
      <c r="D14" s="2" t="s">
        <v>0</v>
      </c>
      <c r="E14" s="3">
        <v>5065.9799999999996</v>
      </c>
      <c r="F14" s="3">
        <v>2460.1999999999998</v>
      </c>
      <c r="G14" s="6">
        <f t="shared" si="2"/>
        <v>125.33578453313304</v>
      </c>
      <c r="H14" s="3">
        <v>2749.43</v>
      </c>
      <c r="I14" s="6">
        <f t="shared" si="1"/>
        <v>115.46259706118265</v>
      </c>
    </row>
    <row r="15" spans="1:15" ht="24">
      <c r="A15" s="4" t="s">
        <v>24</v>
      </c>
      <c r="B15" s="2" t="s">
        <v>1</v>
      </c>
      <c r="C15" s="2" t="s">
        <v>18</v>
      </c>
      <c r="D15" s="2" t="s">
        <v>0</v>
      </c>
      <c r="E15" s="3">
        <v>4054.17</v>
      </c>
      <c r="F15" s="3">
        <v>985.08</v>
      </c>
      <c r="G15" s="6">
        <f t="shared" si="2"/>
        <v>50.185259177261479</v>
      </c>
      <c r="H15" s="3">
        <v>686.59</v>
      </c>
      <c r="I15" s="6">
        <f t="shared" si="1"/>
        <v>28.833418023458467</v>
      </c>
    </row>
    <row r="16" spans="1:15">
      <c r="D16" s="2" t="s">
        <v>28</v>
      </c>
      <c r="E16" s="5">
        <f>AVERAGE(E2:E8)</f>
        <v>5749.2857142857129</v>
      </c>
      <c r="F16" s="5">
        <f t="shared" ref="F16" si="3">AVERAGE(F2:F8)</f>
        <v>1057.1542857142858</v>
      </c>
      <c r="G16" s="7">
        <f t="shared" ref="G16" si="4">AVERAGE(G2:G8)</f>
        <v>53.857109898611441</v>
      </c>
      <c r="H16" s="5">
        <f>AVERAGE(H2:H8)</f>
        <v>969.56571428571431</v>
      </c>
      <c r="I16" s="7">
        <f>AVERAGE(I2:I8)</f>
        <v>40.717012396354576</v>
      </c>
      <c r="J16" s="5" t="s">
        <v>26</v>
      </c>
      <c r="K16">
        <f>STDEV(E2:E8)/SQRT(COUNT(E2:E8))</f>
        <v>199.92647541220819</v>
      </c>
      <c r="L16">
        <f>STDEV(F2:F8)/SQRT(COUNT(F2:F8))</f>
        <v>461.2646576318981</v>
      </c>
      <c r="M16" s="8">
        <f>STDEV(G2:G8)/SQRT(COUNT(G2:G8))</f>
        <v>23.499295887204678</v>
      </c>
      <c r="N16">
        <f>STDEV(H2:H8)/SQRT(COUNT(H2:H8))</f>
        <v>238.95715927912323</v>
      </c>
      <c r="O16" s="8">
        <f>STDEV(I2:I8)/SQRT(COUNT(I2:I8))</f>
        <v>10.035030605154619</v>
      </c>
    </row>
    <row r="17" spans="4:15">
      <c r="D17" s="2" t="s">
        <v>29</v>
      </c>
      <c r="E17" s="5">
        <f>AVERAGE(E9:E15)</f>
        <v>5621.4128571428573</v>
      </c>
      <c r="F17" s="5">
        <f t="shared" ref="F17:H17" si="5">AVERAGE(F9:F15)</f>
        <v>1962.8871428571431</v>
      </c>
      <c r="G17" s="7">
        <f t="shared" ref="G17" si="6">AVERAGE(G9:G15)</f>
        <v>100</v>
      </c>
      <c r="H17" s="5">
        <f t="shared" si="5"/>
        <v>2381.23</v>
      </c>
      <c r="I17" s="7">
        <f t="shared" ref="I17" si="7">AVERAGE(I9:I15)</f>
        <v>100</v>
      </c>
      <c r="J17" t="s">
        <v>27</v>
      </c>
      <c r="K17">
        <f>STDEV(E9:E15)/SQRT(COUNT(E9:E15))</f>
        <v>654.70667451235045</v>
      </c>
      <c r="L17">
        <f>STDEV(F9:F15)/SQRT(COUNT(F9:F15))</f>
        <v>349.18299749772547</v>
      </c>
      <c r="M17" s="8">
        <f>STDEV(G9:G15)/SQRT(COUNT(G9:G15))</f>
        <v>17.789254913018635</v>
      </c>
      <c r="N17">
        <f>STDEV(H9:H15)/SQRT(COUNT(H9:H15))</f>
        <v>521.22805684542459</v>
      </c>
      <c r="O17" s="8">
        <f>STDEV(I9:I15)/SQRT(COUNT(I9:I15))</f>
        <v>21.88902612706141</v>
      </c>
    </row>
  </sheetData>
  <sortState ref="A2:H15">
    <sortCondition ref="D2:D1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Sophie Dewil</cp:lastModifiedBy>
  <dcterms:created xsi:type="dcterms:W3CDTF">2003-08-27T16:40:13Z</dcterms:created>
  <dcterms:modified xsi:type="dcterms:W3CDTF">2016-04-27T03:06:16Z</dcterms:modified>
</cp:coreProperties>
</file>