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W:\Finance\3 Tools &amp; Materials\"/>
    </mc:Choice>
  </mc:AlternateContent>
  <xr:revisionPtr revIDLastSave="0" documentId="13_ncr:1_{B1C49C87-63CC-4097-8A05-20B502B890D6}" xr6:coauthVersionLast="44" xr6:coauthVersionMax="44" xr10:uidLastSave="{00000000-0000-0000-0000-000000000000}"/>
  <bookViews>
    <workbookView xWindow="-30840" yWindow="-7500" windowWidth="30960" windowHeight="16920" xr2:uid="{27AC2417-7187-427C-ACBA-3E32A9767AC4}"/>
  </bookViews>
  <sheets>
    <sheet name="Discounted Breakeven Analysis" sheetId="1" r:id="rId1"/>
  </sheets>
  <definedNames>
    <definedName name="_xlchart.v5.0" hidden="1">'Discounted Breakeven Analysis'!$V$8</definedName>
    <definedName name="_xlchart.v5.1" hidden="1">'Discounted Breakeven Analysis'!$V$9:$V$29</definedName>
    <definedName name="_xlchart.v5.2" hidden="1">'Discounted Breakeven Analysis'!$W$8</definedName>
    <definedName name="_xlchart.v5.3" hidden="1">'Discounted Breakeven Analysis'!$W$9:$W$29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0" i="1" l="1"/>
  <c r="T11" i="1" l="1"/>
  <c r="T12" i="1" l="1"/>
  <c r="T13" i="1" l="1"/>
  <c r="U11" i="1"/>
  <c r="V11" i="1" s="1"/>
  <c r="U12" i="1"/>
  <c r="V12" i="1" s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10" i="1"/>
  <c r="V10" i="1" s="1"/>
  <c r="U9" i="1"/>
  <c r="V9" i="1" s="1"/>
  <c r="W9" i="1" s="1"/>
  <c r="X9" i="1" l="1"/>
  <c r="W10" i="1"/>
  <c r="T14" i="1"/>
  <c r="V13" i="1"/>
  <c r="X10" i="1" l="1"/>
  <c r="W11" i="1"/>
  <c r="T15" i="1"/>
  <c r="V14" i="1"/>
  <c r="X11" i="1" l="1"/>
  <c r="W12" i="1"/>
  <c r="T16" i="1"/>
  <c r="V15" i="1"/>
  <c r="W13" i="1" l="1"/>
  <c r="X12" i="1"/>
  <c r="T17" i="1"/>
  <c r="V16" i="1"/>
  <c r="W14" i="1" l="1"/>
  <c r="X13" i="1"/>
  <c r="T18" i="1"/>
  <c r="V17" i="1"/>
  <c r="W15" i="1" l="1"/>
  <c r="X14" i="1"/>
  <c r="T19" i="1"/>
  <c r="V18" i="1"/>
  <c r="W16" i="1" l="1"/>
  <c r="X15" i="1"/>
  <c r="T20" i="1"/>
  <c r="V19" i="1"/>
  <c r="W17" i="1" l="1"/>
  <c r="X16" i="1"/>
  <c r="T21" i="1"/>
  <c r="V20" i="1"/>
  <c r="W18" i="1" l="1"/>
  <c r="X17" i="1"/>
  <c r="T22" i="1"/>
  <c r="V21" i="1"/>
  <c r="W19" i="1" l="1"/>
  <c r="X18" i="1"/>
  <c r="T23" i="1"/>
  <c r="V22" i="1"/>
  <c r="W20" i="1" l="1"/>
  <c r="X19" i="1"/>
  <c r="T24" i="1"/>
  <c r="V23" i="1"/>
  <c r="W21" i="1" l="1"/>
  <c r="X20" i="1"/>
  <c r="T25" i="1"/>
  <c r="V24" i="1"/>
  <c r="W22" i="1" l="1"/>
  <c r="X21" i="1"/>
  <c r="T26" i="1"/>
  <c r="V25" i="1"/>
  <c r="W23" i="1" l="1"/>
  <c r="X22" i="1"/>
  <c r="T27" i="1"/>
  <c r="V26" i="1"/>
  <c r="W24" i="1" l="1"/>
  <c r="X23" i="1"/>
  <c r="T28" i="1"/>
  <c r="V27" i="1"/>
  <c r="W25" i="1" l="1"/>
  <c r="X24" i="1"/>
  <c r="T29" i="1"/>
  <c r="V29" i="1" s="1"/>
  <c r="V28" i="1"/>
  <c r="W26" i="1" l="1"/>
  <c r="X25" i="1"/>
  <c r="W27" i="1" l="1"/>
  <c r="X26" i="1"/>
  <c r="W28" i="1" l="1"/>
  <c r="X27" i="1"/>
  <c r="W29" i="1" l="1"/>
  <c r="X29" i="1" s="1"/>
  <c r="X28" i="1"/>
</calcChain>
</file>

<file path=xl/sharedStrings.xml><?xml version="1.0" encoding="utf-8"?>
<sst xmlns="http://schemas.openxmlformats.org/spreadsheetml/2006/main" count="18" uniqueCount="18">
  <si>
    <t>INPUTS</t>
  </si>
  <si>
    <t>How to use this tool</t>
  </si>
  <si>
    <r>
      <t xml:space="preserve">1/ Only adjust the </t>
    </r>
    <r>
      <rPr>
        <b/>
        <sz val="14"/>
        <color theme="1"/>
        <rFont val="Calibri"/>
        <family val="2"/>
        <scheme val="minor"/>
      </rPr>
      <t>Large Bold</t>
    </r>
    <r>
      <rPr>
        <sz val="11"/>
        <color theme="1"/>
        <rFont val="Calibri"/>
        <family val="2"/>
        <scheme val="minor"/>
      </rPr>
      <t xml:space="preserve"> Numbers.</t>
    </r>
  </si>
  <si>
    <t>Initial Upfront Costs</t>
  </si>
  <si>
    <t>Additional Year on Year Cashflows</t>
  </si>
  <si>
    <t>Discount Rate</t>
  </si>
  <si>
    <t>Years</t>
  </si>
  <si>
    <t>Values</t>
  </si>
  <si>
    <t>Disc Factor</t>
  </si>
  <si>
    <t>Breakeven</t>
  </si>
  <si>
    <t>Cumulative</t>
  </si>
  <si>
    <t>3/ Enter the additional annual cashflows (income)</t>
  </si>
  <si>
    <t>2/ Enter the upfront costs.</t>
  </si>
  <si>
    <t>Annual</t>
  </si>
  <si>
    <t>5/ Check your results in the graphs.</t>
  </si>
  <si>
    <t>Simple &amp; Discounted Payback Tool</t>
  </si>
  <si>
    <r>
      <t xml:space="preserve">4/ If you are only using </t>
    </r>
    <r>
      <rPr>
        <b/>
        <sz val="11"/>
        <color theme="1"/>
        <rFont val="Calibri"/>
        <family val="2"/>
        <scheme val="minor"/>
      </rPr>
      <t>Simple Payback</t>
    </r>
    <r>
      <rPr>
        <sz val="11"/>
        <color theme="1"/>
        <rFont val="Calibri"/>
        <family val="2"/>
        <scheme val="minor"/>
      </rPr>
      <t xml:space="preserve">, enter the Discount Rate of "0" (zero). </t>
    </r>
  </si>
  <si>
    <r>
      <t xml:space="preserve">If you using </t>
    </r>
    <r>
      <rPr>
        <b/>
        <sz val="11"/>
        <color theme="1"/>
        <rFont val="Calibri"/>
        <family val="2"/>
        <scheme val="minor"/>
      </rPr>
      <t>Discounted Payback</t>
    </r>
    <r>
      <rPr>
        <sz val="11"/>
        <color theme="1"/>
        <rFont val="Calibri"/>
        <family val="2"/>
        <scheme val="minor"/>
      </rPr>
      <t xml:space="preserve">, enter the Discount Rate set by your Finance department.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</si>
</sst>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£&quot;#,##0;\-&quot;£&quot;#,##0"/>
    <numFmt numFmtId="6" formatCode="&quot;£&quot;#,##0;[Red]\-&quot;£&quot;#,##0"/>
    <numFmt numFmtId="164" formatCode="0.0%"/>
    <numFmt numFmtId="165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34619"/>
        <bgColor indexed="64"/>
      </patternFill>
    </fill>
    <fill>
      <patternFill patternType="solid">
        <fgColor rgb="FF2AB6B8"/>
        <bgColor indexed="64"/>
      </patternFill>
    </fill>
    <fill>
      <patternFill patternType="solid">
        <fgColor theme="9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theme="5" tint="-0.249977111117893"/>
      </left>
      <right/>
      <top style="thin">
        <color theme="5" tint="-0.249977111117893"/>
      </top>
      <bottom/>
      <diagonal/>
    </border>
    <border>
      <left/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-0.249977111117893"/>
      </left>
      <right/>
      <top style="thin">
        <color theme="4" tint="-0.249977111117893"/>
      </top>
      <bottom/>
      <diagonal/>
    </border>
    <border>
      <left style="thin">
        <color theme="9" tint="-0.249977111117893"/>
      </left>
      <right/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9" tint="-0.249977111117893"/>
      </right>
      <top/>
      <bottom style="thin">
        <color theme="9" tint="-0.249977111117893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 applyProtection="1"/>
    <xf numFmtId="0" fontId="2" fillId="2" borderId="0" xfId="0" applyFont="1" applyFill="1" applyProtection="1"/>
    <xf numFmtId="0" fontId="0" fillId="2" borderId="0" xfId="0" applyFont="1" applyFill="1" applyProtection="1"/>
    <xf numFmtId="0" fontId="4" fillId="2" borderId="0" xfId="0" applyFont="1" applyFill="1" applyProtection="1"/>
    <xf numFmtId="0" fontId="6" fillId="2" borderId="0" xfId="0" applyFont="1" applyFill="1" applyProtection="1"/>
    <xf numFmtId="0" fontId="1" fillId="2" borderId="0" xfId="0" applyFont="1" applyFill="1" applyProtection="1"/>
    <xf numFmtId="0" fontId="5" fillId="3" borderId="1" xfId="0" applyFont="1" applyFill="1" applyBorder="1" applyProtection="1"/>
    <xf numFmtId="0" fontId="5" fillId="4" borderId="3" xfId="0" applyFont="1" applyFill="1" applyBorder="1" applyProtection="1"/>
    <xf numFmtId="0" fontId="5" fillId="5" borderId="4" xfId="0" applyFont="1" applyFill="1" applyBorder="1" applyProtection="1"/>
    <xf numFmtId="0" fontId="0" fillId="2" borderId="0" xfId="0" applyFill="1" applyBorder="1" applyProtection="1"/>
    <xf numFmtId="0" fontId="0" fillId="2" borderId="0" xfId="0" applyNumberFormat="1" applyFill="1" applyBorder="1" applyProtection="1"/>
    <xf numFmtId="6" fontId="3" fillId="0" borderId="2" xfId="0" applyNumberFormat="1" applyFont="1" applyBorder="1" applyProtection="1">
      <protection locked="0"/>
    </xf>
    <xf numFmtId="6" fontId="3" fillId="0" borderId="5" xfId="0" applyNumberFormat="1" applyFont="1" applyBorder="1" applyProtection="1">
      <protection locked="0"/>
    </xf>
    <xf numFmtId="164" fontId="3" fillId="0" borderId="6" xfId="0" applyNumberFormat="1" applyFont="1" applyBorder="1" applyProtection="1">
      <protection locked="0"/>
    </xf>
    <xf numFmtId="0" fontId="0" fillId="2" borderId="0" xfId="0" applyFill="1" applyProtection="1">
      <protection hidden="1"/>
    </xf>
    <xf numFmtId="0" fontId="0" fillId="0" borderId="0" xfId="0" applyProtection="1">
      <protection hidden="1"/>
    </xf>
    <xf numFmtId="0" fontId="7" fillId="2" borderId="0" xfId="0" applyFont="1" applyFill="1" applyProtection="1"/>
    <xf numFmtId="0" fontId="7" fillId="2" borderId="0" xfId="0" applyFont="1" applyFill="1" applyProtection="1">
      <protection hidden="1"/>
    </xf>
    <xf numFmtId="165" fontId="7" fillId="2" borderId="0" xfId="0" applyNumberFormat="1" applyFont="1" applyFill="1" applyAlignment="1" applyProtection="1">
      <alignment horizontal="right"/>
      <protection hidden="1"/>
    </xf>
    <xf numFmtId="5" fontId="7" fillId="2" borderId="0" xfId="0" applyNumberFormat="1" applyFont="1" applyFill="1" applyProtection="1">
      <protection hidden="1"/>
    </xf>
    <xf numFmtId="0" fontId="7" fillId="2" borderId="0" xfId="0" applyNumberFormat="1" applyFont="1" applyFill="1" applyProtection="1">
      <protection hidden="1"/>
    </xf>
    <xf numFmtId="0" fontId="0" fillId="2" borderId="0" xfId="0" applyFill="1" applyAlignment="1" applyProtection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34619"/>
      <color rgb="FF2AB6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_xlchart.v5.1</cx:f>
      </cx:numDim>
    </cx:data>
    <cx:data id="1">
      <cx:numDim type="val">
        <cx:f>_xlchart.v5.3</cx:f>
      </cx:numDim>
    </cx:data>
  </cx:chartData>
  <cx:chart>
    <cx:title pos="t" align="ctr" overlay="0">
      <cx:tx>
        <cx:txData>
          <cx:v>Discounted Breakeven Analysis - Waterfall Chart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GB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Discounted Breakeven Analysis - Waterfall Chart</a:t>
          </a:r>
        </a:p>
      </cx:txPr>
    </cx:title>
    <cx:plotArea>
      <cx:plotAreaRegion>
        <cx:series layoutId="waterfall" uniqueId="{BCB1BF30-C1B5-472B-95B1-E080971F3042}" formatIdx="3">
          <cx:tx>
            <cx:txData>
              <cx:f>_xlchart.v5.0</cx:f>
              <cx:v>Annual</cx:v>
            </cx:txData>
          </cx:tx>
          <cx:dataId val="0"/>
          <cx:layoutPr>
            <cx:subtotals/>
          </cx:layoutPr>
        </cx:series>
        <cx:series layoutId="waterfall" hidden="1" uniqueId="{CC90AB15-4C7F-402F-BAE8-330977D7B7F2}" formatIdx="4">
          <cx:tx>
            <cx:txData>
              <cx:f>_xlchart.v5.2</cx:f>
              <cx:v>Cumulative</cx:v>
            </cx:txData>
          </cx:tx>
          <cx:dataId val="1"/>
          <cx:layoutPr>
            <cx:subtotals/>
          </cx:layoutPr>
        </cx:series>
      </cx:plotAreaRegion>
      <cx:axis id="0">
        <cx:catScaling/>
        <cx:tickLabels/>
      </cx:axis>
      <cx:axis id="1">
        <cx:valScaling/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fmtOvrs>
    <cx:fmtOvr idx="2">
      <cx:spPr>
        <a:solidFill>
          <a:sysClr val="window" lastClr="FFFFFF"/>
        </a:solidFill>
      </cx:spPr>
    </cx:fmtOvr>
  </cx:fmtOvrs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123824</xdr:colOff>
      <xdr:row>3</xdr:row>
      <xdr:rowOff>133350</xdr:rowOff>
    </xdr:from>
    <xdr:to>
      <xdr:col>16</xdr:col>
      <xdr:colOff>479024</xdr:colOff>
      <xdr:row>26</xdr:row>
      <xdr:rowOff>76200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DF88B63-2CE6-4417-A0B0-D5DB245212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67149" y="704850"/>
              <a:ext cx="8280000" cy="5048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771525</xdr:colOff>
      <xdr:row>16</xdr:row>
      <xdr:rowOff>133350</xdr:rowOff>
    </xdr:from>
    <xdr:to>
      <xdr:col>1</xdr:col>
      <xdr:colOff>104775</xdr:colOff>
      <xdr:row>19</xdr:row>
      <xdr:rowOff>19050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5B6ACB63-7745-495A-BB5A-6CAE6173CFBF}"/>
            </a:ext>
          </a:extLst>
        </xdr:cNvPr>
        <xdr:cNvSpPr/>
      </xdr:nvSpPr>
      <xdr:spPr>
        <a:xfrm>
          <a:off x="771525" y="3381375"/>
          <a:ext cx="1485900" cy="457200"/>
        </a:xfrm>
        <a:prstGeom prst="downArrow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100"/>
            <a:t>START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676275</xdr:colOff>
      <xdr:row>3</xdr:row>
      <xdr:rowOff>137712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78396E-0FD9-4C23-AA0A-BD067217A3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828925" cy="709212"/>
        </a:xfrm>
        <a:prstGeom prst="rect">
          <a:avLst/>
        </a:prstGeom>
      </xdr:spPr>
    </xdr:pic>
    <xdr:clientData/>
  </xdr:twoCellAnchor>
  <xdr:twoCellAnchor>
    <xdr:from>
      <xdr:col>10</xdr:col>
      <xdr:colOff>571500</xdr:colOff>
      <xdr:row>5</xdr:row>
      <xdr:rowOff>190500</xdr:rowOff>
    </xdr:from>
    <xdr:to>
      <xdr:col>11</xdr:col>
      <xdr:colOff>285750</xdr:colOff>
      <xdr:row>6</xdr:row>
      <xdr:rowOff>38100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5460ADAE-9EDA-43A6-ABE8-8F99DC057859}"/>
            </a:ext>
          </a:extLst>
        </xdr:cNvPr>
        <xdr:cNvSpPr/>
      </xdr:nvSpPr>
      <xdr:spPr>
        <a:xfrm>
          <a:off x="8582025" y="1143000"/>
          <a:ext cx="323850" cy="1809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2AB6B8"/>
      </a:accent1>
      <a:accent2>
        <a:srgbClr val="E34619"/>
      </a:accent2>
      <a:accent3>
        <a:srgbClr val="005A62"/>
      </a:accent3>
      <a:accent4>
        <a:srgbClr val="575756"/>
      </a:accent4>
      <a:accent5>
        <a:srgbClr val="64C5E0"/>
      </a:accent5>
      <a:accent6>
        <a:srgbClr val="AF3917"/>
      </a:accent6>
      <a:hlink>
        <a:srgbClr val="2AB6B8"/>
      </a:hlink>
      <a:folHlink>
        <a:srgbClr val="44546A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2BE33-E500-4639-A380-8ACD97ACF7B7}">
  <dimension ref="A1:Y64"/>
  <sheetViews>
    <sheetView tabSelected="1" workbookViewId="0">
      <selection activeCell="A6" sqref="A6"/>
    </sheetView>
  </sheetViews>
  <sheetFormatPr defaultRowHeight="15" x14ac:dyDescent="0.25"/>
  <cols>
    <col min="1" max="1" width="32.28515625" bestFit="1" customWidth="1"/>
    <col min="2" max="2" width="14.7109375" customWidth="1"/>
    <col min="19" max="19" width="9.140625" style="16"/>
    <col min="20" max="20" width="9.85546875" style="16" customWidth="1"/>
    <col min="21" max="21" width="9.140625" style="16"/>
    <col min="22" max="22" width="11" style="16" bestFit="1" customWidth="1"/>
    <col min="23" max="23" width="11.140625" style="16" bestFit="1" customWidth="1"/>
    <col min="24" max="25" width="9.140625" style="16"/>
  </cols>
  <sheetData>
    <row r="1" spans="1:2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5"/>
      <c r="T1" s="15"/>
      <c r="U1" s="15"/>
      <c r="V1" s="15"/>
      <c r="W1" s="15"/>
      <c r="X1" s="15"/>
      <c r="Y1" s="15"/>
    </row>
    <row r="2" spans="1:2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5"/>
      <c r="T2" s="15"/>
      <c r="U2" s="15"/>
      <c r="V2" s="15"/>
      <c r="W2" s="15"/>
      <c r="X2" s="15"/>
      <c r="Y2" s="15"/>
    </row>
    <row r="3" spans="1:2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5"/>
      <c r="T3" s="15"/>
      <c r="U3" s="15"/>
      <c r="V3" s="15"/>
      <c r="W3" s="15"/>
      <c r="X3" s="15"/>
      <c r="Y3" s="15"/>
    </row>
    <row r="4" spans="1:2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5"/>
      <c r="T4" s="15"/>
      <c r="U4" s="15"/>
      <c r="V4" s="15"/>
      <c r="W4" s="15"/>
      <c r="X4" s="15"/>
      <c r="Y4" s="15"/>
    </row>
    <row r="5" spans="1:2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5"/>
      <c r="T5" s="15"/>
      <c r="U5" s="15"/>
      <c r="V5" s="15"/>
      <c r="W5" s="15"/>
      <c r="X5" s="15"/>
      <c r="Y5" s="15"/>
    </row>
    <row r="6" spans="1:25" ht="26.25" x14ac:dyDescent="0.4">
      <c r="A6" s="2" t="s">
        <v>15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5"/>
      <c r="T6" s="15"/>
      <c r="U6" s="15"/>
      <c r="V6" s="15"/>
      <c r="W6" s="15"/>
      <c r="X6" s="15"/>
      <c r="Y6" s="15"/>
    </row>
    <row r="7" spans="1:25" x14ac:dyDescent="0.25">
      <c r="A7" s="3"/>
      <c r="B7" s="3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5"/>
      <c r="T7" s="15"/>
      <c r="U7" s="15"/>
      <c r="V7" s="15"/>
      <c r="W7" s="15"/>
      <c r="X7" s="15"/>
      <c r="Y7" s="15"/>
    </row>
    <row r="8" spans="1:25" ht="15.75" x14ac:dyDescent="0.25">
      <c r="A8" s="4" t="s">
        <v>1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7"/>
      <c r="S8" s="18" t="s">
        <v>6</v>
      </c>
      <c r="T8" s="18" t="s">
        <v>8</v>
      </c>
      <c r="U8" s="18" t="s">
        <v>7</v>
      </c>
      <c r="V8" s="18" t="s">
        <v>13</v>
      </c>
      <c r="W8" s="18" t="s">
        <v>10</v>
      </c>
      <c r="X8" s="18" t="s">
        <v>9</v>
      </c>
      <c r="Y8" s="18"/>
    </row>
    <row r="9" spans="1:25" ht="18.75" x14ac:dyDescent="0.3">
      <c r="A9" s="1" t="s">
        <v>2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7"/>
      <c r="S9" s="18">
        <v>0</v>
      </c>
      <c r="T9" s="19">
        <v>1</v>
      </c>
      <c r="U9" s="20">
        <f>-$B$21</f>
        <v>-800000</v>
      </c>
      <c r="V9" s="20">
        <f>T9*U9</f>
        <v>-800000</v>
      </c>
      <c r="W9" s="20">
        <f>V9</f>
        <v>-800000</v>
      </c>
      <c r="X9" s="18" t="str">
        <f>IF(W9&gt;0,"Y","N")</f>
        <v>N</v>
      </c>
      <c r="Y9" s="18"/>
    </row>
    <row r="10" spans="1:25" x14ac:dyDescent="0.25">
      <c r="A10" s="1" t="s">
        <v>12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7"/>
      <c r="S10" s="21">
        <v>1</v>
      </c>
      <c r="T10" s="19">
        <f>T9*(T9/(T9+T9*B23))</f>
        <v>0.90909090909090906</v>
      </c>
      <c r="U10" s="20">
        <f>$B$22</f>
        <v>250000</v>
      </c>
      <c r="V10" s="20">
        <f>T10*U10</f>
        <v>227272.72727272726</v>
      </c>
      <c r="W10" s="20">
        <f>W9+V10</f>
        <v>-572727.27272727271</v>
      </c>
      <c r="X10" s="18" t="str">
        <f t="shared" ref="X10:X29" si="0">IF(W10&gt;0,"Y","N")</f>
        <v>N</v>
      </c>
      <c r="Y10" s="18"/>
    </row>
    <row r="11" spans="1:25" x14ac:dyDescent="0.25">
      <c r="A11" s="1" t="s">
        <v>11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7"/>
      <c r="S11" s="21">
        <v>2</v>
      </c>
      <c r="T11" s="19">
        <f>T10*$T$10</f>
        <v>0.82644628099173545</v>
      </c>
      <c r="U11" s="20">
        <f>$B$22</f>
        <v>250000</v>
      </c>
      <c r="V11" s="20">
        <f t="shared" ref="V11:V29" si="1">T11*U11</f>
        <v>206611.57024793385</v>
      </c>
      <c r="W11" s="20">
        <f>W10+V11</f>
        <v>-366115.70247933886</v>
      </c>
      <c r="X11" s="18" t="str">
        <f t="shared" si="0"/>
        <v>N</v>
      </c>
      <c r="Y11" s="18"/>
    </row>
    <row r="12" spans="1:25" ht="15" customHeight="1" x14ac:dyDescent="0.25">
      <c r="A12" s="22" t="s">
        <v>16</v>
      </c>
      <c r="B12" s="22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7"/>
      <c r="S12" s="21">
        <v>3</v>
      </c>
      <c r="T12" s="19">
        <f t="shared" ref="T12:T29" si="2">T11*$T$10</f>
        <v>0.75131480090157765</v>
      </c>
      <c r="U12" s="20">
        <f>$B$22</f>
        <v>250000</v>
      </c>
      <c r="V12" s="20">
        <f t="shared" si="1"/>
        <v>187828.70022539442</v>
      </c>
      <c r="W12" s="20">
        <f t="shared" ref="W12:W29" si="3">W11+V12</f>
        <v>-178287.00225394443</v>
      </c>
      <c r="X12" s="18" t="str">
        <f t="shared" si="0"/>
        <v>N</v>
      </c>
      <c r="Y12" s="18"/>
    </row>
    <row r="13" spans="1:25" x14ac:dyDescent="0.25">
      <c r="A13" s="22"/>
      <c r="B13" s="22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7"/>
      <c r="S13" s="21">
        <v>4</v>
      </c>
      <c r="T13" s="19">
        <f t="shared" si="2"/>
        <v>0.68301345536507052</v>
      </c>
      <c r="U13" s="20">
        <f>$B$22</f>
        <v>250000</v>
      </c>
      <c r="V13" s="20">
        <f t="shared" si="1"/>
        <v>170753.36384126762</v>
      </c>
      <c r="W13" s="20">
        <f t="shared" si="3"/>
        <v>-7533.6384126768098</v>
      </c>
      <c r="X13" s="18" t="str">
        <f t="shared" si="0"/>
        <v>N</v>
      </c>
      <c r="Y13" s="18"/>
    </row>
    <row r="14" spans="1:25" x14ac:dyDescent="0.25">
      <c r="A14" s="22" t="s">
        <v>17</v>
      </c>
      <c r="B14" s="22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7"/>
      <c r="S14" s="21">
        <v>5</v>
      </c>
      <c r="T14" s="19">
        <f t="shared" si="2"/>
        <v>0.62092132305915504</v>
      </c>
      <c r="U14" s="20">
        <f>$B$22</f>
        <v>250000</v>
      </c>
      <c r="V14" s="20">
        <f t="shared" si="1"/>
        <v>155230.33076478876</v>
      </c>
      <c r="W14" s="20">
        <f t="shared" si="3"/>
        <v>147696.69235211195</v>
      </c>
      <c r="X14" s="18" t="str">
        <f t="shared" si="0"/>
        <v>Y</v>
      </c>
      <c r="Y14" s="18"/>
    </row>
    <row r="15" spans="1:25" x14ac:dyDescent="0.25">
      <c r="A15" s="22"/>
      <c r="B15" s="22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7"/>
      <c r="S15" s="21">
        <v>6</v>
      </c>
      <c r="T15" s="19">
        <f t="shared" si="2"/>
        <v>0.56447393005377733</v>
      </c>
      <c r="U15" s="20">
        <f>$B$22</f>
        <v>250000</v>
      </c>
      <c r="V15" s="20">
        <f t="shared" si="1"/>
        <v>141118.48251344432</v>
      </c>
      <c r="W15" s="20">
        <f t="shared" si="3"/>
        <v>288815.1748655563</v>
      </c>
      <c r="X15" s="18" t="str">
        <f t="shared" si="0"/>
        <v>Y</v>
      </c>
      <c r="Y15" s="18"/>
    </row>
    <row r="16" spans="1:25" x14ac:dyDescent="0.25">
      <c r="A16" s="1" t="s"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7"/>
      <c r="S16" s="21">
        <v>7</v>
      </c>
      <c r="T16" s="19">
        <f t="shared" si="2"/>
        <v>0.51315811823070667</v>
      </c>
      <c r="U16" s="20">
        <f>$B$22</f>
        <v>250000</v>
      </c>
      <c r="V16" s="20">
        <f t="shared" si="1"/>
        <v>128289.52955767667</v>
      </c>
      <c r="W16" s="20">
        <f t="shared" si="3"/>
        <v>417104.70442323294</v>
      </c>
      <c r="X16" s="18" t="str">
        <f t="shared" si="0"/>
        <v>Y</v>
      </c>
      <c r="Y16" s="18"/>
    </row>
    <row r="17" spans="1:25" x14ac:dyDescent="0.25">
      <c r="A17" s="5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7"/>
      <c r="S17" s="21">
        <v>8</v>
      </c>
      <c r="T17" s="19">
        <f t="shared" si="2"/>
        <v>0.46650738020973331</v>
      </c>
      <c r="U17" s="20">
        <f>$B$22</f>
        <v>250000</v>
      </c>
      <c r="V17" s="20">
        <f t="shared" si="1"/>
        <v>116626.84505243333</v>
      </c>
      <c r="W17" s="20">
        <f t="shared" si="3"/>
        <v>533731.54947566625</v>
      </c>
      <c r="X17" s="18" t="str">
        <f t="shared" si="0"/>
        <v>Y</v>
      </c>
      <c r="Y17" s="18"/>
    </row>
    <row r="18" spans="1:25" x14ac:dyDescent="0.25">
      <c r="A18" s="5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7"/>
      <c r="S18" s="21">
        <v>9</v>
      </c>
      <c r="T18" s="19">
        <f t="shared" si="2"/>
        <v>0.42409761837248483</v>
      </c>
      <c r="U18" s="20">
        <f>$B$22</f>
        <v>250000</v>
      </c>
      <c r="V18" s="20">
        <f t="shared" si="1"/>
        <v>106024.4045931212</v>
      </c>
      <c r="W18" s="20">
        <f t="shared" si="3"/>
        <v>639755.9540687874</v>
      </c>
      <c r="X18" s="18" t="str">
        <f t="shared" si="0"/>
        <v>Y</v>
      </c>
      <c r="Y18" s="18"/>
    </row>
    <row r="19" spans="1:2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7"/>
      <c r="S19" s="21">
        <v>10</v>
      </c>
      <c r="T19" s="19">
        <f t="shared" si="2"/>
        <v>0.38554328942953164</v>
      </c>
      <c r="U19" s="20">
        <f>$B$22</f>
        <v>250000</v>
      </c>
      <c r="V19" s="20">
        <f t="shared" si="1"/>
        <v>96385.822357382916</v>
      </c>
      <c r="W19" s="20">
        <f t="shared" si="3"/>
        <v>736141.77642617025</v>
      </c>
      <c r="X19" s="18" t="str">
        <f t="shared" si="0"/>
        <v>Y</v>
      </c>
      <c r="Y19" s="18"/>
    </row>
    <row r="20" spans="1:25" x14ac:dyDescent="0.25">
      <c r="A20" s="6" t="s">
        <v>0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7"/>
      <c r="S20" s="21">
        <v>11</v>
      </c>
      <c r="T20" s="19">
        <f t="shared" si="2"/>
        <v>0.35049389948139237</v>
      </c>
      <c r="U20" s="20">
        <f>$B$22</f>
        <v>250000</v>
      </c>
      <c r="V20" s="20">
        <f t="shared" si="1"/>
        <v>87623.474870348087</v>
      </c>
      <c r="W20" s="20">
        <f t="shared" si="3"/>
        <v>823765.25129651837</v>
      </c>
      <c r="X20" s="18" t="str">
        <f t="shared" si="0"/>
        <v>Y</v>
      </c>
      <c r="Y20" s="18"/>
    </row>
    <row r="21" spans="1:25" ht="18.75" x14ac:dyDescent="0.3">
      <c r="A21" s="7" t="s">
        <v>3</v>
      </c>
      <c r="B21" s="12">
        <v>800000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7"/>
      <c r="S21" s="21">
        <v>12</v>
      </c>
      <c r="T21" s="19">
        <f t="shared" si="2"/>
        <v>0.31863081771035667</v>
      </c>
      <c r="U21" s="20">
        <f>$B$22</f>
        <v>250000</v>
      </c>
      <c r="V21" s="20">
        <f t="shared" si="1"/>
        <v>79657.704427589168</v>
      </c>
      <c r="W21" s="20">
        <f t="shared" si="3"/>
        <v>903422.95572410757</v>
      </c>
      <c r="X21" s="18" t="str">
        <f t="shared" si="0"/>
        <v>Y</v>
      </c>
      <c r="Y21" s="18"/>
    </row>
    <row r="22" spans="1:25" ht="18.75" x14ac:dyDescent="0.3">
      <c r="A22" s="8" t="s">
        <v>4</v>
      </c>
      <c r="B22" s="13">
        <v>250000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7"/>
      <c r="S22" s="21">
        <v>13</v>
      </c>
      <c r="T22" s="19">
        <f t="shared" si="2"/>
        <v>0.28966437973668785</v>
      </c>
      <c r="U22" s="20">
        <f>$B$22</f>
        <v>250000</v>
      </c>
      <c r="V22" s="20">
        <f t="shared" si="1"/>
        <v>72416.094934171968</v>
      </c>
      <c r="W22" s="20">
        <f t="shared" si="3"/>
        <v>975839.05065827956</v>
      </c>
      <c r="X22" s="18" t="str">
        <f t="shared" si="0"/>
        <v>Y</v>
      </c>
      <c r="Y22" s="18"/>
    </row>
    <row r="23" spans="1:25" ht="18.75" x14ac:dyDescent="0.3">
      <c r="A23" s="9" t="s">
        <v>5</v>
      </c>
      <c r="B23" s="14">
        <v>0.1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7"/>
      <c r="S23" s="21">
        <v>14</v>
      </c>
      <c r="T23" s="19">
        <f t="shared" si="2"/>
        <v>0.26333125430607984</v>
      </c>
      <c r="U23" s="20">
        <f>$B$22</f>
        <v>250000</v>
      </c>
      <c r="V23" s="20">
        <f t="shared" si="1"/>
        <v>65832.813576519955</v>
      </c>
      <c r="W23" s="20">
        <f t="shared" si="3"/>
        <v>1041671.8642347995</v>
      </c>
      <c r="X23" s="18" t="str">
        <f t="shared" si="0"/>
        <v>Y</v>
      </c>
      <c r="Y23" s="18"/>
    </row>
    <row r="24" spans="1:2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7"/>
      <c r="S24" s="21">
        <v>15</v>
      </c>
      <c r="T24" s="19">
        <f t="shared" si="2"/>
        <v>0.23939204936916347</v>
      </c>
      <c r="U24" s="20">
        <f>$B$22</f>
        <v>250000</v>
      </c>
      <c r="V24" s="20">
        <f t="shared" si="1"/>
        <v>59848.012342290865</v>
      </c>
      <c r="W24" s="20">
        <f t="shared" si="3"/>
        <v>1101519.8765770905</v>
      </c>
      <c r="X24" s="18" t="str">
        <f t="shared" si="0"/>
        <v>Y</v>
      </c>
      <c r="Y24" s="18"/>
    </row>
    <row r="25" spans="1:2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7"/>
      <c r="S25" s="21">
        <v>16</v>
      </c>
      <c r="T25" s="19">
        <f t="shared" si="2"/>
        <v>0.21762913579014861</v>
      </c>
      <c r="U25" s="20">
        <f>$B$22</f>
        <v>250000</v>
      </c>
      <c r="V25" s="20">
        <f t="shared" si="1"/>
        <v>54407.283947537151</v>
      </c>
      <c r="W25" s="20">
        <f t="shared" si="3"/>
        <v>1155927.1605246277</v>
      </c>
      <c r="X25" s="18" t="str">
        <f t="shared" si="0"/>
        <v>Y</v>
      </c>
      <c r="Y25" s="18"/>
    </row>
    <row r="26" spans="1:2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7"/>
      <c r="S26" s="21">
        <v>17</v>
      </c>
      <c r="T26" s="19">
        <f t="shared" si="2"/>
        <v>0.19784466890013511</v>
      </c>
      <c r="U26" s="20">
        <f>$B$22</f>
        <v>250000</v>
      </c>
      <c r="V26" s="20">
        <f t="shared" si="1"/>
        <v>49461.16722503378</v>
      </c>
      <c r="W26" s="20">
        <f t="shared" si="3"/>
        <v>1205388.3277496614</v>
      </c>
      <c r="X26" s="18" t="str">
        <f t="shared" si="0"/>
        <v>Y</v>
      </c>
      <c r="Y26" s="18"/>
    </row>
    <row r="27" spans="1:2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7"/>
      <c r="S27" s="21">
        <v>18</v>
      </c>
      <c r="T27" s="19">
        <f t="shared" si="2"/>
        <v>0.17985878990921372</v>
      </c>
      <c r="U27" s="20">
        <f>$B$22</f>
        <v>250000</v>
      </c>
      <c r="V27" s="20">
        <f t="shared" si="1"/>
        <v>44964.697477303431</v>
      </c>
      <c r="W27" s="20">
        <f t="shared" si="3"/>
        <v>1250353.0252269648</v>
      </c>
      <c r="X27" s="18" t="str">
        <f t="shared" si="0"/>
        <v>Y</v>
      </c>
      <c r="Y27" s="18"/>
    </row>
    <row r="28" spans="1:25" x14ac:dyDescent="0.25">
      <c r="A28" s="10"/>
      <c r="B28" s="1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7"/>
      <c r="S28" s="21">
        <v>19</v>
      </c>
      <c r="T28" s="19">
        <f t="shared" si="2"/>
        <v>0.16350799082655793</v>
      </c>
      <c r="U28" s="20">
        <f>$B$22</f>
        <v>250000</v>
      </c>
      <c r="V28" s="20">
        <f t="shared" si="1"/>
        <v>40876.997706639479</v>
      </c>
      <c r="W28" s="20">
        <f t="shared" si="3"/>
        <v>1291230.0229336044</v>
      </c>
      <c r="X28" s="18" t="str">
        <f t="shared" si="0"/>
        <v>Y</v>
      </c>
      <c r="Y28" s="18"/>
    </row>
    <row r="29" spans="1:25" x14ac:dyDescent="0.25">
      <c r="A29" s="10"/>
      <c r="B29" s="1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7"/>
      <c r="S29" s="21">
        <v>20</v>
      </c>
      <c r="T29" s="19">
        <f t="shared" si="2"/>
        <v>0.14864362802414358</v>
      </c>
      <c r="U29" s="20">
        <f>$B$22</f>
        <v>250000</v>
      </c>
      <c r="V29" s="20">
        <f t="shared" si="1"/>
        <v>37160.907006035894</v>
      </c>
      <c r="W29" s="20">
        <f t="shared" si="3"/>
        <v>1328390.9299396402</v>
      </c>
      <c r="X29" s="18" t="str">
        <f t="shared" si="0"/>
        <v>Y</v>
      </c>
      <c r="Y29" s="18"/>
    </row>
    <row r="30" spans="1:25" x14ac:dyDescent="0.25">
      <c r="A30" s="10"/>
      <c r="B30" s="1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5"/>
      <c r="T30" s="15"/>
      <c r="U30" s="15"/>
      <c r="V30" s="15"/>
      <c r="W30" s="15"/>
      <c r="X30" s="15"/>
      <c r="Y30" s="15"/>
    </row>
    <row r="31" spans="1:25" x14ac:dyDescent="0.25">
      <c r="A31" s="10"/>
      <c r="B31" s="1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5"/>
      <c r="T31" s="15"/>
      <c r="U31" s="15"/>
      <c r="V31" s="15"/>
      <c r="W31" s="15"/>
      <c r="X31" s="15"/>
      <c r="Y31" s="15"/>
    </row>
    <row r="32" spans="1:25" x14ac:dyDescent="0.25">
      <c r="A32" s="10"/>
      <c r="B32" s="1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5"/>
      <c r="T32" s="15"/>
      <c r="U32" s="15"/>
      <c r="V32" s="15"/>
      <c r="W32" s="15"/>
      <c r="X32" s="15"/>
      <c r="Y32" s="15"/>
    </row>
    <row r="33" spans="1:25" x14ac:dyDescent="0.25">
      <c r="A33" s="10"/>
      <c r="B33" s="1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5"/>
      <c r="T33" s="15"/>
      <c r="U33" s="15"/>
      <c r="V33" s="15"/>
      <c r="W33" s="15"/>
      <c r="X33" s="15"/>
      <c r="Y33" s="15"/>
    </row>
    <row r="34" spans="1:25" x14ac:dyDescent="0.25">
      <c r="A34" s="10"/>
      <c r="B34" s="1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5"/>
      <c r="T34" s="15"/>
      <c r="U34" s="15"/>
      <c r="V34" s="15"/>
      <c r="W34" s="15"/>
      <c r="X34" s="15"/>
      <c r="Y34" s="15"/>
    </row>
    <row r="35" spans="1:25" x14ac:dyDescent="0.25">
      <c r="A35" s="10"/>
      <c r="B35" s="1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5"/>
      <c r="T35" s="15"/>
      <c r="U35" s="15"/>
      <c r="V35" s="15"/>
      <c r="W35" s="15"/>
      <c r="X35" s="15"/>
      <c r="Y35" s="15"/>
    </row>
    <row r="36" spans="1:25" x14ac:dyDescent="0.25">
      <c r="A36" s="10"/>
      <c r="B36" s="1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5"/>
      <c r="T36" s="15"/>
      <c r="U36" s="15"/>
      <c r="V36" s="15"/>
      <c r="W36" s="15"/>
      <c r="X36" s="15"/>
      <c r="Y36" s="15"/>
    </row>
    <row r="37" spans="1:25" x14ac:dyDescent="0.25">
      <c r="A37" s="10"/>
      <c r="B37" s="1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5"/>
      <c r="T37" s="15"/>
      <c r="U37" s="15"/>
      <c r="V37" s="15"/>
      <c r="W37" s="15"/>
      <c r="X37" s="15"/>
      <c r="Y37" s="15"/>
    </row>
    <row r="38" spans="1:25" x14ac:dyDescent="0.25">
      <c r="A38" s="10"/>
      <c r="B38" s="1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5"/>
      <c r="T38" s="15"/>
      <c r="U38" s="15"/>
      <c r="V38" s="15"/>
      <c r="W38" s="15"/>
      <c r="X38" s="15"/>
      <c r="Y38" s="15"/>
    </row>
    <row r="39" spans="1:25" x14ac:dyDescent="0.25">
      <c r="A39" s="10"/>
      <c r="B39" s="1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5"/>
      <c r="T39" s="15"/>
      <c r="U39" s="15"/>
      <c r="V39" s="15"/>
      <c r="W39" s="15"/>
      <c r="X39" s="15"/>
      <c r="Y39" s="15"/>
    </row>
    <row r="40" spans="1:25" x14ac:dyDescent="0.25">
      <c r="A40" s="10"/>
      <c r="B40" s="1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5"/>
      <c r="T40" s="15"/>
      <c r="U40" s="15"/>
      <c r="V40" s="15"/>
      <c r="W40" s="15"/>
      <c r="X40" s="15"/>
      <c r="Y40" s="15"/>
    </row>
    <row r="41" spans="1:25" x14ac:dyDescent="0.25">
      <c r="A41" s="10"/>
      <c r="B41" s="1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5"/>
      <c r="T41" s="15"/>
      <c r="U41" s="15"/>
      <c r="V41" s="15"/>
      <c r="W41" s="15"/>
      <c r="X41" s="15"/>
      <c r="Y41" s="15"/>
    </row>
    <row r="42" spans="1:25" x14ac:dyDescent="0.25">
      <c r="A42" s="10"/>
      <c r="B42" s="1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5"/>
      <c r="T42" s="15"/>
      <c r="U42" s="15"/>
      <c r="V42" s="15"/>
      <c r="W42" s="15"/>
      <c r="X42" s="15"/>
      <c r="Y42" s="15"/>
    </row>
    <row r="43" spans="1:25" x14ac:dyDescent="0.25">
      <c r="A43" s="10"/>
      <c r="B43" s="1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5"/>
      <c r="T43" s="15"/>
      <c r="U43" s="15"/>
      <c r="V43" s="15"/>
      <c r="W43" s="15"/>
      <c r="X43" s="15"/>
      <c r="Y43" s="15"/>
    </row>
    <row r="44" spans="1:25" x14ac:dyDescent="0.25">
      <c r="A44" s="10"/>
      <c r="B44" s="1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5"/>
      <c r="T44" s="15"/>
      <c r="U44" s="15"/>
      <c r="V44" s="15"/>
      <c r="W44" s="15"/>
      <c r="X44" s="15"/>
      <c r="Y44" s="15"/>
    </row>
    <row r="45" spans="1:25" x14ac:dyDescent="0.25">
      <c r="A45" s="10"/>
      <c r="B45" s="1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5"/>
      <c r="T45" s="15"/>
      <c r="U45" s="15"/>
      <c r="V45" s="15"/>
      <c r="W45" s="15"/>
      <c r="X45" s="15"/>
      <c r="Y45" s="15"/>
    </row>
    <row r="46" spans="1:25" x14ac:dyDescent="0.25">
      <c r="A46" s="10"/>
      <c r="B46" s="1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5"/>
      <c r="T46" s="15"/>
      <c r="U46" s="15"/>
      <c r="V46" s="15"/>
      <c r="W46" s="15"/>
      <c r="X46" s="15"/>
      <c r="Y46" s="15"/>
    </row>
    <row r="47" spans="1:25" x14ac:dyDescent="0.25">
      <c r="A47" s="10"/>
      <c r="B47" s="1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5"/>
      <c r="T47" s="15"/>
      <c r="U47" s="15"/>
      <c r="V47" s="15"/>
      <c r="W47" s="15"/>
      <c r="X47" s="15"/>
      <c r="Y47" s="15"/>
    </row>
    <row r="48" spans="1:25" x14ac:dyDescent="0.25">
      <c r="A48" s="10"/>
      <c r="B48" s="1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5"/>
      <c r="T48" s="15"/>
      <c r="U48" s="15"/>
      <c r="V48" s="15"/>
      <c r="W48" s="15"/>
      <c r="X48" s="15"/>
      <c r="Y48" s="15"/>
    </row>
    <row r="49" spans="1:25" x14ac:dyDescent="0.25">
      <c r="A49" s="10"/>
      <c r="B49" s="1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5"/>
      <c r="T49" s="15"/>
      <c r="U49" s="15"/>
      <c r="V49" s="15"/>
      <c r="W49" s="15"/>
      <c r="X49" s="15"/>
      <c r="Y49" s="15"/>
    </row>
    <row r="50" spans="1:25" x14ac:dyDescent="0.25">
      <c r="A50" s="10"/>
      <c r="B50" s="1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5"/>
      <c r="T50" s="15"/>
      <c r="U50" s="15"/>
      <c r="V50" s="15"/>
      <c r="W50" s="15"/>
      <c r="X50" s="15"/>
      <c r="Y50" s="15"/>
    </row>
    <row r="51" spans="1:25" x14ac:dyDescent="0.25">
      <c r="A51" s="10"/>
      <c r="B51" s="1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5"/>
      <c r="T51" s="15"/>
      <c r="U51" s="15"/>
      <c r="V51" s="15"/>
      <c r="W51" s="15"/>
      <c r="X51" s="15"/>
      <c r="Y51" s="15"/>
    </row>
    <row r="52" spans="1:25" x14ac:dyDescent="0.25">
      <c r="A52" s="10"/>
      <c r="B52" s="1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5"/>
      <c r="T52" s="15"/>
      <c r="U52" s="15"/>
      <c r="V52" s="15"/>
      <c r="W52" s="15"/>
      <c r="X52" s="15"/>
      <c r="Y52" s="15"/>
    </row>
    <row r="53" spans="1:25" x14ac:dyDescent="0.25">
      <c r="A53" s="10"/>
      <c r="B53" s="1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5"/>
      <c r="T53" s="15"/>
      <c r="U53" s="15"/>
      <c r="V53" s="15"/>
      <c r="W53" s="15"/>
      <c r="X53" s="15"/>
      <c r="Y53" s="15"/>
    </row>
    <row r="54" spans="1:25" x14ac:dyDescent="0.25">
      <c r="A54" s="10"/>
      <c r="B54" s="1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5"/>
      <c r="T54" s="15"/>
      <c r="U54" s="15"/>
      <c r="V54" s="15"/>
      <c r="W54" s="15"/>
      <c r="X54" s="15"/>
      <c r="Y54" s="15"/>
    </row>
    <row r="55" spans="1:25" x14ac:dyDescent="0.25">
      <c r="A55" s="10"/>
      <c r="B55" s="1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5"/>
      <c r="T55" s="15"/>
      <c r="U55" s="15"/>
      <c r="V55" s="15"/>
      <c r="W55" s="15"/>
      <c r="X55" s="15"/>
      <c r="Y55" s="15"/>
    </row>
    <row r="56" spans="1:25" x14ac:dyDescent="0.25">
      <c r="A56" s="10"/>
      <c r="B56" s="1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5"/>
      <c r="T56" s="15"/>
      <c r="U56" s="15"/>
      <c r="V56" s="15"/>
      <c r="W56" s="15"/>
      <c r="X56" s="15"/>
      <c r="Y56" s="15"/>
    </row>
    <row r="57" spans="1:25" x14ac:dyDescent="0.25">
      <c r="A57" s="10"/>
      <c r="B57" s="1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5"/>
      <c r="T57" s="15"/>
      <c r="U57" s="15"/>
      <c r="V57" s="15"/>
      <c r="W57" s="15"/>
      <c r="X57" s="15"/>
      <c r="Y57" s="15"/>
    </row>
    <row r="58" spans="1:25" x14ac:dyDescent="0.25">
      <c r="A58" s="10"/>
      <c r="B58" s="1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5"/>
      <c r="T58" s="15"/>
      <c r="U58" s="15"/>
      <c r="V58" s="15"/>
      <c r="W58" s="15"/>
      <c r="X58" s="15"/>
      <c r="Y58" s="15"/>
    </row>
    <row r="59" spans="1:2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5"/>
      <c r="T59" s="15"/>
      <c r="U59" s="15"/>
      <c r="V59" s="15"/>
      <c r="W59" s="15"/>
      <c r="X59" s="15"/>
      <c r="Y59" s="15"/>
    </row>
    <row r="60" spans="1:2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5"/>
      <c r="T60" s="15"/>
      <c r="U60" s="15"/>
      <c r="V60" s="15"/>
      <c r="W60" s="15"/>
      <c r="X60" s="15"/>
      <c r="Y60" s="15"/>
    </row>
    <row r="61" spans="1:2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5"/>
      <c r="T61" s="15"/>
      <c r="U61" s="15"/>
      <c r="V61" s="15"/>
      <c r="W61" s="15"/>
      <c r="X61" s="15"/>
      <c r="Y61" s="15"/>
    </row>
    <row r="62" spans="1:2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5"/>
      <c r="T62" s="15"/>
      <c r="U62" s="15"/>
      <c r="V62" s="15"/>
      <c r="W62" s="15"/>
      <c r="X62" s="15"/>
      <c r="Y62" s="15"/>
    </row>
    <row r="63" spans="1:25" x14ac:dyDescent="0.25">
      <c r="A63" s="1"/>
      <c r="B63" s="1"/>
    </row>
    <row r="64" spans="1:25" x14ac:dyDescent="0.25">
      <c r="A64" s="1"/>
      <c r="B64" s="1"/>
    </row>
  </sheetData>
  <sheetProtection selectLockedCells="1"/>
  <protectedRanges>
    <protectedRange sqref="B21:B27" name="SBE"/>
  </protectedRanges>
  <mergeCells count="2">
    <mergeCell ref="A12:B13"/>
    <mergeCell ref="A14:B1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Discounted Breakeven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Hayes</dc:creator>
  <cp:lastModifiedBy>Matthew Hayes</cp:lastModifiedBy>
  <dcterms:created xsi:type="dcterms:W3CDTF">2018-12-06T14:17:09Z</dcterms:created>
  <dcterms:modified xsi:type="dcterms:W3CDTF">2020-02-24T12:31:30Z</dcterms:modified>
</cp:coreProperties>
</file>