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onomic Survey 2023\"/>
    </mc:Choice>
  </mc:AlternateContent>
  <bookViews>
    <workbookView xWindow="0" yWindow="0" windowWidth="19200" windowHeight="7185" firstSheet="22" activeTab="23"/>
  </bookViews>
  <sheets>
    <sheet name="Table 7.1" sheetId="1" r:id="rId1"/>
    <sheet name="Table 7.2" sheetId="2" r:id="rId2"/>
    <sheet name="Table 7.3" sheetId="3" r:id="rId3"/>
    <sheet name="Table 7.4" sheetId="4" r:id="rId4"/>
    <sheet name="Table 7.5" sheetId="5" r:id="rId5"/>
    <sheet name="Table 7.6" sheetId="6" r:id="rId6"/>
    <sheet name="Table 7.7" sheetId="7" r:id="rId7"/>
    <sheet name="Table 7.8" sheetId="8" r:id="rId8"/>
    <sheet name="Table 7.9" sheetId="9" r:id="rId9"/>
    <sheet name="Table 7.10" sheetId="10" r:id="rId10"/>
    <sheet name="Table 7.11" sheetId="11" r:id="rId11"/>
    <sheet name="Table 7.12" sheetId="12" r:id="rId12"/>
    <sheet name="Table 7.13" sheetId="28" r:id="rId13"/>
    <sheet name="Table 7.14" sheetId="14" r:id="rId14"/>
    <sheet name="Table 7.15" sheetId="15" r:id="rId15"/>
    <sheet name="Table 7.16" sheetId="16" r:id="rId16"/>
    <sheet name="Table 7.17" sheetId="17" r:id="rId17"/>
    <sheet name="Table 7.18" sheetId="18" r:id="rId18"/>
    <sheet name="Table 7.19" sheetId="19" r:id="rId19"/>
    <sheet name="Table 7.20" sheetId="20" r:id="rId20"/>
    <sheet name="Table 7.21" sheetId="21" r:id="rId21"/>
    <sheet name="Table 7.22" sheetId="22" r:id="rId22"/>
    <sheet name="Table 7.23" sheetId="29" r:id="rId23"/>
    <sheet name="Table 7.24" sheetId="23" r:id="rId24"/>
  </sheets>
  <definedNames>
    <definedName name="_MON_1459157629" localSheetId="23">'Table 7.24'!$A$1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8" l="1"/>
  <c r="C9" i="8" s="1"/>
  <c r="C32" i="2" l="1"/>
  <c r="C24" i="2"/>
  <c r="C19" i="2"/>
  <c r="C14" i="2"/>
  <c r="C9" i="2"/>
  <c r="C25" i="2" l="1"/>
  <c r="C33" i="2" s="1"/>
</calcChain>
</file>

<file path=xl/sharedStrings.xml><?xml version="1.0" encoding="utf-8"?>
<sst xmlns="http://schemas.openxmlformats.org/spreadsheetml/2006/main" count="549" uniqueCount="390">
  <si>
    <t>KSh Million; Base 2016=100</t>
  </si>
  <si>
    <t>2022*</t>
  </si>
  <si>
    <t>PRODUCTION AT  CURRENT PRICES</t>
  </si>
  <si>
    <t>Output at basic prices…………………………………</t>
  </si>
  <si>
    <t>Intermediate consumption……………………….</t>
  </si>
  <si>
    <t>Value added at basic prices, gross……………………</t>
  </si>
  <si>
    <t>PRODUCTION  CONSTANT PRICES</t>
  </si>
  <si>
    <t>Output……………………………………………</t>
  </si>
  <si>
    <t>Intermediate consumption…………………………</t>
  </si>
  <si>
    <t>VALUE ADDED, GROSS……………………..</t>
  </si>
  <si>
    <t>Source: Kenya National Bureau of Statistics</t>
  </si>
  <si>
    <t>* Provisional</t>
  </si>
  <si>
    <t>Table 8.2: Recorded Marketed Production at Current Prices, 2010-2014</t>
  </si>
  <si>
    <t>KSh Million</t>
  </si>
  <si>
    <t>CEREALS-</t>
  </si>
  <si>
    <t>Maize   ..   ..   ……………</t>
  </si>
  <si>
    <t>Wheat   ..   ..   …………..</t>
  </si>
  <si>
    <t>Others  ..   ..   ………….</t>
  </si>
  <si>
    <t>Total   ..   …………….</t>
  </si>
  <si>
    <r>
      <t>HORTICULTURE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-</t>
    </r>
  </si>
  <si>
    <t>Cut flowers   ..   ..   ……..</t>
  </si>
  <si>
    <t>Vegetables   ..   ..   ………</t>
  </si>
  <si>
    <t>Fruits  ..   ..   …………….</t>
  </si>
  <si>
    <t>Total   ..   ……………..</t>
  </si>
  <si>
    <t>TEMPORARY INDUSTRIAL CROPS-</t>
  </si>
  <si>
    <t>Sugarcane   ..   …………</t>
  </si>
  <si>
    <t>Others  ..   ..   …………..</t>
  </si>
  <si>
    <t xml:space="preserve"> Total   ..   ……………..</t>
  </si>
  <si>
    <t>PERMANENT CROPS-</t>
  </si>
  <si>
    <t>Coffee  ..   ..   …………..</t>
  </si>
  <si>
    <t>Tea     ..   ..   ………………</t>
  </si>
  <si>
    <t>Sisal   ..   ..   ……………</t>
  </si>
  <si>
    <t>Total   ..   …………</t>
  </si>
  <si>
    <t>TOTAL CROPS…</t>
  </si>
  <si>
    <t>LIVESTOCK AND PRODUCTS-…….</t>
  </si>
  <si>
    <t>Cattle and Calves ………</t>
  </si>
  <si>
    <t>Goats and Sheep………</t>
  </si>
  <si>
    <t>Chicken and eggs…………</t>
  </si>
  <si>
    <t>Others  ..   ..   ……………</t>
  </si>
  <si>
    <t xml:space="preserve">              Total   ..   ……….</t>
  </si>
  <si>
    <t>GRAND TOTAL   ..   ………………….</t>
  </si>
  <si>
    <t>*  Provisional.</t>
  </si>
  <si>
    <t>Table 7.2: Recorded Marketed Agricultural Production at Current Prices, 2018-2022</t>
  </si>
  <si>
    <t>Base: 2018=100</t>
  </si>
  <si>
    <t>QUANTUM</t>
  </si>
  <si>
    <t>Cereals       ..   ..   ..  ………………………………….</t>
  </si>
  <si>
    <t xml:space="preserve"> INDICES</t>
  </si>
  <si>
    <t>Temporary Industrial Crops  ………………………</t>
  </si>
  <si>
    <r>
      <t xml:space="preserve">Horticulture 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.. ..   ..   ..   ..   …………………………..</t>
    </r>
  </si>
  <si>
    <t>Permanent Crops   ..   ..   ..   ………………………..</t>
  </si>
  <si>
    <t>TOTAL CROPS    ..   ..   …………………………….</t>
  </si>
  <si>
    <t>Livestock and Livestock Products   ..   ..   ………………………</t>
  </si>
  <si>
    <t>TOTAL  ….</t>
  </si>
  <si>
    <t>PRICE</t>
  </si>
  <si>
    <t>Cereals      ..   ..   ..   ………………………………….</t>
  </si>
  <si>
    <t>INDICES</t>
  </si>
  <si>
    <t>Temporary Industrial Crops  ..  ……………………</t>
  </si>
  <si>
    <r>
      <t>Horticulture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.. ..   ..   ..   ..   ……………</t>
    </r>
  </si>
  <si>
    <t>Permanent Crops   ..   ..   ………………………….</t>
  </si>
  <si>
    <t>TOTAL CROPS     ..   ..   ………………………….</t>
  </si>
  <si>
    <t xml:space="preserve"> Livestock and Products  ..   ..   …………………….</t>
  </si>
  <si>
    <t>TOTAL  …</t>
  </si>
  <si>
    <t>Table 7.3: Quantum and Price Indices of Recorded Sales of Agricultural Production, 2018-2022</t>
  </si>
  <si>
    <t>KSh  per Unit</t>
  </si>
  <si>
    <t>Unit</t>
  </si>
  <si>
    <t>2019</t>
  </si>
  <si>
    <t>2020</t>
  </si>
  <si>
    <t>2021</t>
  </si>
  <si>
    <t>Coffee  ......…………………………</t>
  </si>
  <si>
    <t>100 Kg</t>
  </si>
  <si>
    <t>Tea      ............……………………..</t>
  </si>
  <si>
    <t>Sisal     ......…………………………</t>
  </si>
  <si>
    <t>Sugar-cane   ......……………………</t>
  </si>
  <si>
    <t>Tonne</t>
  </si>
  <si>
    <t>Seed Cotton  ........………………….</t>
  </si>
  <si>
    <t xml:space="preserve"> 100 Kg</t>
  </si>
  <si>
    <t>Maize   ……....……………………..</t>
  </si>
  <si>
    <t>Wheat   ............…………………….</t>
  </si>
  <si>
    <t>Beef (third grade) ….……………….</t>
  </si>
  <si>
    <t>Pig meat   ........……………………..</t>
  </si>
  <si>
    <t>Milk    .............……………………..</t>
  </si>
  <si>
    <t xml:space="preserve"> 100 Litres</t>
  </si>
  <si>
    <t>*   Provisional.</t>
  </si>
  <si>
    <t>Year</t>
  </si>
  <si>
    <r>
      <t xml:space="preserve">         Large  Farms</t>
    </r>
    <r>
      <rPr>
        <b/>
        <vertAlign val="superscript"/>
        <sz val="10"/>
        <rFont val="Arno Pro"/>
        <family val="1"/>
      </rPr>
      <t>1</t>
    </r>
  </si>
  <si>
    <t xml:space="preserve">       Small   Farms</t>
  </si>
  <si>
    <t>Total</t>
  </si>
  <si>
    <t>Percentage</t>
  </si>
  <si>
    <t xml:space="preserve"> Annual</t>
  </si>
  <si>
    <t>Share of</t>
  </si>
  <si>
    <t xml:space="preserve"> Small</t>
  </si>
  <si>
    <t xml:space="preserve">  change</t>
  </si>
  <si>
    <t>Farms</t>
  </si>
  <si>
    <t>Quantum Indices</t>
  </si>
  <si>
    <t>Fertilizers    ..   ..   ..   ………..</t>
  </si>
  <si>
    <t>Fuel and Power ..   ..   ..   …….</t>
  </si>
  <si>
    <t>Bags      ..   ..   ..   ..   …………..</t>
  </si>
  <si>
    <t>Manufactured Feeds  ..   ..   ….</t>
  </si>
  <si>
    <t xml:space="preserve"> Seeds     ..   ..   ……</t>
  </si>
  <si>
    <t xml:space="preserve">Other Material Inputs    ..   ..  </t>
  </si>
  <si>
    <t>Total Material Inputs    ..   ..</t>
  </si>
  <si>
    <t>Service Inputs ..    ..  ..   ……..</t>
  </si>
  <si>
    <t>TOTAL INPUTS ..    ..  ..   ..</t>
  </si>
  <si>
    <t>Price Indices-</t>
  </si>
  <si>
    <t>Fuel and Power ..   ..   ..   ……</t>
  </si>
  <si>
    <t>Manufactured Feeds  ..   ..   ....</t>
  </si>
  <si>
    <t>Seeds     ..   ..   ……</t>
  </si>
  <si>
    <t xml:space="preserve">          Service Inputs  ..   ………………….</t>
  </si>
  <si>
    <t xml:space="preserve">        TOTAL INPUTS ..    ..  ..   ………</t>
  </si>
  <si>
    <t>Table 7.6 - Quantum and Price indices for Purchased Inputs, 2018-2022</t>
  </si>
  <si>
    <t>Table 7.5: Recorded Sale of Produce from Large and Small Farms, 2018-2022</t>
  </si>
  <si>
    <t>MATERIAL INPUTS-</t>
  </si>
  <si>
    <t>Fertilizers   ..   ..   ..   ..   ..  ..  ..  ..  ..  ….</t>
  </si>
  <si>
    <t>Crop chemicals..  ..  .. .. .. .. .. .. .. ..</t>
  </si>
  <si>
    <t>Livestock drugs and medicines.. ..</t>
  </si>
  <si>
    <t>Fuel and power..   ..   ..   ..  ..  ..  ..  ….</t>
  </si>
  <si>
    <t>Bags     ..   ..   ..   ..   ..  ..  ..  ..  ..  ..  ..  …..</t>
  </si>
  <si>
    <t>Manufactured feeds ..   ..   ..  ..  ..  …..</t>
  </si>
  <si>
    <t>Certified Seeds     ..   ..   ……</t>
  </si>
  <si>
    <t>Other material inputs   ..   ..  ..  ..  ..  ..</t>
  </si>
  <si>
    <t>Total           ..   ..   ..  ..  ..  ..  ..  ..  . . ..  ….</t>
  </si>
  <si>
    <t>SERVICE INPUTS     ..   ..   ..  ..  ..  ..  ..  ..  …………..</t>
  </si>
  <si>
    <t>TOTAL INPUTS      ..   ..   ..  ..  ..  ..  ..  ..  ..  …………..</t>
  </si>
  <si>
    <t>*Provisional.</t>
  </si>
  <si>
    <t>Base: 2001=100</t>
  </si>
  <si>
    <t>2021*</t>
  </si>
  <si>
    <t>General Index of Agricultural Output Prices…………………………………..</t>
  </si>
  <si>
    <t>PRICE PAID</t>
  </si>
  <si>
    <t>Purchased Inputs   ..   ..   ……………………………………..</t>
  </si>
  <si>
    <t>Index of Purchased Consumer Goods-Rural Areas………………………….</t>
  </si>
  <si>
    <t>INDICES OF PRICES PAID    ..   .. ……………………………………………</t>
  </si>
  <si>
    <t>Agricultural Sector Terms of Trade…………………………..</t>
  </si>
  <si>
    <t>Table 7.8: Price Indices and Terms of Trade for Agriculture, 2018– 2022</t>
  </si>
  <si>
    <t>Crop</t>
  </si>
  <si>
    <t>Maize   ..   ..   ..     ..</t>
  </si>
  <si>
    <t>Million bags</t>
  </si>
  <si>
    <t>Beans   ..   ..   ..     ..</t>
  </si>
  <si>
    <t xml:space="preserve">Potatoes     ..   ..    .. </t>
  </si>
  <si>
    <t>Million tonnes</t>
  </si>
  <si>
    <t>Sorghum     .. .. .. …</t>
  </si>
  <si>
    <t>Millet……………..</t>
  </si>
  <si>
    <t xml:space="preserve">Source: Ministry of Agriculture and Livestock Development: State Department for Crops </t>
  </si>
  <si>
    <t>*  Provisional</t>
  </si>
  <si>
    <t>Table 7.9: Estimated Production of Selected Agricultural Commodities, 2018– 2022</t>
  </si>
  <si>
    <t>KSh per Kg</t>
  </si>
  <si>
    <t>CROP</t>
  </si>
  <si>
    <t>Mar</t>
  </si>
  <si>
    <t>Sept</t>
  </si>
  <si>
    <t>Maize…………….</t>
  </si>
  <si>
    <t>Beans………………</t>
  </si>
  <si>
    <t>Finger Millet………</t>
  </si>
  <si>
    <t>Sorghum………….</t>
  </si>
  <si>
    <t>Potatoes…………..</t>
  </si>
  <si>
    <t>Cabbages………….</t>
  </si>
  <si>
    <t>Tomatoes………….</t>
  </si>
  <si>
    <t>Bananas…………..</t>
  </si>
  <si>
    <t>Table 7.10: Average Retail Market Prices of Selected Food Crops, 2018- 2022</t>
  </si>
  <si>
    <t>000 Tonnes</t>
  </si>
  <si>
    <t>Coffee ….................................................</t>
  </si>
  <si>
    <t>Tea   ….................................................</t>
  </si>
  <si>
    <t>Million Tonnes</t>
  </si>
  <si>
    <t>Pyrethrum (extract equivalent)…..</t>
  </si>
  <si>
    <t>Tonnes</t>
  </si>
  <si>
    <t>Sisal ….................................................</t>
  </si>
  <si>
    <t xml:space="preserve">  '000 Tonnes</t>
  </si>
  <si>
    <t>Imports</t>
  </si>
  <si>
    <t>2018  ..  ………..</t>
  </si>
  <si>
    <t>2019  ..  …………..</t>
  </si>
  <si>
    <t>2020.…………..</t>
  </si>
  <si>
    <t>2021…………..</t>
  </si>
  <si>
    <t>2022*…………..</t>
  </si>
  <si>
    <t>* Provisional.</t>
  </si>
  <si>
    <t>Table 7.12: Production and Imports of Wheat, 2018– 2022</t>
  </si>
  <si>
    <t>Table 7.13: Production, Area and Average Yield of Coffee by Type of Grower, 2017/2018-2021/22</t>
  </si>
  <si>
    <t>2017/18</t>
  </si>
  <si>
    <t>2018/19</t>
  </si>
  <si>
    <t>2019/20</t>
  </si>
  <si>
    <t>2020/21</t>
  </si>
  <si>
    <t>2021/22*</t>
  </si>
  <si>
    <t>AREA (Ha) '000-</t>
  </si>
  <si>
    <t xml:space="preserve">Co-operatives      ..  .. .. .. .. ……….... .. </t>
  </si>
  <si>
    <t xml:space="preserve">Estates      ..    ..  ..  .. .. ………….... .. .. ..   </t>
  </si>
  <si>
    <t xml:space="preserve">TOTAL  .. .. .. .. .. .. .. .. .. …….. .. .. </t>
  </si>
  <si>
    <t>PRODUCTION (Tonnes) '000-</t>
  </si>
  <si>
    <t xml:space="preserve">Co-operatives .. .. .. .. .. .. .. ………….... .. </t>
  </si>
  <si>
    <t>Estates .. .. .. .. .. .. .. .. .. .. .. .. ……………</t>
  </si>
  <si>
    <t>TOTAL  .. .. .. .. .. .. .. .. .. .. .. .. ……….</t>
  </si>
  <si>
    <t>AVERAGE YIELD (Kg/Ha.)-</t>
  </si>
  <si>
    <t>Co-operatives  .. .. .. .. .. .. .. .. …………..</t>
  </si>
  <si>
    <t>Estates  .. .. .. .. .. .. .. .. .. .. .. .. …………..</t>
  </si>
  <si>
    <t>Source: Agriculture and Food Authority, Coffee Directorate</t>
  </si>
  <si>
    <t>Note:</t>
  </si>
  <si>
    <t>The coffee year is from October  to September</t>
  </si>
  <si>
    <t xml:space="preserve">AREA ('000 Ha) </t>
  </si>
  <si>
    <t xml:space="preserve">     Smallholders  ..  ..  ..  ..  ..  .. ……………... </t>
  </si>
  <si>
    <t xml:space="preserve">      Estates  ..  ..  ..  ………………….  ..  ..  ..  </t>
  </si>
  <si>
    <t xml:space="preserve">      TOTAL  ..  ..  ..  ……………...   ..  ..  ..  ..  </t>
  </si>
  <si>
    <t xml:space="preserve">PRODUCTION ('000 Tonnes) </t>
  </si>
  <si>
    <t xml:space="preserve">     Smallholders  ..  ..  ..  ..  ..  ………………...  </t>
  </si>
  <si>
    <t xml:space="preserve">      Estates  ..  ..  ..  ..  ..  ..  ..  ……………….</t>
  </si>
  <si>
    <t xml:space="preserve">      TOTAL  ..  ..  ..  ..   ..  ..  ..  ..  ……………</t>
  </si>
  <si>
    <t xml:space="preserve">      Smallholders  ..  ..  ………………...  ..  ..  </t>
  </si>
  <si>
    <t xml:space="preserve">       Estates  ..  ..  ..  ..  ..  ..  ………………….</t>
  </si>
  <si>
    <t>Source: Tea Board of Kenya</t>
  </si>
  <si>
    <t xml:space="preserve">Table 7.14: Production, Area and Average Yield of Tea by Type of Grower, 2018-2022 </t>
  </si>
  <si>
    <r>
      <t>AVERAGE YIELD (Kg/Ha)</t>
    </r>
    <r>
      <rPr>
        <vertAlign val="superscript"/>
        <sz val="10"/>
        <rFont val="Arno Pro"/>
        <family val="1"/>
      </rPr>
      <t>1</t>
    </r>
  </si>
  <si>
    <r>
      <t xml:space="preserve">1 </t>
    </r>
    <r>
      <rPr>
        <sz val="10"/>
        <rFont val="Arno Pro"/>
        <family val="1"/>
      </rPr>
      <t>Obtained by dividing current production by the area four years ago</t>
    </r>
  </si>
  <si>
    <t>Area under cane ('000 Ha)</t>
  </si>
  <si>
    <r>
      <t>Area harvested ('000 Ha)</t>
    </r>
    <r>
      <rPr>
        <vertAlign val="superscript"/>
        <sz val="10"/>
        <rFont val="Arno Pro"/>
        <family val="1"/>
      </rPr>
      <t>1</t>
    </r>
  </si>
  <si>
    <t>Total Production ('000 Tonnes)</t>
  </si>
  <si>
    <t>Production by non-contracted farmers ('000 Tonnes)</t>
  </si>
  <si>
    <r>
      <t>Average yield (Tonnes/Ha)</t>
    </r>
    <r>
      <rPr>
        <vertAlign val="superscript"/>
        <sz val="10"/>
        <rFont val="Arno Pro"/>
        <family val="1"/>
      </rPr>
      <t>2</t>
    </r>
  </si>
  <si>
    <t>Source: Agriculture and Food Authority, Sugar Directorate</t>
  </si>
  <si>
    <t>'000 Tonnes</t>
  </si>
  <si>
    <t>Production</t>
  </si>
  <si>
    <t xml:space="preserve"> Imports</t>
  </si>
  <si>
    <t>Exports</t>
  </si>
  <si>
    <t>2018……………..</t>
  </si>
  <si>
    <t>2019……………..</t>
  </si>
  <si>
    <t>2020………..</t>
  </si>
  <si>
    <t>2021………..</t>
  </si>
  <si>
    <t>2022*………..</t>
  </si>
  <si>
    <t>*Provisional</t>
  </si>
  <si>
    <t>Table 7.16: Production, Imports and Exports of Sugar, 2018-2022</t>
  </si>
  <si>
    <t>Cut Flowers</t>
  </si>
  <si>
    <t>Fruits</t>
  </si>
  <si>
    <t>Vegetables</t>
  </si>
  <si>
    <t>Volume</t>
  </si>
  <si>
    <t>Value</t>
  </si>
  <si>
    <t>KSh billion</t>
  </si>
  <si>
    <t>2018..……</t>
  </si>
  <si>
    <t>2019……</t>
  </si>
  <si>
    <t>2020.……</t>
  </si>
  <si>
    <t>2021……</t>
  </si>
  <si>
    <t>2022*…...</t>
  </si>
  <si>
    <t>Source: Agriculture and Food Authority, Horticulture Directorate</t>
  </si>
  <si>
    <t>Table 7.18: Rice Paddy Production of Irrigation Schemes, 2016/17-2020/21</t>
  </si>
  <si>
    <t>2021/22</t>
  </si>
  <si>
    <t>MWEA-</t>
  </si>
  <si>
    <t>Area cropped      ..   .. .. .. .. .. .. .. ..</t>
  </si>
  <si>
    <t>Hectares</t>
  </si>
  <si>
    <t>Plot-holders   ..   ..   .. .. .. .. .. .. .. ..</t>
  </si>
  <si>
    <t>Number</t>
  </si>
  <si>
    <t>Gross value of output    .. .. .. ..</t>
  </si>
  <si>
    <t>Payments to plot-holders .. .. ..</t>
  </si>
  <si>
    <t>ALL  SCHEME  AREAS-</t>
  </si>
  <si>
    <t>Area cropped     ..   .. .. .. .. .. .. .. ..</t>
  </si>
  <si>
    <t>CROPS  PRODUCED - Paddy</t>
  </si>
  <si>
    <t>Mwea      ..   ..   ..   ..  .. .. .. .. .. .. .. .. ..</t>
  </si>
  <si>
    <t>Ahero      ..   ..   ..   .. .. .. .. .. .. .. .. .. .. ..</t>
  </si>
  <si>
    <t>W.Kano     ..   ..   ..   .. .. .. .. .. .. .. .. .. ..</t>
  </si>
  <si>
    <t>Bunyala    ..   ..   ..   .. .. .. .. .. .. .. .. .. ..</t>
  </si>
  <si>
    <t xml:space="preserve">South West Kano.. .. .. .. .. .. .. .. .. .. ..                </t>
  </si>
  <si>
    <t xml:space="preserve">North Kano      ..   ..   ..   .. .. </t>
  </si>
  <si>
    <t>Bura     ..   ..   ..   .. .. .. .. .. .. .. .. .. ..</t>
  </si>
  <si>
    <t>Tana    ..   ..   ..   .. .. .. .. .. .. .. .. .. ..</t>
  </si>
  <si>
    <t xml:space="preserve">Lower Kinja .. .. .. .. .. .. .. .. .. .. ..                </t>
  </si>
  <si>
    <t>TOTAL</t>
  </si>
  <si>
    <t>Source: National Irrigation Authority</t>
  </si>
  <si>
    <t>Table 7.19: Pyrethrum Flowers and Extract Production, Prices and Value, 2018-2022</t>
  </si>
  <si>
    <t>Pyrethrum flowers (dry)</t>
  </si>
  <si>
    <t xml:space="preserve">        Production……………….  </t>
  </si>
  <si>
    <t xml:space="preserve">        Price ………………………</t>
  </si>
  <si>
    <t>KSh/ Kg</t>
  </si>
  <si>
    <t xml:space="preserve">        Value ………………………</t>
  </si>
  <si>
    <t>KSh million</t>
  </si>
  <si>
    <t xml:space="preserve">Pyrethrum Extract </t>
  </si>
  <si>
    <t xml:space="preserve">         Production……………..</t>
  </si>
  <si>
    <t xml:space="preserve">         Price……………………. </t>
  </si>
  <si>
    <t xml:space="preserve">         Value……………………. </t>
  </si>
  <si>
    <t xml:space="preserve">Source: Agriculture and Food Authority: Miraa, Pyrethrum and other Industrial Crops </t>
  </si>
  <si>
    <t>Million litres</t>
  </si>
  <si>
    <t>Milk Processed</t>
  </si>
  <si>
    <t>Milk and cream………………..</t>
  </si>
  <si>
    <t>Butter and ghee  ……………..   ..</t>
  </si>
  <si>
    <t xml:space="preserve">Cheese      ..   ..   ..  ………………. </t>
  </si>
  <si>
    <t>Livestock  Slaughtered</t>
  </si>
  <si>
    <t>Cattle and Calves..  ..  ………………</t>
  </si>
  <si>
    <t>'000 Head</t>
  </si>
  <si>
    <t>Sheep and Goats  ..   ..    ………………….</t>
  </si>
  <si>
    <t>Pigs        ..   ..   ..    ……………….</t>
  </si>
  <si>
    <t>Source: Kenya National Bureau of Statistics, Kenya Dairy Board, State Department for Livestock</t>
  </si>
  <si>
    <t>Table 7.20: Livestock Slaughtered and Dairy Products, 2018-2022</t>
  </si>
  <si>
    <t xml:space="preserve">Male </t>
  </si>
  <si>
    <t>Female</t>
  </si>
  <si>
    <t xml:space="preserve">DEGREE LEVEL </t>
  </si>
  <si>
    <t>Public Universities</t>
  </si>
  <si>
    <t xml:space="preserve">DIPLOMA LEVEL </t>
  </si>
  <si>
    <t>Egerton University</t>
  </si>
  <si>
    <t>Bukura Institute of Agriculture</t>
  </si>
  <si>
    <t>Naivasha Dairy Training Institute</t>
  </si>
  <si>
    <t>DIPLOMA - Animal Health Training Institutes</t>
  </si>
  <si>
    <t>Kabete</t>
  </si>
  <si>
    <t xml:space="preserve">CERTIFICATE  LEVEL- </t>
  </si>
  <si>
    <t>Animal Health Training Institutes-</t>
  </si>
  <si>
    <t>Nyahururu</t>
  </si>
  <si>
    <r>
      <t>Ndomba</t>
    </r>
    <r>
      <rPr>
        <vertAlign val="superscript"/>
        <sz val="10"/>
        <color indexed="8"/>
        <rFont val="Arno Pro"/>
        <family val="1"/>
      </rPr>
      <t>1</t>
    </r>
  </si>
  <si>
    <t>SHORT-TERM  VOCATIONAL  COURSES-</t>
  </si>
  <si>
    <t>Naivasha Dairy Training School</t>
  </si>
  <si>
    <t>Athi River M.T. School</t>
  </si>
  <si>
    <t>Ndomba</t>
  </si>
  <si>
    <r>
      <rPr>
        <b/>
        <sz val="10"/>
        <color indexed="8"/>
        <rFont val="Arno Pro"/>
        <family val="1"/>
      </rPr>
      <t>Source</t>
    </r>
    <r>
      <rPr>
        <sz val="10"/>
        <color indexed="8"/>
        <rFont val="Arno Pro"/>
        <family val="1"/>
      </rPr>
      <t xml:space="preserve">: Ministry of Agriculture and Livestock Development; Public Universities and other Institutions </t>
    </r>
  </si>
  <si>
    <t xml:space="preserve">*    Provisional                                             </t>
  </si>
  <si>
    <r>
      <rPr>
        <vertAlign val="superscript"/>
        <sz val="10"/>
        <color indexed="8"/>
        <rFont val="Arno Pro"/>
        <family val="1"/>
      </rPr>
      <t>1</t>
    </r>
    <r>
      <rPr>
        <sz val="10"/>
        <color indexed="8"/>
        <rFont val="Arno Pro"/>
        <family val="1"/>
      </rPr>
      <t xml:space="preserve"> The 2019 numbers have been revised.</t>
    </r>
  </si>
  <si>
    <t>Table 7.21: Enrolment in Agricultural Training Courses, 2018-2022</t>
  </si>
  <si>
    <t>TYPE OF SOCIETY</t>
  </si>
  <si>
    <t>Agricultural:</t>
  </si>
  <si>
    <t>Coffee</t>
  </si>
  <si>
    <t>Sugar-cane</t>
  </si>
  <si>
    <t>Pyrethrum</t>
  </si>
  <si>
    <t>Cotton</t>
  </si>
  <si>
    <t>Dairy</t>
  </si>
  <si>
    <t>Multi-produce</t>
  </si>
  <si>
    <t>Farm Purchase</t>
  </si>
  <si>
    <t>Fisheries</t>
  </si>
  <si>
    <t>Other Agricultural Societies</t>
  </si>
  <si>
    <t xml:space="preserve">  Sub- Total</t>
  </si>
  <si>
    <t>Non-Agricultural:</t>
  </si>
  <si>
    <t>Savings and Credit</t>
  </si>
  <si>
    <t>Other Non-Agricultural Societies</t>
  </si>
  <si>
    <t>Unions (Agricultural)</t>
  </si>
  <si>
    <t xml:space="preserve">   GRAND TOTAL</t>
  </si>
  <si>
    <t>Table 7.22: Number of Societies and Unions, 2018 – 2022</t>
  </si>
  <si>
    <t>Indicator</t>
  </si>
  <si>
    <t>Per Caput Daily Supply</t>
  </si>
  <si>
    <t>Calories - '000</t>
  </si>
  <si>
    <t>Proteins - Grams</t>
  </si>
  <si>
    <t>Fats - Grams</t>
  </si>
  <si>
    <t>SSR - Per Cent</t>
  </si>
  <si>
    <t>Vegetal Products</t>
  </si>
  <si>
    <t>Fishery Products</t>
  </si>
  <si>
    <t>IDR - Per Cent</t>
  </si>
  <si>
    <t>Per Caput Caloric Daily Supply</t>
  </si>
  <si>
    <t>Vegetal Products - '000 calories</t>
  </si>
  <si>
    <t>Animal Products - '000 calories</t>
  </si>
  <si>
    <r>
      <t>Table 7.1: Agriculture Output and Intermediate Consumption</t>
    </r>
    <r>
      <rPr>
        <b/>
        <vertAlign val="superscript"/>
        <sz val="10"/>
        <color rgb="FF993300"/>
        <rFont val="Arno Pro"/>
        <family val="1"/>
      </rPr>
      <t>1</t>
    </r>
    <r>
      <rPr>
        <b/>
        <sz val="10"/>
        <color rgb="FF993300"/>
        <rFont val="Arno Pro"/>
        <family val="1"/>
      </rPr>
      <t>, 2018-2022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</si>
  <si>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>Excludes Forestry and Fishing</t>
    </r>
  </si>
  <si>
    <t>Pyrethrum    ..   .. ………..</t>
  </si>
  <si>
    <t>Milk .. ..    ……... ……….</t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</si>
  <si>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Data refers to fresh horticultural exports only</t>
    </r>
  </si>
  <si>
    <r>
      <t>Table 7.4 Average Gross Commodity Prices</t>
    </r>
    <r>
      <rPr>
        <b/>
        <vertAlign val="superscript"/>
        <sz val="10"/>
        <color rgb="FF8E1900"/>
        <rFont val="Arno Pro"/>
        <family val="1"/>
      </rPr>
      <t>1</t>
    </r>
    <r>
      <rPr>
        <b/>
        <sz val="10"/>
        <color rgb="FF8E1900"/>
        <rFont val="Arno Pro"/>
        <family val="1"/>
      </rPr>
      <t xml:space="preserve"> to Farmers, 2018-2022</t>
    </r>
  </si>
  <si>
    <r>
      <rPr>
        <vertAlign val="superscript"/>
        <sz val="10"/>
        <rFont val="Arno Pro"/>
        <family val="1"/>
      </rPr>
      <t xml:space="preserve">1 </t>
    </r>
    <r>
      <rPr>
        <sz val="10"/>
        <rFont val="Arno Pro"/>
        <family val="1"/>
      </rPr>
      <t xml:space="preserve">  Prices refer to the calendar year and may differ from those based on crop years. For tea and coffee , the prices are for black tea and coffee beans, respectively.</t>
    </r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</si>
  <si>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20 hectares and above</t>
    </r>
  </si>
  <si>
    <r>
      <t>Table 7.7: Value of Purchased Agricultural Input</t>
    </r>
    <r>
      <rPr>
        <b/>
        <vertAlign val="superscript"/>
        <sz val="10"/>
        <color rgb="FF8E1900"/>
        <rFont val="Arno Pro"/>
        <family val="1"/>
      </rPr>
      <t>1</t>
    </r>
    <r>
      <rPr>
        <b/>
        <sz val="10"/>
        <color rgb="FF8E1900"/>
        <rFont val="Arno Pro"/>
        <family val="1"/>
      </rPr>
      <t>, 2018 – 2022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</si>
  <si>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>Excluding labour</t>
    </r>
  </si>
  <si>
    <r>
      <t>Unit</t>
    </r>
    <r>
      <rPr>
        <b/>
        <vertAlign val="superscript"/>
        <sz val="10"/>
        <rFont val="Arno Pro"/>
        <family val="1"/>
      </rPr>
      <t>1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</si>
  <si>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Refers to a 90Kg bag</t>
    </r>
  </si>
  <si>
    <t>Table 7.11: Sale of Selected Crops to Marketing Boards, 2018-2022</t>
  </si>
  <si>
    <r>
      <t>Maize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 …................................................</t>
    </r>
  </si>
  <si>
    <r>
      <t>Wheat</t>
    </r>
    <r>
      <rPr>
        <vertAlign val="superscript"/>
        <sz val="10"/>
        <rFont val="Arno Pro"/>
        <family val="1"/>
      </rPr>
      <t xml:space="preserve">2 </t>
    </r>
    <r>
      <rPr>
        <sz val="10"/>
        <rFont val="Arno Pro"/>
        <family val="1"/>
      </rPr>
      <t>….................................................</t>
    </r>
  </si>
  <si>
    <r>
      <t>Cotton</t>
    </r>
    <r>
      <rPr>
        <vertAlign val="superscript"/>
        <sz val="10"/>
        <rFont val="Arno Pro"/>
        <family val="1"/>
      </rPr>
      <t>2</t>
    </r>
    <r>
      <rPr>
        <sz val="10"/>
        <rFont val="Arno Pro"/>
        <family val="1"/>
      </rPr>
      <t xml:space="preserve"> ….................................................</t>
    </r>
  </si>
  <si>
    <r>
      <t>Sugar-cane</t>
    </r>
    <r>
      <rPr>
        <vertAlign val="superscript"/>
        <sz val="10"/>
        <rFont val="Arno Pro"/>
        <family val="1"/>
      </rPr>
      <t>2</t>
    </r>
    <r>
      <rPr>
        <sz val="10"/>
        <rFont val="Arno Pro"/>
        <family val="1"/>
      </rPr>
      <t xml:space="preserve">  ….................................................</t>
    </r>
  </si>
  <si>
    <r>
      <t>Rice Paddy</t>
    </r>
    <r>
      <rPr>
        <vertAlign val="superscript"/>
        <sz val="10"/>
        <rFont val="Arno Pro"/>
        <family val="1"/>
      </rPr>
      <t xml:space="preserve">2 </t>
    </r>
    <r>
      <rPr>
        <sz val="10"/>
        <rFont val="Arno Pro"/>
        <family val="1"/>
      </rPr>
      <t xml:space="preserve"> .….................................................</t>
    </r>
  </si>
  <si>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 xml:space="preserve"> Includes purchases by National Cereals and Produce Board and millers.</t>
    </r>
  </si>
  <si>
    <r>
      <rPr>
        <vertAlign val="superscript"/>
        <sz val="10"/>
        <rFont val="Arno Pro"/>
        <family val="1"/>
      </rPr>
      <t xml:space="preserve"> 2</t>
    </r>
    <r>
      <rPr>
        <sz val="10"/>
        <rFont val="Arno Pro"/>
        <family val="1"/>
      </rPr>
      <t xml:space="preserve"> Deliveries to factories/ginneries.</t>
    </r>
  </si>
  <si>
    <r>
      <t>Production</t>
    </r>
    <r>
      <rPr>
        <b/>
        <vertAlign val="superscript"/>
        <sz val="10"/>
        <color indexed="8"/>
        <rFont val="Arno Pro"/>
        <family val="1"/>
      </rPr>
      <t>1</t>
    </r>
  </si>
  <si>
    <r>
      <t>1</t>
    </r>
    <r>
      <rPr>
        <sz val="10"/>
        <color indexed="8"/>
        <rFont val="Arno Pro"/>
        <family val="1"/>
      </rPr>
      <t>Includes retention for seed.</t>
    </r>
  </si>
  <si>
    <t>Yield is obtained by dividing current production by acreage three years ago</t>
  </si>
  <si>
    <t>Table 7.15: Planted Area, Area Harvested, Production and Average Yield of Sugarcane, 2018- 2022</t>
  </si>
  <si>
    <r>
      <rPr>
        <vertAlign val="superscript"/>
        <sz val="10"/>
        <color indexed="8"/>
        <rFont val="Arno Pro"/>
        <family val="1"/>
      </rPr>
      <t xml:space="preserve">1 </t>
    </r>
    <r>
      <rPr>
        <sz val="10"/>
        <color indexed="8"/>
        <rFont val="Arno Pro"/>
        <family val="1"/>
      </rPr>
      <t xml:space="preserve">Excludes area harvested by non-contracted farmers </t>
    </r>
  </si>
  <si>
    <r>
      <rPr>
        <vertAlign val="superscript"/>
        <sz val="10"/>
        <rFont val="Arno Pro"/>
        <family val="1"/>
      </rPr>
      <t xml:space="preserve">2 </t>
    </r>
    <r>
      <rPr>
        <sz val="10"/>
        <rFont val="Arno Pro"/>
        <family val="1"/>
      </rPr>
      <t>Yield  = (Total production - production by non-contracted farmers)/area harvested</t>
    </r>
  </si>
  <si>
    <r>
      <t>Table 7.17: Exports of Fresh Horticultural Produce</t>
    </r>
    <r>
      <rPr>
        <b/>
        <vertAlign val="superscript"/>
        <sz val="10"/>
        <color rgb="FF8E1900"/>
        <rFont val="Arno Pro"/>
        <family val="1"/>
      </rPr>
      <t>1</t>
    </r>
    <r>
      <rPr>
        <b/>
        <sz val="10"/>
        <color rgb="FF8E1900"/>
        <rFont val="Arno Pro"/>
        <family val="1"/>
      </rPr>
      <t>, 2018-2022</t>
    </r>
  </si>
  <si>
    <r>
      <t>1</t>
    </r>
    <r>
      <rPr>
        <sz val="10"/>
        <rFont val="Arno Pro"/>
        <family val="1"/>
      </rPr>
      <t xml:space="preserve"> Excludes exports of processed horticultural produce and nuts.</t>
    </r>
  </si>
  <si>
    <t>Recorded Milk Production…………………….</t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</si>
  <si>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Series revised from 2017 to 2019</t>
    </r>
  </si>
  <si>
    <r>
      <t>Ndomba</t>
    </r>
    <r>
      <rPr>
        <vertAlign val="superscript"/>
        <sz val="10"/>
        <color indexed="8"/>
        <rFont val="Arno Pro"/>
        <family val="1"/>
      </rPr>
      <t xml:space="preserve">1 </t>
    </r>
  </si>
  <si>
    <r>
      <rPr>
        <b/>
        <sz val="10"/>
        <rFont val="Arno Pro"/>
        <family val="1"/>
      </rPr>
      <t>Source</t>
    </r>
    <r>
      <rPr>
        <sz val="10"/>
        <rFont val="Arno Pro"/>
        <family val="1"/>
      </rPr>
      <t xml:space="preserve">: Ministry of Cooperatives and Micro, Small and Medium Enterprises Development, State Department of Cooperatives </t>
    </r>
  </si>
  <si>
    <r>
      <t>Animal Products</t>
    </r>
    <r>
      <rPr>
        <vertAlign val="superscript"/>
        <sz val="10"/>
        <color theme="1"/>
        <rFont val="Arno Pro"/>
        <family val="1"/>
      </rPr>
      <t>1</t>
    </r>
  </si>
  <si>
    <r>
      <t>Animal Products</t>
    </r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</t>
    </r>
  </si>
  <si>
    <r>
      <t xml:space="preserve">    </t>
    </r>
    <r>
      <rPr>
        <i/>
        <sz val="10"/>
        <color indexed="8"/>
        <rFont val="Arno Pro"/>
        <family val="1"/>
      </rPr>
      <t>Of which</t>
    </r>
    <r>
      <rPr>
        <sz val="10"/>
        <color indexed="8"/>
        <rFont val="Arno Pro"/>
        <family val="1"/>
      </rPr>
      <t xml:space="preserve"> Cereals - '000 calories</t>
    </r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</si>
  <si>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 Contains Fishery Products</t>
    </r>
  </si>
  <si>
    <t>Table 7.24: Food Balance Sheet, 2018-2022</t>
  </si>
  <si>
    <t>Commodity Group</t>
  </si>
  <si>
    <t>ALL CROPS</t>
  </si>
  <si>
    <t xml:space="preserve">Cereals </t>
  </si>
  <si>
    <t>Starchy roots</t>
  </si>
  <si>
    <t>Pulses</t>
  </si>
  <si>
    <t>Oilcrops</t>
  </si>
  <si>
    <t xml:space="preserve">Vegetables </t>
  </si>
  <si>
    <t xml:space="preserve">Fruits </t>
  </si>
  <si>
    <t>Stimulants</t>
  </si>
  <si>
    <t>Temporary Industrial Crops</t>
  </si>
  <si>
    <t xml:space="preserve">Livestock </t>
  </si>
  <si>
    <t>Livestock Products</t>
  </si>
  <si>
    <t>OVERALL INDEX</t>
  </si>
  <si>
    <t>Table 7.23: Agriculture Producer Price Index for January 2020 to June 2022.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</si>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</sst>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43" formatCode="_(* #,##0.00_);_(* \(#,##0.00\);_(* &quot;-&quot;??_);_(@_)"/>
    <numFmt numFmtId="164" formatCode="_-* #,##0.00_-;\-* #,##0.00_-;_-* &quot;-&quot;??_-;_-@_-"/>
    <numFmt numFmtId="165" formatCode="_-* #,##0.0_-;\-* #,##0.0_-;_-* &quot;-&quot;??_-;_-@_-"/>
    <numFmt numFmtId="166" formatCode="_(* #,##0.0_);_(* \(#,##0.0\);_(* &quot;-&quot;??_);_(@_)"/>
    <numFmt numFmtId="167" formatCode="_-* #,##0.000_-;\-* #,##0.000_-;_-* &quot;-&quot;??_-;_-@_-"/>
    <numFmt numFmtId="168" formatCode="_-* #,##0.0000_-;\-* #,##0.0000_-;_-* &quot;-&quot;??_-;_-@_-"/>
    <numFmt numFmtId="169" formatCode="_(* #,##0.0_)\ \ \ \ ;_(* \(#,##0.0\);_(* &quot;-&quot;??_);_(@_)"/>
    <numFmt numFmtId="170" formatCode="#,##0.00\ ;\(#,##0.00\)"/>
    <numFmt numFmtId="171" formatCode="0.0"/>
    <numFmt numFmtId="172" formatCode="_-* #,##0_-;\-* #,##0_-;_-* &quot;-&quot;??_-;_-@_-"/>
    <numFmt numFmtId="173" formatCode="_(* #,##0.000_);_(* \(#,##0.000\);_(* &quot;-&quot;??_);_(@_)"/>
    <numFmt numFmtId="174" formatCode="_(* #,##0.0000_);_(* \(#,##0.0000\);_(* &quot;-&quot;??_);_(@_)"/>
    <numFmt numFmtId="175" formatCode="#,##0.0\ \ \ \ \ \ ;\(#,##0.0\)"/>
    <numFmt numFmtId="176" formatCode="#,##0.0"/>
    <numFmt numFmtId="177" formatCode="###0.00"/>
    <numFmt numFmtId="178" formatCode="#,##0.0\ ;\-#,##0.0"/>
    <numFmt numFmtId="179" formatCode="#,##0.00\ ;\-#,##0.00"/>
    <numFmt numFmtId="180" formatCode="#,##0.0_)\ \ \ ;\(#,##0.0\)"/>
    <numFmt numFmtId="181" formatCode="@*."/>
    <numFmt numFmtId="182" formatCode="#,##0.0000"/>
    <numFmt numFmtId="183" formatCode="#,##0.0\ \ \ \ \ ;\-#,##0.0"/>
    <numFmt numFmtId="184" formatCode="_(* #,##0_);_(* \(#,##0\);_(* &quot;-&quot;??_);_(@_)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no Pro"/>
      <family val="1"/>
    </font>
    <font>
      <sz val="8"/>
      <color theme="1"/>
      <name val="Arno Pro"/>
      <family val="1"/>
    </font>
    <font>
      <sz val="10"/>
      <name val="Arial"/>
      <family val="2"/>
    </font>
    <font>
      <sz val="10"/>
      <name val="Arno Pro"/>
      <family val="1"/>
    </font>
    <font>
      <sz val="10"/>
      <color theme="1"/>
      <name val="Calibri"/>
      <family val="2"/>
      <scheme val="minor"/>
    </font>
    <font>
      <b/>
      <sz val="10"/>
      <name val="Arno Pro"/>
      <family val="1"/>
    </font>
    <font>
      <vertAlign val="superscript"/>
      <sz val="10"/>
      <name val="Arno Pro"/>
      <family val="1"/>
    </font>
    <font>
      <sz val="8"/>
      <name val="Arno Pro"/>
      <family val="1"/>
    </font>
    <font>
      <b/>
      <sz val="9"/>
      <color rgb="FF8E1900"/>
      <name val="Arno Pro"/>
      <family val="1"/>
    </font>
    <font>
      <b/>
      <sz val="10"/>
      <color rgb="FF993300"/>
      <name val="Arno Pro"/>
      <family val="1"/>
    </font>
    <font>
      <sz val="12"/>
      <color theme="1"/>
      <name val="Footlight MT Light"/>
      <family val="1"/>
    </font>
    <font>
      <b/>
      <i/>
      <sz val="10"/>
      <name val="Arno Pro"/>
      <family val="1"/>
    </font>
    <font>
      <b/>
      <vertAlign val="superscript"/>
      <sz val="10"/>
      <name val="Arno Pro"/>
      <family val="1"/>
    </font>
    <font>
      <b/>
      <sz val="10"/>
      <color theme="1"/>
      <name val="Arno Pro"/>
      <family val="1"/>
    </font>
    <font>
      <sz val="9"/>
      <name val="Arno Pro"/>
      <family val="1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10"/>
      <color rgb="FF8E1900"/>
      <name val="Arno Pro"/>
      <family val="1"/>
    </font>
    <font>
      <sz val="11"/>
      <color rgb="FF000000"/>
      <name val="Tahoma"/>
      <family val="2"/>
    </font>
    <font>
      <sz val="10"/>
      <color theme="1"/>
      <name val="Ano pro"/>
    </font>
    <font>
      <i/>
      <sz val="10"/>
      <name val="Arno Pro"/>
      <family val="1"/>
    </font>
    <font>
      <sz val="10"/>
      <color indexed="8"/>
      <name val="Arno Pro"/>
      <family val="1"/>
    </font>
    <font>
      <b/>
      <sz val="10"/>
      <color indexed="8"/>
      <name val="Arno Pro"/>
      <family val="1"/>
    </font>
    <font>
      <vertAlign val="superscript"/>
      <sz val="10"/>
      <color indexed="8"/>
      <name val="Arno Pro"/>
      <family val="1"/>
    </font>
    <font>
      <b/>
      <sz val="10"/>
      <color rgb="FF632423"/>
      <name val="Arno Pro"/>
      <family val="1"/>
    </font>
    <font>
      <b/>
      <vertAlign val="superscript"/>
      <sz val="10"/>
      <color rgb="FF993300"/>
      <name val="Arno Pro"/>
      <family val="1"/>
    </font>
    <font>
      <vertAlign val="superscript"/>
      <sz val="10"/>
      <color theme="1"/>
      <name val="Arno Pro"/>
      <family val="1"/>
    </font>
    <font>
      <b/>
      <vertAlign val="superscript"/>
      <sz val="10"/>
      <color rgb="FF8E1900"/>
      <name val="Arno Pro"/>
      <family val="1"/>
    </font>
    <font>
      <b/>
      <vertAlign val="superscript"/>
      <sz val="10"/>
      <color indexed="8"/>
      <name val="Arno Pro"/>
      <family val="1"/>
    </font>
    <font>
      <sz val="11"/>
      <color rgb="FF8E1900"/>
      <name val="Calibri"/>
      <family val="2"/>
      <scheme val="minor"/>
    </font>
    <font>
      <sz val="10"/>
      <color rgb="FF8E1900"/>
      <name val="Arno Pro"/>
      <family val="1"/>
    </font>
    <font>
      <sz val="10"/>
      <color rgb="FF000000"/>
      <name val="Arno Pro"/>
      <family val="1"/>
    </font>
    <font>
      <i/>
      <sz val="10"/>
      <color indexed="8"/>
      <name val="Arno Pro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/>
      <bottom/>
      <diagonal/>
    </border>
    <border>
      <left style="thin">
        <color rgb="FF993300"/>
      </left>
      <right/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/>
      <top/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rgb="FF993300"/>
      </left>
      <right/>
      <top/>
      <bottom style="thin">
        <color rgb="FF993300"/>
      </bottom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/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/>
      <right/>
      <top/>
      <bottom style="thin">
        <color rgb="FF993300"/>
      </bottom>
      <diagonal/>
    </border>
    <border>
      <left/>
      <right/>
      <top style="thin">
        <color rgb="FF993300"/>
      </top>
      <bottom/>
      <diagonal/>
    </border>
    <border>
      <left style="thin">
        <color theme="9" tint="-0.24994659260841701"/>
      </left>
      <right/>
      <top/>
      <bottom/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/>
      <diagonal/>
    </border>
    <border>
      <left style="thin">
        <color theme="5" tint="-0.24994659260841701"/>
      </left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/>
      <top style="thin">
        <color theme="5" tint="-0.24994659260841701"/>
      </top>
      <bottom/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rgb="FF993300"/>
      </left>
      <right/>
      <top/>
      <bottom style="thin">
        <color indexed="64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theme="9" tint="-0.2499465926084170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993300"/>
      </right>
      <top style="medium">
        <color rgb="FF993300"/>
      </top>
      <bottom style="medium">
        <color rgb="FF993300"/>
      </bottom>
      <diagonal/>
    </border>
    <border>
      <left style="medium">
        <color rgb="FF993300"/>
      </left>
      <right style="medium">
        <color rgb="FF993300"/>
      </right>
      <top style="medium">
        <color rgb="FF993300"/>
      </top>
      <bottom style="medium">
        <color rgb="FF993300"/>
      </bottom>
      <diagonal/>
    </border>
    <border>
      <left style="medium">
        <color rgb="FF993300"/>
      </left>
      <right/>
      <top style="medium">
        <color rgb="FF993300"/>
      </top>
      <bottom style="medium">
        <color rgb="FF993300"/>
      </bottom>
      <diagonal/>
    </border>
    <border>
      <left/>
      <right style="medium">
        <color rgb="FF993300"/>
      </right>
      <top style="medium">
        <color rgb="FF993300"/>
      </top>
      <bottom style="thin">
        <color rgb="FF993300"/>
      </bottom>
      <diagonal/>
    </border>
    <border>
      <left style="medium">
        <color rgb="FF993300"/>
      </left>
      <right style="medium">
        <color rgb="FF993300"/>
      </right>
      <top style="medium">
        <color rgb="FF993300"/>
      </top>
      <bottom style="thin">
        <color rgb="FF993300"/>
      </bottom>
      <diagonal/>
    </border>
    <border>
      <left style="medium">
        <color rgb="FF993300"/>
      </left>
      <right/>
      <top style="medium">
        <color rgb="FF993300"/>
      </top>
      <bottom style="thin">
        <color rgb="FF993300"/>
      </bottom>
      <diagonal/>
    </border>
    <border>
      <left/>
      <right style="medium">
        <color rgb="FF993300"/>
      </right>
      <top style="thin">
        <color rgb="FF993300"/>
      </top>
      <bottom style="thin">
        <color rgb="FF993300"/>
      </bottom>
      <diagonal/>
    </border>
    <border>
      <left style="medium">
        <color rgb="FF993300"/>
      </left>
      <right style="medium">
        <color rgb="FF993300"/>
      </right>
      <top style="thin">
        <color rgb="FF993300"/>
      </top>
      <bottom style="thin">
        <color rgb="FF993300"/>
      </bottom>
      <diagonal/>
    </border>
    <border>
      <left style="medium">
        <color rgb="FF993300"/>
      </left>
      <right/>
      <top style="thin">
        <color rgb="FF993300"/>
      </top>
      <bottom style="thin">
        <color rgb="FF993300"/>
      </bottom>
      <diagonal/>
    </border>
    <border>
      <left/>
      <right style="medium">
        <color rgb="FF993300"/>
      </right>
      <top style="thin">
        <color rgb="FF993300"/>
      </top>
      <bottom style="medium">
        <color rgb="FF993300"/>
      </bottom>
      <diagonal/>
    </border>
    <border>
      <left style="medium">
        <color rgb="FF993300"/>
      </left>
      <right style="medium">
        <color rgb="FF993300"/>
      </right>
      <top style="thin">
        <color rgb="FF993300"/>
      </top>
      <bottom style="medium">
        <color rgb="FF993300"/>
      </bottom>
      <diagonal/>
    </border>
    <border>
      <left style="medium">
        <color rgb="FF993300"/>
      </left>
      <right/>
      <top style="thin">
        <color rgb="FF993300"/>
      </top>
      <bottom style="medium">
        <color rgb="FF993300"/>
      </bottom>
      <diagonal/>
    </border>
    <border>
      <left/>
      <right style="medium">
        <color rgb="FF993300"/>
      </right>
      <top style="thin">
        <color rgb="FF993300"/>
      </top>
      <bottom/>
      <diagonal/>
    </border>
    <border>
      <left/>
      <right style="medium">
        <color rgb="FF993300"/>
      </right>
      <top/>
      <bottom style="medium">
        <color rgb="FF993300"/>
      </bottom>
      <diagonal/>
    </border>
    <border>
      <left/>
      <right style="medium">
        <color rgb="FF993300"/>
      </right>
      <top style="medium">
        <color rgb="FF993300"/>
      </top>
      <bottom/>
      <diagonal/>
    </border>
    <border>
      <left/>
      <right style="medium">
        <color rgb="FF993300"/>
      </right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6" fillId="0" borderId="0"/>
    <xf numFmtId="164" fontId="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1" fillId="0" borderId="0"/>
  </cellStyleXfs>
  <cellXfs count="528">
    <xf numFmtId="0" fontId="0" fillId="0" borderId="0" xfId="0"/>
    <xf numFmtId="0" fontId="4" fillId="0" borderId="0" xfId="0" applyFont="1"/>
    <xf numFmtId="0" fontId="5" fillId="0" borderId="0" xfId="0" applyFont="1"/>
    <xf numFmtId="0" fontId="7" fillId="3" borderId="0" xfId="3" applyFont="1" applyFill="1"/>
    <xf numFmtId="0" fontId="7" fillId="3" borderId="0" xfId="3" applyFont="1" applyFill="1" applyAlignment="1">
      <alignment horizontal="right"/>
    </xf>
    <xf numFmtId="0" fontId="8" fillId="0" borderId="0" xfId="0" applyFont="1"/>
    <xf numFmtId="0" fontId="9" fillId="3" borderId="0" xfId="3" applyFont="1" applyFill="1" applyAlignment="1">
      <alignment horizontal="right"/>
    </xf>
    <xf numFmtId="0" fontId="7" fillId="3" borderId="2" xfId="3" applyFont="1" applyFill="1" applyBorder="1"/>
    <xf numFmtId="0" fontId="7" fillId="3" borderId="3" xfId="3" applyFont="1" applyFill="1" applyBorder="1"/>
    <xf numFmtId="0" fontId="9" fillId="3" borderId="4" xfId="3" applyFont="1" applyFill="1" applyBorder="1" applyAlignment="1">
      <alignment horizontal="center"/>
    </xf>
    <xf numFmtId="0" fontId="9" fillId="3" borderId="5" xfId="3" applyFont="1" applyFill="1" applyBorder="1" applyAlignment="1">
      <alignment horizontal="center"/>
    </xf>
    <xf numFmtId="166" fontId="7" fillId="3" borderId="7" xfId="1" applyNumberFormat="1" applyFont="1" applyFill="1" applyBorder="1" applyAlignment="1">
      <alignment horizontal="right"/>
    </xf>
    <xf numFmtId="166" fontId="7" fillId="3" borderId="8" xfId="1" applyNumberFormat="1" applyFont="1" applyFill="1" applyBorder="1" applyAlignment="1">
      <alignment horizontal="right"/>
    </xf>
    <xf numFmtId="0" fontId="7" fillId="3" borderId="6" xfId="3" applyFont="1" applyFill="1" applyBorder="1"/>
    <xf numFmtId="166" fontId="7" fillId="3" borderId="9" xfId="1" applyNumberFormat="1" applyFont="1" applyFill="1" applyBorder="1" applyAlignment="1">
      <alignment horizontal="right"/>
    </xf>
    <xf numFmtId="166" fontId="7" fillId="3" borderId="10" xfId="1" applyNumberFormat="1" applyFont="1" applyFill="1" applyBorder="1" applyAlignment="1">
      <alignment horizontal="right"/>
    </xf>
    <xf numFmtId="167" fontId="0" fillId="0" borderId="0" xfId="0" applyNumberFormat="1"/>
    <xf numFmtId="164" fontId="0" fillId="0" borderId="0" xfId="0" applyNumberFormat="1"/>
    <xf numFmtId="166" fontId="7" fillId="3" borderId="11" xfId="1" applyNumberFormat="1" applyFont="1" applyFill="1" applyBorder="1" applyAlignment="1">
      <alignment horizontal="right"/>
    </xf>
    <xf numFmtId="166" fontId="7" fillId="3" borderId="12" xfId="1" applyNumberFormat="1" applyFont="1" applyFill="1" applyBorder="1" applyAlignment="1">
      <alignment horizontal="right"/>
    </xf>
    <xf numFmtId="0" fontId="9" fillId="3" borderId="3" xfId="3" applyFont="1" applyFill="1" applyBorder="1"/>
    <xf numFmtId="166" fontId="9" fillId="3" borderId="4" xfId="1" applyNumberFormat="1" applyFont="1" applyFill="1" applyBorder="1" applyAlignment="1">
      <alignment horizontal="right"/>
    </xf>
    <xf numFmtId="166" fontId="9" fillId="3" borderId="5" xfId="1" applyNumberFormat="1" applyFont="1" applyFill="1" applyBorder="1" applyAlignment="1">
      <alignment horizontal="right"/>
    </xf>
    <xf numFmtId="166" fontId="7" fillId="0" borderId="9" xfId="1" applyNumberFormat="1" applyFont="1" applyFill="1" applyBorder="1" applyAlignment="1">
      <alignment horizontal="right"/>
    </xf>
    <xf numFmtId="166" fontId="7" fillId="3" borderId="9" xfId="4" applyNumberFormat="1" applyFont="1" applyFill="1" applyBorder="1" applyAlignment="1">
      <alignment horizontal="right"/>
    </xf>
    <xf numFmtId="43" fontId="0" fillId="0" borderId="0" xfId="1" applyFont="1"/>
    <xf numFmtId="166" fontId="7" fillId="3" borderId="11" xfId="4" applyNumberFormat="1" applyFont="1" applyFill="1" applyBorder="1" applyAlignment="1">
      <alignment horizontal="right"/>
    </xf>
    <xf numFmtId="0" fontId="3" fillId="0" borderId="0" xfId="0" applyFont="1"/>
    <xf numFmtId="0" fontId="9" fillId="3" borderId="3" xfId="3" applyFont="1" applyFill="1" applyBorder="1" applyAlignment="1">
      <alignment horizontal="left"/>
    </xf>
    <xf numFmtId="0" fontId="9" fillId="3" borderId="3" xfId="3" applyFont="1" applyFill="1" applyBorder="1" applyAlignment="1">
      <alignment horizontal="left" indent="2"/>
    </xf>
    <xf numFmtId="0" fontId="9" fillId="3" borderId="0" xfId="3" applyFont="1" applyFill="1"/>
    <xf numFmtId="0" fontId="9" fillId="3" borderId="6" xfId="3" applyFont="1" applyFill="1" applyBorder="1"/>
    <xf numFmtId="168" fontId="0" fillId="0" borderId="0" xfId="0" applyNumberFormat="1"/>
    <xf numFmtId="171" fontId="7" fillId="3" borderId="7" xfId="3" applyNumberFormat="1" applyFont="1" applyFill="1" applyBorder="1" applyAlignment="1">
      <alignment horizontal="right" indent="1"/>
    </xf>
    <xf numFmtId="171" fontId="7" fillId="0" borderId="7" xfId="3" applyNumberFormat="1" applyFont="1" applyFill="1" applyBorder="1" applyAlignment="1">
      <alignment horizontal="right" indent="1"/>
    </xf>
    <xf numFmtId="0" fontId="7" fillId="3" borderId="0" xfId="3" applyFont="1" applyFill="1" applyAlignment="1">
      <alignment horizontal="center"/>
    </xf>
    <xf numFmtId="171" fontId="7" fillId="3" borderId="9" xfId="3" applyNumberFormat="1" applyFont="1" applyFill="1" applyBorder="1" applyAlignment="1">
      <alignment horizontal="right" indent="1"/>
    </xf>
    <xf numFmtId="171" fontId="7" fillId="3" borderId="11" xfId="3" applyNumberFormat="1" applyFont="1" applyFill="1" applyBorder="1" applyAlignment="1">
      <alignment horizontal="right" indent="1"/>
    </xf>
    <xf numFmtId="171" fontId="7" fillId="3" borderId="4" xfId="3" applyNumberFormat="1" applyFont="1" applyFill="1" applyBorder="1" applyAlignment="1">
      <alignment horizontal="right" indent="1"/>
    </xf>
    <xf numFmtId="0" fontId="7" fillId="3" borderId="0" xfId="3" applyFont="1" applyFill="1" applyAlignment="1">
      <alignment horizontal="left"/>
    </xf>
    <xf numFmtId="0" fontId="7" fillId="3" borderId="16" xfId="3" applyFont="1" applyFill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7" fillId="0" borderId="0" xfId="3" applyFont="1"/>
    <xf numFmtId="0" fontId="7" fillId="0" borderId="0" xfId="3" applyFont="1" applyAlignment="1">
      <alignment horizontal="right"/>
    </xf>
    <xf numFmtId="0" fontId="15" fillId="0" borderId="0" xfId="3" applyFont="1" applyAlignment="1">
      <alignment horizontal="right"/>
    </xf>
    <xf numFmtId="0" fontId="9" fillId="0" borderId="3" xfId="3" applyFont="1" applyBorder="1"/>
    <xf numFmtId="0" fontId="9" fillId="0" borderId="5" xfId="3" applyFont="1" applyBorder="1" applyAlignment="1">
      <alignment horizontal="center"/>
    </xf>
    <xf numFmtId="0" fontId="9" fillId="0" borderId="4" xfId="3" quotePrefix="1" applyFont="1" applyBorder="1" applyAlignment="1">
      <alignment horizontal="center"/>
    </xf>
    <xf numFmtId="164" fontId="9" fillId="0" borderId="4" xfId="3" quotePrefix="1" applyNumberFormat="1" applyFont="1" applyBorder="1" applyAlignment="1">
      <alignment horizontal="center"/>
    </xf>
    <xf numFmtId="0" fontId="7" fillId="0" borderId="6" xfId="3" applyFont="1" applyBorder="1"/>
    <xf numFmtId="0" fontId="7" fillId="0" borderId="8" xfId="3" applyFont="1" applyBorder="1" applyAlignment="1">
      <alignment horizontal="center"/>
    </xf>
    <xf numFmtId="43" fontId="7" fillId="0" borderId="7" xfId="6" applyFont="1" applyFill="1" applyBorder="1" applyAlignment="1">
      <alignment horizontal="right"/>
    </xf>
    <xf numFmtId="164" fontId="7" fillId="0" borderId="7" xfId="7" applyFont="1" applyFill="1" applyBorder="1" applyAlignment="1">
      <alignment horizontal="right"/>
    </xf>
    <xf numFmtId="0" fontId="7" fillId="0" borderId="10" xfId="3" applyFont="1" applyBorder="1" applyAlignment="1">
      <alignment horizontal="center"/>
    </xf>
    <xf numFmtId="43" fontId="7" fillId="0" borderId="9" xfId="6" applyFont="1" applyFill="1" applyBorder="1" applyAlignment="1">
      <alignment horizontal="right"/>
    </xf>
    <xf numFmtId="164" fontId="7" fillId="0" borderId="9" xfId="7" applyFont="1" applyFill="1" applyBorder="1" applyAlignment="1">
      <alignment horizontal="right"/>
    </xf>
    <xf numFmtId="43" fontId="7" fillId="0" borderId="17" xfId="6" applyFont="1" applyFill="1" applyBorder="1" applyAlignment="1">
      <alignment horizontal="right"/>
    </xf>
    <xf numFmtId="164" fontId="7" fillId="0" borderId="17" xfId="7" applyFont="1" applyFill="1" applyBorder="1" applyAlignment="1">
      <alignment horizontal="right"/>
    </xf>
    <xf numFmtId="4" fontId="0" fillId="0" borderId="0" xfId="0" applyNumberFormat="1"/>
    <xf numFmtId="172" fontId="0" fillId="0" borderId="0" xfId="4" applyNumberFormat="1" applyFont="1"/>
    <xf numFmtId="0" fontId="7" fillId="0" borderId="14" xfId="3" applyFont="1" applyBorder="1"/>
    <xf numFmtId="0" fontId="7" fillId="0" borderId="12" xfId="3" applyFont="1" applyBorder="1" applyAlignment="1">
      <alignment horizontal="center"/>
    </xf>
    <xf numFmtId="43" fontId="7" fillId="0" borderId="11" xfId="6" applyFont="1" applyFill="1" applyBorder="1" applyAlignment="1">
      <alignment horizontal="right"/>
    </xf>
    <xf numFmtId="164" fontId="7" fillId="0" borderId="11" xfId="7" applyFont="1" applyFill="1" applyBorder="1" applyAlignment="1">
      <alignment horizontal="right"/>
    </xf>
    <xf numFmtId="0" fontId="17" fillId="0" borderId="7" xfId="0" applyFont="1" applyBorder="1" applyAlignment="1">
      <alignment horizontal="center"/>
    </xf>
    <xf numFmtId="0" fontId="9" fillId="0" borderId="8" xfId="3" applyFont="1" applyBorder="1" applyAlignment="1">
      <alignment horizontal="right"/>
    </xf>
    <xf numFmtId="0" fontId="17" fillId="0" borderId="9" xfId="0" applyFont="1" applyBorder="1" applyAlignment="1">
      <alignment horizontal="center"/>
    </xf>
    <xf numFmtId="0" fontId="9" fillId="0" borderId="10" xfId="3" applyFont="1" applyBorder="1" applyAlignment="1">
      <alignment horizontal="right"/>
    </xf>
    <xf numFmtId="0" fontId="9" fillId="0" borderId="12" xfId="3" applyFont="1" applyBorder="1" applyAlignment="1">
      <alignment horizontal="right"/>
    </xf>
    <xf numFmtId="0" fontId="17" fillId="0" borderId="11" xfId="0" applyFont="1" applyBorder="1" applyAlignment="1">
      <alignment horizontal="center"/>
    </xf>
    <xf numFmtId="0" fontId="7" fillId="0" borderId="6" xfId="3" applyFont="1" applyBorder="1" applyAlignment="1">
      <alignment horizontal="center"/>
    </xf>
    <xf numFmtId="166" fontId="7" fillId="0" borderId="0" xfId="6" applyNumberFormat="1" applyFont="1" applyFill="1" applyBorder="1" applyAlignment="1">
      <alignment horizontal="center"/>
    </xf>
    <xf numFmtId="166" fontId="7" fillId="0" borderId="10" xfId="6" applyNumberFormat="1" applyFont="1" applyFill="1" applyBorder="1" applyAlignment="1"/>
    <xf numFmtId="166" fontId="7" fillId="0" borderId="10" xfId="6" applyNumberFormat="1" applyFont="1" applyFill="1" applyBorder="1" applyAlignment="1">
      <alignment horizontal="center"/>
    </xf>
    <xf numFmtId="166" fontId="7" fillId="0" borderId="10" xfId="1" applyNumberFormat="1" applyFont="1" applyFill="1" applyBorder="1" applyAlignment="1">
      <alignment horizontal="center"/>
    </xf>
    <xf numFmtId="166" fontId="7" fillId="0" borderId="9" xfId="6" applyNumberFormat="1" applyFont="1" applyFill="1" applyBorder="1" applyAlignment="1"/>
    <xf numFmtId="166" fontId="0" fillId="0" borderId="0" xfId="1" applyNumberFormat="1" applyFont="1" applyBorder="1"/>
    <xf numFmtId="0" fontId="7" fillId="0" borderId="14" xfId="3" applyFont="1" applyBorder="1" applyAlignment="1">
      <alignment horizontal="center"/>
    </xf>
    <xf numFmtId="166" fontId="7" fillId="0" borderId="12" xfId="7" applyNumberFormat="1" applyFont="1" applyFill="1" applyBorder="1" applyAlignment="1">
      <alignment horizontal="center"/>
    </xf>
    <xf numFmtId="166" fontId="7" fillId="0" borderId="12" xfId="4" applyNumberFormat="1" applyFont="1" applyFill="1" applyBorder="1" applyAlignment="1">
      <alignment horizontal="center"/>
    </xf>
    <xf numFmtId="166" fontId="7" fillId="0" borderId="11" xfId="6" applyNumberFormat="1" applyFont="1" applyFill="1" applyBorder="1" applyAlignment="1"/>
    <xf numFmtId="0" fontId="4" fillId="0" borderId="0" xfId="0" applyFont="1" applyBorder="1"/>
    <xf numFmtId="0" fontId="4" fillId="0" borderId="19" xfId="0" applyFont="1" applyBorder="1"/>
    <xf numFmtId="3" fontId="4" fillId="0" borderId="20" xfId="0" applyNumberFormat="1" applyFont="1" applyBorder="1"/>
    <xf numFmtId="3" fontId="4" fillId="0" borderId="21" xfId="0" applyNumberFormat="1" applyFont="1" applyBorder="1"/>
    <xf numFmtId="0" fontId="4" fillId="0" borderId="20" xfId="0" applyFont="1" applyBorder="1"/>
    <xf numFmtId="0" fontId="4" fillId="0" borderId="21" xfId="0" applyFont="1" applyBorder="1"/>
    <xf numFmtId="3" fontId="4" fillId="0" borderId="22" xfId="0" applyNumberFormat="1" applyFont="1" applyBorder="1"/>
    <xf numFmtId="3" fontId="4" fillId="0" borderId="23" xfId="0" applyNumberFormat="1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5" xfId="0" applyFont="1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26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4" fillId="0" borderId="29" xfId="0" applyFont="1" applyBorder="1"/>
    <xf numFmtId="0" fontId="7" fillId="0" borderId="0" xfId="0" applyFont="1"/>
    <xf numFmtId="0" fontId="7" fillId="0" borderId="15" xfId="0" applyFont="1" applyBorder="1"/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" fontId="9" fillId="0" borderId="5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175" fontId="7" fillId="0" borderId="10" xfId="0" applyNumberFormat="1" applyFont="1" applyBorder="1" applyAlignment="1">
      <alignment horizontal="right" vertical="center"/>
    </xf>
    <xf numFmtId="175" fontId="7" fillId="0" borderId="9" xfId="0" applyNumberFormat="1" applyFont="1" applyBorder="1" applyAlignment="1">
      <alignment horizontal="right" vertical="center"/>
    </xf>
    <xf numFmtId="175" fontId="7" fillId="0" borderId="9" xfId="0" applyNumberFormat="1" applyFont="1" applyBorder="1" applyAlignment="1">
      <alignment vertical="center"/>
    </xf>
    <xf numFmtId="166" fontId="0" fillId="0" borderId="0" xfId="1" applyNumberFormat="1" applyFont="1"/>
    <xf numFmtId="175" fontId="7" fillId="0" borderId="12" xfId="0" applyNumberFormat="1" applyFont="1" applyBorder="1" applyAlignment="1">
      <alignment horizontal="right" vertical="center"/>
    </xf>
    <xf numFmtId="175" fontId="7" fillId="0" borderId="11" xfId="0" applyNumberFormat="1" applyFont="1" applyBorder="1" applyAlignment="1">
      <alignment horizontal="right" vertical="center"/>
    </xf>
    <xf numFmtId="0" fontId="9" fillId="0" borderId="3" xfId="0" applyFont="1" applyBorder="1" applyAlignment="1">
      <alignment horizontal="left" vertical="center"/>
    </xf>
    <xf numFmtId="175" fontId="9" fillId="0" borderId="5" xfId="0" applyNumberFormat="1" applyFont="1" applyBorder="1" applyAlignment="1">
      <alignment horizontal="right" vertical="center"/>
    </xf>
    <xf numFmtId="175" fontId="9" fillId="0" borderId="4" xfId="0" applyNumberFormat="1" applyFont="1" applyBorder="1" applyAlignment="1">
      <alignment horizontal="right" vertical="center"/>
    </xf>
    <xf numFmtId="175" fontId="7" fillId="0" borderId="5" xfId="0" applyNumberFormat="1" applyFont="1" applyBorder="1" applyAlignment="1">
      <alignment horizontal="right" vertical="center"/>
    </xf>
    <xf numFmtId="175" fontId="7" fillId="0" borderId="4" xfId="0" applyNumberFormat="1" applyFont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176" fontId="0" fillId="0" borderId="0" xfId="0" applyNumberFormat="1"/>
    <xf numFmtId="175" fontId="9" fillId="0" borderId="5" xfId="0" applyNumberFormat="1" applyFont="1" applyBorder="1" applyAlignment="1">
      <alignment horizontal="right"/>
    </xf>
    <xf numFmtId="175" fontId="9" fillId="0" borderId="4" xfId="0" applyNumberFormat="1" applyFont="1" applyBorder="1" applyAlignment="1">
      <alignment horizontal="right"/>
    </xf>
    <xf numFmtId="0" fontId="11" fillId="0" borderId="0" xfId="0" applyFont="1"/>
    <xf numFmtId="43" fontId="5" fillId="0" borderId="0" xfId="1" applyFont="1"/>
    <xf numFmtId="175" fontId="0" fillId="0" borderId="0" xfId="0" applyNumberFormat="1"/>
    <xf numFmtId="176" fontId="5" fillId="0" borderId="0" xfId="0" applyNumberFormat="1" applyFont="1"/>
    <xf numFmtId="166" fontId="18" fillId="0" borderId="0" xfId="7" applyNumberFormat="1" applyFont="1" applyFill="1" applyBorder="1" applyAlignment="1">
      <alignment horizontal="center"/>
    </xf>
    <xf numFmtId="3" fontId="0" fillId="0" borderId="0" xfId="0" applyNumberFormat="1"/>
    <xf numFmtId="3" fontId="0" fillId="3" borderId="0" xfId="0" applyNumberFormat="1" applyFill="1"/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171" fontId="7" fillId="0" borderId="7" xfId="0" applyNumberFormat="1" applyFont="1" applyBorder="1" applyAlignment="1">
      <alignment horizontal="right" indent="1"/>
    </xf>
    <xf numFmtId="171" fontId="7" fillId="0" borderId="9" xfId="0" applyNumberFormat="1" applyFont="1" applyBorder="1" applyAlignment="1">
      <alignment horizontal="right" indent="1"/>
    </xf>
    <xf numFmtId="0" fontId="7" fillId="0" borderId="6" xfId="0" applyFont="1" applyBorder="1"/>
    <xf numFmtId="171" fontId="7" fillId="0" borderId="1" xfId="0" applyNumberFormat="1" applyFont="1" applyBorder="1" applyAlignment="1">
      <alignment horizontal="right" indent="1"/>
    </xf>
    <xf numFmtId="171" fontId="7" fillId="0" borderId="0" xfId="0" applyNumberFormat="1" applyFont="1" applyAlignment="1">
      <alignment horizontal="right" indent="1"/>
    </xf>
    <xf numFmtId="0" fontId="7" fillId="0" borderId="14" xfId="0" applyFont="1" applyBorder="1"/>
    <xf numFmtId="171" fontId="7" fillId="0" borderId="11" xfId="0" applyNumberFormat="1" applyFont="1" applyBorder="1" applyAlignment="1">
      <alignment horizontal="right" indent="1"/>
    </xf>
    <xf numFmtId="165" fontId="7" fillId="0" borderId="11" xfId="4" applyNumberFormat="1" applyFont="1" applyBorder="1" applyAlignment="1">
      <alignment horizontal="right" indent="1"/>
    </xf>
    <xf numFmtId="171" fontId="0" fillId="0" borderId="0" xfId="0" applyNumberFormat="1"/>
    <xf numFmtId="0" fontId="20" fillId="0" borderId="0" xfId="0" applyFont="1"/>
    <xf numFmtId="0" fontId="19" fillId="0" borderId="0" xfId="0" applyFont="1" applyFill="1" applyBorder="1" applyAlignment="1">
      <alignment horizontal="left"/>
    </xf>
    <xf numFmtId="177" fontId="21" fillId="0" borderId="0" xfId="8" applyNumberFormat="1" applyFont="1" applyBorder="1" applyAlignment="1">
      <alignment horizontal="right" vertical="center"/>
    </xf>
    <xf numFmtId="0" fontId="7" fillId="0" borderId="15" xfId="0" applyFont="1" applyBorder="1" applyAlignment="1">
      <alignment vertical="center"/>
    </xf>
    <xf numFmtId="0" fontId="7" fillId="0" borderId="15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9" fillId="0" borderId="4" xfId="0" applyFont="1" applyFill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7" fillId="0" borderId="11" xfId="0" applyNumberFormat="1" applyFont="1" applyFill="1" applyBorder="1" applyAlignment="1">
      <alignment horizontal="center"/>
    </xf>
    <xf numFmtId="2" fontId="7" fillId="0" borderId="2" xfId="0" applyNumberFormat="1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left"/>
    </xf>
    <xf numFmtId="2" fontId="7" fillId="0" borderId="7" xfId="0" applyNumberFormat="1" applyFont="1" applyBorder="1" applyAlignment="1">
      <alignment horizontal="right"/>
    </xf>
    <xf numFmtId="2" fontId="7" fillId="0" borderId="16" xfId="0" applyNumberFormat="1" applyFont="1" applyBorder="1" applyAlignment="1">
      <alignment horizontal="right"/>
    </xf>
    <xf numFmtId="2" fontId="7" fillId="0" borderId="7" xfId="0" applyNumberFormat="1" applyFont="1" applyFill="1" applyBorder="1" applyAlignment="1">
      <alignment horizontal="right"/>
    </xf>
    <xf numFmtId="2" fontId="7" fillId="0" borderId="13" xfId="0" applyNumberFormat="1" applyFont="1" applyFill="1" applyBorder="1" applyAlignment="1">
      <alignment horizontal="right"/>
    </xf>
    <xf numFmtId="2" fontId="7" fillId="0" borderId="16" xfId="0" applyNumberFormat="1" applyFont="1" applyFill="1" applyBorder="1" applyAlignment="1">
      <alignment horizontal="right"/>
    </xf>
    <xf numFmtId="2" fontId="7" fillId="0" borderId="9" xfId="0" applyNumberFormat="1" applyFont="1" applyFill="1" applyBorder="1" applyAlignment="1">
      <alignment horizontal="right"/>
    </xf>
    <xf numFmtId="2" fontId="7" fillId="0" borderId="0" xfId="0" applyNumberFormat="1" applyFont="1" applyFill="1" applyBorder="1" applyAlignment="1">
      <alignment horizontal="right"/>
    </xf>
    <xf numFmtId="0" fontId="7" fillId="0" borderId="6" xfId="0" applyFont="1" applyBorder="1" applyAlignment="1">
      <alignment horizontal="left"/>
    </xf>
    <xf numFmtId="2" fontId="7" fillId="0" borderId="9" xfId="0" applyNumberFormat="1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7" fillId="0" borderId="6" xfId="0" applyNumberFormat="1" applyFont="1" applyFill="1" applyBorder="1" applyAlignment="1">
      <alignment horizontal="right"/>
    </xf>
    <xf numFmtId="0" fontId="7" fillId="0" borderId="6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2" fontId="7" fillId="0" borderId="11" xfId="0" applyNumberFormat="1" applyFont="1" applyBorder="1" applyAlignment="1">
      <alignment horizontal="right"/>
    </xf>
    <xf numFmtId="2" fontId="7" fillId="0" borderId="15" xfId="0" applyNumberFormat="1" applyFont="1" applyBorder="1" applyAlignment="1">
      <alignment horizontal="right"/>
    </xf>
    <xf numFmtId="2" fontId="7" fillId="0" borderId="11" xfId="0" applyNumberFormat="1" applyFont="1" applyFill="1" applyBorder="1" applyAlignment="1">
      <alignment horizontal="right"/>
    </xf>
    <xf numFmtId="2" fontId="7" fillId="0" borderId="14" xfId="0" applyNumberFormat="1" applyFont="1" applyFill="1" applyBorder="1" applyAlignment="1">
      <alignment horizontal="right"/>
    </xf>
    <xf numFmtId="2" fontId="7" fillId="0" borderId="15" xfId="0" applyNumberFormat="1" applyFont="1" applyFill="1" applyBorder="1" applyAlignment="1">
      <alignment horizontal="right"/>
    </xf>
    <xf numFmtId="164" fontId="0" fillId="0" borderId="0" xfId="4" applyFont="1"/>
    <xf numFmtId="164" fontId="23" fillId="0" borderId="0" xfId="4" applyFont="1"/>
    <xf numFmtId="0" fontId="0" fillId="0" borderId="0" xfId="0" applyBorder="1"/>
    <xf numFmtId="0" fontId="24" fillId="0" borderId="0" xfId="0" applyFont="1"/>
    <xf numFmtId="0" fontId="24" fillId="0" borderId="0" xfId="0" applyFont="1" applyBorder="1"/>
    <xf numFmtId="171" fontId="24" fillId="0" borderId="0" xfId="0" applyNumberFormat="1" applyFont="1"/>
    <xf numFmtId="164" fontId="24" fillId="0" borderId="0" xfId="0" applyNumberFormat="1" applyFont="1"/>
    <xf numFmtId="0" fontId="9" fillId="0" borderId="4" xfId="0" applyFont="1" applyBorder="1" applyAlignment="1">
      <alignment horizontal="right" indent="1"/>
    </xf>
    <xf numFmtId="0" fontId="7" fillId="0" borderId="13" xfId="0" applyFont="1" applyBorder="1"/>
    <xf numFmtId="0" fontId="7" fillId="0" borderId="7" xfId="0" applyFont="1" applyBorder="1" applyAlignment="1">
      <alignment horizontal="right" indent="1"/>
    </xf>
    <xf numFmtId="166" fontId="7" fillId="0" borderId="9" xfId="4" applyNumberFormat="1" applyFont="1" applyBorder="1" applyAlignment="1">
      <alignment horizontal="right" indent="1"/>
    </xf>
    <xf numFmtId="166" fontId="7" fillId="3" borderId="9" xfId="4" applyNumberFormat="1" applyFont="1" applyFill="1" applyBorder="1" applyAlignment="1">
      <alignment horizontal="right" indent="1"/>
    </xf>
    <xf numFmtId="166" fontId="7" fillId="0" borderId="11" xfId="4" applyNumberFormat="1" applyFont="1" applyBorder="1" applyAlignment="1">
      <alignment horizontal="right" indent="1"/>
    </xf>
    <xf numFmtId="166" fontId="7" fillId="3" borderId="11" xfId="4" applyNumberFormat="1" applyFont="1" applyFill="1" applyBorder="1" applyAlignment="1">
      <alignment horizontal="right" indent="1"/>
    </xf>
    <xf numFmtId="0" fontId="9" fillId="0" borderId="6" xfId="0" applyFont="1" applyBorder="1"/>
    <xf numFmtId="166" fontId="9" fillId="0" borderId="5" xfId="4" applyNumberFormat="1" applyFont="1" applyBorder="1" applyAlignment="1">
      <alignment horizontal="right" indent="1"/>
    </xf>
    <xf numFmtId="166" fontId="9" fillId="0" borderId="4" xfId="4" applyNumberFormat="1" applyFont="1" applyBorder="1" applyAlignment="1">
      <alignment horizontal="right" indent="1"/>
    </xf>
    <xf numFmtId="166" fontId="7" fillId="0" borderId="7" xfId="4" applyNumberFormat="1" applyFont="1" applyBorder="1" applyAlignment="1">
      <alignment horizontal="right" indent="1"/>
    </xf>
    <xf numFmtId="0" fontId="25" fillId="0" borderId="16" xfId="0" applyFont="1" applyBorder="1" applyAlignment="1"/>
    <xf numFmtId="0" fontId="13" fillId="0" borderId="0" xfId="0" applyFont="1"/>
    <xf numFmtId="181" fontId="7" fillId="0" borderId="13" xfId="0" applyNumberFormat="1" applyFont="1" applyBorder="1"/>
    <xf numFmtId="176" fontId="7" fillId="0" borderId="7" xfId="1" applyNumberFormat="1" applyFont="1" applyFill="1" applyBorder="1" applyAlignment="1">
      <alignment horizontal="right" indent="1"/>
    </xf>
    <xf numFmtId="181" fontId="7" fillId="0" borderId="6" xfId="0" applyNumberFormat="1" applyFont="1" applyBorder="1"/>
    <xf numFmtId="176" fontId="7" fillId="0" borderId="9" xfId="1" applyNumberFormat="1" applyFont="1" applyFill="1" applyBorder="1" applyAlignment="1">
      <alignment horizontal="right" indent="1"/>
    </xf>
    <xf numFmtId="181" fontId="7" fillId="0" borderId="14" xfId="0" applyNumberFormat="1" applyFont="1" applyFill="1" applyBorder="1"/>
    <xf numFmtId="176" fontId="7" fillId="0" borderId="11" xfId="0" applyNumberFormat="1" applyFont="1" applyFill="1" applyBorder="1" applyAlignment="1">
      <alignment horizontal="right" indent="1"/>
    </xf>
    <xf numFmtId="0" fontId="7" fillId="0" borderId="0" xfId="0" applyFont="1" applyBorder="1"/>
    <xf numFmtId="0" fontId="7" fillId="0" borderId="0" xfId="0" applyFont="1" applyAlignment="1">
      <alignment horizontal="right"/>
    </xf>
    <xf numFmtId="0" fontId="9" fillId="0" borderId="3" xfId="0" applyFont="1" applyBorder="1"/>
    <xf numFmtId="0" fontId="9" fillId="0" borderId="5" xfId="0" applyFont="1" applyBorder="1" applyAlignment="1">
      <alignment horizontal="center"/>
    </xf>
    <xf numFmtId="171" fontId="7" fillId="0" borderId="9" xfId="0" applyNumberFormat="1" applyFont="1" applyFill="1" applyBorder="1" applyAlignment="1">
      <alignment horizontal="center"/>
    </xf>
    <xf numFmtId="171" fontId="7" fillId="0" borderId="10" xfId="0" applyNumberFormat="1" applyFont="1" applyFill="1" applyBorder="1" applyAlignment="1">
      <alignment horizontal="center"/>
    </xf>
    <xf numFmtId="171" fontId="7" fillId="0" borderId="0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left"/>
    </xf>
    <xf numFmtId="171" fontId="7" fillId="0" borderId="30" xfId="0" applyNumberFormat="1" applyFont="1" applyFill="1" applyBorder="1" applyAlignment="1">
      <alignment horizontal="center"/>
    </xf>
    <xf numFmtId="171" fontId="7" fillId="0" borderId="12" xfId="0" applyNumberFormat="1" applyFont="1" applyFill="1" applyBorder="1" applyAlignment="1">
      <alignment horizontal="center"/>
    </xf>
    <xf numFmtId="171" fontId="7" fillId="0" borderId="11" xfId="0" applyNumberFormat="1" applyFont="1" applyFill="1" applyBorder="1" applyAlignment="1">
      <alignment horizontal="center"/>
    </xf>
    <xf numFmtId="0" fontId="7" fillId="0" borderId="0" xfId="0" applyFont="1" applyBorder="1" applyAlignment="1"/>
    <xf numFmtId="171" fontId="4" fillId="0" borderId="0" xfId="0" applyNumberFormat="1" applyFont="1"/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2" xfId="0" quotePrefix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71" fontId="7" fillId="0" borderId="10" xfId="0" quotePrefix="1" applyNumberFormat="1" applyFont="1" applyBorder="1" applyAlignment="1">
      <alignment horizontal="center"/>
    </xf>
    <xf numFmtId="171" fontId="7" fillId="0" borderId="0" xfId="0" quotePrefix="1" applyNumberFormat="1" applyFont="1" applyAlignment="1">
      <alignment horizontal="center"/>
    </xf>
    <xf numFmtId="171" fontId="7" fillId="0" borderId="9" xfId="0" quotePrefix="1" applyNumberFormat="1" applyFont="1" applyBorder="1" applyAlignment="1">
      <alignment horizontal="center"/>
    </xf>
    <xf numFmtId="171" fontId="7" fillId="0" borderId="31" xfId="0" quotePrefix="1" applyNumberFormat="1" applyFont="1" applyBorder="1" applyAlignment="1">
      <alignment horizontal="center"/>
    </xf>
    <xf numFmtId="171" fontId="7" fillId="0" borderId="32" xfId="0" quotePrefix="1" applyNumberFormat="1" applyFont="1" applyBorder="1" applyAlignment="1">
      <alignment horizontal="center"/>
    </xf>
    <xf numFmtId="171" fontId="7" fillId="0" borderId="33" xfId="0" quotePrefix="1" applyNumberFormat="1" applyFont="1" applyBorder="1" applyAlignment="1">
      <alignment horizontal="center"/>
    </xf>
    <xf numFmtId="3" fontId="5" fillId="0" borderId="0" xfId="0" applyNumberFormat="1" applyFont="1"/>
    <xf numFmtId="172" fontId="5" fillId="0" borderId="0" xfId="4" applyNumberFormat="1" applyFont="1"/>
    <xf numFmtId="164" fontId="11" fillId="0" borderId="0" xfId="4" applyFont="1"/>
    <xf numFmtId="164" fontId="5" fillId="0" borderId="0" xfId="0" applyNumberFormat="1" applyFont="1"/>
    <xf numFmtId="0" fontId="4" fillId="0" borderId="25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7" fillId="0" borderId="19" xfId="0" applyFont="1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83" fontId="4" fillId="0" borderId="20" xfId="0" applyNumberFormat="1" applyFont="1" applyBorder="1"/>
    <xf numFmtId="183" fontId="4" fillId="0" borderId="21" xfId="0" applyNumberFormat="1" applyFont="1" applyBorder="1"/>
    <xf numFmtId="183" fontId="4" fillId="0" borderId="21" xfId="1" applyNumberFormat="1" applyFont="1" applyFill="1" applyBorder="1"/>
    <xf numFmtId="183" fontId="4" fillId="0" borderId="20" xfId="1" applyNumberFormat="1" applyFont="1" applyFill="1" applyBorder="1"/>
    <xf numFmtId="0" fontId="4" fillId="0" borderId="22" xfId="0" applyFont="1" applyBorder="1"/>
    <xf numFmtId="183" fontId="4" fillId="0" borderId="22" xfId="1" applyNumberFormat="1" applyFont="1" applyFill="1" applyBorder="1"/>
    <xf numFmtId="183" fontId="4" fillId="0" borderId="23" xfId="1" applyNumberFormat="1" applyFont="1" applyFill="1" applyBorder="1"/>
    <xf numFmtId="0" fontId="9" fillId="0" borderId="4" xfId="0" applyFont="1" applyBorder="1" applyAlignment="1">
      <alignment horizontal="left" indent="1"/>
    </xf>
    <xf numFmtId="0" fontId="7" fillId="0" borderId="10" xfId="0" applyFont="1" applyBorder="1" applyAlignment="1">
      <alignment horizontal="center"/>
    </xf>
    <xf numFmtId="166" fontId="7" fillId="0" borderId="7" xfId="1" applyNumberFormat="1" applyFont="1" applyBorder="1" applyAlignment="1">
      <alignment horizontal="left"/>
    </xf>
    <xf numFmtId="166" fontId="7" fillId="0" borderId="10" xfId="1" applyNumberFormat="1" applyFont="1" applyBorder="1" applyAlignment="1">
      <alignment horizontal="left"/>
    </xf>
    <xf numFmtId="166" fontId="7" fillId="0" borderId="9" xfId="1" applyNumberFormat="1" applyFont="1" applyBorder="1" applyAlignment="1">
      <alignment horizontal="left"/>
    </xf>
    <xf numFmtId="0" fontId="7" fillId="0" borderId="6" xfId="0" applyFont="1" applyFill="1" applyBorder="1"/>
    <xf numFmtId="166" fontId="7" fillId="0" borderId="11" xfId="1" applyNumberFormat="1" applyFont="1" applyFill="1" applyBorder="1" applyAlignment="1">
      <alignment horizontal="left"/>
    </xf>
    <xf numFmtId="0" fontId="26" fillId="0" borderId="0" xfId="0" applyFont="1" applyAlignment="1">
      <alignment vertical="top" wrapText="1"/>
    </xf>
    <xf numFmtId="0" fontId="26" fillId="0" borderId="0" xfId="0" applyFont="1" applyAlignment="1">
      <alignment horizontal="right" vertical="top" wrapText="1"/>
    </xf>
    <xf numFmtId="0" fontId="26" fillId="0" borderId="13" xfId="0" applyFont="1" applyBorder="1" applyAlignment="1">
      <alignment horizontal="right" vertical="top" wrapText="1"/>
    </xf>
    <xf numFmtId="0" fontId="26" fillId="0" borderId="14" xfId="0" applyFont="1" applyBorder="1" applyAlignment="1">
      <alignment horizontal="right" vertical="top" wrapText="1"/>
    </xf>
    <xf numFmtId="0" fontId="27" fillId="0" borderId="4" xfId="0" applyFont="1" applyBorder="1" applyAlignment="1">
      <alignment horizontal="right" vertical="top" wrapText="1"/>
    </xf>
    <xf numFmtId="0" fontId="27" fillId="0" borderId="2" xfId="0" applyFont="1" applyBorder="1" applyAlignment="1">
      <alignment horizontal="right" vertical="top" wrapText="1"/>
    </xf>
    <xf numFmtId="0" fontId="27" fillId="0" borderId="3" xfId="0" applyFont="1" applyBorder="1" applyAlignment="1">
      <alignment horizontal="right" vertical="top" wrapText="1"/>
    </xf>
    <xf numFmtId="0" fontId="27" fillId="0" borderId="13" xfId="0" applyFont="1" applyBorder="1" applyAlignment="1">
      <alignment vertical="top" wrapText="1"/>
    </xf>
    <xf numFmtId="0" fontId="26" fillId="0" borderId="9" xfId="0" applyFont="1" applyBorder="1" applyAlignment="1">
      <alignment horizontal="center" vertical="top" wrapText="1"/>
    </xf>
    <xf numFmtId="0" fontId="26" fillId="0" borderId="6" xfId="0" applyFont="1" applyBorder="1" applyAlignment="1">
      <alignment horizontal="center" vertical="top" wrapText="1"/>
    </xf>
    <xf numFmtId="184" fontId="27" fillId="0" borderId="0" xfId="4" applyNumberFormat="1" applyFont="1" applyBorder="1" applyAlignment="1">
      <alignment horizontal="center" vertical="top" wrapText="1"/>
    </xf>
    <xf numFmtId="181" fontId="26" fillId="0" borderId="6" xfId="0" applyNumberFormat="1" applyFont="1" applyBorder="1" applyAlignment="1">
      <alignment vertical="top"/>
    </xf>
    <xf numFmtId="3" fontId="26" fillId="0" borderId="9" xfId="4" applyNumberFormat="1" applyFont="1" applyBorder="1" applyAlignment="1">
      <alignment horizontal="right" wrapText="1"/>
    </xf>
    <xf numFmtId="3" fontId="26" fillId="0" borderId="0" xfId="4" applyNumberFormat="1" applyFont="1" applyBorder="1" applyAlignment="1">
      <alignment horizontal="right" wrapText="1"/>
    </xf>
    <xf numFmtId="3" fontId="26" fillId="0" borderId="6" xfId="4" applyNumberFormat="1" applyFont="1" applyBorder="1" applyAlignment="1">
      <alignment horizontal="right" wrapText="1"/>
    </xf>
    <xf numFmtId="0" fontId="27" fillId="0" borderId="6" xfId="0" applyFont="1" applyBorder="1" applyAlignment="1">
      <alignment vertical="top" wrapText="1"/>
    </xf>
    <xf numFmtId="3" fontId="7" fillId="0" borderId="9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26" fillId="0" borderId="9" xfId="4" applyNumberFormat="1" applyFont="1" applyFill="1" applyBorder="1" applyAlignment="1">
      <alignment horizontal="right" wrapText="1"/>
    </xf>
    <xf numFmtId="3" fontId="26" fillId="0" borderId="0" xfId="4" applyNumberFormat="1" applyFont="1" applyFill="1" applyBorder="1" applyAlignment="1">
      <alignment horizontal="right" wrapText="1"/>
    </xf>
    <xf numFmtId="3" fontId="26" fillId="0" borderId="6" xfId="4" applyNumberFormat="1" applyFont="1" applyFill="1" applyBorder="1" applyAlignment="1">
      <alignment horizontal="right" wrapText="1"/>
    </xf>
    <xf numFmtId="181" fontId="27" fillId="0" borderId="6" xfId="0" applyNumberFormat="1" applyFont="1" applyBorder="1" applyAlignment="1">
      <alignment vertical="top"/>
    </xf>
    <xf numFmtId="3" fontId="27" fillId="0" borderId="9" xfId="4" applyNumberFormat="1" applyFont="1" applyBorder="1" applyAlignment="1">
      <alignment horizontal="right" wrapText="1"/>
    </xf>
    <xf numFmtId="3" fontId="27" fillId="0" borderId="0" xfId="4" applyNumberFormat="1" applyFont="1" applyBorder="1" applyAlignment="1">
      <alignment horizontal="right" wrapText="1"/>
    </xf>
    <xf numFmtId="3" fontId="27" fillId="0" borderId="6" xfId="4" applyNumberFormat="1" applyFont="1" applyBorder="1" applyAlignment="1">
      <alignment horizontal="right" wrapText="1"/>
    </xf>
    <xf numFmtId="0" fontId="27" fillId="0" borderId="6" xfId="0" applyFont="1" applyBorder="1" applyAlignment="1">
      <alignment vertical="top"/>
    </xf>
    <xf numFmtId="3" fontId="27" fillId="0" borderId="9" xfId="4" applyNumberFormat="1" applyFont="1" applyFill="1" applyBorder="1" applyAlignment="1">
      <alignment horizontal="right" wrapText="1"/>
    </xf>
    <xf numFmtId="3" fontId="27" fillId="0" borderId="0" xfId="4" applyNumberFormat="1" applyFont="1" applyFill="1" applyBorder="1" applyAlignment="1">
      <alignment horizontal="right" wrapText="1"/>
    </xf>
    <xf numFmtId="181" fontId="27" fillId="0" borderId="14" xfId="0" applyNumberFormat="1" applyFont="1" applyBorder="1" applyAlignment="1">
      <alignment vertical="top"/>
    </xf>
    <xf numFmtId="3" fontId="27" fillId="0" borderId="11" xfId="4" applyNumberFormat="1" applyFont="1" applyBorder="1" applyAlignment="1">
      <alignment horizontal="right" wrapText="1"/>
    </xf>
    <xf numFmtId="3" fontId="27" fillId="0" borderId="15" xfId="4" applyNumberFormat="1" applyFont="1" applyBorder="1" applyAlignment="1">
      <alignment horizontal="right" wrapText="1"/>
    </xf>
    <xf numFmtId="3" fontId="27" fillId="0" borderId="14" xfId="4" applyNumberFormat="1" applyFont="1" applyBorder="1" applyAlignment="1">
      <alignment horizontal="right" wrapText="1"/>
    </xf>
    <xf numFmtId="0" fontId="26" fillId="0" borderId="0" xfId="0" applyFont="1" applyAlignment="1">
      <alignment horizontal="center" vertical="top" wrapText="1"/>
    </xf>
    <xf numFmtId="12" fontId="26" fillId="0" borderId="0" xfId="0" applyNumberFormat="1" applyFont="1" applyAlignment="1">
      <alignment horizontal="center" vertical="top" wrapText="1"/>
    </xf>
    <xf numFmtId="43" fontId="26" fillId="0" borderId="0" xfId="0" applyNumberFormat="1" applyFont="1" applyAlignment="1">
      <alignment horizontal="center" vertical="top" wrapText="1"/>
    </xf>
    <xf numFmtId="0" fontId="1" fillId="0" borderId="0" xfId="9"/>
    <xf numFmtId="0" fontId="5" fillId="0" borderId="0" xfId="9" applyFont="1"/>
    <xf numFmtId="0" fontId="4" fillId="0" borderId="0" xfId="0" applyFont="1" applyBorder="1" applyAlignment="1"/>
    <xf numFmtId="165" fontId="4" fillId="0" borderId="0" xfId="1" applyNumberFormat="1" applyFont="1"/>
    <xf numFmtId="0" fontId="13" fillId="0" borderId="0" xfId="0" applyFont="1"/>
    <xf numFmtId="169" fontId="7" fillId="3" borderId="0" xfId="3" applyNumberFormat="1" applyFont="1" applyFill="1" applyAlignment="1">
      <alignment horizontal="right"/>
    </xf>
    <xf numFmtId="0" fontId="7" fillId="3" borderId="0" xfId="3" applyFont="1" applyFill="1" applyAlignment="1">
      <alignment wrapText="1"/>
    </xf>
    <xf numFmtId="0" fontId="7" fillId="0" borderId="0" xfId="3" applyFont="1" applyAlignment="1">
      <alignment horizontal="center"/>
    </xf>
    <xf numFmtId="43" fontId="7" fillId="0" borderId="0" xfId="6" applyFont="1" applyBorder="1" applyAlignment="1">
      <alignment horizontal="center"/>
    </xf>
    <xf numFmtId="4" fontId="7" fillId="0" borderId="0" xfId="3" applyNumberFormat="1" applyFont="1" applyAlignment="1">
      <alignment horizontal="center"/>
    </xf>
    <xf numFmtId="0" fontId="29" fillId="0" borderId="0" xfId="0" applyFont="1" applyAlignment="1">
      <alignment horizontal="left"/>
    </xf>
    <xf numFmtId="173" fontId="7" fillId="0" borderId="0" xfId="3" applyNumberFormat="1" applyFont="1"/>
    <xf numFmtId="174" fontId="7" fillId="0" borderId="0" xfId="3" applyNumberFormat="1" applyFont="1"/>
    <xf numFmtId="0" fontId="9" fillId="0" borderId="4" xfId="7" applyNumberFormat="1" applyFont="1" applyBorder="1" applyAlignment="1">
      <alignment horizontal="center"/>
    </xf>
    <xf numFmtId="164" fontId="9" fillId="0" borderId="4" xfId="7" applyFont="1" applyBorder="1" applyAlignment="1">
      <alignment horizontal="center"/>
    </xf>
    <xf numFmtId="166" fontId="7" fillId="0" borderId="7" xfId="7" applyNumberFormat="1" applyFont="1" applyBorder="1" applyAlignment="1">
      <alignment horizontal="center"/>
    </xf>
    <xf numFmtId="166" fontId="7" fillId="0" borderId="9" xfId="7" applyNumberFormat="1" applyFont="1" applyBorder="1" applyAlignment="1">
      <alignment horizontal="center"/>
    </xf>
    <xf numFmtId="166" fontId="7" fillId="0" borderId="9" xfId="7" applyNumberFormat="1" applyFont="1" applyFill="1" applyBorder="1" applyAlignment="1">
      <alignment horizontal="center"/>
    </xf>
    <xf numFmtId="166" fontId="7" fillId="0" borderId="9" xfId="7" applyNumberFormat="1" applyFont="1" applyBorder="1" applyAlignment="1">
      <alignment horizontal="center" wrapText="1"/>
    </xf>
    <xf numFmtId="166" fontId="7" fillId="0" borderId="11" xfId="7" applyNumberFormat="1" applyFont="1" applyBorder="1" applyAlignment="1">
      <alignment horizontal="center"/>
    </xf>
    <xf numFmtId="166" fontId="7" fillId="0" borderId="4" xfId="7" applyNumberFormat="1" applyFont="1" applyBorder="1" applyAlignment="1">
      <alignment horizontal="center"/>
    </xf>
    <xf numFmtId="166" fontId="9" fillId="0" borderId="4" xfId="7" applyNumberFormat="1" applyFont="1" applyBorder="1" applyAlignment="1">
      <alignment horizontal="center"/>
    </xf>
    <xf numFmtId="43" fontId="7" fillId="0" borderId="0" xfId="0" applyNumberFormat="1" applyFont="1"/>
    <xf numFmtId="166" fontId="7" fillId="0" borderId="0" xfId="0" applyNumberFormat="1" applyFont="1"/>
    <xf numFmtId="171" fontId="7" fillId="0" borderId="1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" fontId="9" fillId="0" borderId="4" xfId="0" applyNumberFormat="1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0" fontId="7" fillId="0" borderId="8" xfId="0" quotePrefix="1" applyFont="1" applyBorder="1" applyAlignment="1">
      <alignment horizontal="left" indent="1"/>
    </xf>
    <xf numFmtId="178" fontId="7" fillId="0" borderId="9" xfId="0" applyNumberFormat="1" applyFont="1" applyBorder="1"/>
    <xf numFmtId="178" fontId="7" fillId="0" borderId="7" xfId="0" applyNumberFormat="1" applyFont="1" applyBorder="1"/>
    <xf numFmtId="0" fontId="7" fillId="0" borderId="10" xfId="0" applyFont="1" applyBorder="1" applyAlignment="1">
      <alignment horizontal="left" indent="1"/>
    </xf>
    <xf numFmtId="178" fontId="7" fillId="3" borderId="9" xfId="0" applyNumberFormat="1" applyFont="1" applyFill="1" applyBorder="1"/>
    <xf numFmtId="178" fontId="7" fillId="0" borderId="1" xfId="0" applyNumberFormat="1" applyFont="1" applyBorder="1"/>
    <xf numFmtId="179" fontId="7" fillId="0" borderId="9" xfId="0" applyNumberFormat="1" applyFont="1" applyBorder="1"/>
    <xf numFmtId="0" fontId="7" fillId="0" borderId="12" xfId="0" quotePrefix="1" applyFont="1" applyBorder="1" applyAlignment="1">
      <alignment horizontal="left" indent="1"/>
    </xf>
    <xf numFmtId="178" fontId="7" fillId="0" borderId="11" xfId="0" applyNumberFormat="1" applyFont="1" applyBorder="1"/>
    <xf numFmtId="178" fontId="7" fillId="0" borderId="12" xfId="0" applyNumberFormat="1" applyFont="1" applyBorder="1"/>
    <xf numFmtId="180" fontId="7" fillId="0" borderId="0" xfId="0" applyNumberFormat="1" applyFont="1" applyAlignment="1">
      <alignment horizontal="right"/>
    </xf>
    <xf numFmtId="180" fontId="7" fillId="0" borderId="16" xfId="0" applyNumberFormat="1" applyFont="1" applyBorder="1" applyAlignment="1">
      <alignment horizontal="right"/>
    </xf>
    <xf numFmtId="172" fontId="4" fillId="0" borderId="0" xfId="4" applyNumberFormat="1" applyFont="1"/>
    <xf numFmtId="0" fontId="4" fillId="0" borderId="0" xfId="0" applyFont="1" applyAlignment="1">
      <alignment horizontal="right"/>
    </xf>
    <xf numFmtId="0" fontId="17" fillId="0" borderId="3" xfId="0" applyFont="1" applyBorder="1"/>
    <xf numFmtId="0" fontId="17" fillId="0" borderId="5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4" fillId="0" borderId="6" xfId="0" applyFont="1" applyBorder="1"/>
    <xf numFmtId="171" fontId="4" fillId="0" borderId="10" xfId="0" applyNumberFormat="1" applyFont="1" applyBorder="1" applyAlignment="1">
      <alignment horizontal="center"/>
    </xf>
    <xf numFmtId="176" fontId="4" fillId="0" borderId="10" xfId="0" applyNumberFormat="1" applyFont="1" applyBorder="1" applyAlignment="1">
      <alignment horizontal="center"/>
    </xf>
    <xf numFmtId="166" fontId="4" fillId="0" borderId="9" xfId="4" applyNumberFormat="1" applyFont="1" applyBorder="1" applyAlignment="1">
      <alignment horizontal="center"/>
    </xf>
    <xf numFmtId="176" fontId="7" fillId="0" borderId="10" xfId="0" applyNumberFormat="1" applyFont="1" applyBorder="1" applyAlignment="1">
      <alignment horizontal="center"/>
    </xf>
    <xf numFmtId="176" fontId="4" fillId="0" borderId="10" xfId="0" applyNumberFormat="1" applyFont="1" applyFill="1" applyBorder="1" applyAlignment="1">
      <alignment horizontal="center"/>
    </xf>
    <xf numFmtId="0" fontId="4" fillId="0" borderId="14" xfId="0" applyFont="1" applyBorder="1"/>
    <xf numFmtId="176" fontId="7" fillId="0" borderId="12" xfId="0" applyNumberFormat="1" applyFont="1" applyBorder="1" applyAlignment="1">
      <alignment horizontal="center"/>
    </xf>
    <xf numFmtId="176" fontId="4" fillId="0" borderId="12" xfId="0" applyNumberFormat="1" applyFont="1" applyBorder="1" applyAlignment="1">
      <alignment horizontal="center"/>
    </xf>
    <xf numFmtId="166" fontId="4" fillId="0" borderId="11" xfId="4" applyNumberFormat="1" applyFont="1" applyBorder="1" applyAlignment="1">
      <alignment horizontal="center"/>
    </xf>
    <xf numFmtId="0" fontId="4" fillId="0" borderId="0" xfId="0" applyFont="1" applyAlignment="1">
      <alignment horizontal="left" indent="3"/>
    </xf>
    <xf numFmtId="0" fontId="31" fillId="0" borderId="0" xfId="0" applyFont="1"/>
    <xf numFmtId="0" fontId="22" fillId="0" borderId="0" xfId="0" applyFont="1" applyAlignment="1">
      <alignment vertical="center"/>
    </xf>
    <xf numFmtId="0" fontId="17" fillId="0" borderId="4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9" fillId="0" borderId="14" xfId="0" applyFont="1" applyBorder="1" applyAlignment="1">
      <alignment vertical="center"/>
    </xf>
    <xf numFmtId="0" fontId="4" fillId="0" borderId="12" xfId="0" applyFont="1" applyBorder="1" applyAlignment="1">
      <alignment horizontal="right" vertical="center"/>
    </xf>
    <xf numFmtId="0" fontId="17" fillId="0" borderId="12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166" fontId="4" fillId="0" borderId="7" xfId="1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4" fillId="0" borderId="11" xfId="0" applyFont="1" applyBorder="1" applyAlignment="1">
      <alignment horizontal="right" vertical="center"/>
    </xf>
    <xf numFmtId="0" fontId="7" fillId="0" borderId="16" xfId="0" applyFont="1" applyBorder="1" applyAlignment="1"/>
    <xf numFmtId="0" fontId="9" fillId="0" borderId="0" xfId="0" applyFont="1"/>
    <xf numFmtId="0" fontId="26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Fill="1" applyBorder="1" applyAlignment="1">
      <alignment horizontal="left" indent="1"/>
    </xf>
    <xf numFmtId="0" fontId="22" fillId="0" borderId="0" xfId="0" applyFont="1"/>
    <xf numFmtId="0" fontId="34" fillId="0" borderId="0" xfId="0" applyFont="1"/>
    <xf numFmtId="0" fontId="35" fillId="0" borderId="0" xfId="0" applyFont="1"/>
    <xf numFmtId="0" fontId="7" fillId="0" borderId="16" xfId="0" applyFont="1" applyBorder="1"/>
    <xf numFmtId="171" fontId="7" fillId="0" borderId="0" xfId="0" applyNumberFormat="1" applyFont="1"/>
    <xf numFmtId="0" fontId="10" fillId="0" borderId="0" xfId="0" quotePrefix="1" applyFont="1" applyAlignment="1">
      <alignment horizontal="left" indent="1"/>
    </xf>
    <xf numFmtId="0" fontId="7" fillId="0" borderId="0" xfId="0" applyFont="1" applyAlignment="1">
      <alignment horizontal="left" indent="1"/>
    </xf>
    <xf numFmtId="0" fontId="7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3" fontId="7" fillId="0" borderId="9" xfId="0" applyNumberFormat="1" applyFont="1" applyBorder="1" applyAlignment="1">
      <alignment horizontal="right" vertical="center"/>
    </xf>
    <xf numFmtId="3" fontId="7" fillId="0" borderId="10" xfId="0" applyNumberFormat="1" applyFont="1" applyBorder="1" applyAlignment="1">
      <alignment horizontal="right" vertical="center"/>
    </xf>
    <xf numFmtId="3" fontId="7" fillId="0" borderId="9" xfId="2" applyNumberFormat="1" applyFont="1" applyFill="1" applyBorder="1" applyAlignment="1">
      <alignment horizontal="right" vertical="center"/>
    </xf>
    <xf numFmtId="3" fontId="7" fillId="0" borderId="10" xfId="2" applyNumberFormat="1" applyFont="1" applyFill="1" applyBorder="1" applyAlignment="1">
      <alignment horizontal="right" vertical="center"/>
    </xf>
    <xf numFmtId="3" fontId="4" fillId="0" borderId="9" xfId="0" applyNumberFormat="1" applyFont="1" applyBorder="1"/>
    <xf numFmtId="182" fontId="7" fillId="0" borderId="9" xfId="0" applyNumberFormat="1" applyFont="1" applyBorder="1" applyAlignment="1">
      <alignment horizontal="right" vertical="center"/>
    </xf>
    <xf numFmtId="182" fontId="7" fillId="0" borderId="10" xfId="0" applyNumberFormat="1" applyFont="1" applyBorder="1" applyAlignment="1">
      <alignment horizontal="right" vertical="center"/>
    </xf>
    <xf numFmtId="0" fontId="7" fillId="0" borderId="12" xfId="0" applyFont="1" applyBorder="1" applyAlignment="1">
      <alignment vertical="center"/>
    </xf>
    <xf numFmtId="3" fontId="7" fillId="0" borderId="4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70" fontId="7" fillId="0" borderId="0" xfId="0" applyNumberFormat="1" applyFont="1"/>
    <xf numFmtId="172" fontId="7" fillId="0" borderId="0" xfId="4" applyNumberFormat="1" applyFont="1"/>
    <xf numFmtId="0" fontId="4" fillId="0" borderId="28" xfId="0" applyFont="1" applyBorder="1"/>
    <xf numFmtId="0" fontId="36" fillId="0" borderId="0" xfId="0" applyFont="1"/>
    <xf numFmtId="0" fontId="4" fillId="0" borderId="0" xfId="0" applyFont="1" applyAlignment="1"/>
    <xf numFmtId="0" fontId="7" fillId="0" borderId="0" xfId="0" applyFont="1" applyBorder="1" applyAlignment="1">
      <alignment horizontal="right"/>
    </xf>
    <xf numFmtId="0" fontId="36" fillId="0" borderId="2" xfId="0" applyFont="1" applyBorder="1"/>
    <xf numFmtId="0" fontId="9" fillId="0" borderId="5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13" xfId="0" applyFont="1" applyBorder="1"/>
    <xf numFmtId="0" fontId="9" fillId="0" borderId="8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4" fillId="0" borderId="10" xfId="0" applyFont="1" applyBorder="1" applyAlignment="1"/>
    <xf numFmtId="0" fontId="4" fillId="0" borderId="7" xfId="0" applyFont="1" applyBorder="1" applyAlignment="1"/>
    <xf numFmtId="184" fontId="7" fillId="0" borderId="10" xfId="0" applyNumberFormat="1" applyFont="1" applyBorder="1" applyAlignment="1">
      <alignment horizontal="right" vertical="center"/>
    </xf>
    <xf numFmtId="184" fontId="7" fillId="0" borderId="9" xfId="0" applyNumberFormat="1" applyFont="1" applyBorder="1" applyAlignment="1">
      <alignment horizontal="right" vertical="center"/>
    </xf>
    <xf numFmtId="181" fontId="9" fillId="0" borderId="6" xfId="0" applyNumberFormat="1" applyFont="1" applyBorder="1"/>
    <xf numFmtId="184" fontId="9" fillId="0" borderId="10" xfId="0" applyNumberFormat="1" applyFont="1" applyBorder="1" applyAlignment="1">
      <alignment horizontal="right" vertical="center"/>
    </xf>
    <xf numFmtId="184" fontId="9" fillId="0" borderId="9" xfId="0" applyNumberFormat="1" applyFont="1" applyBorder="1" applyAlignment="1">
      <alignment horizontal="right" vertical="center"/>
    </xf>
    <xf numFmtId="181" fontId="9" fillId="0" borderId="14" xfId="0" applyNumberFormat="1" applyFont="1" applyBorder="1"/>
    <xf numFmtId="184" fontId="9" fillId="0" borderId="12" xfId="0" applyNumberFormat="1" applyFont="1" applyBorder="1" applyAlignment="1">
      <alignment horizontal="right" vertical="center"/>
    </xf>
    <xf numFmtId="184" fontId="9" fillId="0" borderId="11" xfId="0" applyNumberFormat="1" applyFont="1" applyBorder="1" applyAlignment="1">
      <alignment horizontal="right" vertical="center"/>
    </xf>
    <xf numFmtId="0" fontId="7" fillId="0" borderId="35" xfId="0" applyFont="1" applyBorder="1" applyAlignment="1"/>
    <xf numFmtId="0" fontId="7" fillId="0" borderId="0" xfId="0" applyFont="1" applyAlignment="1">
      <alignment horizontal="right" vertical="center"/>
    </xf>
    <xf numFmtId="12" fontId="7" fillId="0" borderId="0" xfId="0" applyNumberFormat="1" applyFont="1" applyAlignment="1">
      <alignment horizontal="right" vertical="center"/>
    </xf>
    <xf numFmtId="0" fontId="4" fillId="0" borderId="0" xfId="9" applyFont="1"/>
    <xf numFmtId="0" fontId="17" fillId="0" borderId="37" xfId="9" applyFont="1" applyBorder="1" applyAlignment="1">
      <alignment horizontal="center" vertical="top" wrapText="1"/>
    </xf>
    <xf numFmtId="0" fontId="17" fillId="0" borderId="38" xfId="9" applyFont="1" applyBorder="1" applyAlignment="1">
      <alignment horizontal="center" vertical="top" wrapText="1"/>
    </xf>
    <xf numFmtId="181" fontId="4" fillId="0" borderId="40" xfId="9" applyNumberFormat="1" applyFont="1" applyBorder="1" applyAlignment="1">
      <alignment horizontal="justify" vertical="top"/>
    </xf>
    <xf numFmtId="165" fontId="4" fillId="0" borderId="40" xfId="4" applyNumberFormat="1" applyFont="1" applyBorder="1" applyAlignment="1">
      <alignment horizontal="center" vertical="top" wrapText="1"/>
    </xf>
    <xf numFmtId="165" fontId="4" fillId="0" borderId="41" xfId="4" applyNumberFormat="1" applyFont="1" applyBorder="1" applyAlignment="1">
      <alignment horizontal="center" vertical="top" wrapText="1"/>
    </xf>
    <xf numFmtId="181" fontId="4" fillId="0" borderId="43" xfId="9" applyNumberFormat="1" applyFont="1" applyBorder="1" applyAlignment="1">
      <alignment horizontal="justify" vertical="top"/>
    </xf>
    <xf numFmtId="165" fontId="4" fillId="0" borderId="43" xfId="4" applyNumberFormat="1" applyFont="1" applyBorder="1" applyAlignment="1">
      <alignment horizontal="center" vertical="top" wrapText="1"/>
    </xf>
    <xf numFmtId="165" fontId="4" fillId="0" borderId="44" xfId="4" applyNumberFormat="1" applyFont="1" applyBorder="1" applyAlignment="1">
      <alignment horizontal="center" vertical="top" wrapText="1"/>
    </xf>
    <xf numFmtId="181" fontId="4" fillId="0" borderId="46" xfId="9" applyNumberFormat="1" applyFont="1" applyBorder="1" applyAlignment="1">
      <alignment horizontal="justify" vertical="top"/>
    </xf>
    <xf numFmtId="165" fontId="4" fillId="0" borderId="46" xfId="4" applyNumberFormat="1" applyFont="1" applyBorder="1" applyAlignment="1">
      <alignment horizontal="center" vertical="top" wrapText="1"/>
    </xf>
    <xf numFmtId="165" fontId="4" fillId="0" borderId="47" xfId="4" applyNumberFormat="1" applyFont="1" applyBorder="1" applyAlignment="1">
      <alignment horizontal="center" vertical="top" wrapText="1"/>
    </xf>
    <xf numFmtId="181" fontId="17" fillId="0" borderId="40" xfId="9" applyNumberFormat="1" applyFont="1" applyBorder="1" applyAlignment="1">
      <alignment horizontal="justify" vertical="top" wrapText="1"/>
    </xf>
    <xf numFmtId="165" fontId="17" fillId="0" borderId="40" xfId="4" applyNumberFormat="1" applyFont="1" applyFill="1" applyBorder="1" applyAlignment="1">
      <alignment horizontal="center" vertical="top" wrapText="1"/>
    </xf>
    <xf numFmtId="165" fontId="17" fillId="0" borderId="41" xfId="4" applyNumberFormat="1" applyFont="1" applyFill="1" applyBorder="1" applyAlignment="1">
      <alignment horizontal="center" vertical="top" wrapText="1"/>
    </xf>
    <xf numFmtId="181" fontId="4" fillId="0" borderId="43" xfId="9" applyNumberFormat="1" applyFont="1" applyBorder="1" applyAlignment="1">
      <alignment horizontal="justify" vertical="top" wrapText="1"/>
    </xf>
    <xf numFmtId="165" fontId="4" fillId="0" borderId="43" xfId="4" applyNumberFormat="1" applyFont="1" applyFill="1" applyBorder="1" applyAlignment="1">
      <alignment horizontal="center" vertical="top" wrapText="1"/>
    </xf>
    <xf numFmtId="165" fontId="4" fillId="0" borderId="44" xfId="4" applyNumberFormat="1" applyFont="1" applyFill="1" applyBorder="1" applyAlignment="1">
      <alignment horizontal="center" vertical="top" wrapText="1"/>
    </xf>
    <xf numFmtId="0" fontId="17" fillId="0" borderId="49" xfId="9" applyFont="1" applyBorder="1" applyAlignment="1">
      <alignment vertical="top" wrapText="1"/>
    </xf>
    <xf numFmtId="181" fontId="4" fillId="0" borderId="46" xfId="9" applyNumberFormat="1" applyFont="1" applyBorder="1" applyAlignment="1">
      <alignment horizontal="left" vertical="top" wrapText="1" indent="1"/>
    </xf>
    <xf numFmtId="165" fontId="4" fillId="0" borderId="46" xfId="4" applyNumberFormat="1" applyFont="1" applyFill="1" applyBorder="1" applyAlignment="1">
      <alignment horizontal="center" vertical="top" wrapText="1"/>
    </xf>
    <xf numFmtId="165" fontId="4" fillId="0" borderId="47" xfId="4" applyNumberFormat="1" applyFont="1" applyFill="1" applyBorder="1" applyAlignment="1">
      <alignment horizontal="center" vertical="top" wrapText="1"/>
    </xf>
    <xf numFmtId="0" fontId="17" fillId="0" borderId="50" xfId="9" applyFont="1" applyBorder="1" applyAlignment="1">
      <alignment horizontal="justify" vertical="top" wrapText="1"/>
    </xf>
    <xf numFmtId="0" fontId="17" fillId="0" borderId="51" xfId="9" applyFont="1" applyBorder="1" applyAlignment="1">
      <alignment horizontal="justify" vertical="top" wrapText="1"/>
    </xf>
    <xf numFmtId="0" fontId="17" fillId="0" borderId="49" xfId="9" applyFont="1" applyBorder="1" applyAlignment="1">
      <alignment horizontal="justify" vertical="top" wrapText="1"/>
    </xf>
    <xf numFmtId="181" fontId="4" fillId="0" borderId="40" xfId="9" applyNumberFormat="1" applyFont="1" applyBorder="1" applyAlignment="1">
      <alignment horizontal="justify" vertical="top" wrapText="1"/>
    </xf>
    <xf numFmtId="181" fontId="4" fillId="0" borderId="46" xfId="9" applyNumberFormat="1" applyFont="1" applyBorder="1" applyAlignment="1">
      <alignment horizontal="justify" vertical="top" wrapText="1"/>
    </xf>
    <xf numFmtId="0" fontId="4" fillId="0" borderId="0" xfId="9" applyFont="1" applyAlignment="1">
      <alignment horizontal="justify"/>
    </xf>
    <xf numFmtId="175" fontId="9" fillId="0" borderId="4" xfId="0" applyNumberFormat="1" applyFont="1" applyFill="1" applyBorder="1" applyAlignment="1">
      <alignment horizontal="right" vertical="center"/>
    </xf>
    <xf numFmtId="171" fontId="7" fillId="0" borderId="7" xfId="0" applyNumberFormat="1" applyFont="1" applyFill="1" applyBorder="1" applyAlignment="1">
      <alignment horizontal="right" indent="1"/>
    </xf>
    <xf numFmtId="171" fontId="7" fillId="0" borderId="9" xfId="0" applyNumberFormat="1" applyFont="1" applyFill="1" applyBorder="1" applyAlignment="1">
      <alignment horizontal="right" indent="1"/>
    </xf>
    <xf numFmtId="171" fontId="7" fillId="0" borderId="1" xfId="0" applyNumberFormat="1" applyFont="1" applyFill="1" applyBorder="1" applyAlignment="1">
      <alignment horizontal="right" indent="1"/>
    </xf>
    <xf numFmtId="165" fontId="7" fillId="0" borderId="11" xfId="4" applyNumberFormat="1" applyFont="1" applyFill="1" applyBorder="1" applyAlignment="1">
      <alignment horizontal="right" indent="1"/>
    </xf>
    <xf numFmtId="165" fontId="7" fillId="0" borderId="11" xfId="4" applyNumberFormat="1" applyFont="1" applyBorder="1" applyAlignment="1">
      <alignment horizontal="left"/>
    </xf>
    <xf numFmtId="0" fontId="9" fillId="0" borderId="4" xfId="5" applyFont="1" applyFill="1" applyBorder="1"/>
    <xf numFmtId="1" fontId="4" fillId="0" borderId="5" xfId="5" applyNumberFormat="1" applyFont="1" applyBorder="1" applyAlignment="1">
      <alignment horizontal="center"/>
    </xf>
    <xf numFmtId="171" fontId="17" fillId="0" borderId="4" xfId="0" applyNumberFormat="1" applyFont="1" applyBorder="1"/>
    <xf numFmtId="171" fontId="4" fillId="0" borderId="7" xfId="0" applyNumberFormat="1" applyFont="1" applyBorder="1"/>
    <xf numFmtId="171" fontId="4" fillId="0" borderId="16" xfId="0" applyNumberFormat="1" applyFont="1" applyBorder="1"/>
    <xf numFmtId="171" fontId="4" fillId="0" borderId="13" xfId="0" applyNumberFormat="1" applyFont="1" applyBorder="1"/>
    <xf numFmtId="171" fontId="4" fillId="0" borderId="9" xfId="0" applyNumberFormat="1" applyFont="1" applyBorder="1"/>
    <xf numFmtId="171" fontId="4" fillId="0" borderId="0" xfId="0" applyNumberFormat="1" applyFont="1" applyBorder="1"/>
    <xf numFmtId="171" fontId="4" fillId="0" borderId="6" xfId="0" applyNumberFormat="1" applyFont="1" applyBorder="1"/>
    <xf numFmtId="171" fontId="4" fillId="0" borderId="11" xfId="0" applyNumberFormat="1" applyFont="1" applyBorder="1"/>
    <xf numFmtId="171" fontId="4" fillId="0" borderId="15" xfId="0" applyNumberFormat="1" applyFont="1" applyBorder="1"/>
    <xf numFmtId="171" fontId="4" fillId="0" borderId="14" xfId="0" applyNumberFormat="1" applyFont="1" applyBorder="1"/>
    <xf numFmtId="171" fontId="17" fillId="0" borderId="2" xfId="0" applyNumberFormat="1" applyFont="1" applyBorder="1"/>
    <xf numFmtId="171" fontId="17" fillId="0" borderId="3" xfId="0" applyNumberFormat="1" applyFont="1" applyBorder="1"/>
    <xf numFmtId="0" fontId="4" fillId="0" borderId="13" xfId="0" applyFont="1" applyBorder="1"/>
    <xf numFmtId="0" fontId="9" fillId="0" borderId="2" xfId="5" applyFont="1" applyFill="1" applyBorder="1"/>
    <xf numFmtId="0" fontId="9" fillId="3" borderId="2" xfId="3" applyFont="1" applyFill="1" applyBorder="1"/>
    <xf numFmtId="0" fontId="9" fillId="3" borderId="3" xfId="3" applyFont="1" applyFill="1" applyBorder="1"/>
    <xf numFmtId="0" fontId="7" fillId="3" borderId="0" xfId="3" applyFont="1" applyFill="1"/>
    <xf numFmtId="0" fontId="13" fillId="0" borderId="0" xfId="0" applyFont="1"/>
    <xf numFmtId="0" fontId="7" fillId="3" borderId="6" xfId="3" applyFont="1" applyFill="1" applyBorder="1"/>
    <xf numFmtId="0" fontId="7" fillId="3" borderId="15" xfId="3" applyFont="1" applyFill="1" applyBorder="1" applyAlignment="1">
      <alignment horizontal="right"/>
    </xf>
    <xf numFmtId="0" fontId="7" fillId="3" borderId="0" xfId="3" quotePrefix="1" applyFont="1" applyFill="1"/>
    <xf numFmtId="0" fontId="22" fillId="0" borderId="0" xfId="0" applyFont="1"/>
    <xf numFmtId="0" fontId="7" fillId="0" borderId="0" xfId="3" applyFont="1" applyAlignment="1">
      <alignment horizontal="left" wrapText="1"/>
    </xf>
    <xf numFmtId="0" fontId="7" fillId="0" borderId="0" xfId="3" applyFont="1"/>
    <xf numFmtId="0" fontId="29" fillId="0" borderId="0" xfId="0" applyFont="1" applyAlignment="1">
      <alignment horizontal="left"/>
    </xf>
    <xf numFmtId="0" fontId="9" fillId="0" borderId="13" xfId="3" applyFont="1" applyBorder="1" applyAlignment="1">
      <alignment horizontal="center"/>
    </xf>
    <xf numFmtId="0" fontId="9" fillId="0" borderId="6" xfId="3" applyFont="1" applyBorder="1" applyAlignment="1">
      <alignment horizontal="center"/>
    </xf>
    <xf numFmtId="0" fontId="9" fillId="0" borderId="14" xfId="3" applyFont="1" applyBorder="1" applyAlignment="1">
      <alignment horizontal="center"/>
    </xf>
    <xf numFmtId="0" fontId="9" fillId="0" borderId="4" xfId="3" applyFont="1" applyBorder="1"/>
    <xf numFmtId="0" fontId="9" fillId="0" borderId="3" xfId="3" applyFont="1" applyBorder="1"/>
    <xf numFmtId="0" fontId="9" fillId="0" borderId="4" xfId="3" applyFont="1" applyBorder="1" applyAlignment="1">
      <alignment horizontal="center"/>
    </xf>
    <xf numFmtId="0" fontId="9" fillId="0" borderId="3" xfId="3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15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7" fillId="0" borderId="0" xfId="0" applyFont="1"/>
    <xf numFmtId="0" fontId="7" fillId="0" borderId="6" xfId="0" applyFont="1" applyBorder="1"/>
    <xf numFmtId="0" fontId="7" fillId="0" borderId="2" xfId="0" applyFont="1" applyBorder="1"/>
    <xf numFmtId="0" fontId="7" fillId="0" borderId="3" xfId="0" applyFont="1" applyBorder="1"/>
    <xf numFmtId="0" fontId="9" fillId="0" borderId="2" xfId="0" applyFont="1" applyBorder="1"/>
    <xf numFmtId="0" fontId="9" fillId="0" borderId="3" xfId="0" applyFont="1" applyBorder="1"/>
    <xf numFmtId="0" fontId="7" fillId="0" borderId="0" xfId="0" applyFont="1" applyAlignment="1">
      <alignment horizontal="left"/>
    </xf>
    <xf numFmtId="0" fontId="12" fillId="0" borderId="0" xfId="0" applyFont="1"/>
    <xf numFmtId="0" fontId="9" fillId="0" borderId="4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13" xfId="0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10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1"/>
    </xf>
    <xf numFmtId="0" fontId="9" fillId="0" borderId="13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9" fillId="0" borderId="16" xfId="0" applyFont="1" applyBorder="1"/>
    <xf numFmtId="0" fontId="9" fillId="0" borderId="13" xfId="0" applyFont="1" applyBorder="1"/>
    <xf numFmtId="0" fontId="9" fillId="0" borderId="0" xfId="0" applyFont="1"/>
    <xf numFmtId="0" fontId="9" fillId="0" borderId="6" xfId="0" applyFont="1" applyBorder="1"/>
    <xf numFmtId="0" fontId="7" fillId="0" borderId="16" xfId="0" applyFont="1" applyBorder="1" applyAlignment="1">
      <alignment horizontal="left"/>
    </xf>
    <xf numFmtId="0" fontId="27" fillId="0" borderId="4" xfId="0" applyFont="1" applyBorder="1" applyAlignment="1">
      <alignment horizontal="center" vertical="top" wrapText="1"/>
    </xf>
    <xf numFmtId="0" fontId="27" fillId="0" borderId="2" xfId="0" applyFont="1" applyBorder="1" applyAlignment="1">
      <alignment horizontal="center" vertical="top" wrapText="1"/>
    </xf>
    <xf numFmtId="0" fontId="26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center" wrapText="1"/>
    </xf>
    <xf numFmtId="0" fontId="27" fillId="0" borderId="3" xfId="0" applyFont="1" applyBorder="1" applyAlignment="1">
      <alignment horizontal="center" vertical="top" wrapText="1"/>
    </xf>
    <xf numFmtId="0" fontId="9" fillId="0" borderId="3" xfId="5" applyFont="1" applyFill="1" applyBorder="1" applyAlignment="1">
      <alignment horizontal="left"/>
    </xf>
    <xf numFmtId="0" fontId="9" fillId="0" borderId="5" xfId="5" applyFont="1" applyFill="1" applyBorder="1" applyAlignment="1">
      <alignment horizontal="center"/>
    </xf>
    <xf numFmtId="0" fontId="29" fillId="0" borderId="0" xfId="9" applyFont="1" applyBorder="1" applyAlignment="1">
      <alignment horizontal="left"/>
    </xf>
    <xf numFmtId="0" fontId="17" fillId="0" borderId="36" xfId="9" applyFont="1" applyBorder="1" applyAlignment="1">
      <alignment horizontal="center" vertical="top" wrapText="1"/>
    </xf>
    <xf numFmtId="0" fontId="17" fillId="0" borderId="37" xfId="9" applyFont="1" applyBorder="1" applyAlignment="1">
      <alignment horizontal="center" vertical="top" wrapText="1"/>
    </xf>
    <xf numFmtId="0" fontId="17" fillId="0" borderId="39" xfId="9" applyFont="1" applyBorder="1" applyAlignment="1">
      <alignment vertical="top" wrapText="1"/>
    </xf>
    <xf numFmtId="0" fontId="17" fillId="0" borderId="42" xfId="9" applyFont="1" applyBorder="1" applyAlignment="1">
      <alignment vertical="top" wrapText="1"/>
    </xf>
    <xf numFmtId="0" fontId="17" fillId="0" borderId="45" xfId="9" applyFont="1" applyBorder="1" applyAlignment="1">
      <alignment vertical="top" wrapText="1"/>
    </xf>
    <xf numFmtId="0" fontId="17" fillId="0" borderId="48" xfId="9" applyFont="1" applyBorder="1" applyAlignment="1">
      <alignment vertical="top" wrapText="1"/>
    </xf>
  </cellXfs>
  <cellStyles count="10">
    <cellStyle name="Bad" xfId="2" builtinId="27"/>
    <cellStyle name="Comma" xfId="1" builtinId="3"/>
    <cellStyle name="Comma 2" xfId="4"/>
    <cellStyle name="Comma 3" xfId="6"/>
    <cellStyle name="Comma 3 2" xfId="7"/>
    <cellStyle name="Normal" xfId="0" builtinId="0"/>
    <cellStyle name="Normal 2" xfId="5"/>
    <cellStyle name="Normal 2 2" xfId="9"/>
    <cellStyle name="Normal 3" xfId="3"/>
    <cellStyle name="Normal_Sheet1" xfId="8"/>
  </cellStyles>
  <dxfs count="0"/>
  <tableStyles count="0" defaultTableStyle="TableStyleMedium2" defaultPivotStyle="PivotStyleLight16"/>
  <colors>
    <mruColors>
      <color rgb="FF993300"/>
      <color rgb="FFCC66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H8" sqref="H8"/>
    </sheetView>
  </sheetViews>
  <sheetFormatPr defaultRowHeight="15"/>
  <cols>
    <col min="1" max="1" width="35.28515625" customWidth="1"/>
    <col min="2" max="2" width="13.42578125" hidden="1" customWidth="1"/>
    <col min="3" max="3" width="12" hidden="1" customWidth="1"/>
    <col min="4" max="8" width="9.7109375" customWidth="1"/>
  </cols>
  <sheetData>
    <row r="2" spans="1:8" ht="16.5">
      <c r="A2" s="41" t="s">
        <v>335</v>
      </c>
      <c r="B2" s="41"/>
      <c r="C2" s="41"/>
      <c r="D2" s="41"/>
      <c r="E2" s="41"/>
      <c r="F2" s="41"/>
      <c r="G2" s="1"/>
      <c r="H2" s="1"/>
    </row>
    <row r="3" spans="1:8" ht="15.75">
      <c r="A3" s="1"/>
      <c r="B3" s="1"/>
      <c r="C3" s="1"/>
      <c r="D3" s="1"/>
      <c r="E3" s="1"/>
      <c r="F3" s="1"/>
      <c r="G3" s="287" t="s">
        <v>0</v>
      </c>
      <c r="H3" s="1"/>
    </row>
    <row r="4" spans="1:8" ht="15.75">
      <c r="A4" s="94"/>
      <c r="B4" s="95">
        <v>2016</v>
      </c>
      <c r="C4" s="95">
        <v>2017</v>
      </c>
      <c r="D4" s="95">
        <v>2018</v>
      </c>
      <c r="E4" s="95">
        <v>2019</v>
      </c>
      <c r="F4" s="96">
        <v>2020</v>
      </c>
      <c r="G4" s="96">
        <v>2021</v>
      </c>
      <c r="H4" s="97" t="s">
        <v>1</v>
      </c>
    </row>
    <row r="5" spans="1:8" ht="15.75">
      <c r="A5" s="90" t="s">
        <v>2</v>
      </c>
      <c r="B5" s="91"/>
      <c r="C5" s="91"/>
      <c r="D5" s="91"/>
      <c r="E5" s="91"/>
      <c r="F5" s="92"/>
      <c r="G5" s="92"/>
      <c r="H5" s="93"/>
    </row>
    <row r="6" spans="1:8" ht="15.75">
      <c r="A6" s="83" t="s">
        <v>3</v>
      </c>
      <c r="B6" s="84">
        <v>1703590</v>
      </c>
      <c r="C6" s="84">
        <v>1992704.89453125</v>
      </c>
      <c r="D6" s="84">
        <v>2099266</v>
      </c>
      <c r="E6" s="84">
        <v>2337922</v>
      </c>
      <c r="F6" s="84">
        <v>2672546</v>
      </c>
      <c r="G6" s="84">
        <v>2838170</v>
      </c>
      <c r="H6" s="85">
        <v>3133710</v>
      </c>
    </row>
    <row r="7" spans="1:8" ht="15.75">
      <c r="A7" s="83" t="s">
        <v>4</v>
      </c>
      <c r="B7" s="84">
        <v>318580</v>
      </c>
      <c r="C7" s="84">
        <v>365519.314453125</v>
      </c>
      <c r="D7" s="84">
        <v>378805</v>
      </c>
      <c r="E7" s="84">
        <v>416390</v>
      </c>
      <c r="F7" s="84">
        <v>476067</v>
      </c>
      <c r="G7" s="84">
        <v>534718</v>
      </c>
      <c r="H7" s="85">
        <v>606621</v>
      </c>
    </row>
    <row r="8" spans="1:8" ht="15.75">
      <c r="A8" s="83" t="s">
        <v>5</v>
      </c>
      <c r="B8" s="84">
        <v>1385010</v>
      </c>
      <c r="C8" s="84">
        <v>1627185.580078125</v>
      </c>
      <c r="D8" s="84">
        <v>1720461</v>
      </c>
      <c r="E8" s="84">
        <v>1921532</v>
      </c>
      <c r="F8" s="84">
        <v>2196480</v>
      </c>
      <c r="G8" s="84">
        <v>2303453</v>
      </c>
      <c r="H8" s="85">
        <v>2527089</v>
      </c>
    </row>
    <row r="9" spans="1:8" ht="15.75">
      <c r="A9" s="83" t="s">
        <v>6</v>
      </c>
      <c r="B9" s="86"/>
      <c r="C9" s="86"/>
      <c r="D9" s="86"/>
      <c r="E9" s="86"/>
      <c r="F9" s="86"/>
      <c r="G9" s="86"/>
      <c r="H9" s="87"/>
    </row>
    <row r="10" spans="1:8" ht="15.75">
      <c r="A10" s="83" t="s">
        <v>7</v>
      </c>
      <c r="B10" s="84">
        <v>1703590</v>
      </c>
      <c r="C10" s="84">
        <v>1689721.3671875</v>
      </c>
      <c r="D10" s="84">
        <v>1785520</v>
      </c>
      <c r="E10" s="84">
        <v>1845314</v>
      </c>
      <c r="F10" s="84">
        <v>1950802</v>
      </c>
      <c r="G10" s="84">
        <v>1964020</v>
      </c>
      <c r="H10" s="85">
        <v>1943762</v>
      </c>
    </row>
    <row r="11" spans="1:8" ht="15.75">
      <c r="A11" s="83" t="s">
        <v>8</v>
      </c>
      <c r="B11" s="84">
        <v>318580</v>
      </c>
      <c r="C11" s="84">
        <v>323553.873046875</v>
      </c>
      <c r="D11" s="84">
        <v>335969</v>
      </c>
      <c r="E11" s="84">
        <v>354775</v>
      </c>
      <c r="F11" s="84">
        <v>383327</v>
      </c>
      <c r="G11" s="84">
        <v>401197</v>
      </c>
      <c r="H11" s="85">
        <v>410719</v>
      </c>
    </row>
    <row r="12" spans="1:8" ht="15.75">
      <c r="A12" s="98" t="s">
        <v>9</v>
      </c>
      <c r="B12" s="88">
        <v>1385010</v>
      </c>
      <c r="C12" s="88">
        <v>1366167.494140625</v>
      </c>
      <c r="D12" s="88">
        <v>1449551</v>
      </c>
      <c r="E12" s="88">
        <v>1490539</v>
      </c>
      <c r="F12" s="88">
        <v>1567475</v>
      </c>
      <c r="G12" s="88">
        <v>1562823</v>
      </c>
      <c r="H12" s="89">
        <v>1533043</v>
      </c>
    </row>
    <row r="13" spans="1:8" ht="15.75">
      <c r="A13" s="1" t="s">
        <v>10</v>
      </c>
      <c r="B13" s="1"/>
      <c r="C13" s="1"/>
      <c r="D13" s="1"/>
      <c r="E13" s="1"/>
      <c r="F13" s="1"/>
      <c r="G13" s="1"/>
      <c r="H13" s="1"/>
    </row>
    <row r="14" spans="1:8" ht="15.75">
      <c r="A14" s="1" t="s">
        <v>11</v>
      </c>
      <c r="B14" s="1"/>
      <c r="C14" s="1"/>
      <c r="D14" s="1"/>
      <c r="E14" s="1"/>
      <c r="F14" s="1"/>
      <c r="G14" s="1"/>
      <c r="H14" s="1"/>
    </row>
    <row r="15" spans="1:8" ht="16.5">
      <c r="A15" s="1" t="s">
        <v>336</v>
      </c>
      <c r="B15" s="1"/>
      <c r="C15" s="288"/>
      <c r="D15" s="288"/>
      <c r="E15" s="288"/>
      <c r="F15" s="288"/>
      <c r="G15" s="288"/>
      <c r="H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26" workbookViewId="0">
      <selection activeCell="D33" sqref="D33"/>
    </sheetView>
  </sheetViews>
  <sheetFormatPr defaultRowHeight="15"/>
  <cols>
    <col min="1" max="1" width="12.5703125" customWidth="1"/>
    <col min="2" max="2" width="16" customWidth="1"/>
    <col min="3" max="3" width="10.28515625" hidden="1" customWidth="1"/>
    <col min="4" max="4" width="10.28515625" bestFit="1" customWidth="1"/>
    <col min="5" max="6" width="10" bestFit="1" customWidth="1"/>
    <col min="7" max="7" width="10.28515625" bestFit="1" customWidth="1"/>
    <col min="8" max="8" width="11.42578125" bestFit="1" customWidth="1"/>
    <col min="9" max="9" width="10.5703125" bestFit="1" customWidth="1"/>
    <col min="10" max="10" width="13.28515625" bestFit="1" customWidth="1"/>
    <col min="11" max="11" width="10.5703125" bestFit="1" customWidth="1"/>
  </cols>
  <sheetData>
    <row r="1" spans="1:11" ht="15.75" hidden="1">
      <c r="A1" s="461" t="s">
        <v>12</v>
      </c>
      <c r="B1" s="461"/>
      <c r="C1" s="461"/>
      <c r="D1" s="461"/>
      <c r="E1" s="461"/>
      <c r="F1" s="461"/>
      <c r="G1" s="1"/>
      <c r="H1" s="1"/>
    </row>
    <row r="2" spans="1:11" ht="15.75">
      <c r="A2" s="41" t="s">
        <v>42</v>
      </c>
      <c r="B2" s="195"/>
      <c r="C2" s="195"/>
      <c r="D2" s="195"/>
      <c r="E2" s="195"/>
      <c r="F2" s="195"/>
      <c r="G2" s="1"/>
      <c r="H2" s="1"/>
    </row>
    <row r="3" spans="1:11" ht="15.75">
      <c r="A3" s="41"/>
      <c r="B3" s="3"/>
      <c r="C3" s="4"/>
      <c r="D3" s="4"/>
      <c r="E3" s="1"/>
      <c r="F3" s="4"/>
      <c r="G3" s="1"/>
      <c r="H3" s="6" t="s">
        <v>13</v>
      </c>
    </row>
    <row r="4" spans="1:11" ht="15.75">
      <c r="A4" s="7"/>
      <c r="B4" s="8"/>
      <c r="C4" s="9">
        <v>2017</v>
      </c>
      <c r="D4" s="10">
        <v>2018</v>
      </c>
      <c r="E4" s="9">
        <v>2019</v>
      </c>
      <c r="F4" s="9">
        <v>2020</v>
      </c>
      <c r="G4" s="9">
        <v>2021</v>
      </c>
      <c r="H4" s="9" t="s">
        <v>1</v>
      </c>
    </row>
    <row r="5" spans="1:11" ht="15.75">
      <c r="A5" s="460" t="s">
        <v>14</v>
      </c>
      <c r="B5" s="462"/>
      <c r="C5" s="11"/>
      <c r="D5" s="12"/>
      <c r="E5" s="11"/>
      <c r="F5" s="11"/>
      <c r="G5" s="11"/>
      <c r="H5" s="11"/>
    </row>
    <row r="6" spans="1:11" ht="15.75">
      <c r="A6" s="3"/>
      <c r="B6" s="13" t="s">
        <v>15</v>
      </c>
      <c r="C6" s="14">
        <v>8478.7421568077043</v>
      </c>
      <c r="D6" s="15">
        <v>9986.9</v>
      </c>
      <c r="E6" s="14">
        <v>10681.2</v>
      </c>
      <c r="F6" s="14">
        <v>8232.5</v>
      </c>
      <c r="G6" s="14">
        <v>6858.1</v>
      </c>
      <c r="H6" s="14">
        <v>5938.4</v>
      </c>
      <c r="I6" s="16"/>
      <c r="J6" s="17"/>
    </row>
    <row r="7" spans="1:11" ht="15.75">
      <c r="A7" s="3"/>
      <c r="B7" s="13" t="s">
        <v>16</v>
      </c>
      <c r="C7" s="14">
        <v>5283.1</v>
      </c>
      <c r="D7" s="15">
        <v>11744.7</v>
      </c>
      <c r="E7" s="14">
        <v>13373.4</v>
      </c>
      <c r="F7" s="14">
        <v>10281.5</v>
      </c>
      <c r="G7" s="14">
        <v>10396.6</v>
      </c>
      <c r="H7" s="14">
        <v>10863.4</v>
      </c>
    </row>
    <row r="8" spans="1:11" ht="15.75">
      <c r="A8" s="3"/>
      <c r="B8" s="13" t="s">
        <v>17</v>
      </c>
      <c r="C8" s="18">
        <v>5965.0846609550354</v>
      </c>
      <c r="D8" s="19">
        <v>7268</v>
      </c>
      <c r="E8" s="18">
        <v>11104.4</v>
      </c>
      <c r="F8" s="18">
        <v>11106.7</v>
      </c>
      <c r="G8" s="18">
        <v>10450.200000000001</v>
      </c>
      <c r="H8" s="18">
        <v>15710</v>
      </c>
    </row>
    <row r="9" spans="1:11" ht="22.5" customHeight="1">
      <c r="A9" s="7"/>
      <c r="B9" s="20" t="s">
        <v>18</v>
      </c>
      <c r="C9" s="21">
        <f t="shared" ref="C9" si="0">SUM(C6:C8)</f>
        <v>19726.926817762738</v>
      </c>
      <c r="D9" s="22">
        <v>28999.599999999999</v>
      </c>
      <c r="E9" s="21">
        <v>35159</v>
      </c>
      <c r="F9" s="21">
        <v>29620.7</v>
      </c>
      <c r="G9" s="21">
        <v>27704.9</v>
      </c>
      <c r="H9" s="21">
        <v>32511.8</v>
      </c>
    </row>
    <row r="10" spans="1:11" ht="16.5">
      <c r="A10" s="460" t="s">
        <v>19</v>
      </c>
      <c r="B10" s="462"/>
      <c r="C10" s="11"/>
      <c r="D10" s="12"/>
      <c r="E10" s="11"/>
      <c r="F10" s="11"/>
      <c r="G10" s="11"/>
      <c r="H10" s="11"/>
    </row>
    <row r="11" spans="1:11" ht="15.75">
      <c r="A11" s="3"/>
      <c r="B11" s="13" t="s">
        <v>20</v>
      </c>
      <c r="C11" s="14">
        <v>82248.862888000003</v>
      </c>
      <c r="D11" s="15">
        <v>113165.2</v>
      </c>
      <c r="E11" s="14">
        <v>104141.8</v>
      </c>
      <c r="F11" s="14">
        <v>107508.6</v>
      </c>
      <c r="G11" s="14">
        <v>110849.3</v>
      </c>
      <c r="H11" s="14">
        <v>103558.5</v>
      </c>
    </row>
    <row r="12" spans="1:11" ht="15.75">
      <c r="A12" s="3"/>
      <c r="B12" s="13" t="s">
        <v>21</v>
      </c>
      <c r="C12" s="14">
        <v>24064.640428999999</v>
      </c>
      <c r="D12" s="15">
        <v>27685.200000000001</v>
      </c>
      <c r="E12" s="23">
        <v>27247.8</v>
      </c>
      <c r="F12" s="23">
        <v>24228.400000000001</v>
      </c>
      <c r="G12" s="23">
        <v>28460.7</v>
      </c>
      <c r="H12" s="23">
        <v>22999</v>
      </c>
    </row>
    <row r="13" spans="1:11" ht="15.75">
      <c r="A13" s="3"/>
      <c r="B13" s="13" t="s">
        <v>22</v>
      </c>
      <c r="C13" s="18">
        <v>9009.3190739999991</v>
      </c>
      <c r="D13" s="19">
        <v>12831.1</v>
      </c>
      <c r="E13" s="14">
        <v>13189</v>
      </c>
      <c r="F13" s="14">
        <v>18426.900000000001</v>
      </c>
      <c r="G13" s="14">
        <v>18382.900000000001</v>
      </c>
      <c r="H13" s="14">
        <v>19570.3</v>
      </c>
    </row>
    <row r="14" spans="1:11" ht="15.75">
      <c r="A14" s="7"/>
      <c r="B14" s="20" t="s">
        <v>23</v>
      </c>
      <c r="C14" s="21">
        <f t="shared" ref="C14" si="1">SUM(C11:C13)</f>
        <v>115322.82239099999</v>
      </c>
      <c r="D14" s="22">
        <v>153681.5</v>
      </c>
      <c r="E14" s="21">
        <v>144578.6</v>
      </c>
      <c r="F14" s="21">
        <v>150163.9</v>
      </c>
      <c r="G14" s="21">
        <v>157692.9</v>
      </c>
      <c r="H14" s="21">
        <v>146127.79999999999</v>
      </c>
    </row>
    <row r="15" spans="1:11" ht="15.75">
      <c r="A15" s="460" t="s">
        <v>24</v>
      </c>
      <c r="B15" s="462"/>
      <c r="C15" s="11"/>
      <c r="D15" s="12"/>
      <c r="E15" s="11"/>
      <c r="F15" s="11"/>
      <c r="G15" s="11"/>
      <c r="H15" s="11"/>
    </row>
    <row r="16" spans="1:11" ht="15.75">
      <c r="A16" s="3"/>
      <c r="B16" s="13" t="s">
        <v>25</v>
      </c>
      <c r="C16" s="14">
        <v>20133.753301839562</v>
      </c>
      <c r="D16" s="15">
        <v>20985.5</v>
      </c>
      <c r="E16" s="14">
        <v>17576.900000000001</v>
      </c>
      <c r="F16" s="14">
        <v>25207.3</v>
      </c>
      <c r="G16" s="14">
        <v>28386.3</v>
      </c>
      <c r="H16" s="24">
        <v>39350.400000000001</v>
      </c>
      <c r="J16" s="25"/>
      <c r="K16" s="17"/>
    </row>
    <row r="17" spans="1:11" ht="15.75">
      <c r="A17" s="3"/>
      <c r="B17" s="13" t="s">
        <v>337</v>
      </c>
      <c r="C17" s="14">
        <v>19.190860000000001</v>
      </c>
      <c r="D17" s="15">
        <v>28.5</v>
      </c>
      <c r="E17" s="14">
        <v>68.5</v>
      </c>
      <c r="F17" s="14">
        <v>57</v>
      </c>
      <c r="G17" s="23">
        <v>106.7</v>
      </c>
      <c r="H17" s="24">
        <v>221.5</v>
      </c>
    </row>
    <row r="18" spans="1:11" ht="15.75">
      <c r="A18" s="3"/>
      <c r="B18" s="13" t="s">
        <v>26</v>
      </c>
      <c r="C18" s="18">
        <v>1689.7290515038944</v>
      </c>
      <c r="D18" s="19">
        <v>1510.4</v>
      </c>
      <c r="E18" s="18">
        <v>1223.2</v>
      </c>
      <c r="F18" s="18">
        <v>1591.7</v>
      </c>
      <c r="G18" s="18">
        <v>1275.5999999999999</v>
      </c>
      <c r="H18" s="26">
        <v>2103.3000000000002</v>
      </c>
      <c r="K18" s="27"/>
    </row>
    <row r="19" spans="1:11" ht="15.75">
      <c r="A19" s="7"/>
      <c r="B19" s="28" t="s">
        <v>27</v>
      </c>
      <c r="C19" s="21">
        <f t="shared" ref="C19" si="2">SUM(C16:C18)</f>
        <v>21842.673213343456</v>
      </c>
      <c r="D19" s="22">
        <v>22524.400000000001</v>
      </c>
      <c r="E19" s="21">
        <v>18868.599999999999</v>
      </c>
      <c r="F19" s="21">
        <v>26856</v>
      </c>
      <c r="G19" s="21">
        <v>29768.6</v>
      </c>
      <c r="H19" s="21">
        <v>41675.199999999997</v>
      </c>
    </row>
    <row r="20" spans="1:11" ht="15.75">
      <c r="A20" s="460" t="s">
        <v>28</v>
      </c>
      <c r="B20" s="462"/>
      <c r="C20" s="11"/>
      <c r="D20" s="12"/>
      <c r="E20" s="11"/>
      <c r="F20" s="11"/>
      <c r="G20" s="11"/>
      <c r="H20" s="11"/>
    </row>
    <row r="21" spans="1:11" ht="15.75">
      <c r="A21" s="3"/>
      <c r="B21" s="13" t="s">
        <v>29</v>
      </c>
      <c r="C21" s="14">
        <v>16037.12</v>
      </c>
      <c r="D21" s="15">
        <v>14837.7</v>
      </c>
      <c r="E21" s="14">
        <v>10164.799999999999</v>
      </c>
      <c r="F21" s="14">
        <v>10817.4</v>
      </c>
      <c r="G21" s="14">
        <v>18551.3</v>
      </c>
      <c r="H21" s="14">
        <v>27322.400000000001</v>
      </c>
    </row>
    <row r="22" spans="1:11" ht="15.75">
      <c r="A22" s="3"/>
      <c r="B22" s="13" t="s">
        <v>30</v>
      </c>
      <c r="C22" s="14">
        <v>134825.97618767727</v>
      </c>
      <c r="D22" s="15">
        <v>127669.3</v>
      </c>
      <c r="E22" s="14">
        <v>104072.6</v>
      </c>
      <c r="F22" s="14">
        <v>122161.60000000001</v>
      </c>
      <c r="G22" s="14">
        <v>126091.7</v>
      </c>
      <c r="H22" s="14">
        <v>156714.20000000001</v>
      </c>
    </row>
    <row r="23" spans="1:11" ht="15.75">
      <c r="A23" s="3"/>
      <c r="B23" s="13" t="s">
        <v>31</v>
      </c>
      <c r="C23" s="18">
        <v>3557.8</v>
      </c>
      <c r="D23" s="19">
        <v>3794.3</v>
      </c>
      <c r="E23" s="18">
        <v>4379.6000000000004</v>
      </c>
      <c r="F23" s="18">
        <v>4981.1000000000004</v>
      </c>
      <c r="G23" s="18">
        <v>5596.2</v>
      </c>
      <c r="H23" s="18">
        <v>6532.8</v>
      </c>
    </row>
    <row r="24" spans="1:11" ht="15.75">
      <c r="A24" s="7"/>
      <c r="B24" s="29" t="s">
        <v>32</v>
      </c>
      <c r="C24" s="21">
        <f t="shared" ref="C24" si="3">SUM(C21:C23)</f>
        <v>154420.89618767725</v>
      </c>
      <c r="D24" s="22">
        <v>146301.29999999999</v>
      </c>
      <c r="E24" s="21">
        <v>118617.1</v>
      </c>
      <c r="F24" s="21">
        <v>137960.1</v>
      </c>
      <c r="G24" s="21">
        <v>150239.20000000001</v>
      </c>
      <c r="H24" s="21">
        <v>190569.4</v>
      </c>
    </row>
    <row r="25" spans="1:11" ht="15.75">
      <c r="A25" s="7"/>
      <c r="B25" s="29" t="s">
        <v>33</v>
      </c>
      <c r="C25" s="21">
        <f t="shared" ref="C25" si="4">C9+C14+C19+C24</f>
        <v>311313.31860978343</v>
      </c>
      <c r="D25" s="22">
        <v>351506.8</v>
      </c>
      <c r="E25" s="21">
        <v>317223.3</v>
      </c>
      <c r="F25" s="21">
        <v>344600.8</v>
      </c>
      <c r="G25" s="21">
        <v>365405.6</v>
      </c>
      <c r="H25" s="21">
        <v>410884.2</v>
      </c>
    </row>
    <row r="26" spans="1:11" ht="15.75">
      <c r="A26" s="460" t="s">
        <v>34</v>
      </c>
      <c r="B26" s="462"/>
      <c r="C26" s="11"/>
      <c r="D26" s="12"/>
      <c r="E26" s="11"/>
      <c r="F26" s="11"/>
      <c r="G26" s="11"/>
      <c r="H26" s="11"/>
    </row>
    <row r="27" spans="1:11" ht="15.75">
      <c r="A27" s="3"/>
      <c r="B27" s="13" t="s">
        <v>35</v>
      </c>
      <c r="C27" s="14">
        <v>93630.196216620156</v>
      </c>
      <c r="D27" s="15">
        <v>100248.7</v>
      </c>
      <c r="E27" s="14">
        <v>107352.6</v>
      </c>
      <c r="F27" s="14">
        <v>117144</v>
      </c>
      <c r="G27" s="14">
        <v>103500.2</v>
      </c>
      <c r="H27" s="14">
        <v>84725.2</v>
      </c>
    </row>
    <row r="28" spans="1:11" ht="15.75">
      <c r="A28" s="3"/>
      <c r="B28" s="13" t="s">
        <v>36</v>
      </c>
      <c r="C28" s="14">
        <v>6782.4183672526942</v>
      </c>
      <c r="D28" s="15">
        <v>7758.8</v>
      </c>
      <c r="E28" s="14">
        <v>7591.4</v>
      </c>
      <c r="F28" s="14">
        <v>7403.6</v>
      </c>
      <c r="G28" s="14">
        <v>10592.8</v>
      </c>
      <c r="H28" s="14">
        <v>15428.3</v>
      </c>
    </row>
    <row r="29" spans="1:11" ht="15.75">
      <c r="A29" s="3"/>
      <c r="B29" s="13" t="s">
        <v>338</v>
      </c>
      <c r="C29" s="14">
        <v>23047.945082626196</v>
      </c>
      <c r="D29" s="15">
        <v>23026.7</v>
      </c>
      <c r="E29" s="14">
        <v>20576.2</v>
      </c>
      <c r="F29" s="14">
        <v>22721.5</v>
      </c>
      <c r="G29" s="14">
        <v>33680.300000000003</v>
      </c>
      <c r="H29" s="14">
        <v>36887.5</v>
      </c>
    </row>
    <row r="30" spans="1:11" ht="15.75">
      <c r="A30" s="3"/>
      <c r="B30" s="13" t="s">
        <v>37</v>
      </c>
      <c r="C30" s="14">
        <v>10674.778</v>
      </c>
      <c r="D30" s="15">
        <v>12069.2</v>
      </c>
      <c r="E30" s="14">
        <v>9227.7999999999993</v>
      </c>
      <c r="F30" s="14">
        <v>9478.7999999999993</v>
      </c>
      <c r="G30" s="14">
        <v>9690.7000000000007</v>
      </c>
      <c r="H30" s="14">
        <v>10870.2</v>
      </c>
    </row>
    <row r="31" spans="1:11" ht="15.75">
      <c r="A31" s="3"/>
      <c r="B31" s="13" t="s">
        <v>38</v>
      </c>
      <c r="C31" s="18">
        <v>3634.8992165577765</v>
      </c>
      <c r="D31" s="19">
        <v>4040.5</v>
      </c>
      <c r="E31" s="18">
        <v>3661.3</v>
      </c>
      <c r="F31" s="18">
        <v>3957.7</v>
      </c>
      <c r="G31" s="18">
        <v>4155.7</v>
      </c>
      <c r="H31" s="18">
        <v>5839</v>
      </c>
    </row>
    <row r="32" spans="1:11" ht="15.75">
      <c r="A32" s="30"/>
      <c r="B32" s="31" t="s">
        <v>39</v>
      </c>
      <c r="C32" s="21">
        <f t="shared" ref="C32" si="5">SUM(C27:C31)</f>
        <v>137770.23688305682</v>
      </c>
      <c r="D32" s="22">
        <v>147143.9</v>
      </c>
      <c r="E32" s="21">
        <v>148409.29999999999</v>
      </c>
      <c r="F32" s="21">
        <v>160705.70000000001</v>
      </c>
      <c r="G32" s="21">
        <v>161619.6</v>
      </c>
      <c r="H32" s="21">
        <v>153750.20000000001</v>
      </c>
      <c r="I32" s="32"/>
    </row>
    <row r="33" spans="1:8" ht="15.75">
      <c r="A33" s="458" t="s">
        <v>40</v>
      </c>
      <c r="B33" s="459"/>
      <c r="C33" s="21">
        <f t="shared" ref="C33" si="6">C25+C32</f>
        <v>449083.55549284024</v>
      </c>
      <c r="D33" s="22">
        <v>498650.8</v>
      </c>
      <c r="E33" s="21">
        <v>465632.5</v>
      </c>
      <c r="F33" s="21">
        <v>505306.5</v>
      </c>
      <c r="G33" s="21">
        <v>527025.19999999995</v>
      </c>
      <c r="H33" s="21">
        <v>564634.4</v>
      </c>
    </row>
    <row r="34" spans="1:8" ht="15.75">
      <c r="A34" s="460" t="s">
        <v>41</v>
      </c>
      <c r="B34" s="460"/>
      <c r="C34" s="290"/>
      <c r="D34" s="290"/>
      <c r="E34" s="290"/>
      <c r="F34" s="290"/>
      <c r="G34" s="290"/>
      <c r="H34" s="1"/>
    </row>
    <row r="35" spans="1:8" ht="16.5">
      <c r="A35" s="3" t="s">
        <v>339</v>
      </c>
      <c r="B35" s="3"/>
      <c r="C35" s="3"/>
      <c r="D35" s="3"/>
      <c r="E35" s="3"/>
      <c r="F35" s="3"/>
      <c r="G35" s="1"/>
      <c r="H35" s="1"/>
    </row>
  </sheetData>
  <mergeCells count="8">
    <mergeCell ref="A33:B33"/>
    <mergeCell ref="A34:B34"/>
    <mergeCell ref="A1:F1"/>
    <mergeCell ref="A5:B5"/>
    <mergeCell ref="A10:B10"/>
    <mergeCell ref="A15:B15"/>
    <mergeCell ref="A20:B20"/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B1" workbookViewId="0">
      <selection activeCell="H17" sqref="H17"/>
    </sheetView>
  </sheetViews>
  <sheetFormatPr defaultRowHeight="15"/>
  <cols>
    <col min="1" max="1" width="12.85546875" customWidth="1"/>
    <col min="2" max="2" width="25.5703125" customWidth="1"/>
    <col min="3" max="7" width="9.7109375" customWidth="1"/>
  </cols>
  <sheetData>
    <row r="1" spans="1:13" ht="15.75">
      <c r="A1" s="461" t="s">
        <v>62</v>
      </c>
      <c r="B1" s="461"/>
      <c r="C1" s="461"/>
      <c r="D1" s="461"/>
      <c r="E1" s="461"/>
      <c r="F1" s="1"/>
      <c r="G1" s="1"/>
    </row>
    <row r="2" spans="1:13" ht="15.75">
      <c r="A2" s="463" t="s">
        <v>43</v>
      </c>
      <c r="B2" s="463"/>
      <c r="C2" s="463"/>
      <c r="D2" s="463"/>
      <c r="E2" s="463"/>
      <c r="F2" s="463"/>
      <c r="G2" s="463"/>
    </row>
    <row r="3" spans="1:13" ht="15.75">
      <c r="A3" s="7"/>
      <c r="B3" s="8"/>
      <c r="C3" s="9">
        <v>2018</v>
      </c>
      <c r="D3" s="9">
        <v>2019</v>
      </c>
      <c r="E3" s="9">
        <v>2020</v>
      </c>
      <c r="F3" s="9">
        <v>2021</v>
      </c>
      <c r="G3" s="9" t="s">
        <v>1</v>
      </c>
    </row>
    <row r="4" spans="1:13" ht="15.75">
      <c r="A4" s="3" t="s">
        <v>44</v>
      </c>
      <c r="B4" s="13" t="s">
        <v>45</v>
      </c>
      <c r="C4" s="33">
        <v>100</v>
      </c>
      <c r="D4" s="33">
        <v>111.1</v>
      </c>
      <c r="E4" s="33">
        <v>90.5</v>
      </c>
      <c r="F4" s="33">
        <v>77.7</v>
      </c>
      <c r="G4" s="34">
        <v>59.6</v>
      </c>
    </row>
    <row r="5" spans="1:13" ht="15.75">
      <c r="A5" s="35" t="s">
        <v>46</v>
      </c>
      <c r="B5" s="13" t="s">
        <v>47</v>
      </c>
      <c r="C5" s="36">
        <v>100</v>
      </c>
      <c r="D5" s="36">
        <v>95.9</v>
      </c>
      <c r="E5" s="36">
        <v>135.19999999999999</v>
      </c>
      <c r="F5" s="36">
        <v>147.19999999999999</v>
      </c>
      <c r="G5" s="36">
        <v>163.9</v>
      </c>
    </row>
    <row r="6" spans="1:13" ht="16.5">
      <c r="A6" s="35"/>
      <c r="B6" s="13" t="s">
        <v>48</v>
      </c>
      <c r="C6" s="36">
        <v>100</v>
      </c>
      <c r="D6" s="36">
        <v>99.6</v>
      </c>
      <c r="E6" s="36">
        <v>89.4</v>
      </c>
      <c r="F6" s="36">
        <v>118.9</v>
      </c>
      <c r="G6" s="36">
        <v>110.6</v>
      </c>
    </row>
    <row r="7" spans="1:13" ht="15.75">
      <c r="A7" s="3"/>
      <c r="B7" s="13" t="s">
        <v>49</v>
      </c>
      <c r="C7" s="37">
        <v>100</v>
      </c>
      <c r="D7" s="37">
        <v>93.5</v>
      </c>
      <c r="E7" s="37">
        <v>111.1</v>
      </c>
      <c r="F7" s="37">
        <v>106.6</v>
      </c>
      <c r="G7" s="37">
        <v>109.6</v>
      </c>
    </row>
    <row r="8" spans="1:13" ht="15.75">
      <c r="A8" s="3"/>
      <c r="B8" s="13" t="s">
        <v>50</v>
      </c>
      <c r="C8" s="38">
        <v>100</v>
      </c>
      <c r="D8" s="38">
        <v>98.5</v>
      </c>
      <c r="E8" s="38">
        <v>102.7</v>
      </c>
      <c r="F8" s="38">
        <v>116.1</v>
      </c>
      <c r="G8" s="38">
        <v>114.3</v>
      </c>
    </row>
    <row r="9" spans="1:13" ht="15.75">
      <c r="A9" s="3"/>
      <c r="B9" s="13" t="s">
        <v>51</v>
      </c>
      <c r="C9" s="38">
        <v>100</v>
      </c>
      <c r="D9" s="38">
        <v>102.9</v>
      </c>
      <c r="E9" s="38">
        <v>105.5</v>
      </c>
      <c r="F9" s="38">
        <v>94.7</v>
      </c>
      <c r="G9" s="38">
        <v>90.5</v>
      </c>
    </row>
    <row r="10" spans="1:13" ht="15.75">
      <c r="A10" s="7"/>
      <c r="B10" s="8" t="s">
        <v>52</v>
      </c>
      <c r="C10" s="38">
        <v>100</v>
      </c>
      <c r="D10" s="38">
        <v>99.4</v>
      </c>
      <c r="E10" s="38">
        <v>103.2</v>
      </c>
      <c r="F10" s="38">
        <v>114</v>
      </c>
      <c r="G10" s="38">
        <v>109.7</v>
      </c>
    </row>
    <row r="11" spans="1:13" ht="15.75">
      <c r="A11" s="39" t="s">
        <v>53</v>
      </c>
      <c r="B11" s="13" t="s">
        <v>54</v>
      </c>
      <c r="C11" s="33">
        <v>100</v>
      </c>
      <c r="D11" s="33">
        <v>118.9</v>
      </c>
      <c r="E11" s="33">
        <v>113.6</v>
      </c>
      <c r="F11" s="33">
        <v>123.8</v>
      </c>
      <c r="G11" s="33">
        <v>166.5</v>
      </c>
    </row>
    <row r="12" spans="1:13" ht="15.75">
      <c r="A12" s="39" t="s">
        <v>55</v>
      </c>
      <c r="B12" s="13" t="s">
        <v>56</v>
      </c>
      <c r="C12" s="36">
        <v>100</v>
      </c>
      <c r="D12" s="36">
        <v>96.6</v>
      </c>
      <c r="E12" s="36">
        <v>94.3</v>
      </c>
      <c r="F12" s="36">
        <v>98.6</v>
      </c>
      <c r="G12" s="36">
        <v>99.8</v>
      </c>
    </row>
    <row r="13" spans="1:13" ht="16.5">
      <c r="A13" s="35"/>
      <c r="B13" s="13" t="s">
        <v>57</v>
      </c>
      <c r="C13" s="36">
        <v>100</v>
      </c>
      <c r="D13" s="36">
        <v>97.3</v>
      </c>
      <c r="E13" s="36">
        <v>110.1</v>
      </c>
      <c r="F13" s="36">
        <v>90.4</v>
      </c>
      <c r="G13" s="36">
        <v>89.7</v>
      </c>
    </row>
    <row r="14" spans="1:13" ht="15.75">
      <c r="A14" s="3"/>
      <c r="B14" s="13" t="s">
        <v>58</v>
      </c>
      <c r="C14" s="37">
        <v>100</v>
      </c>
      <c r="D14" s="37">
        <v>86.6</v>
      </c>
      <c r="E14" s="37">
        <v>85.9</v>
      </c>
      <c r="F14" s="37">
        <v>98.3</v>
      </c>
      <c r="G14" s="37">
        <v>114.5</v>
      </c>
    </row>
    <row r="15" spans="1:13" ht="15.75">
      <c r="A15" s="3"/>
      <c r="B15" s="13" t="s">
        <v>59</v>
      </c>
      <c r="C15" s="38">
        <v>100</v>
      </c>
      <c r="D15" s="38">
        <v>91.6</v>
      </c>
      <c r="E15" s="38">
        <v>97.7</v>
      </c>
      <c r="F15" s="38">
        <v>93</v>
      </c>
      <c r="G15" s="38">
        <v>102</v>
      </c>
    </row>
    <row r="16" spans="1:13" ht="16.5">
      <c r="A16" s="3"/>
      <c r="B16" s="13" t="s">
        <v>60</v>
      </c>
      <c r="C16" s="33">
        <v>100</v>
      </c>
      <c r="D16" s="33">
        <v>98.1</v>
      </c>
      <c r="E16" s="33">
        <v>104.4</v>
      </c>
      <c r="F16" s="33">
        <v>124.7</v>
      </c>
      <c r="G16" s="33">
        <v>120.5</v>
      </c>
      <c r="M16" s="42"/>
    </row>
    <row r="17" spans="1:7" ht="15.75">
      <c r="A17" s="7"/>
      <c r="B17" s="8" t="s">
        <v>61</v>
      </c>
      <c r="C17" s="38">
        <v>100</v>
      </c>
      <c r="D17" s="38">
        <v>92.8</v>
      </c>
      <c r="E17" s="38">
        <v>99.1</v>
      </c>
      <c r="F17" s="38">
        <v>95.2</v>
      </c>
      <c r="G17" s="38">
        <v>105.6</v>
      </c>
    </row>
    <row r="18" spans="1:7" ht="15.75">
      <c r="A18" s="3" t="s">
        <v>41</v>
      </c>
      <c r="B18" s="3"/>
      <c r="C18" s="3"/>
      <c r="D18" s="40"/>
      <c r="E18" s="3"/>
      <c r="F18" s="99"/>
      <c r="G18" s="1"/>
    </row>
    <row r="19" spans="1:7" ht="16.5">
      <c r="A19" s="464" t="s">
        <v>339</v>
      </c>
      <c r="B19" s="460"/>
      <c r="C19" s="291"/>
      <c r="D19" s="291"/>
      <c r="E19" s="291"/>
      <c r="F19" s="291"/>
      <c r="G19" s="1"/>
    </row>
  </sheetData>
  <mergeCells count="3">
    <mergeCell ref="A1:E1"/>
    <mergeCell ref="A2:G2"/>
    <mergeCell ref="A19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B1" workbookViewId="0">
      <selection activeCell="B8" sqref="B8"/>
    </sheetView>
  </sheetViews>
  <sheetFormatPr defaultRowHeight="15"/>
  <cols>
    <col min="1" max="1" width="26.5703125" customWidth="1"/>
    <col min="2" max="2" width="9.42578125" bestFit="1" customWidth="1"/>
    <col min="3" max="5" width="10.28515625" bestFit="1" customWidth="1"/>
    <col min="6" max="6" width="10.7109375" bestFit="1" customWidth="1"/>
    <col min="7" max="7" width="12.42578125" customWidth="1"/>
    <col min="9" max="9" width="10.5703125" bestFit="1" customWidth="1"/>
  </cols>
  <sheetData>
    <row r="1" spans="1:11" ht="16.5">
      <c r="A1" s="465" t="s">
        <v>340</v>
      </c>
      <c r="B1" s="465"/>
      <c r="C1" s="465"/>
      <c r="D1" s="465"/>
      <c r="E1" s="465"/>
      <c r="F1" s="1"/>
      <c r="G1" s="1"/>
    </row>
    <row r="2" spans="1:11" ht="15.75">
      <c r="A2" s="43"/>
      <c r="B2" s="43"/>
      <c r="C2" s="44"/>
      <c r="D2" s="44"/>
      <c r="E2" s="44"/>
      <c r="F2" s="1"/>
      <c r="G2" s="45" t="s">
        <v>63</v>
      </c>
    </row>
    <row r="3" spans="1:11" ht="15.75">
      <c r="A3" s="46"/>
      <c r="B3" s="47" t="s">
        <v>64</v>
      </c>
      <c r="C3" s="48">
        <v>2018</v>
      </c>
      <c r="D3" s="49" t="s">
        <v>65</v>
      </c>
      <c r="E3" s="49" t="s">
        <v>66</v>
      </c>
      <c r="F3" s="49" t="s">
        <v>67</v>
      </c>
      <c r="G3" s="49" t="s">
        <v>1</v>
      </c>
    </row>
    <row r="4" spans="1:11" ht="15.75">
      <c r="A4" s="50" t="s">
        <v>68</v>
      </c>
      <c r="B4" s="51" t="s">
        <v>69</v>
      </c>
      <c r="C4" s="52">
        <v>40286.410000000003</v>
      </c>
      <c r="D4" s="52">
        <v>30227.22</v>
      </c>
      <c r="E4" s="52">
        <v>44304</v>
      </c>
      <c r="F4" s="52">
        <v>65864.929999999993</v>
      </c>
      <c r="G4" s="53">
        <v>48871.38</v>
      </c>
    </row>
    <row r="5" spans="1:11" ht="15.75">
      <c r="A5" s="50" t="s">
        <v>70</v>
      </c>
      <c r="B5" s="54" t="s">
        <v>69</v>
      </c>
      <c r="C5" s="55">
        <v>25896.47</v>
      </c>
      <c r="D5" s="55">
        <v>22681.040000000001</v>
      </c>
      <c r="E5" s="55">
        <v>21414.38</v>
      </c>
      <c r="F5" s="55">
        <v>23444.400000000001</v>
      </c>
      <c r="G5" s="56">
        <v>29384.79</v>
      </c>
    </row>
    <row r="6" spans="1:11" ht="15.75">
      <c r="A6" s="50" t="s">
        <v>71</v>
      </c>
      <c r="B6" s="54" t="s">
        <v>69</v>
      </c>
      <c r="C6" s="55">
        <v>16445.419999999998</v>
      </c>
      <c r="D6" s="55">
        <v>16459.009999999998</v>
      </c>
      <c r="E6" s="55">
        <v>16424.189999999999</v>
      </c>
      <c r="F6" s="55">
        <v>17374.79</v>
      </c>
      <c r="G6" s="56">
        <v>20296.2</v>
      </c>
    </row>
    <row r="7" spans="1:11" ht="15.75">
      <c r="A7" s="50" t="s">
        <v>72</v>
      </c>
      <c r="B7" s="54" t="s">
        <v>73</v>
      </c>
      <c r="C7" s="55">
        <v>3959</v>
      </c>
      <c r="D7" s="55">
        <v>3853</v>
      </c>
      <c r="E7" s="55">
        <v>3707</v>
      </c>
      <c r="F7" s="55">
        <v>3912</v>
      </c>
      <c r="G7" s="56">
        <v>4519.05</v>
      </c>
    </row>
    <row r="8" spans="1:11" ht="15.75">
      <c r="A8" s="50" t="s">
        <v>74</v>
      </c>
      <c r="B8" s="54" t="s">
        <v>75</v>
      </c>
      <c r="C8" s="57">
        <v>4600</v>
      </c>
      <c r="D8" s="57">
        <v>5200</v>
      </c>
      <c r="E8" s="57">
        <v>5903.77</v>
      </c>
      <c r="F8" s="57">
        <v>5023.5200000000004</v>
      </c>
      <c r="G8" s="58">
        <v>5630.58</v>
      </c>
    </row>
    <row r="9" spans="1:11" ht="15.75">
      <c r="A9" s="50" t="s">
        <v>76</v>
      </c>
      <c r="B9" s="54" t="s">
        <v>69</v>
      </c>
      <c r="C9" s="55">
        <v>2261.83</v>
      </c>
      <c r="D9" s="57">
        <v>3372.59</v>
      </c>
      <c r="E9" s="57">
        <v>3152.59</v>
      </c>
      <c r="F9" s="57">
        <v>3002.66</v>
      </c>
      <c r="G9" s="58">
        <v>3938.2</v>
      </c>
      <c r="H9" s="59"/>
      <c r="I9" s="59"/>
      <c r="J9" s="59"/>
      <c r="K9" s="59"/>
    </row>
    <row r="10" spans="1:11" ht="15.75">
      <c r="A10" s="50" t="s">
        <v>77</v>
      </c>
      <c r="B10" s="54" t="s">
        <v>69</v>
      </c>
      <c r="C10" s="55">
        <v>3555.5</v>
      </c>
      <c r="D10" s="55">
        <v>3833.53</v>
      </c>
      <c r="E10" s="55">
        <v>3662</v>
      </c>
      <c r="F10" s="55">
        <v>4297.91</v>
      </c>
      <c r="G10" s="56">
        <v>5971.28</v>
      </c>
    </row>
    <row r="11" spans="1:11" ht="15.75">
      <c r="A11" s="50" t="s">
        <v>78</v>
      </c>
      <c r="B11" s="54" t="s">
        <v>69</v>
      </c>
      <c r="C11" s="55">
        <v>38122.720000000001</v>
      </c>
      <c r="D11" s="55">
        <v>42221.67</v>
      </c>
      <c r="E11" s="55">
        <v>42509.52</v>
      </c>
      <c r="F11" s="55">
        <v>44839.6</v>
      </c>
      <c r="G11" s="56">
        <v>46522.14</v>
      </c>
      <c r="I11" s="60"/>
      <c r="K11" s="60"/>
    </row>
    <row r="12" spans="1:11" ht="15.75">
      <c r="A12" s="50" t="s">
        <v>79</v>
      </c>
      <c r="B12" s="54" t="s">
        <v>69</v>
      </c>
      <c r="C12" s="55">
        <v>23191.73</v>
      </c>
      <c r="D12" s="55">
        <v>23295.919999999998</v>
      </c>
      <c r="E12" s="55">
        <v>25933.31</v>
      </c>
      <c r="F12" s="55">
        <v>24550.9</v>
      </c>
      <c r="G12" s="56">
        <v>25962.2</v>
      </c>
    </row>
    <row r="13" spans="1:11" ht="15.75">
      <c r="A13" s="61" t="s">
        <v>80</v>
      </c>
      <c r="B13" s="62" t="s">
        <v>81</v>
      </c>
      <c r="C13" s="63">
        <v>3530</v>
      </c>
      <c r="D13" s="63">
        <v>3000</v>
      </c>
      <c r="E13" s="63">
        <v>3320.5</v>
      </c>
      <c r="F13" s="63">
        <v>4200</v>
      </c>
      <c r="G13" s="64">
        <v>4720.43</v>
      </c>
      <c r="I13" s="17"/>
    </row>
    <row r="14" spans="1:11" ht="15.75">
      <c r="A14" s="43" t="s">
        <v>82</v>
      </c>
      <c r="B14" s="292"/>
      <c r="C14" s="293"/>
      <c r="D14" s="294"/>
      <c r="E14" s="294"/>
      <c r="F14" s="1"/>
      <c r="G14" s="1"/>
    </row>
    <row r="15" spans="1:11" ht="28.5" customHeight="1">
      <c r="A15" s="466" t="s">
        <v>341</v>
      </c>
      <c r="B15" s="466"/>
      <c r="C15" s="466"/>
      <c r="D15" s="466"/>
      <c r="E15" s="466"/>
      <c r="F15" s="1"/>
      <c r="G15" s="1"/>
    </row>
    <row r="17" spans="6:6">
      <c r="F17" s="17"/>
    </row>
  </sheetData>
  <mergeCells count="2">
    <mergeCell ref="A1:E1"/>
    <mergeCell ref="A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B1" workbookViewId="0">
      <selection activeCell="G11" sqref="G11"/>
    </sheetView>
  </sheetViews>
  <sheetFormatPr defaultRowHeight="15"/>
  <cols>
    <col min="1" max="1" width="8.85546875" bestFit="1" customWidth="1"/>
    <col min="2" max="2" width="9.42578125" bestFit="1" customWidth="1"/>
    <col min="3" max="3" width="8.85546875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1.140625" customWidth="1"/>
    <col min="8" max="8" width="12.85546875" bestFit="1" customWidth="1"/>
    <col min="10" max="10" width="14.7109375" bestFit="1" customWidth="1"/>
  </cols>
  <sheetData>
    <row r="1" spans="1:11" ht="15.75">
      <c r="A1" s="461" t="s">
        <v>110</v>
      </c>
      <c r="B1" s="461"/>
      <c r="C1" s="461"/>
      <c r="D1" s="461"/>
      <c r="E1" s="461"/>
      <c r="F1" s="1"/>
      <c r="G1" s="1"/>
      <c r="H1" s="1"/>
      <c r="I1" s="1"/>
    </row>
    <row r="2" spans="1:11" ht="15.75">
      <c r="A2" s="468"/>
      <c r="B2" s="468"/>
      <c r="C2" s="468"/>
      <c r="D2" s="468"/>
      <c r="E2" s="468"/>
      <c r="F2" s="468"/>
      <c r="G2" s="468"/>
      <c r="H2" s="295"/>
      <c r="I2" s="1"/>
    </row>
    <row r="3" spans="1:11" ht="16.5">
      <c r="A3" s="469" t="s">
        <v>83</v>
      </c>
      <c r="B3" s="472" t="s">
        <v>84</v>
      </c>
      <c r="C3" s="473"/>
      <c r="D3" s="472" t="s">
        <v>85</v>
      </c>
      <c r="E3" s="473"/>
      <c r="F3" s="474" t="s">
        <v>86</v>
      </c>
      <c r="G3" s="475"/>
      <c r="H3" s="65" t="s">
        <v>87</v>
      </c>
      <c r="I3" s="1"/>
    </row>
    <row r="4" spans="1:11" ht="15.75">
      <c r="A4" s="470"/>
      <c r="B4" s="66"/>
      <c r="C4" s="66" t="s">
        <v>88</v>
      </c>
      <c r="D4" s="66"/>
      <c r="E4" s="66" t="s">
        <v>88</v>
      </c>
      <c r="F4" s="66"/>
      <c r="G4" s="66" t="s">
        <v>88</v>
      </c>
      <c r="H4" s="67" t="s">
        <v>89</v>
      </c>
      <c r="I4" s="1"/>
    </row>
    <row r="5" spans="1:11" ht="15.75">
      <c r="A5" s="470"/>
      <c r="B5" s="68" t="s">
        <v>13</v>
      </c>
      <c r="C5" s="68" t="s">
        <v>87</v>
      </c>
      <c r="D5" s="68" t="s">
        <v>13</v>
      </c>
      <c r="E5" s="68" t="s">
        <v>87</v>
      </c>
      <c r="F5" s="68" t="s">
        <v>13</v>
      </c>
      <c r="G5" s="68" t="s">
        <v>87</v>
      </c>
      <c r="H5" s="67" t="s">
        <v>90</v>
      </c>
      <c r="I5" s="1"/>
    </row>
    <row r="6" spans="1:11" ht="15.75">
      <c r="A6" s="471"/>
      <c r="B6" s="69"/>
      <c r="C6" s="69" t="s">
        <v>91</v>
      </c>
      <c r="D6" s="69"/>
      <c r="E6" s="69" t="s">
        <v>91</v>
      </c>
      <c r="F6" s="69"/>
      <c r="G6" s="69" t="s">
        <v>91</v>
      </c>
      <c r="H6" s="70" t="s">
        <v>92</v>
      </c>
      <c r="I6" s="1"/>
    </row>
    <row r="7" spans="1:11" ht="15.75">
      <c r="A7" s="71">
        <v>2018</v>
      </c>
      <c r="B7" s="72">
        <v>134137.1</v>
      </c>
      <c r="C7" s="73">
        <v>11.9</v>
      </c>
      <c r="D7" s="74">
        <v>364513.7</v>
      </c>
      <c r="E7" s="74">
        <v>10.7</v>
      </c>
      <c r="F7" s="74">
        <v>498650.8</v>
      </c>
      <c r="G7" s="75">
        <v>11</v>
      </c>
      <c r="H7" s="76">
        <v>73.099999999999994</v>
      </c>
      <c r="I7" s="1"/>
      <c r="J7" s="77"/>
    </row>
    <row r="8" spans="1:11" ht="15.75">
      <c r="A8" s="71">
        <v>2019</v>
      </c>
      <c r="B8" s="72">
        <v>124980.8</v>
      </c>
      <c r="C8" s="73">
        <v>-6.8</v>
      </c>
      <c r="D8" s="74">
        <v>341365.6</v>
      </c>
      <c r="E8" s="74">
        <v>-6.4</v>
      </c>
      <c r="F8" s="74">
        <v>466346.4</v>
      </c>
      <c r="G8" s="75">
        <v>-6.5</v>
      </c>
      <c r="H8" s="76">
        <v>73.2</v>
      </c>
      <c r="I8" s="1"/>
      <c r="J8" s="77"/>
      <c r="K8" s="17"/>
    </row>
    <row r="9" spans="1:11" ht="15.75">
      <c r="A9" s="71">
        <v>2020</v>
      </c>
      <c r="B9" s="74">
        <v>136094.39999999999</v>
      </c>
      <c r="C9" s="73">
        <v>8.9</v>
      </c>
      <c r="D9" s="74">
        <v>373622.4</v>
      </c>
      <c r="E9" s="74">
        <v>9.5</v>
      </c>
      <c r="F9" s="74">
        <v>509716.8</v>
      </c>
      <c r="G9" s="75">
        <v>9.3000000000000007</v>
      </c>
      <c r="H9" s="76">
        <v>73.3</v>
      </c>
      <c r="I9" s="1"/>
      <c r="J9" s="77"/>
      <c r="K9" s="17"/>
    </row>
    <row r="10" spans="1:11" ht="15.75">
      <c r="A10" s="71">
        <v>2021</v>
      </c>
      <c r="B10" s="74">
        <v>141768</v>
      </c>
      <c r="C10" s="73">
        <v>4.2</v>
      </c>
      <c r="D10" s="74">
        <v>385250.5</v>
      </c>
      <c r="E10" s="74">
        <v>3.1</v>
      </c>
      <c r="F10" s="74">
        <v>527018.5</v>
      </c>
      <c r="G10" s="75">
        <v>3.4</v>
      </c>
      <c r="H10" s="76">
        <v>73.099999999999994</v>
      </c>
      <c r="I10" s="1"/>
      <c r="J10" s="77"/>
      <c r="K10" s="17"/>
    </row>
    <row r="11" spans="1:11" ht="15.75">
      <c r="A11" s="78" t="s">
        <v>1</v>
      </c>
      <c r="B11" s="79">
        <v>152451.29999999999</v>
      </c>
      <c r="C11" s="80">
        <v>7.5</v>
      </c>
      <c r="D11" s="79">
        <v>412183.1</v>
      </c>
      <c r="E11" s="80">
        <v>7</v>
      </c>
      <c r="F11" s="79">
        <v>564634.4</v>
      </c>
      <c r="G11" s="80">
        <v>7.1</v>
      </c>
      <c r="H11" s="81">
        <v>73</v>
      </c>
      <c r="I11" s="1"/>
      <c r="J11" s="77"/>
    </row>
    <row r="12" spans="1:11" ht="15.75">
      <c r="A12" s="467" t="s">
        <v>41</v>
      </c>
      <c r="B12" s="467"/>
      <c r="C12" s="296"/>
      <c r="D12" s="297"/>
      <c r="E12" s="43"/>
      <c r="F12" s="297"/>
      <c r="G12" s="43"/>
      <c r="H12" s="43"/>
      <c r="I12" s="1"/>
    </row>
    <row r="13" spans="1:11" ht="16.5">
      <c r="A13" s="467" t="s">
        <v>342</v>
      </c>
      <c r="B13" s="467"/>
      <c r="C13" s="296"/>
      <c r="D13" s="297"/>
      <c r="E13" s="43"/>
      <c r="F13" s="297"/>
      <c r="G13" s="43"/>
      <c r="H13" s="43"/>
      <c r="I13" s="1"/>
    </row>
    <row r="14" spans="1:11" ht="15.75">
      <c r="A14" s="1"/>
      <c r="B14" s="1"/>
      <c r="C14" s="1"/>
      <c r="D14" s="1"/>
      <c r="E14" s="1"/>
      <c r="F14" s="1"/>
      <c r="G14" s="1"/>
      <c r="H14" s="1"/>
      <c r="I14" s="1"/>
    </row>
    <row r="15" spans="1:11" ht="15.75">
      <c r="A15" s="1"/>
      <c r="B15" s="1"/>
      <c r="C15" s="1"/>
      <c r="D15" s="1"/>
      <c r="E15" s="1"/>
      <c r="F15" s="1"/>
      <c r="G15" s="1"/>
      <c r="H15" s="1"/>
      <c r="I15" s="1"/>
    </row>
  </sheetData>
  <mergeCells count="8">
    <mergeCell ref="A13:B13"/>
    <mergeCell ref="A1:E1"/>
    <mergeCell ref="A2:G2"/>
    <mergeCell ref="A3:A6"/>
    <mergeCell ref="B3:C3"/>
    <mergeCell ref="D3:E3"/>
    <mergeCell ref="F3:G3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workbookViewId="0">
      <selection activeCell="B7" sqref="B7"/>
    </sheetView>
  </sheetViews>
  <sheetFormatPr defaultRowHeight="15"/>
  <cols>
    <col min="1" max="1" width="4.42578125" customWidth="1"/>
    <col min="2" max="2" width="19.42578125" customWidth="1"/>
    <col min="3" max="3" width="7.42578125" hidden="1" customWidth="1"/>
    <col min="6" max="7" width="9.28515625" customWidth="1"/>
  </cols>
  <sheetData>
    <row r="1" spans="1:10" ht="15.75">
      <c r="A1" s="465" t="s">
        <v>109</v>
      </c>
      <c r="B1" s="465"/>
      <c r="C1" s="465"/>
      <c r="D1" s="465"/>
      <c r="E1" s="465"/>
      <c r="F1" s="1"/>
      <c r="G1" s="1"/>
      <c r="H1" s="1"/>
    </row>
    <row r="2" spans="1:10" ht="15.75">
      <c r="A2" s="99"/>
      <c r="B2" s="99"/>
      <c r="C2" s="99"/>
      <c r="D2" s="1"/>
      <c r="E2" s="100"/>
      <c r="F2" s="1"/>
      <c r="G2" s="476" t="s">
        <v>43</v>
      </c>
      <c r="H2" s="476"/>
    </row>
    <row r="3" spans="1:10">
      <c r="A3" s="101"/>
      <c r="B3" s="102"/>
      <c r="C3" s="103">
        <v>2013</v>
      </c>
      <c r="D3" s="104">
        <v>2018</v>
      </c>
      <c r="E3" s="104">
        <v>2019</v>
      </c>
      <c r="F3" s="104">
        <v>2020</v>
      </c>
      <c r="G3" s="104">
        <v>2021</v>
      </c>
      <c r="H3" s="105" t="s">
        <v>1</v>
      </c>
    </row>
    <row r="4" spans="1:10">
      <c r="A4" s="477" t="s">
        <v>93</v>
      </c>
      <c r="B4" s="478"/>
      <c r="C4" s="106"/>
      <c r="D4" s="107"/>
      <c r="E4" s="108"/>
      <c r="F4" s="107"/>
      <c r="G4" s="107"/>
      <c r="H4" s="107"/>
    </row>
    <row r="5" spans="1:10">
      <c r="A5" s="109"/>
      <c r="B5" s="110" t="s">
        <v>94</v>
      </c>
      <c r="C5" s="111">
        <v>114.5</v>
      </c>
      <c r="D5" s="112">
        <v>100</v>
      </c>
      <c r="E5" s="112">
        <v>108.4</v>
      </c>
      <c r="F5" s="112">
        <v>118.1</v>
      </c>
      <c r="G5" s="112">
        <v>85.6</v>
      </c>
      <c r="H5" s="113">
        <v>63.4</v>
      </c>
    </row>
    <row r="6" spans="1:10">
      <c r="A6" s="109"/>
      <c r="B6" s="110" t="s">
        <v>95</v>
      </c>
      <c r="C6" s="111">
        <v>84.1</v>
      </c>
      <c r="D6" s="112">
        <v>100</v>
      </c>
      <c r="E6" s="112">
        <v>102.8</v>
      </c>
      <c r="F6" s="112">
        <v>66.8</v>
      </c>
      <c r="G6" s="112">
        <v>57.4</v>
      </c>
      <c r="H6" s="112">
        <v>49.7</v>
      </c>
    </row>
    <row r="7" spans="1:10">
      <c r="A7" s="109"/>
      <c r="B7" s="110" t="s">
        <v>96</v>
      </c>
      <c r="C7" s="111">
        <v>72.7</v>
      </c>
      <c r="D7" s="112">
        <v>100</v>
      </c>
      <c r="E7" s="112">
        <v>85.5</v>
      </c>
      <c r="F7" s="112">
        <v>147.1</v>
      </c>
      <c r="G7" s="112">
        <v>106.5</v>
      </c>
      <c r="H7" s="112">
        <v>111.5</v>
      </c>
      <c r="J7" s="114"/>
    </row>
    <row r="8" spans="1:10">
      <c r="A8" s="109"/>
      <c r="B8" s="110" t="s">
        <v>97</v>
      </c>
      <c r="C8" s="111">
        <v>364.75372038547391</v>
      </c>
      <c r="D8" s="112">
        <v>100</v>
      </c>
      <c r="E8" s="112">
        <v>141.6</v>
      </c>
      <c r="F8" s="112">
        <v>145.69999999999999</v>
      </c>
      <c r="G8" s="112">
        <v>151.80000000000001</v>
      </c>
      <c r="H8" s="112">
        <v>153.4</v>
      </c>
      <c r="J8" s="114"/>
    </row>
    <row r="9" spans="1:10">
      <c r="A9" s="109"/>
      <c r="B9" s="110" t="s">
        <v>98</v>
      </c>
      <c r="C9" s="111">
        <v>118.7</v>
      </c>
      <c r="D9" s="112">
        <v>100</v>
      </c>
      <c r="E9" s="112">
        <v>120</v>
      </c>
      <c r="F9" s="112">
        <v>118.1</v>
      </c>
      <c r="G9" s="112">
        <v>117.8</v>
      </c>
      <c r="H9" s="112">
        <v>109.6</v>
      </c>
      <c r="J9" s="114"/>
    </row>
    <row r="10" spans="1:10">
      <c r="A10" s="109"/>
      <c r="B10" s="110" t="s">
        <v>99</v>
      </c>
      <c r="C10" s="115">
        <v>149.30000000000001</v>
      </c>
      <c r="D10" s="112">
        <v>100</v>
      </c>
      <c r="E10" s="112">
        <v>120</v>
      </c>
      <c r="F10" s="112">
        <v>112.9</v>
      </c>
      <c r="G10" s="112">
        <v>98.1</v>
      </c>
      <c r="H10" s="116">
        <v>89.1</v>
      </c>
    </row>
    <row r="11" spans="1:10">
      <c r="A11" s="101"/>
      <c r="B11" s="117" t="s">
        <v>100</v>
      </c>
      <c r="C11" s="118">
        <v>181.7</v>
      </c>
      <c r="D11" s="119">
        <v>100</v>
      </c>
      <c r="E11" s="119">
        <v>124.1</v>
      </c>
      <c r="F11" s="436">
        <v>123.9</v>
      </c>
      <c r="G11" s="119">
        <v>115.1</v>
      </c>
      <c r="H11" s="119">
        <v>108.4</v>
      </c>
    </row>
    <row r="12" spans="1:10">
      <c r="A12" s="109"/>
      <c r="B12" s="110" t="s">
        <v>101</v>
      </c>
      <c r="C12" s="120">
        <v>217.2</v>
      </c>
      <c r="D12" s="112">
        <v>100</v>
      </c>
      <c r="E12" s="112">
        <v>105</v>
      </c>
      <c r="F12" s="112">
        <v>97.9</v>
      </c>
      <c r="G12" s="112">
        <v>101.9</v>
      </c>
      <c r="H12" s="121">
        <v>101.8</v>
      </c>
    </row>
    <row r="13" spans="1:10">
      <c r="A13" s="101"/>
      <c r="B13" s="122" t="s">
        <v>102</v>
      </c>
      <c r="C13" s="118">
        <v>167.4</v>
      </c>
      <c r="D13" s="119">
        <v>100</v>
      </c>
      <c r="E13" s="119">
        <v>109.6</v>
      </c>
      <c r="F13" s="119">
        <v>147.9</v>
      </c>
      <c r="G13" s="119">
        <v>118.5</v>
      </c>
      <c r="H13" s="119">
        <v>118.3</v>
      </c>
    </row>
    <row r="14" spans="1:10">
      <c r="A14" s="477" t="s">
        <v>103</v>
      </c>
      <c r="B14" s="478"/>
      <c r="C14" s="106"/>
      <c r="D14" s="107"/>
      <c r="E14" s="107"/>
      <c r="F14" s="107"/>
      <c r="G14" s="107"/>
      <c r="H14" s="107"/>
    </row>
    <row r="15" spans="1:10">
      <c r="A15" s="109"/>
      <c r="B15" s="110" t="s">
        <v>94</v>
      </c>
      <c r="C15" s="111">
        <v>250.5</v>
      </c>
      <c r="D15" s="112">
        <v>100</v>
      </c>
      <c r="E15" s="112">
        <v>86.1</v>
      </c>
      <c r="F15" s="112">
        <v>83.5</v>
      </c>
      <c r="G15" s="112">
        <v>100.4</v>
      </c>
      <c r="H15" s="112">
        <v>210.3</v>
      </c>
    </row>
    <row r="16" spans="1:10">
      <c r="A16" s="109"/>
      <c r="B16" s="110" t="s">
        <v>104</v>
      </c>
      <c r="C16" s="111">
        <v>232</v>
      </c>
      <c r="D16" s="112">
        <v>100</v>
      </c>
      <c r="E16" s="112">
        <v>83.3</v>
      </c>
      <c r="F16" s="112">
        <v>79.7</v>
      </c>
      <c r="G16" s="112">
        <v>116</v>
      </c>
      <c r="H16" s="112">
        <v>134.1</v>
      </c>
    </row>
    <row r="17" spans="1:9">
      <c r="A17" s="109"/>
      <c r="B17" s="110" t="s">
        <v>96</v>
      </c>
      <c r="C17" s="111">
        <v>187.2</v>
      </c>
      <c r="D17" s="112">
        <v>100</v>
      </c>
      <c r="E17" s="112">
        <v>86.5</v>
      </c>
      <c r="F17" s="112">
        <v>86.4</v>
      </c>
      <c r="G17" s="112">
        <v>91.3</v>
      </c>
      <c r="H17" s="112">
        <v>105.9</v>
      </c>
    </row>
    <row r="18" spans="1:9">
      <c r="A18" s="109"/>
      <c r="B18" s="110" t="s">
        <v>105</v>
      </c>
      <c r="C18" s="111">
        <v>260.39999999999998</v>
      </c>
      <c r="D18" s="112">
        <v>100</v>
      </c>
      <c r="E18" s="112">
        <v>106.3</v>
      </c>
      <c r="F18" s="112">
        <v>73.7</v>
      </c>
      <c r="G18" s="112">
        <v>82.3</v>
      </c>
      <c r="H18" s="112">
        <v>121.4</v>
      </c>
    </row>
    <row r="19" spans="1:9">
      <c r="A19" s="109"/>
      <c r="B19" s="110" t="s">
        <v>106</v>
      </c>
      <c r="C19" s="111">
        <v>116.4</v>
      </c>
      <c r="D19" s="112">
        <v>100</v>
      </c>
      <c r="E19" s="112">
        <v>139.9</v>
      </c>
      <c r="F19" s="112">
        <v>135.6</v>
      </c>
      <c r="G19" s="112">
        <v>168.8</v>
      </c>
      <c r="H19" s="112">
        <v>224.6</v>
      </c>
    </row>
    <row r="20" spans="1:9">
      <c r="A20" s="109"/>
      <c r="B20" s="110" t="s">
        <v>99</v>
      </c>
      <c r="C20" s="111">
        <v>165.97941098371601</v>
      </c>
      <c r="D20" s="112">
        <v>100</v>
      </c>
      <c r="E20" s="112">
        <v>115</v>
      </c>
      <c r="F20" s="112">
        <v>79.7</v>
      </c>
      <c r="G20" s="112">
        <v>128.4</v>
      </c>
      <c r="H20" s="112">
        <v>162.4</v>
      </c>
    </row>
    <row r="21" spans="1:9">
      <c r="A21" s="101"/>
      <c r="B21" s="122" t="s">
        <v>100</v>
      </c>
      <c r="C21" s="118">
        <v>208.1</v>
      </c>
      <c r="D21" s="119">
        <v>100</v>
      </c>
      <c r="E21" s="119">
        <v>97.9</v>
      </c>
      <c r="F21" s="436">
        <v>84.3</v>
      </c>
      <c r="G21" s="119">
        <v>101.8</v>
      </c>
      <c r="H21" s="119">
        <v>141.80000000000001</v>
      </c>
      <c r="I21" s="123"/>
    </row>
    <row r="22" spans="1:9">
      <c r="A22" s="479" t="s">
        <v>107</v>
      </c>
      <c r="B22" s="480"/>
      <c r="C22" s="120">
        <v>216.432900877506</v>
      </c>
      <c r="D22" s="121">
        <v>100</v>
      </c>
      <c r="E22" s="112">
        <v>109</v>
      </c>
      <c r="F22" s="112">
        <v>110</v>
      </c>
      <c r="G22" s="112">
        <v>111</v>
      </c>
      <c r="H22" s="121">
        <v>153.80000000000001</v>
      </c>
      <c r="I22" s="123"/>
    </row>
    <row r="23" spans="1:9" ht="15.75">
      <c r="A23" s="481" t="s">
        <v>108</v>
      </c>
      <c r="B23" s="482"/>
      <c r="C23" s="124">
        <v>212.5</v>
      </c>
      <c r="D23" s="125">
        <v>100</v>
      </c>
      <c r="E23" s="119">
        <v>98.6</v>
      </c>
      <c r="F23" s="119">
        <v>76.3</v>
      </c>
      <c r="G23" s="119">
        <v>120.2</v>
      </c>
      <c r="H23" s="125">
        <v>167.3</v>
      </c>
      <c r="I23" s="123"/>
    </row>
    <row r="24" spans="1:9" ht="15.75">
      <c r="A24" s="99" t="s">
        <v>11</v>
      </c>
      <c r="B24" s="99"/>
      <c r="C24" s="1"/>
      <c r="D24" s="1"/>
      <c r="E24" s="1"/>
      <c r="F24" s="1"/>
      <c r="G24" s="1"/>
      <c r="H24" s="1"/>
    </row>
    <row r="25" spans="1:9">
      <c r="A25" s="126"/>
      <c r="B25" s="126"/>
      <c r="C25" s="127"/>
      <c r="D25" s="127"/>
      <c r="E25" s="127"/>
      <c r="F25" s="128"/>
      <c r="G25" s="128"/>
      <c r="H25" s="123"/>
    </row>
    <row r="27" spans="1:9">
      <c r="F27" s="2"/>
      <c r="G27" s="128"/>
      <c r="H27" s="129"/>
      <c r="I27" s="123"/>
    </row>
  </sheetData>
  <mergeCells count="6">
    <mergeCell ref="A23:B23"/>
    <mergeCell ref="A1:E1"/>
    <mergeCell ref="G2:H2"/>
    <mergeCell ref="A4:B4"/>
    <mergeCell ref="A14:B14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1" sqref="D11"/>
    </sheetView>
  </sheetViews>
  <sheetFormatPr defaultRowHeight="15"/>
  <cols>
    <col min="2" max="2" width="23.85546875" customWidth="1"/>
    <col min="8" max="8" width="18" bestFit="1" customWidth="1"/>
  </cols>
  <sheetData>
    <row r="1" spans="1:8" ht="16.5">
      <c r="A1" s="465" t="s">
        <v>343</v>
      </c>
      <c r="B1" s="465"/>
      <c r="C1" s="465"/>
      <c r="D1" s="465"/>
      <c r="E1" s="465"/>
      <c r="F1" s="1"/>
      <c r="G1" s="1"/>
    </row>
    <row r="2" spans="1:8" ht="15.75">
      <c r="A2" s="99"/>
      <c r="B2" s="99"/>
      <c r="C2" s="99"/>
      <c r="D2" s="99"/>
      <c r="E2" s="99"/>
      <c r="F2" s="99"/>
      <c r="G2" s="99" t="s">
        <v>13</v>
      </c>
    </row>
    <row r="3" spans="1:8" ht="15.75">
      <c r="A3" s="133"/>
      <c r="B3" s="134"/>
      <c r="C3" s="298">
        <v>2018</v>
      </c>
      <c r="D3" s="298">
        <v>2019</v>
      </c>
      <c r="E3" s="298">
        <v>2020</v>
      </c>
      <c r="F3" s="298">
        <v>2021</v>
      </c>
      <c r="G3" s="299" t="s">
        <v>1</v>
      </c>
    </row>
    <row r="4" spans="1:8" ht="15.75">
      <c r="A4" s="483" t="s">
        <v>111</v>
      </c>
      <c r="B4" s="484"/>
      <c r="C4" s="300"/>
      <c r="D4" s="300"/>
      <c r="E4" s="300"/>
      <c r="F4" s="300"/>
      <c r="G4" s="300"/>
    </row>
    <row r="5" spans="1:8" ht="15.75">
      <c r="A5" s="99"/>
      <c r="B5" s="138" t="s">
        <v>112</v>
      </c>
      <c r="C5" s="301">
        <v>14950.4</v>
      </c>
      <c r="D5" s="301">
        <v>15697.9</v>
      </c>
      <c r="E5" s="301">
        <v>16207.8</v>
      </c>
      <c r="F5" s="301">
        <v>20480.3</v>
      </c>
      <c r="G5" s="301">
        <v>29970.400000000001</v>
      </c>
      <c r="H5" s="130"/>
    </row>
    <row r="6" spans="1:8" ht="15.75">
      <c r="A6" s="99"/>
      <c r="B6" s="138" t="s">
        <v>113</v>
      </c>
      <c r="C6" s="301">
        <v>11871.1</v>
      </c>
      <c r="D6" s="301">
        <v>11043.7</v>
      </c>
      <c r="E6" s="301">
        <v>14193.2</v>
      </c>
      <c r="F6" s="301">
        <v>16192.6</v>
      </c>
      <c r="G6" s="301">
        <v>16839.099999999999</v>
      </c>
      <c r="H6" s="17"/>
    </row>
    <row r="7" spans="1:8" ht="15.75">
      <c r="A7" s="99"/>
      <c r="B7" s="138" t="s">
        <v>114</v>
      </c>
      <c r="C7" s="301">
        <v>2296.6999999999998</v>
      </c>
      <c r="D7" s="301">
        <v>2888.8</v>
      </c>
      <c r="E7" s="301">
        <v>1947.5</v>
      </c>
      <c r="F7" s="301">
        <v>2000.7</v>
      </c>
      <c r="G7" s="302">
        <v>2308.5</v>
      </c>
    </row>
    <row r="8" spans="1:8" ht="15.75">
      <c r="A8" s="99"/>
      <c r="B8" s="138" t="s">
        <v>115</v>
      </c>
      <c r="C8" s="301">
        <v>16378.7</v>
      </c>
      <c r="D8" s="301">
        <v>16816.7</v>
      </c>
      <c r="E8" s="301">
        <v>17171.3</v>
      </c>
      <c r="F8" s="301">
        <v>16583.5</v>
      </c>
      <c r="G8" s="302">
        <v>14933.2</v>
      </c>
    </row>
    <row r="9" spans="1:8" ht="15.75">
      <c r="A9" s="99"/>
      <c r="B9" s="138" t="s">
        <v>116</v>
      </c>
      <c r="C9" s="301">
        <v>139.30000000000001</v>
      </c>
      <c r="D9" s="301">
        <v>127.3</v>
      </c>
      <c r="E9" s="301">
        <v>131.9</v>
      </c>
      <c r="F9" s="301">
        <v>128</v>
      </c>
      <c r="G9" s="301">
        <v>133.1</v>
      </c>
    </row>
    <row r="10" spans="1:8" ht="15.75">
      <c r="A10" s="99"/>
      <c r="B10" s="138" t="s">
        <v>117</v>
      </c>
      <c r="C10" s="301">
        <v>7900</v>
      </c>
      <c r="D10" s="301">
        <v>7669.7</v>
      </c>
      <c r="E10" s="301">
        <v>9865.6</v>
      </c>
      <c r="F10" s="301">
        <v>12286</v>
      </c>
      <c r="G10" s="301">
        <v>14012.3</v>
      </c>
    </row>
    <row r="11" spans="1:8" ht="15.75">
      <c r="A11" s="99"/>
      <c r="B11" s="110" t="s">
        <v>118</v>
      </c>
      <c r="C11" s="303">
        <v>3540.3</v>
      </c>
      <c r="D11" s="303">
        <v>4167.3999999999996</v>
      </c>
      <c r="E11" s="303">
        <v>4184.2</v>
      </c>
      <c r="F11" s="301">
        <v>4170.5</v>
      </c>
      <c r="G11" s="303">
        <v>4492.3999999999996</v>
      </c>
    </row>
    <row r="12" spans="1:8" ht="15.75">
      <c r="A12" s="99"/>
      <c r="B12" s="138" t="s">
        <v>119</v>
      </c>
      <c r="C12" s="304">
        <v>1751.5</v>
      </c>
      <c r="D12" s="304">
        <v>1787.8</v>
      </c>
      <c r="E12" s="304">
        <v>1956.6</v>
      </c>
      <c r="F12" s="304">
        <v>2070.5</v>
      </c>
      <c r="G12" s="304">
        <v>2173</v>
      </c>
    </row>
    <row r="13" spans="1:8" ht="15.75">
      <c r="A13" s="133"/>
      <c r="B13" s="134" t="s">
        <v>120</v>
      </c>
      <c r="C13" s="305">
        <v>58828.2</v>
      </c>
      <c r="D13" s="305">
        <v>60199.4</v>
      </c>
      <c r="E13" s="305">
        <v>65657.899999999994</v>
      </c>
      <c r="F13" s="305">
        <v>73912.100000000006</v>
      </c>
      <c r="G13" s="305">
        <v>84862</v>
      </c>
    </row>
    <row r="14" spans="1:8" ht="15.75">
      <c r="A14" s="485" t="s">
        <v>121</v>
      </c>
      <c r="B14" s="486"/>
      <c r="C14" s="305">
        <v>3578.7</v>
      </c>
      <c r="D14" s="305">
        <v>3652.8</v>
      </c>
      <c r="E14" s="305">
        <v>3648.2</v>
      </c>
      <c r="F14" s="305">
        <v>3577.9</v>
      </c>
      <c r="G14" s="305">
        <v>3612.6</v>
      </c>
    </row>
    <row r="15" spans="1:8" ht="15.75">
      <c r="A15" s="487" t="s">
        <v>122</v>
      </c>
      <c r="B15" s="488"/>
      <c r="C15" s="306">
        <v>62406.9</v>
      </c>
      <c r="D15" s="306">
        <v>63852.2</v>
      </c>
      <c r="E15" s="306">
        <v>69306.100000000006</v>
      </c>
      <c r="F15" s="306">
        <v>77490</v>
      </c>
      <c r="G15" s="306">
        <v>88474.6</v>
      </c>
    </row>
    <row r="16" spans="1:8" ht="15.75">
      <c r="A16" s="99" t="s">
        <v>123</v>
      </c>
      <c r="B16" s="99"/>
      <c r="C16" s="307"/>
      <c r="D16" s="308"/>
      <c r="E16" s="308"/>
      <c r="F16" s="308"/>
      <c r="G16" s="1"/>
    </row>
    <row r="17" spans="1:7" ht="16.5">
      <c r="A17" s="1" t="s">
        <v>344</v>
      </c>
      <c r="B17" s="99"/>
      <c r="C17" s="1"/>
      <c r="D17" s="1"/>
      <c r="E17" s="1"/>
      <c r="F17" s="1"/>
      <c r="G17" s="1"/>
    </row>
    <row r="18" spans="1:7">
      <c r="A18" s="131"/>
      <c r="B18" s="131"/>
      <c r="C18" s="132"/>
      <c r="D18" s="131"/>
      <c r="E18" s="131"/>
      <c r="F18" s="60"/>
    </row>
    <row r="20" spans="1:7">
      <c r="C20" s="17"/>
      <c r="D20" s="17"/>
      <c r="E20" s="17"/>
      <c r="F20" s="17"/>
      <c r="G20" s="17"/>
    </row>
  </sheetData>
  <mergeCells count="4">
    <mergeCell ref="A4:B4"/>
    <mergeCell ref="A14:B14"/>
    <mergeCell ref="A15:B15"/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H9" sqref="H9"/>
    </sheetView>
  </sheetViews>
  <sheetFormatPr defaultRowHeight="15"/>
  <cols>
    <col min="1" max="1" width="2.28515625" customWidth="1"/>
    <col min="2" max="2" width="40.5703125" customWidth="1"/>
    <col min="3" max="3" width="6.140625" hidden="1" customWidth="1"/>
    <col min="4" max="4" width="7.5703125" bestFit="1" customWidth="1"/>
    <col min="5" max="6" width="6.7109375" bestFit="1" customWidth="1"/>
    <col min="7" max="7" width="8.7109375" customWidth="1"/>
  </cols>
  <sheetData>
    <row r="1" spans="1:10" ht="15.75">
      <c r="A1" s="465" t="s">
        <v>132</v>
      </c>
      <c r="B1" s="465"/>
      <c r="C1" s="465"/>
      <c r="D1" s="465"/>
      <c r="E1" s="465"/>
      <c r="F1" s="1"/>
      <c r="G1" s="1"/>
      <c r="H1" s="1"/>
    </row>
    <row r="2" spans="1:10" ht="15.75">
      <c r="A2" s="99"/>
      <c r="B2" s="99"/>
      <c r="C2" s="99"/>
      <c r="D2" s="100"/>
      <c r="E2" s="100"/>
      <c r="F2" s="1"/>
      <c r="G2" s="99"/>
      <c r="H2" s="100" t="s">
        <v>124</v>
      </c>
    </row>
    <row r="3" spans="1:10" ht="15.75">
      <c r="A3" s="133"/>
      <c r="B3" s="134"/>
      <c r="C3" s="135">
        <v>2013</v>
      </c>
      <c r="D3" s="135">
        <v>2018</v>
      </c>
      <c r="E3" s="135">
        <v>2019</v>
      </c>
      <c r="F3" s="135">
        <v>2020</v>
      </c>
      <c r="G3" s="135" t="s">
        <v>125</v>
      </c>
      <c r="H3" s="151" t="s">
        <v>1</v>
      </c>
    </row>
    <row r="4" spans="1:10" ht="15.75">
      <c r="A4" s="483" t="s">
        <v>126</v>
      </c>
      <c r="B4" s="484"/>
      <c r="C4" s="136">
        <v>140.4</v>
      </c>
      <c r="D4" s="136">
        <v>100</v>
      </c>
      <c r="E4" s="136">
        <v>96.3</v>
      </c>
      <c r="F4" s="136">
        <v>97.8</v>
      </c>
      <c r="G4" s="136">
        <v>101.6</v>
      </c>
      <c r="H4" s="437">
        <v>112.7</v>
      </c>
    </row>
    <row r="5" spans="1:10" ht="15.75">
      <c r="A5" s="483" t="s">
        <v>127</v>
      </c>
      <c r="B5" s="484"/>
      <c r="C5" s="137"/>
      <c r="D5" s="137"/>
      <c r="E5" s="137"/>
      <c r="F5" s="137"/>
      <c r="G5" s="137"/>
      <c r="H5" s="438"/>
    </row>
    <row r="6" spans="1:10" ht="15.75">
      <c r="A6" s="99"/>
      <c r="B6" s="138" t="s">
        <v>128</v>
      </c>
      <c r="C6" s="137">
        <v>212.5</v>
      </c>
      <c r="D6" s="139">
        <v>100</v>
      </c>
      <c r="E6" s="139">
        <v>98</v>
      </c>
      <c r="F6" s="139">
        <v>83.9</v>
      </c>
      <c r="G6" s="139">
        <v>100.2</v>
      </c>
      <c r="H6" s="439">
        <v>139.5</v>
      </c>
      <c r="J6" s="140"/>
    </row>
    <row r="7" spans="1:10" ht="15.75">
      <c r="A7" s="99"/>
      <c r="B7" s="138" t="s">
        <v>129</v>
      </c>
      <c r="C7" s="137">
        <v>390.32583875999995</v>
      </c>
      <c r="D7" s="137">
        <v>100</v>
      </c>
      <c r="E7" s="137">
        <v>104</v>
      </c>
      <c r="F7" s="137">
        <v>112.5</v>
      </c>
      <c r="G7" s="137">
        <v>129.1</v>
      </c>
      <c r="H7" s="438">
        <v>155.6</v>
      </c>
    </row>
    <row r="8" spans="1:10" ht="15.75">
      <c r="A8" s="483" t="s">
        <v>130</v>
      </c>
      <c r="B8" s="484"/>
      <c r="C8" s="137">
        <f t="shared" ref="C8" si="0">AVERAGE(C6,C7)</f>
        <v>301.41291937999995</v>
      </c>
      <c r="D8" s="137">
        <v>100</v>
      </c>
      <c r="E8" s="137">
        <v>101</v>
      </c>
      <c r="F8" s="137">
        <v>98.2</v>
      </c>
      <c r="G8" s="137">
        <v>114.7</v>
      </c>
      <c r="H8" s="438">
        <v>147.5</v>
      </c>
    </row>
    <row r="9" spans="1:10" ht="15.75">
      <c r="A9" s="100"/>
      <c r="B9" s="141" t="s">
        <v>131</v>
      </c>
      <c r="C9" s="142">
        <f t="shared" ref="C9" si="1">C4*100/C8</f>
        <v>46.580617807889539</v>
      </c>
      <c r="D9" s="441">
        <v>100</v>
      </c>
      <c r="E9" s="142">
        <v>95.3</v>
      </c>
      <c r="F9" s="143">
        <v>99.6</v>
      </c>
      <c r="G9" s="143">
        <v>88.6</v>
      </c>
      <c r="H9" s="440">
        <v>76.400000000000006</v>
      </c>
    </row>
    <row r="10" spans="1:10" ht="15.75">
      <c r="A10" s="489" t="s">
        <v>11</v>
      </c>
      <c r="B10" s="489"/>
      <c r="C10" s="99"/>
      <c r="D10" s="99"/>
      <c r="E10" s="99"/>
      <c r="F10" s="1"/>
      <c r="G10" s="1"/>
      <c r="H10" s="1"/>
    </row>
  </sheetData>
  <mergeCells count="5">
    <mergeCell ref="A1:E1"/>
    <mergeCell ref="A4:B4"/>
    <mergeCell ref="A5:B5"/>
    <mergeCell ref="A8:B8"/>
    <mergeCell ref="A10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6" sqref="D16"/>
    </sheetView>
  </sheetViews>
  <sheetFormatPr defaultRowHeight="15"/>
  <cols>
    <col min="2" max="2" width="10" customWidth="1"/>
    <col min="3" max="3" width="0" hidden="1" customWidth="1"/>
  </cols>
  <sheetData>
    <row r="1" spans="1:8" ht="15.75">
      <c r="A1" s="490" t="s">
        <v>143</v>
      </c>
      <c r="B1" s="490"/>
      <c r="C1" s="490"/>
      <c r="D1" s="490"/>
      <c r="E1" s="490"/>
    </row>
    <row r="3" spans="1:8" ht="16.5">
      <c r="A3" s="204" t="s">
        <v>133</v>
      </c>
      <c r="B3" s="205" t="s">
        <v>345</v>
      </c>
      <c r="C3" s="183">
        <v>2017</v>
      </c>
      <c r="D3" s="183">
        <v>2018</v>
      </c>
      <c r="E3" s="183">
        <v>2019</v>
      </c>
      <c r="F3" s="183">
        <v>2020</v>
      </c>
      <c r="G3" s="183">
        <v>2021</v>
      </c>
      <c r="H3" s="183" t="s">
        <v>1</v>
      </c>
    </row>
    <row r="4" spans="1:8" ht="15.75">
      <c r="A4" s="184" t="s">
        <v>134</v>
      </c>
      <c r="B4" s="215" t="s">
        <v>135</v>
      </c>
      <c r="C4" s="136">
        <v>35.4</v>
      </c>
      <c r="D4" s="136">
        <v>44.6</v>
      </c>
      <c r="E4" s="136">
        <v>44</v>
      </c>
      <c r="F4" s="136">
        <v>42.1</v>
      </c>
      <c r="G4" s="136">
        <v>36.700000000000003</v>
      </c>
      <c r="H4" s="136">
        <v>34.299999999999997</v>
      </c>
    </row>
    <row r="5" spans="1:8" ht="15.75">
      <c r="A5" s="138" t="s">
        <v>136</v>
      </c>
      <c r="B5" s="243" t="s">
        <v>135</v>
      </c>
      <c r="C5" s="137">
        <v>9.4</v>
      </c>
      <c r="D5" s="137">
        <v>9.3000000000000007</v>
      </c>
      <c r="E5" s="137">
        <v>8.3000000000000007</v>
      </c>
      <c r="F5" s="137">
        <v>8.6</v>
      </c>
      <c r="G5" s="137">
        <v>7.4</v>
      </c>
      <c r="H5" s="137">
        <v>5.7</v>
      </c>
    </row>
    <row r="6" spans="1:8" ht="15.75">
      <c r="A6" s="138" t="s">
        <v>137</v>
      </c>
      <c r="B6" s="243" t="s">
        <v>138</v>
      </c>
      <c r="C6" s="137">
        <v>1.5</v>
      </c>
      <c r="D6" s="137">
        <v>1.9</v>
      </c>
      <c r="E6" s="137">
        <v>2</v>
      </c>
      <c r="F6" s="137">
        <v>1.9</v>
      </c>
      <c r="G6" s="137">
        <v>2.1</v>
      </c>
      <c r="H6" s="137">
        <v>1.8</v>
      </c>
    </row>
    <row r="7" spans="1:8" ht="15.75">
      <c r="A7" s="138" t="s">
        <v>139</v>
      </c>
      <c r="B7" s="243" t="s">
        <v>135</v>
      </c>
      <c r="C7" s="137">
        <v>1.6</v>
      </c>
      <c r="D7" s="137">
        <v>2.1</v>
      </c>
      <c r="E7" s="137">
        <v>3.2</v>
      </c>
      <c r="F7" s="137">
        <v>3.5</v>
      </c>
      <c r="G7" s="137">
        <v>1.5</v>
      </c>
      <c r="H7" s="137">
        <v>1.3</v>
      </c>
    </row>
    <row r="8" spans="1:8" ht="15.75">
      <c r="A8" s="141" t="s">
        <v>140</v>
      </c>
      <c r="B8" s="309" t="s">
        <v>135</v>
      </c>
      <c r="C8" s="142">
        <v>0.6</v>
      </c>
      <c r="D8" s="142">
        <v>0.8</v>
      </c>
      <c r="E8" s="142">
        <v>1.5</v>
      </c>
      <c r="F8" s="142">
        <v>1.7</v>
      </c>
      <c r="G8" s="142">
        <v>0.7</v>
      </c>
      <c r="H8" s="142">
        <v>0.7</v>
      </c>
    </row>
    <row r="9" spans="1:8" ht="15.75">
      <c r="A9" s="99" t="s">
        <v>141</v>
      </c>
      <c r="B9" s="310"/>
      <c r="C9" s="99"/>
      <c r="D9" s="99"/>
      <c r="E9" s="99"/>
      <c r="F9" s="99"/>
      <c r="G9" s="99"/>
      <c r="H9" s="1"/>
    </row>
    <row r="10" spans="1:8" ht="15.75">
      <c r="A10" s="99" t="s">
        <v>142</v>
      </c>
      <c r="B10" s="1"/>
      <c r="C10" s="1"/>
      <c r="D10" s="1"/>
      <c r="E10" s="1"/>
      <c r="F10" s="1"/>
      <c r="G10" s="1"/>
      <c r="H10" s="1"/>
    </row>
    <row r="11" spans="1:8" ht="16.5">
      <c r="A11" s="99" t="s">
        <v>346</v>
      </c>
      <c r="B11" s="1"/>
      <c r="C11" s="1"/>
      <c r="D11" s="1"/>
      <c r="E11" s="1"/>
      <c r="F11" s="1"/>
      <c r="G11" s="1"/>
      <c r="H11" s="1"/>
    </row>
    <row r="17" spans="4:7">
      <c r="D17" s="144"/>
      <c r="E17" s="144"/>
      <c r="F17" s="144"/>
      <c r="G17" s="144"/>
    </row>
    <row r="18" spans="4:7">
      <c r="D18" s="144"/>
      <c r="E18" s="144"/>
      <c r="F18" s="144"/>
      <c r="G18" s="144"/>
    </row>
    <row r="19" spans="4:7">
      <c r="D19" s="144"/>
      <c r="E19" s="144"/>
      <c r="F19" s="144"/>
      <c r="G19" s="144"/>
    </row>
    <row r="20" spans="4:7">
      <c r="D20" s="144"/>
      <c r="E20" s="144"/>
      <c r="F20" s="144"/>
      <c r="G20" s="144"/>
    </row>
    <row r="21" spans="4:7">
      <c r="D21" s="144"/>
      <c r="E21" s="144"/>
      <c r="F21" s="144"/>
      <c r="G21" s="144"/>
    </row>
    <row r="22" spans="4:7">
      <c r="D22" s="144"/>
    </row>
    <row r="23" spans="4:7">
      <c r="D23" s="144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K12" sqref="K12"/>
    </sheetView>
  </sheetViews>
  <sheetFormatPr defaultColWidth="8.85546875" defaultRowHeight="11.25"/>
  <cols>
    <col min="1" max="1" width="10" style="145" customWidth="1"/>
    <col min="2" max="2" width="8.140625" style="145" customWidth="1"/>
    <col min="3" max="3" width="7.5703125" style="145" customWidth="1"/>
    <col min="4" max="4" width="7.42578125" style="145" customWidth="1"/>
    <col min="5" max="5" width="8.140625" style="145" customWidth="1"/>
    <col min="6" max="6" width="9.5703125" style="145" customWidth="1"/>
    <col min="7" max="7" width="10" style="145" customWidth="1"/>
    <col min="8" max="8" width="8.7109375" style="145" customWidth="1"/>
    <col min="9" max="9" width="7.85546875" style="145" customWidth="1"/>
    <col min="10" max="10" width="7.42578125" style="145" customWidth="1"/>
    <col min="11" max="11" width="8.7109375" style="145" customWidth="1"/>
    <col min="12" max="16384" width="8.85546875" style="145"/>
  </cols>
  <sheetData>
    <row r="1" spans="1:11" ht="14.25">
      <c r="A1" s="465" t="s">
        <v>156</v>
      </c>
      <c r="B1" s="465"/>
      <c r="C1" s="465"/>
      <c r="D1" s="465"/>
      <c r="E1" s="465"/>
      <c r="F1" s="1"/>
      <c r="G1" s="1"/>
      <c r="H1" s="1"/>
      <c r="I1" s="1"/>
      <c r="J1" s="1"/>
      <c r="K1" s="1"/>
    </row>
    <row r="2" spans="1:11" ht="14.25">
      <c r="A2" s="148"/>
      <c r="B2" s="149"/>
      <c r="C2" s="1"/>
      <c r="D2" s="1"/>
      <c r="E2" s="149"/>
      <c r="F2" s="1"/>
      <c r="G2" s="1"/>
      <c r="H2" s="1"/>
      <c r="I2" s="1"/>
      <c r="J2" s="1"/>
      <c r="K2" s="150" t="s">
        <v>144</v>
      </c>
    </row>
    <row r="3" spans="1:11" ht="14.25">
      <c r="A3" s="493" t="s">
        <v>145</v>
      </c>
      <c r="B3" s="494">
        <v>2018</v>
      </c>
      <c r="C3" s="495"/>
      <c r="D3" s="494">
        <v>2019</v>
      </c>
      <c r="E3" s="495"/>
      <c r="F3" s="491">
        <v>2020</v>
      </c>
      <c r="G3" s="492"/>
      <c r="H3" s="491">
        <v>2021</v>
      </c>
      <c r="I3" s="492"/>
      <c r="J3" s="491">
        <v>2022</v>
      </c>
      <c r="K3" s="492"/>
    </row>
    <row r="4" spans="1:11" ht="14.25">
      <c r="A4" s="482"/>
      <c r="B4" s="152" t="s">
        <v>146</v>
      </c>
      <c r="C4" s="153" t="s">
        <v>147</v>
      </c>
      <c r="D4" s="152" t="s">
        <v>146</v>
      </c>
      <c r="E4" s="153" t="s">
        <v>147</v>
      </c>
      <c r="F4" s="154" t="s">
        <v>146</v>
      </c>
      <c r="G4" s="155" t="s">
        <v>147</v>
      </c>
      <c r="H4" s="154" t="s">
        <v>146</v>
      </c>
      <c r="I4" s="155" t="s">
        <v>147</v>
      </c>
      <c r="J4" s="156" t="s">
        <v>146</v>
      </c>
      <c r="K4" s="155" t="s">
        <v>147</v>
      </c>
    </row>
    <row r="5" spans="1:11" ht="14.25">
      <c r="A5" s="157" t="s">
        <v>148</v>
      </c>
      <c r="B5" s="158">
        <v>41.32</v>
      </c>
      <c r="C5" s="159">
        <v>30.87</v>
      </c>
      <c r="D5" s="158">
        <v>31.89</v>
      </c>
      <c r="E5" s="159">
        <v>41.49</v>
      </c>
      <c r="F5" s="160">
        <v>43.6</v>
      </c>
      <c r="G5" s="161">
        <v>41.4</v>
      </c>
      <c r="H5" s="162">
        <v>37.4</v>
      </c>
      <c r="I5" s="162">
        <v>39.700000000000003</v>
      </c>
      <c r="J5" s="163">
        <v>47</v>
      </c>
      <c r="K5" s="164">
        <v>76.099999999999994</v>
      </c>
    </row>
    <row r="6" spans="1:11" ht="14.25">
      <c r="A6" s="165" t="s">
        <v>149</v>
      </c>
      <c r="B6" s="166">
        <v>88.1</v>
      </c>
      <c r="C6" s="167">
        <v>70.86</v>
      </c>
      <c r="D6" s="166">
        <v>77.010000000000005</v>
      </c>
      <c r="E6" s="167">
        <v>81.569999999999993</v>
      </c>
      <c r="F6" s="163">
        <v>96.2</v>
      </c>
      <c r="G6" s="168">
        <v>96.6</v>
      </c>
      <c r="H6" s="164">
        <v>101.6</v>
      </c>
      <c r="I6" s="164">
        <v>101.6</v>
      </c>
      <c r="J6" s="163">
        <v>101.5</v>
      </c>
      <c r="K6" s="164">
        <v>129.69999999999999</v>
      </c>
    </row>
    <row r="7" spans="1:11" ht="14.25">
      <c r="A7" s="169" t="s">
        <v>150</v>
      </c>
      <c r="B7" s="166">
        <v>107.69</v>
      </c>
      <c r="C7" s="167">
        <v>89.73</v>
      </c>
      <c r="D7" s="166">
        <v>92.54</v>
      </c>
      <c r="E7" s="167">
        <v>86.54</v>
      </c>
      <c r="F7" s="163">
        <v>93.1</v>
      </c>
      <c r="G7" s="168">
        <v>94.3</v>
      </c>
      <c r="H7" s="164">
        <v>101.8</v>
      </c>
      <c r="I7" s="164">
        <v>112.8</v>
      </c>
      <c r="J7" s="163">
        <v>119</v>
      </c>
      <c r="K7" s="164">
        <v>125.8</v>
      </c>
    </row>
    <row r="8" spans="1:11" ht="14.25">
      <c r="A8" s="165" t="s">
        <v>151</v>
      </c>
      <c r="B8" s="166">
        <v>73.41</v>
      </c>
      <c r="C8" s="167">
        <v>54.68</v>
      </c>
      <c r="D8" s="166">
        <v>64.37</v>
      </c>
      <c r="E8" s="167">
        <v>61.89</v>
      </c>
      <c r="F8" s="163">
        <v>68.599999999999994</v>
      </c>
      <c r="G8" s="168">
        <v>72.2</v>
      </c>
      <c r="H8" s="163">
        <v>71.5</v>
      </c>
      <c r="I8" s="164">
        <v>70.099999999999994</v>
      </c>
      <c r="J8" s="163">
        <v>76.2</v>
      </c>
      <c r="K8" s="164">
        <v>92.1</v>
      </c>
    </row>
    <row r="9" spans="1:11" ht="14.25">
      <c r="A9" s="165" t="s">
        <v>152</v>
      </c>
      <c r="B9" s="166">
        <v>41.54</v>
      </c>
      <c r="C9" s="167">
        <v>55.51</v>
      </c>
      <c r="D9" s="166">
        <v>43.35</v>
      </c>
      <c r="E9" s="167">
        <v>67.88</v>
      </c>
      <c r="F9" s="163">
        <v>48.4</v>
      </c>
      <c r="G9" s="168">
        <v>46.9</v>
      </c>
      <c r="H9" s="164">
        <v>42.6</v>
      </c>
      <c r="I9" s="164">
        <v>35.700000000000003</v>
      </c>
      <c r="J9" s="163">
        <v>49.1</v>
      </c>
      <c r="K9" s="164">
        <v>56.7</v>
      </c>
    </row>
    <row r="10" spans="1:11" ht="14.25">
      <c r="A10" s="165" t="s">
        <v>153</v>
      </c>
      <c r="B10" s="166">
        <v>32.869999999999997</v>
      </c>
      <c r="C10" s="167">
        <v>26.28</v>
      </c>
      <c r="D10" s="166">
        <v>20.73</v>
      </c>
      <c r="E10" s="167">
        <v>25.43</v>
      </c>
      <c r="F10" s="163">
        <v>25.6</v>
      </c>
      <c r="G10" s="168">
        <v>21.9</v>
      </c>
      <c r="H10" s="164">
        <v>20.3</v>
      </c>
      <c r="I10" s="164">
        <v>27.9</v>
      </c>
      <c r="J10" s="163">
        <v>28.7</v>
      </c>
      <c r="K10" s="164">
        <v>26.3</v>
      </c>
    </row>
    <row r="11" spans="1:11" ht="14.25">
      <c r="A11" s="165" t="s">
        <v>154</v>
      </c>
      <c r="B11" s="166">
        <v>65.290000000000006</v>
      </c>
      <c r="C11" s="167">
        <v>63.76</v>
      </c>
      <c r="D11" s="166">
        <v>77.2</v>
      </c>
      <c r="E11" s="167">
        <v>70.11</v>
      </c>
      <c r="F11" s="163">
        <v>93.8</v>
      </c>
      <c r="G11" s="168">
        <v>57.9</v>
      </c>
      <c r="H11" s="164">
        <v>63.3</v>
      </c>
      <c r="I11" s="164">
        <v>65.900000000000006</v>
      </c>
      <c r="J11" s="163">
        <v>60.7</v>
      </c>
      <c r="K11" s="164">
        <v>67.2</v>
      </c>
    </row>
    <row r="12" spans="1:11" ht="14.25">
      <c r="A12" s="170" t="s">
        <v>155</v>
      </c>
      <c r="B12" s="171">
        <v>45.57</v>
      </c>
      <c r="C12" s="172">
        <v>50.81</v>
      </c>
      <c r="D12" s="171">
        <v>45.08</v>
      </c>
      <c r="E12" s="172">
        <v>48.72</v>
      </c>
      <c r="F12" s="173">
        <v>47</v>
      </c>
      <c r="G12" s="174">
        <v>46.9</v>
      </c>
      <c r="H12" s="173">
        <v>39.9</v>
      </c>
      <c r="I12" s="175">
        <v>39.4</v>
      </c>
      <c r="J12" s="173">
        <v>43.7</v>
      </c>
      <c r="K12" s="175">
        <v>51.7</v>
      </c>
    </row>
    <row r="13" spans="1:11">
      <c r="A13" s="146"/>
      <c r="B13" s="147"/>
      <c r="C13" s="147"/>
    </row>
  </sheetData>
  <mergeCells count="7">
    <mergeCell ref="H3:I3"/>
    <mergeCell ref="J3:K3"/>
    <mergeCell ref="A1:E1"/>
    <mergeCell ref="A3:A4"/>
    <mergeCell ref="B3:C3"/>
    <mergeCell ref="D3:E3"/>
    <mergeCell ref="F3: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B1" workbookViewId="0">
      <selection activeCell="H11" sqref="H11"/>
    </sheetView>
  </sheetViews>
  <sheetFormatPr defaultRowHeight="15"/>
  <cols>
    <col min="1" max="1" width="28.140625" customWidth="1"/>
    <col min="2" max="2" width="13.140625" bestFit="1" customWidth="1"/>
    <col min="3" max="3" width="0" hidden="1" customWidth="1"/>
    <col min="5" max="8" width="9.140625" customWidth="1"/>
    <col min="12" max="12" width="15.42578125" bestFit="1" customWidth="1"/>
    <col min="13" max="13" width="16.140625" bestFit="1" customWidth="1"/>
  </cols>
  <sheetData>
    <row r="1" spans="1:8" ht="15.75">
      <c r="A1" s="465" t="s">
        <v>347</v>
      </c>
      <c r="B1" s="465"/>
      <c r="C1" s="465"/>
      <c r="D1" s="465"/>
      <c r="E1" s="465"/>
      <c r="F1" s="1"/>
      <c r="G1" s="1"/>
      <c r="H1" s="1"/>
    </row>
    <row r="2" spans="1:8" ht="15.75">
      <c r="A2" s="204" t="s">
        <v>133</v>
      </c>
      <c r="B2" s="205" t="s">
        <v>64</v>
      </c>
      <c r="C2" s="311">
        <v>2017</v>
      </c>
      <c r="D2" s="311">
        <v>2018</v>
      </c>
      <c r="E2" s="311">
        <v>2019</v>
      </c>
      <c r="F2" s="311">
        <v>2020</v>
      </c>
      <c r="G2" s="311">
        <v>2021</v>
      </c>
      <c r="H2" s="312" t="s">
        <v>1</v>
      </c>
    </row>
    <row r="3" spans="1:8" ht="16.5">
      <c r="A3" s="184" t="s">
        <v>348</v>
      </c>
      <c r="B3" s="313" t="s">
        <v>157</v>
      </c>
      <c r="C3" s="314">
        <v>239.2</v>
      </c>
      <c r="D3" s="315">
        <v>441.5</v>
      </c>
      <c r="E3" s="314">
        <v>316.7</v>
      </c>
      <c r="F3" s="314">
        <v>261.3</v>
      </c>
      <c r="G3" s="314">
        <v>228.4</v>
      </c>
      <c r="H3" s="314">
        <v>150.80000000000001</v>
      </c>
    </row>
    <row r="4" spans="1:8" ht="16.5">
      <c r="A4" s="138" t="s">
        <v>349</v>
      </c>
      <c r="B4" s="316" t="s">
        <v>157</v>
      </c>
      <c r="C4" s="314">
        <v>156.9</v>
      </c>
      <c r="D4" s="317">
        <v>330.3</v>
      </c>
      <c r="E4" s="314">
        <v>348.8</v>
      </c>
      <c r="F4" s="314">
        <v>280.8</v>
      </c>
      <c r="G4" s="314">
        <v>241.9</v>
      </c>
      <c r="H4" s="314">
        <v>181.9</v>
      </c>
    </row>
    <row r="5" spans="1:8" ht="15.75">
      <c r="A5" s="138" t="s">
        <v>158</v>
      </c>
      <c r="B5" s="316" t="s">
        <v>157</v>
      </c>
      <c r="C5" s="314">
        <v>33.700000000000003</v>
      </c>
      <c r="D5" s="314">
        <v>36.799999999999997</v>
      </c>
      <c r="E5" s="314">
        <v>33.6</v>
      </c>
      <c r="F5" s="314">
        <v>24.4</v>
      </c>
      <c r="G5" s="314">
        <v>28.2</v>
      </c>
      <c r="H5" s="314">
        <v>41.9</v>
      </c>
    </row>
    <row r="6" spans="1:8" ht="15.75">
      <c r="A6" s="138" t="s">
        <v>159</v>
      </c>
      <c r="B6" s="316" t="s">
        <v>157</v>
      </c>
      <c r="C6" s="314">
        <v>439.8</v>
      </c>
      <c r="D6" s="314">
        <v>493</v>
      </c>
      <c r="E6" s="314">
        <v>458.9</v>
      </c>
      <c r="F6" s="314">
        <v>569.5</v>
      </c>
      <c r="G6" s="314">
        <v>537.79999999999995</v>
      </c>
      <c r="H6" s="314">
        <v>533.29999999999995</v>
      </c>
    </row>
    <row r="7" spans="1:8" ht="16.5">
      <c r="A7" s="138" t="s">
        <v>350</v>
      </c>
      <c r="B7" s="316" t="s">
        <v>157</v>
      </c>
      <c r="C7" s="318">
        <v>11.9</v>
      </c>
      <c r="D7" s="314">
        <v>12</v>
      </c>
      <c r="E7" s="314">
        <v>3</v>
      </c>
      <c r="F7" s="314">
        <v>3.4</v>
      </c>
      <c r="G7" s="314">
        <v>1.3</v>
      </c>
      <c r="H7" s="314">
        <v>3.8</v>
      </c>
    </row>
    <row r="8" spans="1:8" ht="16.5">
      <c r="A8" s="138" t="s">
        <v>351</v>
      </c>
      <c r="B8" s="316" t="s">
        <v>160</v>
      </c>
      <c r="C8" s="314">
        <v>4.8</v>
      </c>
      <c r="D8" s="314">
        <v>5.3</v>
      </c>
      <c r="E8" s="314">
        <v>4.4000000000000004</v>
      </c>
      <c r="F8" s="314">
        <v>6.8</v>
      </c>
      <c r="G8" s="314">
        <v>7.8</v>
      </c>
      <c r="H8" s="314">
        <v>8.6999999999999993</v>
      </c>
    </row>
    <row r="9" spans="1:8" ht="15.75">
      <c r="A9" s="138" t="s">
        <v>161</v>
      </c>
      <c r="B9" s="316" t="s">
        <v>162</v>
      </c>
      <c r="C9" s="314">
        <v>3</v>
      </c>
      <c r="D9" s="314">
        <v>3.8</v>
      </c>
      <c r="E9" s="314">
        <v>7.4</v>
      </c>
      <c r="F9" s="314">
        <v>5.7</v>
      </c>
      <c r="G9" s="314">
        <v>11.5</v>
      </c>
      <c r="H9" s="319">
        <v>22.15</v>
      </c>
    </row>
    <row r="10" spans="1:8" ht="15.75">
      <c r="A10" s="138" t="s">
        <v>163</v>
      </c>
      <c r="B10" s="316" t="s">
        <v>157</v>
      </c>
      <c r="C10" s="314">
        <v>20.6</v>
      </c>
      <c r="D10" s="314">
        <v>23.1</v>
      </c>
      <c r="E10" s="314">
        <v>22.3</v>
      </c>
      <c r="F10" s="314">
        <v>28.5</v>
      </c>
      <c r="G10" s="314">
        <v>28.9</v>
      </c>
      <c r="H10" s="314">
        <v>32.200000000000003</v>
      </c>
    </row>
    <row r="11" spans="1:8" ht="16.5">
      <c r="A11" s="141" t="s">
        <v>352</v>
      </c>
      <c r="B11" s="320" t="s">
        <v>157</v>
      </c>
      <c r="C11" s="321">
        <v>83.6</v>
      </c>
      <c r="D11" s="322">
        <v>117.8</v>
      </c>
      <c r="E11" s="322">
        <v>96.4</v>
      </c>
      <c r="F11" s="314">
        <v>108.5</v>
      </c>
      <c r="G11" s="314">
        <v>111.6</v>
      </c>
      <c r="H11" s="321">
        <v>123.9</v>
      </c>
    </row>
    <row r="12" spans="1:8" ht="15.75">
      <c r="A12" s="99" t="s">
        <v>41</v>
      </c>
      <c r="B12" s="310"/>
      <c r="C12" s="99"/>
      <c r="D12" s="99"/>
      <c r="E12" s="323"/>
      <c r="F12" s="324"/>
      <c r="G12" s="324"/>
      <c r="H12" s="1"/>
    </row>
    <row r="13" spans="1:8" ht="16.5">
      <c r="A13" s="99" t="s">
        <v>353</v>
      </c>
      <c r="B13" s="310"/>
      <c r="C13" s="99"/>
      <c r="D13" s="99"/>
      <c r="E13" s="325"/>
      <c r="F13" s="325"/>
      <c r="G13" s="325"/>
      <c r="H13" s="1"/>
    </row>
    <row r="14" spans="1:8" ht="16.5">
      <c r="A14" s="483" t="s">
        <v>354</v>
      </c>
      <c r="B14" s="483"/>
      <c r="C14" s="483"/>
      <c r="D14" s="483"/>
      <c r="E14" s="1"/>
      <c r="F14" s="1"/>
      <c r="G14" s="1"/>
      <c r="H14" s="1"/>
    </row>
    <row r="23" spans="12:13">
      <c r="L23" s="176"/>
      <c r="M23" s="177"/>
    </row>
    <row r="25" spans="12:13">
      <c r="L25" s="17"/>
      <c r="M25" s="17"/>
    </row>
  </sheetData>
  <mergeCells count="2">
    <mergeCell ref="A14:D14"/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RowHeight="15"/>
  <cols>
    <col min="1" max="1" width="15" customWidth="1"/>
    <col min="4" max="4" width="10.42578125" bestFit="1" customWidth="1"/>
  </cols>
  <sheetData>
    <row r="1" spans="1:4" ht="15.75">
      <c r="A1" s="461" t="s">
        <v>172</v>
      </c>
      <c r="B1" s="461"/>
      <c r="C1" s="461"/>
      <c r="D1" s="461"/>
    </row>
    <row r="2" spans="1:4" ht="15.75">
      <c r="A2" s="1"/>
      <c r="B2" s="1"/>
      <c r="C2" s="1"/>
      <c r="D2" s="326" t="s">
        <v>164</v>
      </c>
    </row>
    <row r="3" spans="1:4" ht="16.5">
      <c r="A3" s="327" t="s">
        <v>83</v>
      </c>
      <c r="B3" s="328" t="s">
        <v>355</v>
      </c>
      <c r="C3" s="328" t="s">
        <v>165</v>
      </c>
      <c r="D3" s="329" t="s">
        <v>86</v>
      </c>
    </row>
    <row r="4" spans="1:4" ht="15.75">
      <c r="A4" s="330" t="s">
        <v>166</v>
      </c>
      <c r="B4" s="331">
        <v>336.6</v>
      </c>
      <c r="C4" s="332">
        <v>1736.7</v>
      </c>
      <c r="D4" s="333">
        <v>2073.3000000000002</v>
      </c>
    </row>
    <row r="5" spans="1:4" ht="15.75">
      <c r="A5" s="330" t="s">
        <v>167</v>
      </c>
      <c r="B5" s="332">
        <v>366.2</v>
      </c>
      <c r="C5" s="332">
        <v>1998.9</v>
      </c>
      <c r="D5" s="333">
        <v>2365.1</v>
      </c>
    </row>
    <row r="6" spans="1:4" ht="15.75">
      <c r="A6" s="330" t="s">
        <v>168</v>
      </c>
      <c r="B6" s="334">
        <v>405</v>
      </c>
      <c r="C6" s="332">
        <v>1882.5</v>
      </c>
      <c r="D6" s="333">
        <v>2287.5</v>
      </c>
    </row>
    <row r="7" spans="1:4" ht="15.75">
      <c r="A7" s="330" t="s">
        <v>169</v>
      </c>
      <c r="B7" s="334">
        <v>349.1</v>
      </c>
      <c r="C7" s="335">
        <v>1889.9</v>
      </c>
      <c r="D7" s="333">
        <v>2239</v>
      </c>
    </row>
    <row r="8" spans="1:4" ht="15.75">
      <c r="A8" s="336" t="s">
        <v>170</v>
      </c>
      <c r="B8" s="337">
        <v>270.7</v>
      </c>
      <c r="C8" s="338">
        <v>1676.6</v>
      </c>
      <c r="D8" s="339">
        <v>1947.3</v>
      </c>
    </row>
    <row r="9" spans="1:4" ht="15.75">
      <c r="A9" s="1" t="s">
        <v>171</v>
      </c>
      <c r="B9" s="340"/>
      <c r="C9" s="1"/>
      <c r="D9" s="1"/>
    </row>
    <row r="10" spans="1:4" ht="16.5">
      <c r="A10" s="341" t="s">
        <v>356</v>
      </c>
      <c r="B10" s="341"/>
      <c r="C10" s="1"/>
      <c r="D10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6" sqref="C6"/>
    </sheetView>
  </sheetViews>
  <sheetFormatPr defaultRowHeight="15"/>
  <sheetData>
    <row r="1" spans="1:7" ht="15.75">
      <c r="A1" s="342" t="s">
        <v>173</v>
      </c>
      <c r="B1" s="1"/>
      <c r="C1" s="1"/>
      <c r="D1" s="1"/>
      <c r="E1" s="82"/>
      <c r="F1" s="1"/>
      <c r="G1" s="1"/>
    </row>
    <row r="2" spans="1:7">
      <c r="A2" s="101"/>
      <c r="B2" s="102"/>
      <c r="C2" s="343" t="s">
        <v>174</v>
      </c>
      <c r="D2" s="343" t="s">
        <v>175</v>
      </c>
      <c r="E2" s="343" t="s">
        <v>176</v>
      </c>
      <c r="F2" s="343" t="s">
        <v>177</v>
      </c>
      <c r="G2" s="343" t="s">
        <v>178</v>
      </c>
    </row>
    <row r="3" spans="1:7">
      <c r="A3" s="496" t="s">
        <v>179</v>
      </c>
      <c r="B3" s="478"/>
      <c r="C3" s="344"/>
      <c r="D3" s="344"/>
      <c r="E3" s="344"/>
      <c r="F3" s="344"/>
      <c r="G3" s="344"/>
    </row>
    <row r="4" spans="1:7">
      <c r="A4" s="345"/>
      <c r="B4" s="110" t="s">
        <v>180</v>
      </c>
      <c r="C4" s="346">
        <v>89.6</v>
      </c>
      <c r="D4" s="346">
        <v>94.1</v>
      </c>
      <c r="E4" s="347">
        <v>94.8</v>
      </c>
      <c r="F4" s="347">
        <v>83.2</v>
      </c>
      <c r="G4" s="347">
        <v>84.1</v>
      </c>
    </row>
    <row r="5" spans="1:7">
      <c r="A5" s="345"/>
      <c r="B5" s="110" t="s">
        <v>181</v>
      </c>
      <c r="C5" s="346">
        <v>26.1</v>
      </c>
      <c r="D5" s="346">
        <v>25.5</v>
      </c>
      <c r="E5" s="347">
        <v>24.9</v>
      </c>
      <c r="F5" s="347">
        <v>25</v>
      </c>
      <c r="G5" s="347">
        <v>25.3</v>
      </c>
    </row>
    <row r="6" spans="1:7">
      <c r="A6" s="148"/>
      <c r="B6" s="348" t="s">
        <v>182</v>
      </c>
      <c r="C6" s="350">
        <v>115.7</v>
      </c>
      <c r="D6" s="350">
        <v>119.6</v>
      </c>
      <c r="E6" s="351">
        <v>119.7</v>
      </c>
      <c r="F6" s="351">
        <v>108.2</v>
      </c>
      <c r="G6" s="351">
        <v>109.4</v>
      </c>
    </row>
    <row r="7" spans="1:7">
      <c r="A7" s="496" t="s">
        <v>183</v>
      </c>
      <c r="B7" s="478"/>
      <c r="C7" s="352"/>
      <c r="D7" s="352"/>
      <c r="E7" s="352"/>
      <c r="F7" s="352"/>
      <c r="G7" s="352"/>
    </row>
    <row r="8" spans="1:7">
      <c r="A8" s="345"/>
      <c r="B8" s="110" t="s">
        <v>184</v>
      </c>
      <c r="C8" s="353">
        <v>30.4</v>
      </c>
      <c r="D8" s="353">
        <v>30.9</v>
      </c>
      <c r="E8" s="353">
        <v>25.9</v>
      </c>
      <c r="F8" s="353">
        <v>22.8</v>
      </c>
      <c r="G8" s="353">
        <v>36.299999999999997</v>
      </c>
    </row>
    <row r="9" spans="1:7">
      <c r="A9" s="345"/>
      <c r="B9" s="110" t="s">
        <v>185</v>
      </c>
      <c r="C9" s="346">
        <v>11</v>
      </c>
      <c r="D9" s="346">
        <v>14.1</v>
      </c>
      <c r="E9" s="347">
        <v>11</v>
      </c>
      <c r="F9" s="347">
        <v>11.7</v>
      </c>
      <c r="G9" s="347">
        <v>15.6</v>
      </c>
    </row>
    <row r="10" spans="1:7">
      <c r="A10" s="148"/>
      <c r="B10" s="348" t="s">
        <v>186</v>
      </c>
      <c r="C10" s="350">
        <v>41.4</v>
      </c>
      <c r="D10" s="350">
        <v>45</v>
      </c>
      <c r="E10" s="351">
        <v>36.9</v>
      </c>
      <c r="F10" s="351">
        <v>34.5</v>
      </c>
      <c r="G10" s="351">
        <v>51.9</v>
      </c>
    </row>
    <row r="11" spans="1:7">
      <c r="A11" s="496" t="s">
        <v>187</v>
      </c>
      <c r="B11" s="478"/>
      <c r="C11" s="352"/>
      <c r="D11" s="352"/>
      <c r="E11" s="352"/>
      <c r="F11" s="352"/>
      <c r="G11" s="352"/>
    </row>
    <row r="12" spans="1:7">
      <c r="A12" s="345"/>
      <c r="B12" s="110" t="s">
        <v>188</v>
      </c>
      <c r="C12" s="346">
        <v>344</v>
      </c>
      <c r="D12" s="346">
        <v>348</v>
      </c>
      <c r="E12" s="347">
        <v>289</v>
      </c>
      <c r="F12" s="347">
        <v>274.60000000000002</v>
      </c>
      <c r="G12" s="347">
        <v>431.6</v>
      </c>
    </row>
    <row r="13" spans="1:7">
      <c r="A13" s="148"/>
      <c r="B13" s="354" t="s">
        <v>189</v>
      </c>
      <c r="C13" s="349">
        <v>426</v>
      </c>
      <c r="D13" s="349">
        <v>543</v>
      </c>
      <c r="E13" s="355">
        <v>421</v>
      </c>
      <c r="F13" s="355">
        <v>466.4</v>
      </c>
      <c r="G13" s="355">
        <v>614.79999999999995</v>
      </c>
    </row>
    <row r="14" spans="1:7" ht="15.75">
      <c r="A14" s="356" t="s">
        <v>190</v>
      </c>
      <c r="B14" s="356"/>
      <c r="C14" s="1"/>
      <c r="D14" s="1"/>
      <c r="E14" s="82"/>
      <c r="F14" s="1"/>
      <c r="G14" s="1"/>
    </row>
    <row r="15" spans="1:7" ht="15.75">
      <c r="A15" s="99" t="s">
        <v>41</v>
      </c>
      <c r="B15" s="99"/>
      <c r="C15" s="1"/>
      <c r="D15" s="1"/>
      <c r="E15" s="82"/>
      <c r="F15" s="1"/>
      <c r="G15" s="1"/>
    </row>
    <row r="16" spans="1:7" ht="15.75">
      <c r="A16" s="357" t="s">
        <v>191</v>
      </c>
      <c r="B16" s="99"/>
      <c r="C16" s="1"/>
      <c r="D16" s="1"/>
      <c r="E16" s="82"/>
      <c r="F16" s="1"/>
      <c r="G16" s="1"/>
    </row>
    <row r="17" spans="1:7" ht="15.75">
      <c r="A17" s="99" t="s">
        <v>192</v>
      </c>
      <c r="B17" s="99"/>
      <c r="C17" s="1"/>
      <c r="D17" s="1"/>
      <c r="E17" s="82"/>
      <c r="F17" s="1"/>
      <c r="G17" s="1"/>
    </row>
    <row r="18" spans="1:7" ht="15.75">
      <c r="A18" s="99" t="s">
        <v>357</v>
      </c>
      <c r="B18" s="99"/>
      <c r="C18" s="1"/>
      <c r="D18" s="1"/>
      <c r="E18" s="82"/>
      <c r="F18" s="1"/>
      <c r="G18" s="1"/>
    </row>
  </sheetData>
  <mergeCells count="3">
    <mergeCell ref="A3:B3"/>
    <mergeCell ref="A7:B7"/>
    <mergeCell ref="A11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3" sqref="C13"/>
    </sheetView>
  </sheetViews>
  <sheetFormatPr defaultColWidth="8.85546875" defaultRowHeight="12.75"/>
  <cols>
    <col min="1" max="1" width="26.85546875" style="179" customWidth="1"/>
    <col min="2" max="2" width="9.5703125" style="179" customWidth="1"/>
    <col min="3" max="3" width="10.140625" style="179" customWidth="1"/>
    <col min="4" max="6" width="9.85546875" style="179" bestFit="1" customWidth="1"/>
    <col min="7" max="16384" width="8.85546875" style="179"/>
  </cols>
  <sheetData>
    <row r="1" spans="1:8" ht="14.25">
      <c r="A1" s="195" t="s">
        <v>204</v>
      </c>
      <c r="B1" s="1"/>
      <c r="C1" s="1"/>
      <c r="D1" s="1"/>
      <c r="E1" s="1"/>
      <c r="F1" s="1"/>
    </row>
    <row r="2" spans="1:8" ht="14.25">
      <c r="A2" s="134"/>
      <c r="B2" s="183">
        <v>2018</v>
      </c>
      <c r="C2" s="183">
        <v>2019</v>
      </c>
      <c r="D2" s="183">
        <v>2020</v>
      </c>
      <c r="E2" s="183">
        <v>2021</v>
      </c>
      <c r="F2" s="183" t="s">
        <v>1</v>
      </c>
      <c r="G2" s="180"/>
    </row>
    <row r="3" spans="1:8" ht="14.25">
      <c r="A3" s="184" t="s">
        <v>193</v>
      </c>
      <c r="B3" s="185"/>
      <c r="C3" s="185"/>
      <c r="D3" s="185"/>
      <c r="E3" s="185"/>
      <c r="F3" s="185"/>
      <c r="G3" s="180"/>
    </row>
    <row r="4" spans="1:8" ht="14.25">
      <c r="A4" s="138" t="s">
        <v>194</v>
      </c>
      <c r="B4" s="186">
        <v>141.80000000000001</v>
      </c>
      <c r="C4" s="186">
        <v>141.6</v>
      </c>
      <c r="D4" s="186">
        <v>141.6</v>
      </c>
      <c r="E4" s="186">
        <v>128.5</v>
      </c>
      <c r="F4" s="187">
        <v>127.9</v>
      </c>
      <c r="G4" s="181"/>
      <c r="H4" s="181"/>
    </row>
    <row r="5" spans="1:8" ht="14.25">
      <c r="A5" s="138" t="s">
        <v>195</v>
      </c>
      <c r="B5" s="188">
        <v>92.5</v>
      </c>
      <c r="C5" s="188">
        <v>94.8</v>
      </c>
      <c r="D5" s="188">
        <v>94.8</v>
      </c>
      <c r="E5" s="188">
        <v>114.9</v>
      </c>
      <c r="F5" s="189">
        <v>122.9</v>
      </c>
      <c r="G5" s="181"/>
      <c r="H5" s="181"/>
    </row>
    <row r="6" spans="1:8" ht="14.25">
      <c r="A6" s="190" t="s">
        <v>196</v>
      </c>
      <c r="B6" s="191">
        <v>234.3</v>
      </c>
      <c r="C6" s="192">
        <v>236.4</v>
      </c>
      <c r="D6" s="191">
        <v>236.4</v>
      </c>
      <c r="E6" s="191">
        <v>243.5</v>
      </c>
      <c r="F6" s="192">
        <v>250.8</v>
      </c>
      <c r="G6" s="181"/>
      <c r="H6" s="181"/>
    </row>
    <row r="7" spans="1:8" ht="14.25">
      <c r="A7" s="138" t="s">
        <v>197</v>
      </c>
      <c r="B7" s="193"/>
      <c r="C7" s="193"/>
      <c r="D7" s="193"/>
      <c r="E7" s="193"/>
      <c r="F7" s="193"/>
      <c r="G7" s="181"/>
      <c r="H7" s="181"/>
    </row>
    <row r="8" spans="1:8" ht="14.25">
      <c r="A8" s="138" t="s">
        <v>198</v>
      </c>
      <c r="B8" s="186">
        <v>272.5</v>
      </c>
      <c r="C8" s="186">
        <v>258.10000000000002</v>
      </c>
      <c r="D8" s="186">
        <v>322.60000000000002</v>
      </c>
      <c r="E8" s="186">
        <v>284.8</v>
      </c>
      <c r="F8" s="186">
        <v>272.8</v>
      </c>
      <c r="G8" s="181"/>
      <c r="H8" s="181"/>
    </row>
    <row r="9" spans="1:8" ht="14.25">
      <c r="A9" s="138" t="s">
        <v>199</v>
      </c>
      <c r="B9" s="188">
        <v>220.5</v>
      </c>
      <c r="C9" s="188">
        <v>200.7</v>
      </c>
      <c r="D9" s="188">
        <v>246.9</v>
      </c>
      <c r="E9" s="188">
        <v>253</v>
      </c>
      <c r="F9" s="188">
        <v>262.2</v>
      </c>
      <c r="G9" s="181"/>
      <c r="H9" s="181"/>
    </row>
    <row r="10" spans="1:8" ht="14.25">
      <c r="A10" s="190" t="s">
        <v>200</v>
      </c>
      <c r="B10" s="191">
        <v>493</v>
      </c>
      <c r="C10" s="192">
        <v>458.8</v>
      </c>
      <c r="D10" s="191">
        <v>569.5</v>
      </c>
      <c r="E10" s="191">
        <v>537.79999999999995</v>
      </c>
      <c r="F10" s="192">
        <v>535</v>
      </c>
      <c r="G10" s="181"/>
      <c r="H10" s="181"/>
    </row>
    <row r="11" spans="1:8" ht="16.5">
      <c r="A11" s="138" t="s">
        <v>205</v>
      </c>
      <c r="B11" s="193"/>
      <c r="C11" s="193"/>
      <c r="D11" s="193"/>
      <c r="E11" s="193"/>
      <c r="F11" s="193"/>
      <c r="G11" s="180"/>
    </row>
    <row r="12" spans="1:8" ht="14.25">
      <c r="A12" s="138" t="s">
        <v>201</v>
      </c>
      <c r="B12" s="186">
        <v>2030.6</v>
      </c>
      <c r="C12" s="186">
        <v>1866.2</v>
      </c>
      <c r="D12" s="186">
        <v>2286.3000000000002</v>
      </c>
      <c r="E12" s="186">
        <v>2008.5</v>
      </c>
      <c r="F12" s="186">
        <v>1926.6</v>
      </c>
      <c r="G12" s="180"/>
    </row>
    <row r="13" spans="1:8" ht="14.25">
      <c r="A13" s="141" t="s">
        <v>202</v>
      </c>
      <c r="B13" s="188">
        <v>2932.2</v>
      </c>
      <c r="C13" s="188">
        <v>2502.5</v>
      </c>
      <c r="D13" s="188">
        <v>2695.4</v>
      </c>
      <c r="E13" s="188">
        <v>2735.1</v>
      </c>
      <c r="F13" s="188">
        <v>2767.5</v>
      </c>
      <c r="G13" s="180"/>
    </row>
    <row r="14" spans="1:8" ht="14.25">
      <c r="A14" s="194" t="s">
        <v>203</v>
      </c>
      <c r="B14" s="99"/>
      <c r="C14" s="99"/>
      <c r="D14" s="99"/>
      <c r="E14" s="99"/>
      <c r="F14" s="99"/>
    </row>
    <row r="15" spans="1:8" ht="14.25">
      <c r="A15" s="99" t="s">
        <v>11</v>
      </c>
      <c r="B15" s="99"/>
      <c r="C15" s="99"/>
      <c r="D15" s="99"/>
      <c r="E15" s="99"/>
      <c r="F15" s="99"/>
    </row>
    <row r="16" spans="1:8" ht="16.5">
      <c r="A16" s="497" t="s">
        <v>206</v>
      </c>
      <c r="B16" s="483"/>
      <c r="C16" s="483"/>
      <c r="D16" s="483"/>
      <c r="E16" s="99"/>
      <c r="F16" s="99"/>
    </row>
    <row r="18" spans="4:4">
      <c r="D18" s="182"/>
    </row>
    <row r="19" spans="4:4">
      <c r="D19" s="182"/>
    </row>
  </sheetData>
  <mergeCells count="1">
    <mergeCell ref="A16:D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7" sqref="B7"/>
    </sheetView>
  </sheetViews>
  <sheetFormatPr defaultRowHeight="15"/>
  <cols>
    <col min="1" max="1" width="40.5703125" customWidth="1"/>
    <col min="2" max="6" width="7.7109375" customWidth="1"/>
  </cols>
  <sheetData>
    <row r="1" spans="1:7" ht="15.75">
      <c r="A1" s="195" t="s">
        <v>358</v>
      </c>
      <c r="B1" s="1"/>
      <c r="C1" s="1"/>
      <c r="D1" s="1"/>
      <c r="E1" s="1"/>
      <c r="F1" s="1"/>
    </row>
    <row r="2" spans="1:7" ht="15.75">
      <c r="A2" s="134"/>
      <c r="B2" s="183">
        <v>2018</v>
      </c>
      <c r="C2" s="183">
        <v>2019</v>
      </c>
      <c r="D2" s="183">
        <v>2020</v>
      </c>
      <c r="E2" s="183">
        <v>2021</v>
      </c>
      <c r="F2" s="183" t="s">
        <v>1</v>
      </c>
      <c r="G2" s="178"/>
    </row>
    <row r="3" spans="1:7" ht="15.75">
      <c r="A3" s="196" t="s">
        <v>207</v>
      </c>
      <c r="B3" s="197">
        <v>202.4</v>
      </c>
      <c r="C3" s="197">
        <v>197.4</v>
      </c>
      <c r="D3" s="197">
        <v>200.5</v>
      </c>
      <c r="E3" s="197">
        <v>223</v>
      </c>
      <c r="F3" s="197">
        <v>242.5</v>
      </c>
      <c r="G3" s="178"/>
    </row>
    <row r="4" spans="1:7" ht="16.5">
      <c r="A4" s="198" t="s">
        <v>208</v>
      </c>
      <c r="B4" s="199">
        <v>73.099999999999994</v>
      </c>
      <c r="C4" s="199">
        <v>71.900000000000006</v>
      </c>
      <c r="D4" s="199">
        <v>89.8</v>
      </c>
      <c r="E4" s="199">
        <v>92.4</v>
      </c>
      <c r="F4" s="199">
        <v>116.5</v>
      </c>
      <c r="G4" s="178"/>
    </row>
    <row r="5" spans="1:7" ht="15.75">
      <c r="A5" s="198" t="s">
        <v>209</v>
      </c>
      <c r="B5" s="199">
        <v>5262.2</v>
      </c>
      <c r="C5" s="199">
        <v>4606.1000000000004</v>
      </c>
      <c r="D5" s="199">
        <v>6810.9</v>
      </c>
      <c r="E5" s="199">
        <v>7783.3</v>
      </c>
      <c r="F5" s="199">
        <v>8707.7999999999993</v>
      </c>
      <c r="G5" s="178"/>
    </row>
    <row r="6" spans="1:7" ht="15.75">
      <c r="A6" s="198" t="s">
        <v>210</v>
      </c>
      <c r="B6" s="199">
        <v>1233.0999999999999</v>
      </c>
      <c r="C6" s="199">
        <v>938.8</v>
      </c>
      <c r="D6" s="199">
        <v>1264.2</v>
      </c>
      <c r="E6" s="199">
        <v>1133.3</v>
      </c>
      <c r="F6" s="199">
        <v>1380</v>
      </c>
      <c r="G6" s="178"/>
    </row>
    <row r="7" spans="1:7" ht="16.5">
      <c r="A7" s="200" t="s">
        <v>211</v>
      </c>
      <c r="B7" s="201">
        <v>55.1</v>
      </c>
      <c r="C7" s="201">
        <v>51.3</v>
      </c>
      <c r="D7" s="201">
        <v>61.9</v>
      </c>
      <c r="E7" s="201">
        <v>70</v>
      </c>
      <c r="F7" s="201">
        <v>62.9</v>
      </c>
      <c r="G7" s="178"/>
    </row>
    <row r="8" spans="1:7" ht="15.75">
      <c r="A8" s="356" t="s">
        <v>212</v>
      </c>
      <c r="B8" s="164"/>
      <c r="C8" s="164"/>
      <c r="D8" s="164"/>
      <c r="E8" s="164"/>
      <c r="F8" s="164"/>
    </row>
    <row r="9" spans="1:7" ht="15.75">
      <c r="A9" s="99" t="s">
        <v>11</v>
      </c>
      <c r="B9" s="214"/>
      <c r="C9" s="214"/>
      <c r="D9" s="214"/>
      <c r="E9" s="214"/>
      <c r="F9" s="214"/>
    </row>
    <row r="10" spans="1:7" ht="16.5">
      <c r="A10" s="358" t="s">
        <v>359</v>
      </c>
      <c r="B10" s="359"/>
      <c r="C10" s="359"/>
      <c r="D10" s="359"/>
      <c r="E10" s="1"/>
      <c r="F10" s="1"/>
    </row>
    <row r="11" spans="1:7" ht="16.5">
      <c r="A11" s="360" t="s">
        <v>360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defaultColWidth="8.7109375" defaultRowHeight="14.25"/>
  <cols>
    <col min="1" max="1" width="19.140625" style="1" customWidth="1"/>
    <col min="2" max="2" width="15.140625" style="1" customWidth="1"/>
    <col min="3" max="3" width="13.42578125" style="1" customWidth="1"/>
    <col min="4" max="4" width="12.7109375" style="1" customWidth="1"/>
    <col min="5" max="16384" width="8.7109375" style="1"/>
  </cols>
  <sheetData>
    <row r="1" spans="1:4">
      <c r="A1" s="195" t="s">
        <v>223</v>
      </c>
    </row>
    <row r="2" spans="1:4">
      <c r="A2" s="202"/>
      <c r="B2" s="202"/>
      <c r="C2" s="202"/>
      <c r="D2" s="203" t="s">
        <v>213</v>
      </c>
    </row>
    <row r="3" spans="1:4">
      <c r="A3" s="204" t="s">
        <v>83</v>
      </c>
      <c r="B3" s="205" t="s">
        <v>214</v>
      </c>
      <c r="C3" s="205" t="s">
        <v>215</v>
      </c>
      <c r="D3" s="135" t="s">
        <v>216</v>
      </c>
    </row>
    <row r="4" spans="1:4">
      <c r="A4" s="169" t="s">
        <v>217</v>
      </c>
      <c r="B4" s="206">
        <v>491.1</v>
      </c>
      <c r="C4" s="207">
        <v>284.2</v>
      </c>
      <c r="D4" s="206">
        <v>2</v>
      </c>
    </row>
    <row r="5" spans="1:4">
      <c r="A5" s="169" t="s">
        <v>218</v>
      </c>
      <c r="B5" s="208">
        <v>440.9</v>
      </c>
      <c r="C5" s="207">
        <v>458.6</v>
      </c>
      <c r="D5" s="206">
        <v>0.8</v>
      </c>
    </row>
    <row r="6" spans="1:4">
      <c r="A6" s="169" t="s">
        <v>219</v>
      </c>
      <c r="B6" s="208">
        <v>603.79999999999995</v>
      </c>
      <c r="C6" s="207">
        <v>442.4</v>
      </c>
      <c r="D6" s="206">
        <v>0.4</v>
      </c>
    </row>
    <row r="7" spans="1:4">
      <c r="A7" s="169" t="s">
        <v>220</v>
      </c>
      <c r="B7" s="206">
        <v>700.2</v>
      </c>
      <c r="C7" s="207">
        <v>426.3</v>
      </c>
      <c r="D7" s="206">
        <v>0.1</v>
      </c>
    </row>
    <row r="8" spans="1:4">
      <c r="A8" s="209" t="s">
        <v>221</v>
      </c>
      <c r="B8" s="210">
        <v>796.6</v>
      </c>
      <c r="C8" s="211">
        <v>320.7</v>
      </c>
      <c r="D8" s="212">
        <v>0.4</v>
      </c>
    </row>
    <row r="9" spans="1:4">
      <c r="A9" s="213" t="s">
        <v>212</v>
      </c>
      <c r="B9" s="213"/>
      <c r="C9" s="214"/>
      <c r="D9" s="214"/>
    </row>
    <row r="10" spans="1:4">
      <c r="A10" s="498" t="s">
        <v>222</v>
      </c>
      <c r="B10" s="498"/>
      <c r="C10" s="99"/>
      <c r="D10" s="99"/>
    </row>
  </sheetData>
  <mergeCells count="1">
    <mergeCell ref="A10:B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11" sqref="B11"/>
    </sheetView>
  </sheetViews>
  <sheetFormatPr defaultRowHeight="15"/>
  <sheetData>
    <row r="1" spans="1:10" s="362" customFormat="1" ht="16.5">
      <c r="A1" s="361" t="s">
        <v>361</v>
      </c>
      <c r="B1" s="363"/>
      <c r="C1" s="363"/>
      <c r="D1" s="363"/>
      <c r="E1" s="363"/>
      <c r="F1" s="363"/>
      <c r="G1" s="363"/>
      <c r="H1" s="363"/>
      <c r="I1" s="363"/>
      <c r="J1" s="363"/>
    </row>
    <row r="2" spans="1:10" ht="15.75">
      <c r="A2" s="195"/>
      <c r="B2" s="195"/>
      <c r="C2" s="195"/>
      <c r="D2" s="195"/>
      <c r="E2" s="195"/>
      <c r="F2" s="195"/>
      <c r="G2" s="1"/>
      <c r="H2" s="1"/>
      <c r="I2" s="1"/>
      <c r="J2" s="1"/>
    </row>
    <row r="3" spans="1:10" ht="15.75">
      <c r="A3" s="500" t="s">
        <v>83</v>
      </c>
      <c r="B3" s="494" t="s">
        <v>224</v>
      </c>
      <c r="C3" s="503"/>
      <c r="D3" s="494" t="s">
        <v>225</v>
      </c>
      <c r="E3" s="503"/>
      <c r="F3" s="494" t="s">
        <v>226</v>
      </c>
      <c r="G3" s="503"/>
      <c r="H3" s="494" t="s">
        <v>86</v>
      </c>
      <c r="I3" s="495"/>
      <c r="J3" s="1"/>
    </row>
    <row r="4" spans="1:10" ht="15.75">
      <c r="A4" s="501"/>
      <c r="B4" s="215" t="s">
        <v>227</v>
      </c>
      <c r="C4" s="215" t="s">
        <v>228</v>
      </c>
      <c r="D4" s="215" t="s">
        <v>227</v>
      </c>
      <c r="E4" s="215" t="s">
        <v>228</v>
      </c>
      <c r="F4" s="215" t="s">
        <v>227</v>
      </c>
      <c r="G4" s="215" t="s">
        <v>228</v>
      </c>
      <c r="H4" s="215" t="s">
        <v>227</v>
      </c>
      <c r="I4" s="216" t="s">
        <v>228</v>
      </c>
      <c r="J4" s="1"/>
    </row>
    <row r="5" spans="1:10" ht="15.75">
      <c r="A5" s="502"/>
      <c r="B5" s="217" t="s">
        <v>157</v>
      </c>
      <c r="C5" s="218" t="s">
        <v>229</v>
      </c>
      <c r="D5" s="217" t="s">
        <v>157</v>
      </c>
      <c r="E5" s="218" t="s">
        <v>229</v>
      </c>
      <c r="F5" s="217" t="s">
        <v>157</v>
      </c>
      <c r="G5" s="218" t="s">
        <v>229</v>
      </c>
      <c r="H5" s="218" t="s">
        <v>213</v>
      </c>
      <c r="I5" s="219" t="s">
        <v>229</v>
      </c>
      <c r="J5" s="1"/>
    </row>
    <row r="6" spans="1:10" ht="15.75">
      <c r="A6" s="165" t="s">
        <v>230</v>
      </c>
      <c r="B6" s="220">
        <v>161.19999999999999</v>
      </c>
      <c r="C6" s="220">
        <v>113.2</v>
      </c>
      <c r="D6" s="220">
        <v>75.599999999999994</v>
      </c>
      <c r="E6" s="220">
        <v>12.8</v>
      </c>
      <c r="F6" s="221">
        <v>85.8</v>
      </c>
      <c r="G6" s="220">
        <v>27.7</v>
      </c>
      <c r="H6" s="220">
        <v>322.60000000000002</v>
      </c>
      <c r="I6" s="222">
        <v>153.69999999999999</v>
      </c>
      <c r="J6" s="1"/>
    </row>
    <row r="7" spans="1:10" ht="15.75">
      <c r="A7" s="165" t="s">
        <v>231</v>
      </c>
      <c r="B7" s="220">
        <v>173.7</v>
      </c>
      <c r="C7" s="220">
        <v>104.1</v>
      </c>
      <c r="D7" s="220">
        <v>81.900000000000006</v>
      </c>
      <c r="E7" s="220">
        <v>13.2</v>
      </c>
      <c r="F7" s="221">
        <v>72.7</v>
      </c>
      <c r="G7" s="220">
        <v>27.2</v>
      </c>
      <c r="H7" s="220">
        <v>328.3</v>
      </c>
      <c r="I7" s="222">
        <v>144.6</v>
      </c>
      <c r="J7" s="1"/>
    </row>
    <row r="8" spans="1:10" ht="15.75">
      <c r="A8" s="165" t="s">
        <v>232</v>
      </c>
      <c r="B8" s="220">
        <v>146</v>
      </c>
      <c r="C8" s="220">
        <v>107.5</v>
      </c>
      <c r="D8" s="220">
        <v>105.1</v>
      </c>
      <c r="E8" s="220">
        <v>18.399999999999999</v>
      </c>
      <c r="F8" s="221">
        <v>62.6</v>
      </c>
      <c r="G8" s="220">
        <v>24.2</v>
      </c>
      <c r="H8" s="220">
        <v>313.60000000000002</v>
      </c>
      <c r="I8" s="222">
        <v>150.19999999999999</v>
      </c>
      <c r="J8" s="1"/>
    </row>
    <row r="9" spans="1:10" ht="15.75">
      <c r="A9" s="165" t="s">
        <v>233</v>
      </c>
      <c r="B9" s="220">
        <v>210.1</v>
      </c>
      <c r="C9" s="220">
        <v>110.8</v>
      </c>
      <c r="D9" s="220">
        <v>117.3</v>
      </c>
      <c r="E9" s="220">
        <v>18.399999999999999</v>
      </c>
      <c r="F9" s="221">
        <v>78.099999999999994</v>
      </c>
      <c r="G9" s="220">
        <v>28.5</v>
      </c>
      <c r="H9" s="220">
        <v>405.5</v>
      </c>
      <c r="I9" s="222">
        <v>157.69999999999999</v>
      </c>
      <c r="J9" s="1"/>
    </row>
    <row r="10" spans="1:10" ht="15.75">
      <c r="A10" s="223" t="s">
        <v>234</v>
      </c>
      <c r="B10" s="224">
        <v>198.7</v>
      </c>
      <c r="C10" s="224">
        <v>103.6</v>
      </c>
      <c r="D10" s="224">
        <v>130.5</v>
      </c>
      <c r="E10" s="224">
        <v>19.600000000000001</v>
      </c>
      <c r="F10" s="224">
        <v>62.8</v>
      </c>
      <c r="G10" s="224">
        <v>23</v>
      </c>
      <c r="H10" s="224">
        <v>392</v>
      </c>
      <c r="I10" s="225">
        <v>146.1</v>
      </c>
      <c r="J10" s="1"/>
    </row>
    <row r="11" spans="1:10" ht="15.75">
      <c r="A11" s="364" t="s">
        <v>235</v>
      </c>
      <c r="B11" s="99"/>
      <c r="C11" s="99"/>
      <c r="D11" s="99"/>
      <c r="E11" s="99"/>
      <c r="F11" s="99"/>
      <c r="G11" s="99"/>
      <c r="H11" s="365"/>
      <c r="I11" s="365"/>
      <c r="J11" s="1"/>
    </row>
    <row r="12" spans="1:10" ht="15.75">
      <c r="A12" s="499" t="s">
        <v>41</v>
      </c>
      <c r="B12" s="499"/>
      <c r="C12" s="499"/>
      <c r="D12" s="99"/>
      <c r="E12" s="99"/>
      <c r="F12" s="99"/>
      <c r="G12" s="99"/>
      <c r="H12" s="365"/>
      <c r="I12" s="365"/>
      <c r="J12" s="1"/>
    </row>
    <row r="13" spans="1:10" ht="16.5">
      <c r="A13" s="366" t="s">
        <v>362</v>
      </c>
      <c r="B13" s="367"/>
      <c r="C13" s="367"/>
      <c r="D13" s="99"/>
      <c r="E13" s="99"/>
      <c r="F13" s="99"/>
      <c r="G13" s="99"/>
      <c r="H13" s="365"/>
      <c r="I13" s="365"/>
      <c r="J13" s="1"/>
    </row>
    <row r="14" spans="1:10" ht="15.7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mergeCells count="6">
    <mergeCell ref="H3:I3"/>
    <mergeCell ref="A12:C12"/>
    <mergeCell ref="A3:A5"/>
    <mergeCell ref="B3:C3"/>
    <mergeCell ref="D3:E3"/>
    <mergeCell ref="F3:G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C1" workbookViewId="0">
      <selection activeCell="J17" sqref="J17"/>
    </sheetView>
  </sheetViews>
  <sheetFormatPr defaultColWidth="9.140625" defaultRowHeight="12"/>
  <cols>
    <col min="1" max="1" width="5.7109375" style="2" customWidth="1"/>
    <col min="2" max="2" width="25.140625" style="2" customWidth="1"/>
    <col min="3" max="4" width="9.140625" style="2" customWidth="1"/>
    <col min="5" max="7" width="8.7109375" style="2" customWidth="1"/>
    <col min="8" max="16384" width="9.140625" style="2"/>
  </cols>
  <sheetData>
    <row r="1" spans="1:13" ht="22.5" customHeight="1">
      <c r="A1" s="195" t="s">
        <v>236</v>
      </c>
      <c r="B1" s="195"/>
      <c r="C1" s="195"/>
      <c r="D1" s="195"/>
      <c r="E1" s="195"/>
      <c r="F1" s="195"/>
      <c r="G1" s="1"/>
      <c r="H1" s="1"/>
    </row>
    <row r="2" spans="1:13" ht="14.25">
      <c r="A2" s="504"/>
      <c r="B2" s="505"/>
      <c r="C2" s="368" t="s">
        <v>64</v>
      </c>
      <c r="D2" s="104" t="s">
        <v>174</v>
      </c>
      <c r="E2" s="104" t="s">
        <v>175</v>
      </c>
      <c r="F2" s="369" t="s">
        <v>176</v>
      </c>
      <c r="G2" s="104" t="s">
        <v>177</v>
      </c>
      <c r="H2" s="104" t="s">
        <v>237</v>
      </c>
    </row>
    <row r="3" spans="1:13" ht="14.25">
      <c r="A3" s="506" t="s">
        <v>238</v>
      </c>
      <c r="B3" s="507"/>
      <c r="C3" s="370"/>
      <c r="D3" s="370"/>
      <c r="E3" s="371"/>
      <c r="F3" s="370"/>
      <c r="G3" s="371"/>
      <c r="H3" s="371"/>
    </row>
    <row r="4" spans="1:13" ht="14.25">
      <c r="A4" s="109"/>
      <c r="B4" s="109" t="s">
        <v>239</v>
      </c>
      <c r="C4" s="372" t="s">
        <v>240</v>
      </c>
      <c r="D4" s="373">
        <v>23076</v>
      </c>
      <c r="E4" s="373">
        <v>25710</v>
      </c>
      <c r="F4" s="374">
        <v>25911</v>
      </c>
      <c r="G4" s="373">
        <v>25026</v>
      </c>
      <c r="H4" s="373">
        <v>25570</v>
      </c>
      <c r="J4" s="226"/>
    </row>
    <row r="5" spans="1:13" ht="14.25">
      <c r="A5" s="109"/>
      <c r="B5" s="109" t="s">
        <v>241</v>
      </c>
      <c r="C5" s="372" t="s">
        <v>242</v>
      </c>
      <c r="D5" s="373">
        <v>7684</v>
      </c>
      <c r="E5" s="373">
        <v>7684</v>
      </c>
      <c r="F5" s="374">
        <v>7684</v>
      </c>
      <c r="G5" s="373">
        <v>9504</v>
      </c>
      <c r="H5" s="373">
        <v>10024</v>
      </c>
      <c r="J5" s="226"/>
    </row>
    <row r="6" spans="1:13" ht="14.25">
      <c r="A6" s="109"/>
      <c r="B6" s="109" t="s">
        <v>243</v>
      </c>
      <c r="C6" s="372" t="s">
        <v>13</v>
      </c>
      <c r="D6" s="375">
        <v>6122</v>
      </c>
      <c r="E6" s="375">
        <v>8748</v>
      </c>
      <c r="F6" s="376">
        <v>9017</v>
      </c>
      <c r="G6" s="375">
        <v>9664</v>
      </c>
      <c r="H6" s="375">
        <v>10114</v>
      </c>
      <c r="J6" s="226"/>
      <c r="L6" s="227"/>
      <c r="M6" s="227"/>
    </row>
    <row r="7" spans="1:13" ht="14.25">
      <c r="A7" s="109"/>
      <c r="B7" s="109" t="s">
        <v>244</v>
      </c>
      <c r="C7" s="372" t="s">
        <v>13</v>
      </c>
      <c r="D7" s="375">
        <v>3522</v>
      </c>
      <c r="E7" s="375">
        <v>5759</v>
      </c>
      <c r="F7" s="376">
        <v>5177</v>
      </c>
      <c r="G7" s="375">
        <v>6113</v>
      </c>
      <c r="H7" s="375">
        <v>6272</v>
      </c>
      <c r="J7" s="226"/>
    </row>
    <row r="8" spans="1:13" ht="14.25">
      <c r="A8" s="506" t="s">
        <v>245</v>
      </c>
      <c r="B8" s="507"/>
      <c r="C8" s="372"/>
      <c r="D8" s="373"/>
      <c r="E8" s="373"/>
      <c r="F8" s="374"/>
      <c r="G8" s="373"/>
      <c r="H8" s="373"/>
      <c r="J8" s="226"/>
    </row>
    <row r="9" spans="1:13" ht="14.25">
      <c r="A9" s="109"/>
      <c r="B9" s="109" t="s">
        <v>246</v>
      </c>
      <c r="C9" s="372" t="s">
        <v>240</v>
      </c>
      <c r="D9" s="373">
        <v>27383</v>
      </c>
      <c r="E9" s="373">
        <v>32324</v>
      </c>
      <c r="F9" s="374">
        <v>31591</v>
      </c>
      <c r="G9" s="373">
        <v>32028</v>
      </c>
      <c r="H9" s="373">
        <v>44255</v>
      </c>
      <c r="J9" s="226"/>
    </row>
    <row r="10" spans="1:13" ht="14.25">
      <c r="A10" s="109"/>
      <c r="B10" s="109" t="s">
        <v>241</v>
      </c>
      <c r="C10" s="372" t="s">
        <v>242</v>
      </c>
      <c r="D10" s="373">
        <v>14028</v>
      </c>
      <c r="E10" s="373">
        <v>15688</v>
      </c>
      <c r="F10" s="374">
        <v>17020</v>
      </c>
      <c r="G10" s="373">
        <v>23634</v>
      </c>
      <c r="H10" s="373">
        <v>30238</v>
      </c>
      <c r="J10" s="226"/>
    </row>
    <row r="11" spans="1:13" ht="14.25">
      <c r="A11" s="109"/>
      <c r="B11" s="109" t="s">
        <v>243</v>
      </c>
      <c r="C11" s="372" t="s">
        <v>13</v>
      </c>
      <c r="D11" s="373">
        <v>6964</v>
      </c>
      <c r="E11" s="373">
        <v>10109</v>
      </c>
      <c r="F11" s="374">
        <v>10457</v>
      </c>
      <c r="G11" s="377">
        <v>11130</v>
      </c>
      <c r="H11" s="377">
        <v>13199</v>
      </c>
      <c r="J11" s="226"/>
    </row>
    <row r="12" spans="1:13" ht="14.25">
      <c r="A12" s="109"/>
      <c r="B12" s="109" t="s">
        <v>244</v>
      </c>
      <c r="C12" s="372" t="s">
        <v>13</v>
      </c>
      <c r="D12" s="373">
        <v>3849</v>
      </c>
      <c r="E12" s="373">
        <v>6374</v>
      </c>
      <c r="F12" s="374">
        <v>5801</v>
      </c>
      <c r="G12" s="377">
        <v>6602</v>
      </c>
      <c r="H12" s="377">
        <v>7813</v>
      </c>
      <c r="J12" s="226"/>
    </row>
    <row r="13" spans="1:13" ht="14.25">
      <c r="A13" s="506" t="s">
        <v>247</v>
      </c>
      <c r="B13" s="507"/>
      <c r="C13" s="372"/>
      <c r="D13" s="378"/>
      <c r="E13" s="378"/>
      <c r="F13" s="379"/>
      <c r="G13" s="378"/>
      <c r="H13" s="378"/>
      <c r="J13" s="226"/>
    </row>
    <row r="14" spans="1:13" ht="14.25">
      <c r="A14" s="109"/>
      <c r="B14" s="109" t="s">
        <v>248</v>
      </c>
      <c r="C14" s="372" t="s">
        <v>162</v>
      </c>
      <c r="D14" s="375">
        <v>89960</v>
      </c>
      <c r="E14" s="375">
        <v>120996</v>
      </c>
      <c r="F14" s="376">
        <v>141920</v>
      </c>
      <c r="G14" s="375">
        <v>148670</v>
      </c>
      <c r="H14" s="375">
        <v>137769</v>
      </c>
      <c r="J14" s="226"/>
    </row>
    <row r="15" spans="1:13" ht="14.25">
      <c r="A15" s="109"/>
      <c r="B15" s="109" t="s">
        <v>249</v>
      </c>
      <c r="C15" s="372" t="s">
        <v>162</v>
      </c>
      <c r="D15" s="373">
        <v>4596</v>
      </c>
      <c r="E15" s="373">
        <v>8473</v>
      </c>
      <c r="F15" s="374">
        <v>9600</v>
      </c>
      <c r="G15" s="373">
        <v>8338</v>
      </c>
      <c r="H15" s="373">
        <v>9268</v>
      </c>
      <c r="J15" s="226"/>
    </row>
    <row r="16" spans="1:13" ht="14.25">
      <c r="A16" s="109"/>
      <c r="B16" s="109" t="s">
        <v>250</v>
      </c>
      <c r="C16" s="372" t="s">
        <v>162</v>
      </c>
      <c r="D16" s="373">
        <v>4527</v>
      </c>
      <c r="E16" s="373">
        <v>9423</v>
      </c>
      <c r="F16" s="374">
        <v>5704</v>
      </c>
      <c r="G16" s="373">
        <v>3169</v>
      </c>
      <c r="H16" s="373">
        <v>5404</v>
      </c>
      <c r="J16" s="226"/>
    </row>
    <row r="17" spans="1:10" ht="14.25">
      <c r="A17" s="109"/>
      <c r="B17" s="109" t="s">
        <v>251</v>
      </c>
      <c r="C17" s="372" t="s">
        <v>162</v>
      </c>
      <c r="D17" s="373">
        <v>3741</v>
      </c>
      <c r="E17" s="373">
        <v>3686</v>
      </c>
      <c r="F17" s="374">
        <v>3492</v>
      </c>
      <c r="G17" s="373">
        <v>5751</v>
      </c>
      <c r="H17" s="373">
        <v>8831</v>
      </c>
      <c r="J17" s="226"/>
    </row>
    <row r="18" spans="1:10" ht="14.25">
      <c r="A18" s="109"/>
      <c r="B18" s="109" t="s">
        <v>252</v>
      </c>
      <c r="C18" s="372" t="s">
        <v>162</v>
      </c>
      <c r="D18" s="373">
        <v>7386</v>
      </c>
      <c r="E18" s="373">
        <v>8184</v>
      </c>
      <c r="F18" s="374">
        <v>8062</v>
      </c>
      <c r="G18" s="373">
        <v>8184</v>
      </c>
      <c r="H18" s="373">
        <v>8366</v>
      </c>
      <c r="J18" s="226"/>
    </row>
    <row r="19" spans="1:10" ht="14.25">
      <c r="A19" s="1"/>
      <c r="B19" s="109" t="s">
        <v>253</v>
      </c>
      <c r="C19" s="372" t="s">
        <v>162</v>
      </c>
      <c r="D19" s="373">
        <v>1921</v>
      </c>
      <c r="E19" s="373">
        <v>3040</v>
      </c>
      <c r="F19" s="374">
        <v>3584</v>
      </c>
      <c r="G19" s="373">
        <v>2800</v>
      </c>
      <c r="H19" s="373">
        <v>4000</v>
      </c>
      <c r="J19" s="226"/>
    </row>
    <row r="20" spans="1:10" ht="14.25">
      <c r="A20" s="1"/>
      <c r="B20" s="109" t="s">
        <v>254</v>
      </c>
      <c r="C20" s="372" t="s">
        <v>162</v>
      </c>
      <c r="D20" s="373">
        <v>474</v>
      </c>
      <c r="E20" s="373">
        <v>1083</v>
      </c>
      <c r="F20" s="374">
        <v>1728</v>
      </c>
      <c r="G20" s="373">
        <v>3670</v>
      </c>
      <c r="H20" s="373">
        <v>10739</v>
      </c>
      <c r="J20" s="226"/>
    </row>
    <row r="21" spans="1:10" ht="14.25">
      <c r="A21" s="1"/>
      <c r="B21" s="109" t="s">
        <v>255</v>
      </c>
      <c r="C21" s="372" t="s">
        <v>162</v>
      </c>
      <c r="D21" s="373">
        <v>0</v>
      </c>
      <c r="E21" s="373">
        <v>900</v>
      </c>
      <c r="F21" s="374">
        <v>1200</v>
      </c>
      <c r="G21" s="373">
        <v>658</v>
      </c>
      <c r="H21" s="373">
        <v>2462</v>
      </c>
      <c r="J21" s="226"/>
    </row>
    <row r="22" spans="1:10" ht="14.25">
      <c r="A22" s="99"/>
      <c r="B22" s="109" t="s">
        <v>256</v>
      </c>
      <c r="C22" s="380" t="s">
        <v>162</v>
      </c>
      <c r="D22" s="373">
        <v>0</v>
      </c>
      <c r="E22" s="373">
        <v>4800</v>
      </c>
      <c r="F22" s="374">
        <v>5600</v>
      </c>
      <c r="G22" s="373">
        <v>4760</v>
      </c>
      <c r="H22" s="373">
        <v>5460</v>
      </c>
      <c r="J22" s="226"/>
    </row>
    <row r="23" spans="1:10" ht="14.25">
      <c r="A23" s="148"/>
      <c r="B23" s="122" t="s">
        <v>257</v>
      </c>
      <c r="C23" s="101" t="s">
        <v>162</v>
      </c>
      <c r="D23" s="381">
        <v>112605</v>
      </c>
      <c r="E23" s="381">
        <v>160585</v>
      </c>
      <c r="F23" s="382">
        <v>180890</v>
      </c>
      <c r="G23" s="381">
        <v>186000</v>
      </c>
      <c r="H23" s="381">
        <v>192299</v>
      </c>
      <c r="J23" s="226"/>
    </row>
    <row r="24" spans="1:10" ht="14.25">
      <c r="A24" s="364" t="s">
        <v>258</v>
      </c>
      <c r="B24" s="99"/>
      <c r="C24" s="99"/>
      <c r="D24" s="99"/>
      <c r="E24" s="99"/>
      <c r="F24" s="383"/>
      <c r="G24" s="1"/>
      <c r="H24" s="1"/>
    </row>
    <row r="25" spans="1:10" ht="14.25">
      <c r="A25" s="99" t="s">
        <v>142</v>
      </c>
      <c r="B25" s="99"/>
      <c r="C25" s="99"/>
      <c r="D25" s="99"/>
      <c r="E25" s="384"/>
      <c r="F25" s="384"/>
      <c r="G25" s="384"/>
      <c r="H25" s="1"/>
    </row>
    <row r="26" spans="1:10">
      <c r="A26" s="126"/>
      <c r="B26" s="126"/>
      <c r="C26" s="126"/>
      <c r="D26" s="126"/>
      <c r="E26" s="126"/>
      <c r="F26" s="228"/>
      <c r="G26" s="228"/>
    </row>
    <row r="27" spans="1:10">
      <c r="E27" s="229"/>
      <c r="F27" s="229"/>
      <c r="G27" s="229"/>
    </row>
  </sheetData>
  <mergeCells count="4">
    <mergeCell ref="A2:B2"/>
    <mergeCell ref="A3:B3"/>
    <mergeCell ref="A8:B8"/>
    <mergeCell ref="A13:B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B1" workbookViewId="0">
      <selection activeCell="I11" sqref="I11"/>
    </sheetView>
  </sheetViews>
  <sheetFormatPr defaultRowHeight="15"/>
  <cols>
    <col min="1" max="1" width="23.28515625" customWidth="1"/>
    <col min="2" max="2" width="11" bestFit="1" customWidth="1"/>
    <col min="3" max="4" width="11.7109375" hidden="1" customWidth="1"/>
    <col min="5" max="7" width="11.7109375" customWidth="1"/>
    <col min="8" max="8" width="12.140625" customWidth="1"/>
    <col min="9" max="9" width="12.7109375" customWidth="1"/>
  </cols>
  <sheetData>
    <row r="1" spans="1:10" ht="15.75">
      <c r="A1" s="508" t="s">
        <v>259</v>
      </c>
      <c r="B1" s="508"/>
      <c r="C1" s="508"/>
      <c r="D1" s="508"/>
      <c r="E1" s="508"/>
      <c r="F1" s="508"/>
      <c r="G1" s="508"/>
      <c r="H1" s="508"/>
      <c r="I1" s="1"/>
    </row>
    <row r="2" spans="1:10" ht="15.75">
      <c r="A2" s="1"/>
      <c r="B2" s="1"/>
      <c r="C2" s="1"/>
      <c r="D2" s="1"/>
      <c r="E2" s="1"/>
      <c r="F2" s="1"/>
      <c r="G2" s="1"/>
      <c r="H2" s="1"/>
      <c r="I2" s="1"/>
    </row>
    <row r="3" spans="1:10" ht="15.75">
      <c r="A3" s="90"/>
      <c r="B3" s="91" t="s">
        <v>64</v>
      </c>
      <c r="C3" s="230">
        <v>2016</v>
      </c>
      <c r="D3" s="230">
        <v>2017</v>
      </c>
      <c r="E3" s="230">
        <v>2018</v>
      </c>
      <c r="F3" s="230">
        <v>2019</v>
      </c>
      <c r="G3" s="231">
        <v>2020</v>
      </c>
      <c r="H3" s="231">
        <v>2021</v>
      </c>
      <c r="I3" s="231" t="s">
        <v>1</v>
      </c>
    </row>
    <row r="4" spans="1:10" ht="15.75">
      <c r="A4" s="232" t="s">
        <v>260</v>
      </c>
      <c r="B4" s="86"/>
      <c r="C4" s="233"/>
      <c r="D4" s="233"/>
      <c r="E4" s="233"/>
      <c r="F4" s="233"/>
      <c r="G4" s="234"/>
      <c r="H4" s="385"/>
      <c r="I4" s="385"/>
    </row>
    <row r="5" spans="1:10" ht="15.75">
      <c r="A5" s="83" t="s">
        <v>261</v>
      </c>
      <c r="B5" s="86" t="s">
        <v>162</v>
      </c>
      <c r="C5" s="235">
        <v>239.31</v>
      </c>
      <c r="D5" s="235">
        <v>147.6</v>
      </c>
      <c r="E5" s="235">
        <v>187.9</v>
      </c>
      <c r="F5" s="235">
        <v>314.60000000000002</v>
      </c>
      <c r="G5" s="236">
        <v>284.89999999999998</v>
      </c>
      <c r="H5" s="237">
        <v>501</v>
      </c>
      <c r="I5" s="235">
        <v>886.3</v>
      </c>
      <c r="J5" s="144"/>
    </row>
    <row r="6" spans="1:10" ht="15.75">
      <c r="A6" s="83" t="s">
        <v>262</v>
      </c>
      <c r="B6" s="86" t="s">
        <v>263</v>
      </c>
      <c r="C6" s="238">
        <v>91.892106472775879</v>
      </c>
      <c r="D6" s="238">
        <v>130</v>
      </c>
      <c r="E6" s="238">
        <v>151.9</v>
      </c>
      <c r="F6" s="238">
        <v>217.8</v>
      </c>
      <c r="G6" s="237">
        <v>200</v>
      </c>
      <c r="H6" s="237">
        <v>213</v>
      </c>
      <c r="I6" s="238">
        <v>250</v>
      </c>
      <c r="J6" s="144"/>
    </row>
    <row r="7" spans="1:10" ht="15.75">
      <c r="A7" s="83" t="s">
        <v>264</v>
      </c>
      <c r="B7" s="86" t="s">
        <v>265</v>
      </c>
      <c r="C7" s="238">
        <v>21.9907</v>
      </c>
      <c r="D7" s="238">
        <v>19.2</v>
      </c>
      <c r="E7" s="238">
        <v>28.5</v>
      </c>
      <c r="F7" s="238">
        <v>68.5</v>
      </c>
      <c r="G7" s="237">
        <v>57</v>
      </c>
      <c r="H7" s="237">
        <v>106.7</v>
      </c>
      <c r="I7" s="238">
        <v>221.5</v>
      </c>
      <c r="J7" s="144"/>
    </row>
    <row r="8" spans="1:10" ht="15.75">
      <c r="A8" s="232" t="s">
        <v>266</v>
      </c>
      <c r="B8" s="86"/>
      <c r="C8" s="238"/>
      <c r="D8" s="238"/>
      <c r="E8" s="238"/>
      <c r="F8" s="238"/>
      <c r="G8" s="237"/>
      <c r="H8" s="237"/>
      <c r="I8" s="235"/>
      <c r="J8" s="144"/>
    </row>
    <row r="9" spans="1:10" ht="15.75">
      <c r="A9" s="83" t="s">
        <v>267</v>
      </c>
      <c r="B9" s="86" t="s">
        <v>162</v>
      </c>
      <c r="C9" s="235">
        <v>4.7861299999999991</v>
      </c>
      <c r="D9" s="235">
        <v>2.9529200000000007</v>
      </c>
      <c r="E9" s="235">
        <v>3.8</v>
      </c>
      <c r="F9" s="235">
        <v>7.4</v>
      </c>
      <c r="G9" s="236">
        <v>5.7</v>
      </c>
      <c r="H9" s="237">
        <v>11.5</v>
      </c>
      <c r="I9" s="238">
        <v>22.2</v>
      </c>
      <c r="J9" s="144"/>
    </row>
    <row r="10" spans="1:10" ht="15.75">
      <c r="A10" s="83" t="s">
        <v>268</v>
      </c>
      <c r="B10" s="86" t="s">
        <v>263</v>
      </c>
      <c r="C10" s="238">
        <v>25010.081213840833</v>
      </c>
      <c r="D10" s="235">
        <v>24990.95</v>
      </c>
      <c r="E10" s="238">
        <v>24980.2</v>
      </c>
      <c r="F10" s="238">
        <v>24999.3</v>
      </c>
      <c r="G10" s="237">
        <v>23151.4</v>
      </c>
      <c r="H10" s="237">
        <v>25000</v>
      </c>
      <c r="I10" s="238">
        <v>27000</v>
      </c>
      <c r="J10" s="144"/>
    </row>
    <row r="11" spans="1:10" ht="15.75">
      <c r="A11" s="98" t="s">
        <v>269</v>
      </c>
      <c r="B11" s="239" t="s">
        <v>265</v>
      </c>
      <c r="C11" s="240">
        <v>119.7015</v>
      </c>
      <c r="D11" s="240">
        <v>73.794499999999999</v>
      </c>
      <c r="E11" s="240">
        <v>94</v>
      </c>
      <c r="F11" s="240">
        <v>185.3</v>
      </c>
      <c r="G11" s="241">
        <v>131.9</v>
      </c>
      <c r="H11" s="240">
        <v>287.5</v>
      </c>
      <c r="I11" s="235">
        <v>598.1</v>
      </c>
      <c r="J11" s="144"/>
    </row>
    <row r="12" spans="1:10" ht="15.75">
      <c r="A12" s="3" t="s">
        <v>270</v>
      </c>
      <c r="B12" s="1"/>
      <c r="C12" s="1"/>
      <c r="D12" s="1"/>
      <c r="E12" s="1"/>
      <c r="F12" s="1"/>
      <c r="G12" s="1"/>
      <c r="H12" s="1"/>
      <c r="I12" s="1"/>
    </row>
    <row r="13" spans="1:10" ht="15.75">
      <c r="A13" s="3" t="s">
        <v>11</v>
      </c>
      <c r="B13" s="1"/>
      <c r="C13" s="1"/>
      <c r="D13" s="1"/>
      <c r="E13" s="1"/>
      <c r="F13" s="1"/>
      <c r="G13" s="1"/>
      <c r="H13" s="1"/>
      <c r="I13" s="1"/>
    </row>
  </sheetData>
  <mergeCells count="1">
    <mergeCell ref="A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20" sqref="F20"/>
    </sheetView>
  </sheetViews>
  <sheetFormatPr defaultRowHeight="15"/>
  <cols>
    <col min="1" max="1" width="2.42578125" customWidth="1"/>
    <col min="2" max="2" width="24.5703125" customWidth="1"/>
    <col min="3" max="3" width="10.85546875" customWidth="1"/>
    <col min="4" max="4" width="8.42578125" hidden="1" customWidth="1"/>
    <col min="5" max="5" width="8.5703125" customWidth="1"/>
    <col min="6" max="7" width="8.42578125" bestFit="1" customWidth="1"/>
    <col min="8" max="8" width="8.140625" customWidth="1"/>
    <col min="9" max="9" width="8.42578125" bestFit="1" customWidth="1"/>
  </cols>
  <sheetData>
    <row r="1" spans="1:9" ht="15.75">
      <c r="A1" s="1"/>
      <c r="B1" s="508" t="s">
        <v>282</v>
      </c>
      <c r="C1" s="508"/>
      <c r="D1" s="508"/>
      <c r="E1" s="508"/>
      <c r="F1" s="508"/>
      <c r="G1" s="508"/>
      <c r="H1" s="508"/>
      <c r="I1" s="508"/>
    </row>
    <row r="2" spans="1:9" ht="15.75">
      <c r="A2" s="1"/>
      <c r="B2" s="1"/>
      <c r="C2" s="1"/>
      <c r="D2" s="1"/>
      <c r="E2" s="1"/>
      <c r="F2" s="1"/>
      <c r="G2" s="1"/>
      <c r="H2" s="1"/>
      <c r="I2" s="1"/>
    </row>
    <row r="3" spans="1:9" ht="15.75">
      <c r="A3" s="133"/>
      <c r="B3" s="134"/>
      <c r="C3" s="205" t="s">
        <v>64</v>
      </c>
      <c r="D3" s="242">
        <v>2017</v>
      </c>
      <c r="E3" s="242">
        <v>2018</v>
      </c>
      <c r="F3" s="242">
        <v>2019</v>
      </c>
      <c r="G3" s="242">
        <v>2020</v>
      </c>
      <c r="H3" s="242">
        <v>2021</v>
      </c>
      <c r="I3" s="242" t="s">
        <v>1</v>
      </c>
    </row>
    <row r="4" spans="1:9" ht="15.75">
      <c r="A4" s="509" t="s">
        <v>363</v>
      </c>
      <c r="B4" s="510"/>
      <c r="C4" s="243" t="s">
        <v>271</v>
      </c>
      <c r="D4" s="244">
        <v>591.38236940000002</v>
      </c>
      <c r="E4" s="245">
        <v>652.29999999999995</v>
      </c>
      <c r="F4" s="245">
        <v>685.9</v>
      </c>
      <c r="G4" s="244">
        <v>684.4</v>
      </c>
      <c r="H4" s="244">
        <v>801.9</v>
      </c>
      <c r="I4" s="244">
        <v>754.3</v>
      </c>
    </row>
    <row r="5" spans="1:9" ht="15.75">
      <c r="A5" s="511" t="s">
        <v>272</v>
      </c>
      <c r="B5" s="512"/>
      <c r="C5" s="243"/>
      <c r="D5" s="246"/>
      <c r="E5" s="246"/>
      <c r="F5" s="246"/>
      <c r="G5" s="246"/>
      <c r="H5" s="246"/>
      <c r="I5" s="246"/>
    </row>
    <row r="6" spans="1:9" ht="15.75">
      <c r="A6" s="99"/>
      <c r="B6" s="138" t="s">
        <v>273</v>
      </c>
      <c r="C6" s="243" t="s">
        <v>271</v>
      </c>
      <c r="D6" s="246">
        <v>410.57435104185794</v>
      </c>
      <c r="E6" s="246">
        <v>469.4</v>
      </c>
      <c r="F6" s="246">
        <v>492.8</v>
      </c>
      <c r="G6" s="246">
        <v>457.9</v>
      </c>
      <c r="H6" s="246">
        <v>510.6</v>
      </c>
      <c r="I6" s="246">
        <v>466</v>
      </c>
    </row>
    <row r="7" spans="1:9" ht="15.75">
      <c r="A7" s="99"/>
      <c r="B7" s="138" t="s">
        <v>274</v>
      </c>
      <c r="C7" s="243" t="s">
        <v>162</v>
      </c>
      <c r="D7" s="246">
        <v>1127.2769333333333</v>
      </c>
      <c r="E7" s="246">
        <v>1249.4000000000001</v>
      </c>
      <c r="F7" s="246">
        <v>1013.4</v>
      </c>
      <c r="G7" s="246">
        <v>957.6</v>
      </c>
      <c r="H7" s="246">
        <v>1043.2</v>
      </c>
      <c r="I7" s="246">
        <v>742</v>
      </c>
    </row>
    <row r="8" spans="1:9" ht="15.75">
      <c r="A8" s="99"/>
      <c r="B8" s="138" t="s">
        <v>275</v>
      </c>
      <c r="C8" s="243" t="s">
        <v>162</v>
      </c>
      <c r="D8" s="246">
        <v>338.34100000000001</v>
      </c>
      <c r="E8" s="246">
        <v>384.3</v>
      </c>
      <c r="F8" s="246">
        <v>305.39999999999998</v>
      </c>
      <c r="G8" s="246">
        <v>158</v>
      </c>
      <c r="H8" s="246">
        <v>158.4</v>
      </c>
      <c r="I8" s="246">
        <v>93.2</v>
      </c>
    </row>
    <row r="9" spans="1:9" ht="15.75">
      <c r="A9" s="511" t="s">
        <v>276</v>
      </c>
      <c r="B9" s="512"/>
      <c r="C9" s="243"/>
      <c r="D9" s="246"/>
      <c r="E9" s="246"/>
      <c r="F9" s="246"/>
      <c r="G9" s="246"/>
      <c r="H9" s="246"/>
      <c r="I9" s="246"/>
    </row>
    <row r="10" spans="1:9" ht="15.75">
      <c r="A10" s="99"/>
      <c r="B10" s="247" t="s">
        <v>277</v>
      </c>
      <c r="C10" s="243" t="s">
        <v>278</v>
      </c>
      <c r="D10" s="246">
        <v>2590</v>
      </c>
      <c r="E10" s="246">
        <v>2781.7</v>
      </c>
      <c r="F10" s="246">
        <v>3080.8</v>
      </c>
      <c r="G10" s="246">
        <v>1953.7</v>
      </c>
      <c r="H10" s="246">
        <v>2004.9</v>
      </c>
      <c r="I10" s="246">
        <v>2237.4</v>
      </c>
    </row>
    <row r="11" spans="1:9" ht="15.75">
      <c r="A11" s="99"/>
      <c r="B11" s="138" t="s">
        <v>279</v>
      </c>
      <c r="C11" s="243" t="s">
        <v>278</v>
      </c>
      <c r="D11" s="246">
        <v>9206.7000000000007</v>
      </c>
      <c r="E11" s="246">
        <v>10247.6</v>
      </c>
      <c r="F11" s="246">
        <v>11302.7</v>
      </c>
      <c r="G11" s="246">
        <v>12040.2</v>
      </c>
      <c r="H11" s="246">
        <v>9478</v>
      </c>
      <c r="I11" s="246">
        <v>10893</v>
      </c>
    </row>
    <row r="12" spans="1:9" ht="15.75">
      <c r="A12" s="100"/>
      <c r="B12" s="141" t="s">
        <v>280</v>
      </c>
      <c r="C12" s="243" t="s">
        <v>278</v>
      </c>
      <c r="D12" s="248">
        <v>360.1</v>
      </c>
      <c r="E12" s="248">
        <v>388.2</v>
      </c>
      <c r="F12" s="248">
        <v>413.5</v>
      </c>
      <c r="G12" s="248">
        <v>222.2</v>
      </c>
      <c r="H12" s="248">
        <v>355.5</v>
      </c>
      <c r="I12" s="248">
        <v>389.3</v>
      </c>
    </row>
    <row r="13" spans="1:9" ht="15.75">
      <c r="A13" s="513" t="s">
        <v>281</v>
      </c>
      <c r="B13" s="513"/>
      <c r="C13" s="513"/>
      <c r="D13" s="513"/>
      <c r="E13" s="513"/>
      <c r="F13" s="513"/>
      <c r="G13" s="513"/>
      <c r="H13" s="513"/>
      <c r="I13" s="513"/>
    </row>
    <row r="14" spans="1:9" ht="15.75">
      <c r="A14" s="99" t="s">
        <v>142</v>
      </c>
      <c r="B14" s="1"/>
      <c r="C14" s="1"/>
      <c r="D14" s="1"/>
      <c r="E14" s="1"/>
      <c r="F14" s="1"/>
      <c r="G14" s="1"/>
      <c r="H14" s="1"/>
      <c r="I14" s="1"/>
    </row>
    <row r="15" spans="1:9" ht="16.5">
      <c r="A15" s="99" t="s">
        <v>364</v>
      </c>
      <c r="B15" s="1"/>
      <c r="C15" s="1"/>
      <c r="D15" s="1"/>
      <c r="E15" s="1"/>
      <c r="F15" s="1"/>
      <c r="G15" s="1"/>
      <c r="H15" s="1"/>
      <c r="I15" s="1"/>
    </row>
    <row r="16" spans="1:9" ht="15.75">
      <c r="A16" s="1"/>
      <c r="B16" s="1"/>
      <c r="C16" s="1"/>
      <c r="D16" s="1"/>
      <c r="E16" s="1"/>
      <c r="F16" s="1"/>
      <c r="G16" s="1"/>
      <c r="H16" s="1"/>
      <c r="I16" s="1"/>
    </row>
    <row r="17" spans="1:9" ht="15.75">
      <c r="A17" s="1"/>
      <c r="B17" s="1"/>
      <c r="C17" s="1"/>
      <c r="D17" s="1"/>
      <c r="E17" s="1"/>
      <c r="F17" s="1"/>
      <c r="G17" s="1"/>
      <c r="H17" s="1"/>
      <c r="I17" s="1"/>
    </row>
    <row r="21" spans="1:9">
      <c r="D21" s="144"/>
      <c r="E21" s="144"/>
      <c r="F21" s="144"/>
      <c r="G21" s="144"/>
      <c r="H21" s="144"/>
      <c r="I21" s="144"/>
    </row>
  </sheetData>
  <mergeCells count="5">
    <mergeCell ref="A4:B4"/>
    <mergeCell ref="A5:B5"/>
    <mergeCell ref="A9:B9"/>
    <mergeCell ref="A13:I13"/>
    <mergeCell ref="B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I16" workbookViewId="0">
      <selection activeCell="Q27" sqref="Q27"/>
    </sheetView>
  </sheetViews>
  <sheetFormatPr defaultColWidth="9.140625" defaultRowHeight="12.75"/>
  <cols>
    <col min="1" max="1" width="37.140625" style="5" bestFit="1" customWidth="1"/>
    <col min="2" max="16384" width="9.140625" style="5"/>
  </cols>
  <sheetData>
    <row r="1" spans="1:16" ht="14.25">
      <c r="A1" s="195" t="s">
        <v>304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 t="s">
        <v>242</v>
      </c>
    </row>
    <row r="2" spans="1:16" ht="14.25">
      <c r="A2" s="251"/>
      <c r="B2" s="514">
        <v>2018</v>
      </c>
      <c r="C2" s="515"/>
      <c r="D2" s="518"/>
      <c r="E2" s="514">
        <v>2019</v>
      </c>
      <c r="F2" s="515"/>
      <c r="G2" s="518"/>
      <c r="H2" s="514">
        <v>2020</v>
      </c>
      <c r="I2" s="515"/>
      <c r="J2" s="518"/>
      <c r="K2" s="514">
        <v>2021</v>
      </c>
      <c r="L2" s="515"/>
      <c r="M2" s="515"/>
      <c r="N2" s="514" t="s">
        <v>1</v>
      </c>
      <c r="O2" s="515"/>
      <c r="P2" s="515"/>
    </row>
    <row r="3" spans="1:16" ht="14.25">
      <c r="A3" s="252"/>
      <c r="B3" s="253" t="s">
        <v>283</v>
      </c>
      <c r="C3" s="254" t="s">
        <v>284</v>
      </c>
      <c r="D3" s="255" t="s">
        <v>86</v>
      </c>
      <c r="E3" s="253" t="s">
        <v>283</v>
      </c>
      <c r="F3" s="254" t="s">
        <v>284</v>
      </c>
      <c r="G3" s="255" t="s">
        <v>86</v>
      </c>
      <c r="H3" s="253" t="s">
        <v>283</v>
      </c>
      <c r="I3" s="254" t="s">
        <v>284</v>
      </c>
      <c r="J3" s="255" t="s">
        <v>86</v>
      </c>
      <c r="K3" s="253" t="s">
        <v>283</v>
      </c>
      <c r="L3" s="254" t="s">
        <v>284</v>
      </c>
      <c r="M3" s="255" t="s">
        <v>86</v>
      </c>
      <c r="N3" s="253" t="s">
        <v>283</v>
      </c>
      <c r="O3" s="254" t="s">
        <v>284</v>
      </c>
      <c r="P3" s="254" t="s">
        <v>86</v>
      </c>
    </row>
    <row r="4" spans="1:16" ht="14.25">
      <c r="A4" s="256" t="s">
        <v>285</v>
      </c>
      <c r="B4" s="257"/>
      <c r="C4" s="250"/>
      <c r="D4" s="258"/>
      <c r="E4" s="257"/>
      <c r="F4" s="250"/>
      <c r="G4" s="258"/>
      <c r="H4" s="257"/>
      <c r="I4" s="250"/>
      <c r="J4" s="258"/>
      <c r="K4" s="257"/>
      <c r="L4" s="250"/>
      <c r="M4" s="258"/>
      <c r="N4" s="257"/>
      <c r="O4" s="250"/>
      <c r="P4" s="259"/>
    </row>
    <row r="5" spans="1:16" ht="14.25">
      <c r="A5" s="260" t="s">
        <v>286</v>
      </c>
      <c r="B5" s="261">
        <v>10715</v>
      </c>
      <c r="C5" s="262">
        <v>7450</v>
      </c>
      <c r="D5" s="263">
        <v>18165</v>
      </c>
      <c r="E5" s="261">
        <v>10626</v>
      </c>
      <c r="F5" s="262">
        <v>6766</v>
      </c>
      <c r="G5" s="263">
        <v>17392</v>
      </c>
      <c r="H5" s="261">
        <v>12913</v>
      </c>
      <c r="I5" s="262">
        <v>7443</v>
      </c>
      <c r="J5" s="263">
        <v>20356</v>
      </c>
      <c r="K5" s="261">
        <v>11523</v>
      </c>
      <c r="L5" s="262">
        <v>7145</v>
      </c>
      <c r="M5" s="263">
        <v>18668</v>
      </c>
      <c r="N5" s="261">
        <v>11439</v>
      </c>
      <c r="O5" s="262">
        <v>6681</v>
      </c>
      <c r="P5" s="262">
        <v>18120</v>
      </c>
    </row>
    <row r="6" spans="1:16" ht="14.25">
      <c r="A6" s="264" t="s">
        <v>287</v>
      </c>
      <c r="B6" s="265"/>
      <c r="C6" s="266"/>
      <c r="D6" s="267"/>
      <c r="E6" s="265"/>
      <c r="F6" s="266"/>
      <c r="G6" s="267"/>
      <c r="H6" s="265"/>
      <c r="I6" s="266"/>
      <c r="J6" s="267"/>
      <c r="K6" s="265"/>
      <c r="L6" s="266"/>
      <c r="M6" s="267"/>
      <c r="N6" s="265"/>
      <c r="O6" s="266"/>
      <c r="P6" s="262"/>
    </row>
    <row r="7" spans="1:16" ht="14.25">
      <c r="A7" s="260" t="s">
        <v>288</v>
      </c>
      <c r="B7" s="268">
        <v>25</v>
      </c>
      <c r="C7" s="269">
        <v>6</v>
      </c>
      <c r="D7" s="270">
        <v>31</v>
      </c>
      <c r="E7" s="268">
        <v>37</v>
      </c>
      <c r="F7" s="269">
        <v>10</v>
      </c>
      <c r="G7" s="270">
        <v>47</v>
      </c>
      <c r="H7" s="268">
        <v>169</v>
      </c>
      <c r="I7" s="269">
        <v>64</v>
      </c>
      <c r="J7" s="270">
        <v>233</v>
      </c>
      <c r="K7" s="268">
        <v>0</v>
      </c>
      <c r="L7" s="269">
        <v>0</v>
      </c>
      <c r="M7" s="270">
        <v>0</v>
      </c>
      <c r="N7" s="268">
        <v>50</v>
      </c>
      <c r="O7" s="269">
        <v>16</v>
      </c>
      <c r="P7" s="262">
        <v>66</v>
      </c>
    </row>
    <row r="8" spans="1:16" ht="14.25">
      <c r="A8" s="264" t="s">
        <v>287</v>
      </c>
      <c r="B8" s="261"/>
      <c r="C8" s="262"/>
      <c r="D8" s="263"/>
      <c r="E8" s="261"/>
      <c r="F8" s="262"/>
      <c r="G8" s="263"/>
      <c r="H8" s="261"/>
      <c r="I8" s="262"/>
      <c r="J8" s="263"/>
      <c r="K8" s="261"/>
      <c r="L8" s="262"/>
      <c r="M8" s="263"/>
      <c r="N8" s="261"/>
      <c r="O8" s="262"/>
      <c r="P8" s="262"/>
    </row>
    <row r="9" spans="1:16" ht="14.25">
      <c r="A9" s="260" t="s">
        <v>289</v>
      </c>
      <c r="B9" s="261">
        <v>887</v>
      </c>
      <c r="C9" s="262">
        <v>498</v>
      </c>
      <c r="D9" s="263">
        <v>1385</v>
      </c>
      <c r="E9" s="261">
        <v>1079</v>
      </c>
      <c r="F9" s="262">
        <v>672</v>
      </c>
      <c r="G9" s="263">
        <v>1751</v>
      </c>
      <c r="H9" s="261">
        <v>891</v>
      </c>
      <c r="I9" s="262">
        <v>557</v>
      </c>
      <c r="J9" s="263">
        <v>1448</v>
      </c>
      <c r="K9" s="261">
        <v>813</v>
      </c>
      <c r="L9" s="262">
        <v>664</v>
      </c>
      <c r="M9" s="263">
        <v>1477</v>
      </c>
      <c r="N9" s="268">
        <v>809</v>
      </c>
      <c r="O9" s="269">
        <v>628</v>
      </c>
      <c r="P9" s="269">
        <v>1437</v>
      </c>
    </row>
    <row r="10" spans="1:16" ht="14.25">
      <c r="A10" s="260" t="s">
        <v>290</v>
      </c>
      <c r="B10" s="261">
        <v>23</v>
      </c>
      <c r="C10" s="262">
        <v>18</v>
      </c>
      <c r="D10" s="263">
        <v>41</v>
      </c>
      <c r="E10" s="261">
        <v>19</v>
      </c>
      <c r="F10" s="262">
        <v>20</v>
      </c>
      <c r="G10" s="263">
        <v>39</v>
      </c>
      <c r="H10" s="261">
        <v>0</v>
      </c>
      <c r="I10" s="262">
        <v>0</v>
      </c>
      <c r="J10" s="263">
        <v>0</v>
      </c>
      <c r="K10" s="261">
        <v>38</v>
      </c>
      <c r="L10" s="262">
        <v>31</v>
      </c>
      <c r="M10" s="263">
        <v>69</v>
      </c>
      <c r="N10" s="261">
        <v>25</v>
      </c>
      <c r="O10" s="262">
        <v>25</v>
      </c>
      <c r="P10" s="262">
        <v>50</v>
      </c>
    </row>
    <row r="11" spans="1:16" ht="14.25">
      <c r="A11" s="271" t="s">
        <v>86</v>
      </c>
      <c r="B11" s="272">
        <v>910</v>
      </c>
      <c r="C11" s="273">
        <v>516</v>
      </c>
      <c r="D11" s="274">
        <v>1426</v>
      </c>
      <c r="E11" s="272">
        <v>1098</v>
      </c>
      <c r="F11" s="273">
        <v>692</v>
      </c>
      <c r="G11" s="274">
        <v>1790</v>
      </c>
      <c r="H11" s="272">
        <v>891</v>
      </c>
      <c r="I11" s="273">
        <v>557</v>
      </c>
      <c r="J11" s="274">
        <v>1448</v>
      </c>
      <c r="K11" s="272">
        <v>851</v>
      </c>
      <c r="L11" s="273">
        <v>695</v>
      </c>
      <c r="M11" s="274">
        <v>1546</v>
      </c>
      <c r="N11" s="272">
        <v>834</v>
      </c>
      <c r="O11" s="273">
        <v>653</v>
      </c>
      <c r="P11" s="273">
        <v>1487</v>
      </c>
    </row>
    <row r="12" spans="1:16" ht="14.25">
      <c r="A12" s="275" t="s">
        <v>291</v>
      </c>
      <c r="B12" s="261"/>
      <c r="C12" s="262"/>
      <c r="D12" s="263"/>
      <c r="E12" s="261"/>
      <c r="F12" s="262"/>
      <c r="G12" s="263"/>
      <c r="H12" s="261"/>
      <c r="I12" s="262"/>
      <c r="J12" s="263"/>
      <c r="K12" s="261"/>
      <c r="L12" s="262"/>
      <c r="M12" s="263"/>
      <c r="N12" s="261"/>
      <c r="O12" s="262"/>
      <c r="P12" s="262"/>
    </row>
    <row r="13" spans="1:16" ht="14.25">
      <c r="A13" s="260" t="s">
        <v>292</v>
      </c>
      <c r="B13" s="261">
        <v>81</v>
      </c>
      <c r="C13" s="262">
        <v>18</v>
      </c>
      <c r="D13" s="263">
        <v>99</v>
      </c>
      <c r="E13" s="261">
        <v>96</v>
      </c>
      <c r="F13" s="262">
        <v>38</v>
      </c>
      <c r="G13" s="263">
        <v>134</v>
      </c>
      <c r="H13" s="261">
        <v>0</v>
      </c>
      <c r="I13" s="262">
        <v>0</v>
      </c>
      <c r="J13" s="263">
        <v>0</v>
      </c>
      <c r="K13" s="261">
        <v>104</v>
      </c>
      <c r="L13" s="262">
        <v>42</v>
      </c>
      <c r="M13" s="263">
        <v>146</v>
      </c>
      <c r="N13" s="261">
        <v>65</v>
      </c>
      <c r="O13" s="262">
        <v>28</v>
      </c>
      <c r="P13" s="262">
        <v>93</v>
      </c>
    </row>
    <row r="14" spans="1:16" ht="16.5">
      <c r="A14" s="260" t="s">
        <v>365</v>
      </c>
      <c r="B14" s="261">
        <v>48</v>
      </c>
      <c r="C14" s="262">
        <v>13</v>
      </c>
      <c r="D14" s="263">
        <v>61</v>
      </c>
      <c r="E14" s="261">
        <v>55</v>
      </c>
      <c r="F14" s="262">
        <v>12</v>
      </c>
      <c r="G14" s="263">
        <v>67</v>
      </c>
      <c r="H14" s="261">
        <v>0</v>
      </c>
      <c r="I14" s="262">
        <v>0</v>
      </c>
      <c r="J14" s="263">
        <v>0</v>
      </c>
      <c r="K14" s="261">
        <v>107</v>
      </c>
      <c r="L14" s="262">
        <v>40</v>
      </c>
      <c r="M14" s="263">
        <v>147</v>
      </c>
      <c r="N14" s="261">
        <v>36</v>
      </c>
      <c r="O14" s="262">
        <v>12</v>
      </c>
      <c r="P14" s="262">
        <v>48</v>
      </c>
    </row>
    <row r="15" spans="1:16" ht="14.25">
      <c r="A15" s="271" t="s">
        <v>86</v>
      </c>
      <c r="B15" s="272">
        <v>129</v>
      </c>
      <c r="C15" s="273">
        <v>31</v>
      </c>
      <c r="D15" s="274">
        <v>160</v>
      </c>
      <c r="E15" s="272">
        <v>151</v>
      </c>
      <c r="F15" s="273">
        <v>50</v>
      </c>
      <c r="G15" s="274">
        <v>201</v>
      </c>
      <c r="H15" s="272">
        <v>0</v>
      </c>
      <c r="I15" s="273">
        <v>0</v>
      </c>
      <c r="J15" s="274">
        <v>0</v>
      </c>
      <c r="K15" s="272">
        <v>211</v>
      </c>
      <c r="L15" s="273">
        <v>82</v>
      </c>
      <c r="M15" s="274">
        <v>293</v>
      </c>
      <c r="N15" s="276">
        <v>101</v>
      </c>
      <c r="O15" s="277">
        <v>40</v>
      </c>
      <c r="P15" s="273">
        <v>141</v>
      </c>
    </row>
    <row r="16" spans="1:16" ht="14.25">
      <c r="A16" s="275" t="s">
        <v>293</v>
      </c>
      <c r="B16" s="261"/>
      <c r="C16" s="262"/>
      <c r="D16" s="263"/>
      <c r="E16" s="261"/>
      <c r="F16" s="262"/>
      <c r="G16" s="263"/>
      <c r="H16" s="261"/>
      <c r="I16" s="262"/>
      <c r="J16" s="263"/>
      <c r="K16" s="261"/>
      <c r="L16" s="262"/>
      <c r="M16" s="263"/>
      <c r="N16" s="261"/>
      <c r="O16" s="262"/>
      <c r="P16" s="262"/>
    </row>
    <row r="17" spans="1:16" ht="14.25">
      <c r="A17" s="260" t="s">
        <v>290</v>
      </c>
      <c r="B17" s="261">
        <v>64</v>
      </c>
      <c r="C17" s="262">
        <v>68</v>
      </c>
      <c r="D17" s="263">
        <v>132</v>
      </c>
      <c r="E17" s="261">
        <v>84</v>
      </c>
      <c r="F17" s="262">
        <v>62</v>
      </c>
      <c r="G17" s="263">
        <v>146</v>
      </c>
      <c r="H17" s="261">
        <v>0</v>
      </c>
      <c r="I17" s="262">
        <v>0</v>
      </c>
      <c r="J17" s="263">
        <v>0</v>
      </c>
      <c r="K17" s="261">
        <v>161</v>
      </c>
      <c r="L17" s="262">
        <v>168</v>
      </c>
      <c r="M17" s="263">
        <v>329</v>
      </c>
      <c r="N17" s="261">
        <v>106</v>
      </c>
      <c r="O17" s="262">
        <v>100</v>
      </c>
      <c r="P17" s="262">
        <v>206</v>
      </c>
    </row>
    <row r="18" spans="1:16" ht="14.25">
      <c r="A18" s="264" t="s">
        <v>294</v>
      </c>
      <c r="B18" s="261"/>
      <c r="C18" s="262"/>
      <c r="D18" s="263"/>
      <c r="E18" s="261"/>
      <c r="F18" s="262"/>
      <c r="G18" s="263"/>
      <c r="H18" s="261"/>
      <c r="I18" s="262"/>
      <c r="J18" s="263"/>
      <c r="K18" s="261"/>
      <c r="L18" s="262"/>
      <c r="M18" s="263"/>
      <c r="N18" s="261"/>
      <c r="O18" s="262"/>
      <c r="P18" s="262"/>
    </row>
    <row r="19" spans="1:16" ht="14.25">
      <c r="A19" s="260" t="s">
        <v>292</v>
      </c>
      <c r="B19" s="261">
        <v>70</v>
      </c>
      <c r="C19" s="262">
        <v>20</v>
      </c>
      <c r="D19" s="263">
        <v>90</v>
      </c>
      <c r="E19" s="261">
        <v>77</v>
      </c>
      <c r="F19" s="262">
        <v>28</v>
      </c>
      <c r="G19" s="263">
        <v>105</v>
      </c>
      <c r="H19" s="261">
        <v>0</v>
      </c>
      <c r="I19" s="262">
        <v>0</v>
      </c>
      <c r="J19" s="263">
        <v>0</v>
      </c>
      <c r="K19" s="261">
        <v>79</v>
      </c>
      <c r="L19" s="262">
        <v>31</v>
      </c>
      <c r="M19" s="263">
        <v>110</v>
      </c>
      <c r="N19" s="268">
        <v>134</v>
      </c>
      <c r="O19" s="269">
        <v>60</v>
      </c>
      <c r="P19" s="262">
        <v>194</v>
      </c>
    </row>
    <row r="20" spans="1:16" ht="14.25">
      <c r="A20" s="260" t="s">
        <v>295</v>
      </c>
      <c r="B20" s="261">
        <v>45</v>
      </c>
      <c r="C20" s="262">
        <v>26</v>
      </c>
      <c r="D20" s="263">
        <v>71</v>
      </c>
      <c r="E20" s="261">
        <v>50</v>
      </c>
      <c r="F20" s="262">
        <v>28</v>
      </c>
      <c r="G20" s="263">
        <v>78</v>
      </c>
      <c r="H20" s="261">
        <v>0</v>
      </c>
      <c r="I20" s="262">
        <v>0</v>
      </c>
      <c r="J20" s="263">
        <v>0</v>
      </c>
      <c r="K20" s="261">
        <v>129</v>
      </c>
      <c r="L20" s="262">
        <v>66</v>
      </c>
      <c r="M20" s="263">
        <v>195</v>
      </c>
      <c r="N20" s="268">
        <v>112</v>
      </c>
      <c r="O20" s="269">
        <v>68</v>
      </c>
      <c r="P20" s="262">
        <v>180</v>
      </c>
    </row>
    <row r="21" spans="1:16" ht="16.5">
      <c r="A21" s="260" t="s">
        <v>296</v>
      </c>
      <c r="B21" s="261">
        <v>91</v>
      </c>
      <c r="C21" s="262">
        <v>39</v>
      </c>
      <c r="D21" s="263">
        <v>130</v>
      </c>
      <c r="E21" s="261">
        <v>73</v>
      </c>
      <c r="F21" s="262">
        <v>35</v>
      </c>
      <c r="G21" s="263">
        <v>108</v>
      </c>
      <c r="H21" s="261">
        <v>0</v>
      </c>
      <c r="I21" s="262">
        <v>0</v>
      </c>
      <c r="J21" s="263">
        <v>0</v>
      </c>
      <c r="K21" s="261">
        <v>158</v>
      </c>
      <c r="L21" s="262">
        <v>57</v>
      </c>
      <c r="M21" s="263">
        <v>215</v>
      </c>
      <c r="N21" s="268">
        <v>75</v>
      </c>
      <c r="O21" s="269">
        <v>88</v>
      </c>
      <c r="P21" s="262">
        <v>163</v>
      </c>
    </row>
    <row r="22" spans="1:16" ht="14.25">
      <c r="A22" s="271" t="s">
        <v>86</v>
      </c>
      <c r="B22" s="272">
        <v>270</v>
      </c>
      <c r="C22" s="273">
        <v>153</v>
      </c>
      <c r="D22" s="274">
        <v>423</v>
      </c>
      <c r="E22" s="272">
        <v>284</v>
      </c>
      <c r="F22" s="273">
        <v>153</v>
      </c>
      <c r="G22" s="274">
        <v>437</v>
      </c>
      <c r="H22" s="272">
        <v>0</v>
      </c>
      <c r="I22" s="273">
        <v>0</v>
      </c>
      <c r="J22" s="274">
        <v>0</v>
      </c>
      <c r="K22" s="272">
        <v>527</v>
      </c>
      <c r="L22" s="273">
        <v>322</v>
      </c>
      <c r="M22" s="274">
        <v>849</v>
      </c>
      <c r="N22" s="276">
        <v>427</v>
      </c>
      <c r="O22" s="277">
        <v>316</v>
      </c>
      <c r="P22" s="273">
        <v>743</v>
      </c>
    </row>
    <row r="23" spans="1:16" ht="14.25">
      <c r="A23" s="264" t="s">
        <v>297</v>
      </c>
      <c r="B23" s="261"/>
      <c r="C23" s="262"/>
      <c r="D23" s="263"/>
      <c r="E23" s="261"/>
      <c r="F23" s="262"/>
      <c r="G23" s="263"/>
      <c r="H23" s="261"/>
      <c r="I23" s="262"/>
      <c r="J23" s="263"/>
      <c r="K23" s="261"/>
      <c r="L23" s="262"/>
      <c r="M23" s="263"/>
      <c r="N23" s="268"/>
      <c r="O23" s="269"/>
      <c r="P23" s="262"/>
    </row>
    <row r="24" spans="1:16" ht="14.25">
      <c r="A24" s="260" t="s">
        <v>298</v>
      </c>
      <c r="B24" s="261">
        <v>128</v>
      </c>
      <c r="C24" s="262">
        <v>73</v>
      </c>
      <c r="D24" s="263">
        <v>201</v>
      </c>
      <c r="E24" s="261">
        <v>48</v>
      </c>
      <c r="F24" s="262">
        <v>45</v>
      </c>
      <c r="G24" s="263">
        <v>93</v>
      </c>
      <c r="H24" s="261">
        <v>1</v>
      </c>
      <c r="I24" s="262">
        <v>1</v>
      </c>
      <c r="J24" s="263">
        <v>2</v>
      </c>
      <c r="K24" s="261">
        <v>153</v>
      </c>
      <c r="L24" s="262">
        <v>150</v>
      </c>
      <c r="M24" s="263">
        <v>303</v>
      </c>
      <c r="N24" s="261">
        <v>144</v>
      </c>
      <c r="O24" s="262">
        <v>106</v>
      </c>
      <c r="P24" s="262">
        <v>250</v>
      </c>
    </row>
    <row r="25" spans="1:16" ht="14.25">
      <c r="A25" s="260" t="s">
        <v>299</v>
      </c>
      <c r="B25" s="261">
        <v>47</v>
      </c>
      <c r="C25" s="262">
        <v>22</v>
      </c>
      <c r="D25" s="263">
        <v>69</v>
      </c>
      <c r="E25" s="261">
        <v>72</v>
      </c>
      <c r="F25" s="262">
        <v>21</v>
      </c>
      <c r="G25" s="263">
        <v>93</v>
      </c>
      <c r="H25" s="261">
        <v>0</v>
      </c>
      <c r="I25" s="262">
        <v>0</v>
      </c>
      <c r="J25" s="263">
        <v>0</v>
      </c>
      <c r="K25" s="261">
        <v>67</v>
      </c>
      <c r="L25" s="262">
        <v>27</v>
      </c>
      <c r="M25" s="263">
        <v>94</v>
      </c>
      <c r="N25" s="261">
        <v>56</v>
      </c>
      <c r="O25" s="262">
        <v>40</v>
      </c>
      <c r="P25" s="262">
        <v>96</v>
      </c>
    </row>
    <row r="26" spans="1:16" ht="14.25">
      <c r="A26" s="260" t="s">
        <v>300</v>
      </c>
      <c r="B26" s="261">
        <v>70</v>
      </c>
      <c r="C26" s="262">
        <v>24</v>
      </c>
      <c r="D26" s="263">
        <v>94</v>
      </c>
      <c r="E26" s="261">
        <v>88</v>
      </c>
      <c r="F26" s="262">
        <v>25</v>
      </c>
      <c r="G26" s="263">
        <v>113</v>
      </c>
      <c r="H26" s="261">
        <v>26</v>
      </c>
      <c r="I26" s="262">
        <v>19</v>
      </c>
      <c r="J26" s="263">
        <v>45</v>
      </c>
      <c r="K26" s="261">
        <v>53</v>
      </c>
      <c r="L26" s="262">
        <v>16</v>
      </c>
      <c r="M26" s="263">
        <v>69</v>
      </c>
      <c r="N26" s="268">
        <v>61</v>
      </c>
      <c r="O26" s="269">
        <v>17</v>
      </c>
      <c r="P26" s="262">
        <v>78</v>
      </c>
    </row>
    <row r="27" spans="1:16" ht="14.25">
      <c r="A27" s="278" t="s">
        <v>86</v>
      </c>
      <c r="B27" s="279">
        <v>245</v>
      </c>
      <c r="C27" s="280">
        <v>119</v>
      </c>
      <c r="D27" s="281">
        <v>364</v>
      </c>
      <c r="E27" s="279">
        <v>208</v>
      </c>
      <c r="F27" s="280">
        <v>91</v>
      </c>
      <c r="G27" s="281">
        <v>299</v>
      </c>
      <c r="H27" s="279">
        <v>27</v>
      </c>
      <c r="I27" s="280">
        <v>20</v>
      </c>
      <c r="J27" s="281">
        <v>47</v>
      </c>
      <c r="K27" s="279">
        <v>273</v>
      </c>
      <c r="L27" s="280">
        <v>193</v>
      </c>
      <c r="M27" s="281">
        <v>466</v>
      </c>
      <c r="N27" s="279">
        <v>261</v>
      </c>
      <c r="O27" s="280">
        <v>163</v>
      </c>
      <c r="P27" s="280">
        <v>424</v>
      </c>
    </row>
    <row r="28" spans="1:16" ht="14.25">
      <c r="A28" s="516" t="s">
        <v>301</v>
      </c>
      <c r="B28" s="516"/>
      <c r="C28" s="516"/>
      <c r="D28" s="516"/>
      <c r="E28" s="516"/>
      <c r="F28" s="516"/>
      <c r="G28" s="516"/>
      <c r="H28" s="516"/>
      <c r="I28" s="516"/>
      <c r="J28" s="516"/>
      <c r="K28" s="250"/>
      <c r="L28" s="250"/>
      <c r="M28" s="282"/>
      <c r="N28" s="282"/>
      <c r="O28" s="283"/>
      <c r="P28" s="250"/>
    </row>
    <row r="29" spans="1:16" ht="14.25">
      <c r="A29" s="249" t="s">
        <v>302</v>
      </c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82"/>
      <c r="N29" s="284"/>
      <c r="O29" s="284"/>
      <c r="P29" s="282"/>
    </row>
    <row r="30" spans="1:16" ht="14.25">
      <c r="A30" s="517" t="s">
        <v>303</v>
      </c>
      <c r="B30" s="517"/>
      <c r="C30" s="517"/>
      <c r="D30" s="517"/>
      <c r="E30" s="517"/>
      <c r="F30" s="517"/>
      <c r="G30" s="517"/>
      <c r="H30" s="517"/>
      <c r="I30" s="517"/>
      <c r="J30" s="1"/>
      <c r="K30" s="1"/>
      <c r="L30" s="1"/>
      <c r="M30" s="1"/>
      <c r="N30" s="1"/>
      <c r="O30" s="1"/>
      <c r="P30" s="1"/>
    </row>
  </sheetData>
  <mergeCells count="7">
    <mergeCell ref="N2:P2"/>
    <mergeCell ref="A28:J28"/>
    <mergeCell ref="A30:I30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20" sqref="I20"/>
    </sheetView>
  </sheetViews>
  <sheetFormatPr defaultRowHeight="15"/>
  <cols>
    <col min="1" max="1" width="6.28515625" customWidth="1"/>
    <col min="2" max="2" width="26" customWidth="1"/>
    <col min="3" max="4" width="0" hidden="1" customWidth="1"/>
    <col min="5" max="5" width="9" customWidth="1"/>
    <col min="9" max="9" width="8.7109375" style="178"/>
  </cols>
  <sheetData>
    <row r="1" spans="1:9" ht="15.75">
      <c r="A1" s="361" t="s">
        <v>322</v>
      </c>
      <c r="B1" s="1"/>
      <c r="C1" s="1"/>
      <c r="D1" s="1"/>
      <c r="E1" s="1"/>
      <c r="F1" s="1"/>
      <c r="G1" s="1"/>
      <c r="H1" s="1"/>
      <c r="I1" s="82"/>
    </row>
    <row r="2" spans="1:9" ht="15.75">
      <c r="A2" s="386"/>
      <c r="B2" s="99"/>
      <c r="C2" s="99"/>
      <c r="D2" s="99"/>
      <c r="E2" s="99"/>
      <c r="F2" s="99"/>
      <c r="G2" s="387"/>
      <c r="H2" s="387"/>
      <c r="I2" s="388" t="s">
        <v>242</v>
      </c>
    </row>
    <row r="3" spans="1:9" ht="15.75">
      <c r="A3" s="389"/>
      <c r="B3" s="204" t="s">
        <v>305</v>
      </c>
      <c r="C3" s="390">
        <v>2016</v>
      </c>
      <c r="D3" s="390">
        <v>2017</v>
      </c>
      <c r="E3" s="391">
        <v>2018</v>
      </c>
      <c r="F3" s="391">
        <v>2019</v>
      </c>
      <c r="G3" s="391">
        <v>2020</v>
      </c>
      <c r="H3" s="390">
        <v>2021</v>
      </c>
      <c r="I3" s="391" t="s">
        <v>1</v>
      </c>
    </row>
    <row r="4" spans="1:9" ht="15.75">
      <c r="A4" s="364" t="s">
        <v>306</v>
      </c>
      <c r="B4" s="392"/>
      <c r="C4" s="393"/>
      <c r="D4" s="393"/>
      <c r="E4" s="394"/>
      <c r="F4" s="394"/>
      <c r="G4" s="394"/>
      <c r="H4" s="395"/>
      <c r="I4" s="396"/>
    </row>
    <row r="5" spans="1:9" ht="15.75">
      <c r="A5" s="386"/>
      <c r="B5" s="198" t="s">
        <v>307</v>
      </c>
      <c r="C5" s="397">
        <v>612.93403549989569</v>
      </c>
      <c r="D5" s="397">
        <v>616</v>
      </c>
      <c r="E5" s="398">
        <v>651</v>
      </c>
      <c r="F5" s="398">
        <v>659</v>
      </c>
      <c r="G5" s="398">
        <v>662</v>
      </c>
      <c r="H5" s="398">
        <v>673</v>
      </c>
      <c r="I5" s="398">
        <v>688</v>
      </c>
    </row>
    <row r="6" spans="1:9" ht="15.75">
      <c r="A6" s="386"/>
      <c r="B6" s="198" t="s">
        <v>308</v>
      </c>
      <c r="C6" s="397">
        <v>198.80497842602614</v>
      </c>
      <c r="D6" s="397">
        <v>206</v>
      </c>
      <c r="E6" s="398">
        <v>211</v>
      </c>
      <c r="F6" s="398">
        <v>211</v>
      </c>
      <c r="G6" s="398">
        <v>214</v>
      </c>
      <c r="H6" s="398">
        <v>217</v>
      </c>
      <c r="I6" s="398">
        <v>223</v>
      </c>
    </row>
    <row r="7" spans="1:9" ht="15.75">
      <c r="A7" s="386"/>
      <c r="B7" s="198" t="s">
        <v>309</v>
      </c>
      <c r="C7" s="397">
        <v>146.00404486118771</v>
      </c>
      <c r="D7" s="397">
        <v>147</v>
      </c>
      <c r="E7" s="398">
        <v>149</v>
      </c>
      <c r="F7" s="398">
        <v>150</v>
      </c>
      <c r="G7" s="398">
        <v>152</v>
      </c>
      <c r="H7" s="398">
        <v>152</v>
      </c>
      <c r="I7" s="398">
        <v>153</v>
      </c>
    </row>
    <row r="8" spans="1:9" ht="15.75">
      <c r="A8" s="386"/>
      <c r="B8" s="198" t="s">
        <v>310</v>
      </c>
      <c r="C8" s="397">
        <v>61.991282051282049</v>
      </c>
      <c r="D8" s="397">
        <v>62</v>
      </c>
      <c r="E8" s="398">
        <v>62</v>
      </c>
      <c r="F8" s="398">
        <v>62</v>
      </c>
      <c r="G8" s="398">
        <v>62</v>
      </c>
      <c r="H8" s="398">
        <v>66</v>
      </c>
      <c r="I8" s="398">
        <v>67</v>
      </c>
    </row>
    <row r="9" spans="1:9" ht="15.75">
      <c r="A9" s="386"/>
      <c r="B9" s="198" t="s">
        <v>311</v>
      </c>
      <c r="C9" s="397">
        <v>465.43924765179202</v>
      </c>
      <c r="D9" s="397">
        <v>518</v>
      </c>
      <c r="E9" s="398">
        <v>623</v>
      </c>
      <c r="F9" s="398">
        <v>639</v>
      </c>
      <c r="G9" s="398">
        <v>641</v>
      </c>
      <c r="H9" s="398">
        <v>670</v>
      </c>
      <c r="I9" s="398">
        <v>689</v>
      </c>
    </row>
    <row r="10" spans="1:9" ht="15.75">
      <c r="A10" s="386"/>
      <c r="B10" s="198" t="s">
        <v>312</v>
      </c>
      <c r="C10" s="397">
        <v>2221.6245333829534</v>
      </c>
      <c r="D10" s="397">
        <v>2289</v>
      </c>
      <c r="E10" s="398">
        <v>2364</v>
      </c>
      <c r="F10" s="398">
        <v>2399</v>
      </c>
      <c r="G10" s="398">
        <v>2729</v>
      </c>
      <c r="H10" s="398">
        <v>2854</v>
      </c>
      <c r="I10" s="398">
        <v>2854</v>
      </c>
    </row>
    <row r="11" spans="1:9" ht="15.75">
      <c r="A11" s="386"/>
      <c r="B11" s="198" t="s">
        <v>313</v>
      </c>
      <c r="C11" s="397">
        <v>117.61225045372051</v>
      </c>
      <c r="D11" s="397">
        <v>118</v>
      </c>
      <c r="E11" s="398">
        <v>122</v>
      </c>
      <c r="F11" s="398">
        <v>126</v>
      </c>
      <c r="G11" s="398">
        <v>126</v>
      </c>
      <c r="H11" s="398">
        <v>126</v>
      </c>
      <c r="I11" s="398">
        <v>126</v>
      </c>
    </row>
    <row r="12" spans="1:9" ht="15.75">
      <c r="A12" s="386"/>
      <c r="B12" s="198" t="s">
        <v>314</v>
      </c>
      <c r="C12" s="397">
        <v>99.164241687805628</v>
      </c>
      <c r="D12" s="397">
        <v>111</v>
      </c>
      <c r="E12" s="398">
        <v>116</v>
      </c>
      <c r="F12" s="398">
        <v>118</v>
      </c>
      <c r="G12" s="398">
        <v>118</v>
      </c>
      <c r="H12" s="398">
        <v>121</v>
      </c>
      <c r="I12" s="398">
        <v>123</v>
      </c>
    </row>
    <row r="13" spans="1:9" ht="15.75">
      <c r="A13" s="386"/>
      <c r="B13" s="198" t="s">
        <v>315</v>
      </c>
      <c r="C13" s="397">
        <v>1705.7467179914056</v>
      </c>
      <c r="D13" s="397">
        <v>1843</v>
      </c>
      <c r="E13" s="398">
        <v>1916</v>
      </c>
      <c r="F13" s="398">
        <v>1983</v>
      </c>
      <c r="G13" s="398">
        <v>2757</v>
      </c>
      <c r="H13" s="398">
        <v>2850</v>
      </c>
      <c r="I13" s="398">
        <v>2975</v>
      </c>
    </row>
    <row r="14" spans="1:9" ht="15.75">
      <c r="A14" s="386"/>
      <c r="B14" s="399" t="s">
        <v>316</v>
      </c>
      <c r="C14" s="400">
        <v>5629.3213320060695</v>
      </c>
      <c r="D14" s="400">
        <v>5910</v>
      </c>
      <c r="E14" s="400">
        <v>6214</v>
      </c>
      <c r="F14" s="400">
        <v>6347</v>
      </c>
      <c r="G14" s="401">
        <v>7461</v>
      </c>
      <c r="H14" s="401">
        <v>7729</v>
      </c>
      <c r="I14" s="401">
        <v>7898</v>
      </c>
    </row>
    <row r="15" spans="1:9" ht="15.75">
      <c r="A15" s="138" t="s">
        <v>317</v>
      </c>
      <c r="B15" s="138"/>
      <c r="C15" s="400"/>
      <c r="D15" s="400"/>
      <c r="E15" s="401"/>
      <c r="F15" s="401"/>
      <c r="G15" s="401"/>
      <c r="H15" s="398"/>
      <c r="I15" s="398"/>
    </row>
    <row r="16" spans="1:9" ht="15.75">
      <c r="A16" s="386"/>
      <c r="B16" s="198" t="s">
        <v>318</v>
      </c>
      <c r="C16" s="397">
        <v>9566.7155126829748</v>
      </c>
      <c r="D16" s="397">
        <v>10029</v>
      </c>
      <c r="E16" s="398">
        <v>10231</v>
      </c>
      <c r="F16" s="398">
        <v>10463</v>
      </c>
      <c r="G16" s="398">
        <v>11723</v>
      </c>
      <c r="H16" s="398">
        <v>11798</v>
      </c>
      <c r="I16" s="398">
        <v>12291</v>
      </c>
    </row>
    <row r="17" spans="1:9" ht="15.75">
      <c r="A17" s="386"/>
      <c r="B17" s="198" t="s">
        <v>319</v>
      </c>
      <c r="C17" s="397">
        <v>3279.2352854231167</v>
      </c>
      <c r="D17" s="397">
        <v>3913</v>
      </c>
      <c r="E17" s="398">
        <v>4002</v>
      </c>
      <c r="F17" s="398">
        <v>4091</v>
      </c>
      <c r="G17" s="398">
        <v>6342</v>
      </c>
      <c r="H17" s="398">
        <v>6355</v>
      </c>
      <c r="I17" s="398">
        <v>6358</v>
      </c>
    </row>
    <row r="18" spans="1:9" ht="15.75">
      <c r="A18" s="386"/>
      <c r="B18" s="399" t="s">
        <v>316</v>
      </c>
      <c r="C18" s="400">
        <v>12845.950798106092</v>
      </c>
      <c r="D18" s="400">
        <v>13942</v>
      </c>
      <c r="E18" s="400">
        <v>14233</v>
      </c>
      <c r="F18" s="400">
        <v>14554</v>
      </c>
      <c r="G18" s="401">
        <v>18065</v>
      </c>
      <c r="H18" s="398">
        <v>18153</v>
      </c>
      <c r="I18" s="398">
        <v>18946</v>
      </c>
    </row>
    <row r="19" spans="1:9" ht="15.75">
      <c r="A19" s="386"/>
      <c r="B19" s="198" t="s">
        <v>320</v>
      </c>
      <c r="C19" s="397">
        <v>98</v>
      </c>
      <c r="D19" s="397">
        <v>99</v>
      </c>
      <c r="E19" s="398">
        <v>100</v>
      </c>
      <c r="F19" s="398">
        <v>101</v>
      </c>
      <c r="G19" s="398">
        <v>101</v>
      </c>
      <c r="H19" s="398">
        <v>102</v>
      </c>
      <c r="I19" s="398">
        <v>104</v>
      </c>
    </row>
    <row r="20" spans="1:9" ht="15.75">
      <c r="A20" s="386"/>
      <c r="B20" s="402" t="s">
        <v>321</v>
      </c>
      <c r="C20" s="403">
        <v>18573.272130112164</v>
      </c>
      <c r="D20" s="403">
        <v>19951</v>
      </c>
      <c r="E20" s="403">
        <v>20547</v>
      </c>
      <c r="F20" s="403">
        <v>21002</v>
      </c>
      <c r="G20" s="404">
        <v>25627</v>
      </c>
      <c r="H20" s="403">
        <v>25984</v>
      </c>
      <c r="I20" s="404">
        <v>26948</v>
      </c>
    </row>
    <row r="21" spans="1:9" ht="15.75">
      <c r="A21" s="405" t="s">
        <v>366</v>
      </c>
      <c r="B21" s="386"/>
      <c r="C21" s="406"/>
      <c r="D21" s="406"/>
      <c r="E21" s="406"/>
      <c r="F21" s="407"/>
      <c r="G21" s="406"/>
      <c r="H21" s="387"/>
      <c r="I21" s="287"/>
    </row>
    <row r="22" spans="1:9" ht="15.75">
      <c r="A22" s="99" t="s">
        <v>11</v>
      </c>
      <c r="B22" s="386"/>
      <c r="C22" s="310"/>
      <c r="D22" s="310"/>
      <c r="E22" s="310"/>
      <c r="F22" s="310"/>
      <c r="G22" s="310"/>
      <c r="H22" s="387"/>
      <c r="I22" s="28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B1" workbookViewId="0">
      <selection activeCell="K15" sqref="K15"/>
    </sheetView>
  </sheetViews>
  <sheetFormatPr defaultRowHeight="15"/>
  <cols>
    <col min="1" max="1" width="24.85546875" customWidth="1"/>
    <col min="2" max="11" width="6.28515625" customWidth="1"/>
  </cols>
  <sheetData>
    <row r="1" spans="1:11" ht="15.75">
      <c r="A1" s="289" t="s">
        <v>385</v>
      </c>
    </row>
    <row r="2" spans="1:11" ht="15.75">
      <c r="A2" s="519" t="s">
        <v>372</v>
      </c>
      <c r="B2" s="520">
        <v>2020</v>
      </c>
      <c r="C2" s="520"/>
      <c r="D2" s="520"/>
      <c r="E2" s="520"/>
      <c r="F2" s="520">
        <v>2021</v>
      </c>
      <c r="G2" s="520"/>
      <c r="H2" s="520"/>
      <c r="I2" s="520"/>
      <c r="J2" s="442">
        <v>2022</v>
      </c>
      <c r="K2" s="457"/>
    </row>
    <row r="3" spans="1:11" ht="15.75">
      <c r="A3" s="519"/>
      <c r="B3" s="443" t="s">
        <v>386</v>
      </c>
      <c r="C3" s="443" t="s">
        <v>387</v>
      </c>
      <c r="D3" s="443" t="s">
        <v>388</v>
      </c>
      <c r="E3" s="443" t="s">
        <v>389</v>
      </c>
      <c r="F3" s="443" t="s">
        <v>386</v>
      </c>
      <c r="G3" s="443" t="s">
        <v>387</v>
      </c>
      <c r="H3" s="443" t="s">
        <v>388</v>
      </c>
      <c r="I3" s="443" t="s">
        <v>389</v>
      </c>
      <c r="J3" s="443" t="s">
        <v>386</v>
      </c>
      <c r="K3" s="443" t="s">
        <v>387</v>
      </c>
    </row>
    <row r="4" spans="1:11" ht="15.75">
      <c r="A4" s="456" t="s">
        <v>373</v>
      </c>
      <c r="B4" s="445">
        <v>100</v>
      </c>
      <c r="C4" s="446">
        <v>105.2</v>
      </c>
      <c r="D4" s="446">
        <v>106.4</v>
      </c>
      <c r="E4" s="447">
        <v>98</v>
      </c>
      <c r="F4" s="445">
        <v>113</v>
      </c>
      <c r="G4" s="446">
        <v>103.8</v>
      </c>
      <c r="H4" s="446">
        <v>97.2</v>
      </c>
      <c r="I4" s="447">
        <v>112.7</v>
      </c>
      <c r="J4" s="445">
        <v>125.3</v>
      </c>
      <c r="K4" s="446">
        <v>119.6</v>
      </c>
    </row>
    <row r="5" spans="1:11" ht="15.75">
      <c r="A5" s="330" t="s">
        <v>374</v>
      </c>
      <c r="B5" s="448">
        <v>100</v>
      </c>
      <c r="C5" s="449">
        <v>101.3</v>
      </c>
      <c r="D5" s="449">
        <v>96.6</v>
      </c>
      <c r="E5" s="450">
        <v>88.9</v>
      </c>
      <c r="F5" s="448">
        <v>96</v>
      </c>
      <c r="G5" s="449">
        <v>94.9</v>
      </c>
      <c r="H5" s="449">
        <v>94.8</v>
      </c>
      <c r="I5" s="450">
        <v>103.9</v>
      </c>
      <c r="J5" s="448">
        <v>112.1</v>
      </c>
      <c r="K5" s="449">
        <v>115.8</v>
      </c>
    </row>
    <row r="6" spans="1:11" ht="15.75">
      <c r="A6" s="330" t="s">
        <v>375</v>
      </c>
      <c r="B6" s="448">
        <v>100</v>
      </c>
      <c r="C6" s="449">
        <v>104</v>
      </c>
      <c r="D6" s="449">
        <v>107.4</v>
      </c>
      <c r="E6" s="450">
        <v>100.7</v>
      </c>
      <c r="F6" s="448">
        <v>117.9</v>
      </c>
      <c r="G6" s="449">
        <v>95.4</v>
      </c>
      <c r="H6" s="449">
        <v>69</v>
      </c>
      <c r="I6" s="450">
        <v>89.7</v>
      </c>
      <c r="J6" s="448">
        <v>137.4</v>
      </c>
      <c r="K6" s="449">
        <v>129.80000000000001</v>
      </c>
    </row>
    <row r="7" spans="1:11" ht="15.75">
      <c r="A7" s="330" t="s">
        <v>376</v>
      </c>
      <c r="B7" s="448">
        <v>100</v>
      </c>
      <c r="C7" s="449">
        <v>102.6</v>
      </c>
      <c r="D7" s="449">
        <v>94.6</v>
      </c>
      <c r="E7" s="450">
        <v>109.5</v>
      </c>
      <c r="F7" s="448">
        <v>110.6</v>
      </c>
      <c r="G7" s="449">
        <v>112.2</v>
      </c>
      <c r="H7" s="449">
        <v>107.2</v>
      </c>
      <c r="I7" s="450">
        <v>108.3</v>
      </c>
      <c r="J7" s="448">
        <v>117.7</v>
      </c>
      <c r="K7" s="449">
        <v>111.3</v>
      </c>
    </row>
    <row r="8" spans="1:11" ht="15.75">
      <c r="A8" s="330" t="s">
        <v>377</v>
      </c>
      <c r="B8" s="448">
        <v>100</v>
      </c>
      <c r="C8" s="449">
        <v>97.9</v>
      </c>
      <c r="D8" s="449">
        <v>116.3</v>
      </c>
      <c r="E8" s="450">
        <v>102.4</v>
      </c>
      <c r="F8" s="448">
        <v>112.7</v>
      </c>
      <c r="G8" s="449">
        <v>102.3</v>
      </c>
      <c r="H8" s="449">
        <v>103</v>
      </c>
      <c r="I8" s="450">
        <v>131.80000000000001</v>
      </c>
      <c r="J8" s="448">
        <v>117.8</v>
      </c>
      <c r="K8" s="449">
        <v>121.8</v>
      </c>
    </row>
    <row r="9" spans="1:11" ht="15.75">
      <c r="A9" s="330" t="s">
        <v>378</v>
      </c>
      <c r="B9" s="448">
        <v>100</v>
      </c>
      <c r="C9" s="449">
        <v>109.5</v>
      </c>
      <c r="D9" s="449">
        <v>108.6</v>
      </c>
      <c r="E9" s="450">
        <v>83.5</v>
      </c>
      <c r="F9" s="448">
        <v>93</v>
      </c>
      <c r="G9" s="449">
        <v>87.6</v>
      </c>
      <c r="H9" s="449">
        <v>98.7</v>
      </c>
      <c r="I9" s="450">
        <v>96.4</v>
      </c>
      <c r="J9" s="448">
        <v>114.6</v>
      </c>
      <c r="K9" s="449">
        <v>105.7</v>
      </c>
    </row>
    <row r="10" spans="1:11" ht="15.75">
      <c r="A10" s="330" t="s">
        <v>379</v>
      </c>
      <c r="B10" s="448">
        <v>100</v>
      </c>
      <c r="C10" s="449">
        <v>106.4</v>
      </c>
      <c r="D10" s="449">
        <v>115.3</v>
      </c>
      <c r="E10" s="450">
        <v>115.9</v>
      </c>
      <c r="F10" s="448">
        <v>149.4</v>
      </c>
      <c r="G10" s="449">
        <v>133.69999999999999</v>
      </c>
      <c r="H10" s="449">
        <v>105.2</v>
      </c>
      <c r="I10" s="450">
        <v>159.4</v>
      </c>
      <c r="J10" s="448">
        <v>139.69999999999999</v>
      </c>
      <c r="K10" s="449">
        <v>132.4</v>
      </c>
    </row>
    <row r="11" spans="1:11" ht="15.75">
      <c r="A11" s="330" t="s">
        <v>380</v>
      </c>
      <c r="B11" s="448">
        <v>100</v>
      </c>
      <c r="C11" s="449">
        <v>94.6</v>
      </c>
      <c r="D11" s="449">
        <v>99</v>
      </c>
      <c r="E11" s="450">
        <v>100.9</v>
      </c>
      <c r="F11" s="448">
        <v>101.5</v>
      </c>
      <c r="G11" s="449">
        <v>109.2</v>
      </c>
      <c r="H11" s="449">
        <v>101</v>
      </c>
      <c r="I11" s="450">
        <v>118.4</v>
      </c>
      <c r="J11" s="448">
        <v>114.9</v>
      </c>
      <c r="K11" s="449">
        <v>131.1</v>
      </c>
    </row>
    <row r="12" spans="1:11" ht="15.75">
      <c r="A12" s="330" t="s">
        <v>381</v>
      </c>
      <c r="B12" s="448">
        <v>100</v>
      </c>
      <c r="C12" s="449">
        <v>105.9</v>
      </c>
      <c r="D12" s="449">
        <v>109.3</v>
      </c>
      <c r="E12" s="450">
        <v>115.3</v>
      </c>
      <c r="F12" s="448">
        <v>146.80000000000001</v>
      </c>
      <c r="G12" s="449">
        <v>122.8</v>
      </c>
      <c r="H12" s="449">
        <v>128.1</v>
      </c>
      <c r="I12" s="450">
        <v>131.1</v>
      </c>
      <c r="J12" s="448">
        <v>155.5</v>
      </c>
      <c r="K12" s="449">
        <v>132.6</v>
      </c>
    </row>
    <row r="13" spans="1:11" ht="15.75">
      <c r="A13" s="330" t="s">
        <v>382</v>
      </c>
      <c r="B13" s="448">
        <v>100</v>
      </c>
      <c r="C13" s="449">
        <v>105.3</v>
      </c>
      <c r="D13" s="449">
        <v>106.4</v>
      </c>
      <c r="E13" s="450">
        <v>87.4</v>
      </c>
      <c r="F13" s="448">
        <v>80.8</v>
      </c>
      <c r="G13" s="449">
        <v>84.7</v>
      </c>
      <c r="H13" s="449">
        <v>89.7</v>
      </c>
      <c r="I13" s="450">
        <v>95.6</v>
      </c>
      <c r="J13" s="448">
        <v>81.400000000000006</v>
      </c>
      <c r="K13" s="449">
        <v>54.1</v>
      </c>
    </row>
    <row r="14" spans="1:11" ht="15.75">
      <c r="A14" s="336" t="s">
        <v>383</v>
      </c>
      <c r="B14" s="451">
        <v>100</v>
      </c>
      <c r="C14" s="452">
        <v>86.3</v>
      </c>
      <c r="D14" s="452">
        <v>88.5</v>
      </c>
      <c r="E14" s="453">
        <v>95.2</v>
      </c>
      <c r="F14" s="451">
        <v>100.3</v>
      </c>
      <c r="G14" s="452">
        <v>94.2</v>
      </c>
      <c r="H14" s="452">
        <v>91.5</v>
      </c>
      <c r="I14" s="453">
        <v>95</v>
      </c>
      <c r="J14" s="451">
        <v>181.5</v>
      </c>
      <c r="K14" s="452">
        <v>193.5</v>
      </c>
    </row>
    <row r="15" spans="1:11" ht="15.75">
      <c r="A15" s="327" t="s">
        <v>384</v>
      </c>
      <c r="B15" s="444">
        <v>100</v>
      </c>
      <c r="C15" s="454">
        <v>105</v>
      </c>
      <c r="D15" s="454">
        <v>106.7</v>
      </c>
      <c r="E15" s="455">
        <v>101.1</v>
      </c>
      <c r="F15" s="444">
        <v>115.2</v>
      </c>
      <c r="G15" s="454">
        <v>106.3</v>
      </c>
      <c r="H15" s="454">
        <v>98.3</v>
      </c>
      <c r="I15" s="455">
        <v>113.9</v>
      </c>
      <c r="J15" s="444">
        <v>141.5</v>
      </c>
      <c r="K15" s="454">
        <v>138.1</v>
      </c>
    </row>
  </sheetData>
  <mergeCells count="3">
    <mergeCell ref="A2:A3"/>
    <mergeCell ref="B2:E2"/>
    <mergeCell ref="F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B5" sqref="B5"/>
    </sheetView>
  </sheetViews>
  <sheetFormatPr defaultColWidth="8.85546875" defaultRowHeight="15"/>
  <cols>
    <col min="1" max="1" width="22.42578125" style="285" customWidth="1"/>
    <col min="2" max="2" width="30.85546875" style="285" customWidth="1"/>
    <col min="3" max="8" width="8.42578125" style="285" customWidth="1"/>
    <col min="9" max="16384" width="8.85546875" style="285"/>
  </cols>
  <sheetData>
    <row r="1" spans="1:7" ht="15.75">
      <c r="A1" s="195" t="s">
        <v>371</v>
      </c>
      <c r="B1" s="408"/>
      <c r="C1" s="408"/>
      <c r="D1" s="408"/>
      <c r="E1" s="408"/>
      <c r="F1" s="408"/>
      <c r="G1" s="408"/>
    </row>
    <row r="2" spans="1:7" ht="16.5" thickBot="1">
      <c r="A2" s="521"/>
      <c r="B2" s="521"/>
      <c r="C2" s="521"/>
      <c r="D2" s="408"/>
      <c r="E2" s="408"/>
      <c r="F2" s="408"/>
      <c r="G2" s="408"/>
    </row>
    <row r="3" spans="1:7" ht="15.75" thickBot="1">
      <c r="A3" s="522" t="s">
        <v>323</v>
      </c>
      <c r="B3" s="523"/>
      <c r="C3" s="409">
        <v>2018</v>
      </c>
      <c r="D3" s="409">
        <v>2019</v>
      </c>
      <c r="E3" s="409">
        <v>2020</v>
      </c>
      <c r="F3" s="409">
        <v>2021</v>
      </c>
      <c r="G3" s="410" t="s">
        <v>1</v>
      </c>
    </row>
    <row r="4" spans="1:7" ht="15.6" customHeight="1">
      <c r="A4" s="524" t="s">
        <v>324</v>
      </c>
      <c r="B4" s="411" t="s">
        <v>325</v>
      </c>
      <c r="C4" s="412">
        <v>2243</v>
      </c>
      <c r="D4" s="412">
        <v>2171.6999999999998</v>
      </c>
      <c r="E4" s="412">
        <v>2232.5</v>
      </c>
      <c r="F4" s="412">
        <v>2108.1999999999998</v>
      </c>
      <c r="G4" s="413">
        <v>2081</v>
      </c>
    </row>
    <row r="5" spans="1:7">
      <c r="A5" s="525"/>
      <c r="B5" s="414" t="s">
        <v>326</v>
      </c>
      <c r="C5" s="415">
        <v>68.099999999999994</v>
      </c>
      <c r="D5" s="415">
        <v>61.9</v>
      </c>
      <c r="E5" s="415">
        <v>71.099999999999994</v>
      </c>
      <c r="F5" s="415">
        <v>62.1</v>
      </c>
      <c r="G5" s="416">
        <v>61.1</v>
      </c>
    </row>
    <row r="6" spans="1:7" ht="15.75" thickBot="1">
      <c r="A6" s="526"/>
      <c r="B6" s="417" t="s">
        <v>327</v>
      </c>
      <c r="C6" s="418">
        <v>46.3</v>
      </c>
      <c r="D6" s="418">
        <v>46.2</v>
      </c>
      <c r="E6" s="418">
        <v>29.3</v>
      </c>
      <c r="F6" s="418">
        <v>30.3</v>
      </c>
      <c r="G6" s="419">
        <v>30.3</v>
      </c>
    </row>
    <row r="7" spans="1:7" ht="15.6" customHeight="1">
      <c r="A7" s="524" t="s">
        <v>328</v>
      </c>
      <c r="B7" s="420" t="s">
        <v>86</v>
      </c>
      <c r="C7" s="421">
        <v>89.1</v>
      </c>
      <c r="D7" s="421">
        <v>87.8</v>
      </c>
      <c r="E7" s="421">
        <v>88.6</v>
      </c>
      <c r="F7" s="421">
        <v>89.7</v>
      </c>
      <c r="G7" s="422">
        <v>95.7</v>
      </c>
    </row>
    <row r="8" spans="1:7">
      <c r="A8" s="525"/>
      <c r="B8" s="423" t="s">
        <v>329</v>
      </c>
      <c r="C8" s="424">
        <v>87.3</v>
      </c>
      <c r="D8" s="424">
        <v>86.5</v>
      </c>
      <c r="E8" s="424">
        <v>87.2</v>
      </c>
      <c r="F8" s="424">
        <v>88.2</v>
      </c>
      <c r="G8" s="425">
        <v>95.4</v>
      </c>
    </row>
    <row r="9" spans="1:7">
      <c r="A9" s="527"/>
      <c r="B9" s="423" t="s">
        <v>367</v>
      </c>
      <c r="C9" s="424">
        <v>97.6</v>
      </c>
      <c r="D9" s="424">
        <v>95.3</v>
      </c>
      <c r="E9" s="424">
        <v>97.3</v>
      </c>
      <c r="F9" s="424">
        <v>97.9</v>
      </c>
      <c r="G9" s="425">
        <v>97.5</v>
      </c>
    </row>
    <row r="10" spans="1:7" ht="15.75" thickBot="1">
      <c r="A10" s="426"/>
      <c r="B10" s="427" t="s">
        <v>330</v>
      </c>
      <c r="C10" s="428">
        <v>77.400000000000006</v>
      </c>
      <c r="D10" s="428">
        <v>79.900000000000006</v>
      </c>
      <c r="E10" s="428">
        <v>81.2</v>
      </c>
      <c r="F10" s="428">
        <v>97.2</v>
      </c>
      <c r="G10" s="429">
        <v>88.8</v>
      </c>
    </row>
    <row r="11" spans="1:7">
      <c r="A11" s="430" t="s">
        <v>331</v>
      </c>
      <c r="B11" s="420" t="s">
        <v>86</v>
      </c>
      <c r="C11" s="421">
        <v>15.4</v>
      </c>
      <c r="D11" s="421">
        <v>16.5</v>
      </c>
      <c r="E11" s="421">
        <v>14.5</v>
      </c>
      <c r="F11" s="421">
        <v>13.4</v>
      </c>
      <c r="G11" s="422">
        <v>15.4</v>
      </c>
    </row>
    <row r="12" spans="1:7">
      <c r="A12" s="431"/>
      <c r="B12" s="423" t="s">
        <v>329</v>
      </c>
      <c r="C12" s="424">
        <v>18.100000000000001</v>
      </c>
      <c r="D12" s="424">
        <v>18.600000000000001</v>
      </c>
      <c r="E12" s="424">
        <v>16.100000000000001</v>
      </c>
      <c r="F12" s="424">
        <v>15.2</v>
      </c>
      <c r="G12" s="425">
        <v>17.2</v>
      </c>
    </row>
    <row r="13" spans="1:7">
      <c r="A13" s="431"/>
      <c r="B13" s="423" t="s">
        <v>368</v>
      </c>
      <c r="C13" s="415">
        <v>2.9</v>
      </c>
      <c r="D13" s="415">
        <v>5.3</v>
      </c>
      <c r="E13" s="415">
        <v>4</v>
      </c>
      <c r="F13" s="415">
        <v>3.3</v>
      </c>
      <c r="G13" s="416">
        <v>4.5</v>
      </c>
    </row>
    <row r="14" spans="1:7" ht="15.75" thickBot="1">
      <c r="A14" s="432"/>
      <c r="B14" s="427" t="s">
        <v>330</v>
      </c>
      <c r="C14" s="418">
        <v>27</v>
      </c>
      <c r="D14" s="418">
        <v>25.2</v>
      </c>
      <c r="E14" s="418">
        <v>23.3</v>
      </c>
      <c r="F14" s="418">
        <v>21.2</v>
      </c>
      <c r="G14" s="419">
        <v>15.5</v>
      </c>
    </row>
    <row r="15" spans="1:7">
      <c r="A15" s="524" t="s">
        <v>332</v>
      </c>
      <c r="B15" s="433" t="s">
        <v>333</v>
      </c>
      <c r="C15" s="412">
        <v>1982.4</v>
      </c>
      <c r="D15" s="412">
        <v>1948.5</v>
      </c>
      <c r="E15" s="412">
        <v>2021.4</v>
      </c>
      <c r="F15" s="412">
        <v>1889.3</v>
      </c>
      <c r="G15" s="413">
        <v>1878.4</v>
      </c>
    </row>
    <row r="16" spans="1:7">
      <c r="A16" s="525"/>
      <c r="B16" s="423" t="s">
        <v>369</v>
      </c>
      <c r="C16" s="415">
        <v>1033.2</v>
      </c>
      <c r="D16" s="415">
        <v>1014.4</v>
      </c>
      <c r="E16" s="415">
        <v>1031.3</v>
      </c>
      <c r="F16" s="415">
        <v>1054.5999999999999</v>
      </c>
      <c r="G16" s="416">
        <v>1036.8</v>
      </c>
    </row>
    <row r="17" spans="1:7" ht="15.75" thickBot="1">
      <c r="A17" s="526"/>
      <c r="B17" s="434" t="s">
        <v>334</v>
      </c>
      <c r="C17" s="418">
        <v>260.60000000000002</v>
      </c>
      <c r="D17" s="418">
        <v>223.2</v>
      </c>
      <c r="E17" s="418">
        <v>211.1</v>
      </c>
      <c r="F17" s="418">
        <v>218.9</v>
      </c>
      <c r="G17" s="419">
        <v>202.6</v>
      </c>
    </row>
    <row r="18" spans="1:7" ht="15.75">
      <c r="A18" s="435" t="s">
        <v>222</v>
      </c>
      <c r="B18" s="408"/>
      <c r="C18" s="408"/>
      <c r="D18" s="408"/>
      <c r="E18" s="408"/>
      <c r="F18" s="408"/>
      <c r="G18" s="408"/>
    </row>
    <row r="19" spans="1:7" s="286" customFormat="1" ht="16.5">
      <c r="A19" s="408" t="s">
        <v>370</v>
      </c>
      <c r="B19" s="408"/>
      <c r="C19" s="408"/>
      <c r="D19" s="408"/>
      <c r="E19" s="408"/>
      <c r="F19" s="408"/>
      <c r="G19" s="408"/>
    </row>
    <row r="20" spans="1:7" ht="15.75">
      <c r="A20" s="408"/>
      <c r="B20" s="408"/>
      <c r="C20" s="408"/>
      <c r="D20" s="408"/>
      <c r="E20" s="408"/>
      <c r="F20" s="408"/>
      <c r="G20" s="408"/>
    </row>
    <row r="22" spans="1:7" ht="15.75">
      <c r="B22" s="289"/>
    </row>
  </sheetData>
  <mergeCells count="5">
    <mergeCell ref="A2:C2"/>
    <mergeCell ref="A3:B3"/>
    <mergeCell ref="A4:A6"/>
    <mergeCell ref="A7:A9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Table 7.1</vt:lpstr>
      <vt:lpstr>Table 7.2</vt:lpstr>
      <vt:lpstr>Table 7.3</vt:lpstr>
      <vt:lpstr>Table 7.4</vt:lpstr>
      <vt:lpstr>Table 7.5</vt:lpstr>
      <vt:lpstr>Table 7.6</vt:lpstr>
      <vt:lpstr>Table 7.7</vt:lpstr>
      <vt:lpstr>Table 7.8</vt:lpstr>
      <vt:lpstr>Table 7.9</vt:lpstr>
      <vt:lpstr>Table 7.10</vt:lpstr>
      <vt:lpstr>Table 7.11</vt:lpstr>
      <vt:lpstr>Table 7.12</vt:lpstr>
      <vt:lpstr>Table 7.13</vt:lpstr>
      <vt:lpstr>Table 7.14</vt:lpstr>
      <vt:lpstr>Table 7.15</vt:lpstr>
      <vt:lpstr>Table 7.16</vt:lpstr>
      <vt:lpstr>Table 7.17</vt:lpstr>
      <vt:lpstr>Table 7.18</vt:lpstr>
      <vt:lpstr>Table 7.19</vt:lpstr>
      <vt:lpstr>Table 7.20</vt:lpstr>
      <vt:lpstr>Table 7.21</vt:lpstr>
      <vt:lpstr>Table 7.22</vt:lpstr>
      <vt:lpstr>Table 7.23</vt:lpstr>
      <vt:lpstr>Table 7.24</vt:lpstr>
      <vt:lpstr>'Table 7.24'!_MON_1459157629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2023-04-21T12:46:48Z</dcterms:created>
  <dcterms:modified xsi:type="dcterms:W3CDTF">2023-05-05T06:21:27Z</dcterms:modified>
</cp:coreProperties>
</file>