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DTE-Datathon\"/>
    </mc:Choice>
  </mc:AlternateContent>
  <xr:revisionPtr revIDLastSave="0" documentId="13_ncr:1_{F7D26C69-E3B4-4379-8324-4CE44D3B8B67}" xr6:coauthVersionLast="36" xr6:coauthVersionMax="36" xr10:uidLastSave="{00000000-0000-0000-0000-000000000000}"/>
  <bookViews>
    <workbookView xWindow="0" yWindow="0" windowWidth="19200" windowHeight="7840" activeTab="2" xr2:uid="{00000000-000D-0000-FFFF-FFFF00000000}"/>
  </bookViews>
  <sheets>
    <sheet name="Sheet1" sheetId="3" r:id="rId1"/>
    <sheet name="population distribution" sheetId="1" r:id="rId2"/>
    <sheet name="data" sheetId="2" r:id="rId3"/>
  </sheets>
  <definedNames>
    <definedName name="Z_1CB946DE_7361_418C_AFF7_E4637B6FB1EE_.wvu.FilterData" localSheetId="2" hidden="1">data!$A$1:$Z$48</definedName>
  </definedNames>
  <calcPr calcId="191029"/>
  <customWorkbookViews>
    <customWorkbookView name="Filter 1" guid="{1CB946DE-7361-418C-AFF7-E4637B6FB1EE}" maximized="1" windowWidth="0" windowHeight="0" activeSheetId="0"/>
  </customWorkbookViews>
  <pivotCaches>
    <pivotCache cacheId="0" r:id="rId4"/>
  </pivotCaches>
</workbook>
</file>

<file path=xl/calcChain.xml><?xml version="1.0" encoding="utf-8"?>
<calcChain xmlns="http://schemas.openxmlformats.org/spreadsheetml/2006/main">
  <c r="U37" i="2" l="1"/>
  <c r="T37" i="2"/>
  <c r="O37" i="2"/>
  <c r="U36" i="2"/>
  <c r="T36" i="2"/>
  <c r="O36" i="2"/>
  <c r="U35" i="2"/>
  <c r="T35" i="2"/>
  <c r="O35" i="2"/>
  <c r="U34" i="2"/>
  <c r="T34" i="2"/>
  <c r="T33" i="2"/>
  <c r="O33" i="2"/>
  <c r="U32" i="2"/>
  <c r="T32" i="2"/>
  <c r="N32" i="2"/>
  <c r="U31" i="2"/>
  <c r="T31" i="2"/>
  <c r="O31" i="2"/>
  <c r="N31" i="2"/>
  <c r="U30" i="2"/>
  <c r="T30" i="2"/>
  <c r="O30" i="2"/>
  <c r="U29" i="2"/>
  <c r="T29" i="2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<sst xmlns="http://schemas.openxmlformats.org/spreadsheetml/2006/main" count="606" uniqueCount="88">
  <si>
    <t>County</t>
  </si>
  <si>
    <t>Cohorts</t>
  </si>
  <si>
    <t xml:space="preserve">Female </t>
  </si>
  <si>
    <t>Male</t>
  </si>
  <si>
    <t>Total</t>
  </si>
  <si>
    <t>Baringo</t>
  </si>
  <si>
    <t>0-5</t>
  </si>
  <si>
    <t>15-35</t>
  </si>
  <si>
    <t>36-60</t>
  </si>
  <si>
    <t>61+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</si>
  <si>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</si>
  <si>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</si>
  <si>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</si>
  <si>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</si>
  <si>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</si>
  <si>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</si>
  <si>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</si>
  <si>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</si>
  <si>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</si>
  <si>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</si>
  <si>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</si>
  <si>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</si>
  <si>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</si>
  <si>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</si>
  <si>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</si>
  <si>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</si>
  <si>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</si>
  <si>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</si>
  <si>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</si>
  <si>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</si>
  <si>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</si>
  <si>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</si>
  <si>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</si>
  <si>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</si>
  <si>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</si>
  <si>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</si>
  <si>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</si>
  <si>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</si>
  <si>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</si>
  <si>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</si>
  <si>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</si>
  <si>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</si>
  <si>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</si>
  <si>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</si>
  <si>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</si>
  <si>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</si>
  <si>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</si>
  <si>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</si>
  <si>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</si>
  <si>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</si>
  <si>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</si>
  <si>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</si>
  <si>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</si>
  <si>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</si>
  <si>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</si>
  <si>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</si>
  <si>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Country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</si>
  <si>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</si>
  <si>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</si>
  <si>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</si>
  <si>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</si>
  <si>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</si>
  <si>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</si>
  <si>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</si>
  <si>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</si>
  <si>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</si>
  <si>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</si>
  <si>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</si>
  <si>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</si>
  <si>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</si>
  <si>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</si>
  <si>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</si>
  <si>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</si>
  <si>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</si>
  <si>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</si>
  <si>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</si>
  <si>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</si>
  <si>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</si>
  <si>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</si>
  <si>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</si>
  <si>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</si>
  <si>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Kenya</t>
  </si>
  <si>
    <t>Grand Total</t>
  </si>
  <si>
    <t xml:space="preserve">Sum of Female </t>
  </si>
  <si>
    <t>Row Labels</t>
  </si>
  <si>
    <t>Sum of Male</t>
  </si>
  <si>
    <t>Female</t>
  </si>
  <si>
    <t>TotalPopulation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</si>
</sst>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1F1F1F"/>
      <name val="&quot;Google Sans&quot;"/>
    </font>
    <font>
      <sz val="9"/>
      <color rgb="FF1F1F1F"/>
      <name val="&quot;docs-Google Sans&quot;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3" fontId="1" fillId="0" borderId="0" xfId="0" applyNumberFormat="1" applyFont="1" applyAlignment="1"/>
    <xf numFmtId="3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4" fillId="2" borderId="0" xfId="0" applyFont="1" applyFill="1" applyAlignment="1"/>
    <xf numFmtId="0" fontId="4" fillId="3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/>
    <xf numFmtId="0" fontId="4" fillId="4" borderId="0" xfId="0" applyFont="1" applyFill="1" applyAlignment="1"/>
    <xf numFmtId="0" fontId="1" fillId="4" borderId="0" xfId="0" applyFont="1" applyFill="1" applyAlignment="1">
      <alignment horizontal="center"/>
    </xf>
    <xf numFmtId="0" fontId="4" fillId="5" borderId="0" xfId="0" applyFont="1" applyFill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/>
    <xf numFmtId="0" fontId="1" fillId="5" borderId="0" xfId="0" applyFont="1" applyFill="1" applyAlignme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16" fontId="0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96.581419444447" createdVersion="6" refreshedVersion="6" minRefreshableVersion="3" recordCount="235" xr:uid="{AEED068C-4341-4200-83FE-FE601A89247D}">
  <cacheSource type="worksheet">
    <worksheetSource ref="A1:E236" sheet="population distribution"/>
  </cacheSource>
  <cacheFields count="5">
    <cacheField name="County" numFmtId="0">
      <sharedItems count="47">
        <s v="Baringo"/>
        <s v="Bomet"/>
        <s v="Bungoma"/>
        <s v="Busia"/>
        <s v="Elgeiyo-Marakwet"/>
        <s v="Embu"/>
        <s v="Garissa"/>
        <s v="Homa Bay"/>
        <s v="Isiolo"/>
        <s v="Kajiado"/>
        <s v="Kakamega"/>
        <s v="Kericho"/>
        <s v="Kiambu"/>
        <s v="Kilifi"/>
        <s v="Kirinyaga"/>
        <s v="Kisii"/>
        <s v="Kisumu"/>
        <s v="Kitui"/>
        <s v="Kwale"/>
        <s v="Laikipia"/>
        <s v="Lamu"/>
        <s v="Machakos"/>
        <s v="Makueni"/>
        <s v="Mandera"/>
        <s v="Marsabit"/>
        <s v="Meru"/>
        <s v="Migori"/>
        <s v="Mombasa"/>
        <s v="Murang'a"/>
        <s v="Nairobi"/>
        <s v="Nakuru"/>
        <s v="Nandi"/>
        <s v="Narok"/>
        <s v="Nyamira"/>
        <s v="Nyandarua"/>
        <s v="Nyeri"/>
        <s v="Samburu"/>
        <s v="Siaya"/>
        <s v="Taita Taveta"/>
        <s v="Tana River"/>
        <s v="Tharaka - Nithi"/>
        <s v="Trans Nzoia"/>
        <s v="Turkana"/>
        <s v="Uasin Gishu"/>
        <s v="Vihiga"/>
        <s v="Wajir"/>
        <s v="West Pokot"/>
      </sharedItems>
    </cacheField>
    <cacheField name="Cohorts" numFmtId="0">
      <sharedItems containsDate="1" containsMixedTypes="1" minDate="2023-06-14T00:00:00" maxDate="2023-06-15T00:00:00" count="5">
        <s v="0-5"/>
        <d v="2023-06-14T00:00:00"/>
        <s v="15-35"/>
        <s v="36-60"/>
        <s v="61+"/>
      </sharedItems>
    </cacheField>
    <cacheField name="Female " numFmtId="0">
      <sharedItems containsSemiMixedTypes="0" containsString="0" containsNumber="1" containsInteger="1" minValue="3754" maxValue="1097131" count="235">
        <n v="56570"/>
        <n v="87839"/>
        <n v="119730"/>
        <n v="48827"/>
        <n v="17461"/>
        <n v="66124"/>
        <n v="114037"/>
        <n v="171935"/>
        <n v="66220"/>
        <n v="23061"/>
        <n v="134859"/>
        <n v="235617"/>
        <n v="306271"/>
        <n v="135035"/>
        <n v="46606"/>
        <n v="69112"/>
        <n v="122441"/>
        <n v="169276"/>
        <n v="76898"/>
        <n v="29670"/>
        <n v="36826"/>
        <n v="58084"/>
        <n v="83616"/>
        <n v="35274"/>
        <n v="13350"/>
        <n v="36154"/>
        <n v="58034"/>
        <n v="107827"/>
        <n v="74576"/>
        <n v="27773"/>
        <n v="67467"/>
        <n v="109241"/>
        <n v="149908"/>
        <n v="47954"/>
        <n v="7773"/>
        <n v="106718"/>
        <n v="181977"/>
        <n v="240582"/>
        <n v="82128"/>
        <n v="42637"/>
        <n v="24490"/>
        <n v="34183"/>
        <n v="47754"/>
        <n v="16937"/>
        <n v="5119"/>
        <n v="92772"/>
        <n v="122622"/>
        <n v="236260"/>
        <n v="92064"/>
        <n v="16976"/>
        <n v="138917"/>
        <n v="256199"/>
        <n v="339313"/>
        <n v="170612"/>
        <n v="65350"/>
        <n v="65733"/>
        <n v="110339"/>
        <n v="179018"/>
        <n v="72828"/>
        <n v="23087"/>
        <n v="162238"/>
        <n v="210703"/>
        <n v="527002"/>
        <n v="267888"/>
        <n v="62605"/>
        <n v="121527"/>
        <n v="184036"/>
        <n v="281638"/>
        <n v="118135"/>
        <n v="44326"/>
        <n v="34082"/>
        <n v="53504"/>
        <n v="105255"/>
        <n v="86888"/>
        <n v="28635"/>
        <n v="87507"/>
        <n v="167376"/>
        <n v="247941"/>
        <n v="114486"/>
        <n v="43721"/>
        <n v="84902"/>
        <n v="142606"/>
        <n v="240025"/>
        <n v="92885"/>
        <n v="34176"/>
        <n v="76426"/>
        <n v="143379"/>
        <n v="202518"/>
        <n v="113421"/>
        <n v="51401"/>
        <n v="78851"/>
        <n v="113044"/>
        <n v="158195"/>
        <n v="67911"/>
        <n v="23674"/>
        <n v="38806"/>
        <n v="57318"/>
        <n v="92491"/>
        <n v="53185"/>
        <n v="17300"/>
        <n v="11042"/>
        <n v="16314"/>
        <n v="24247"/>
        <n v="12455"/>
        <n v="3754"/>
        <n v="87157"/>
        <n v="141836"/>
        <n v="266331"/>
        <n v="156292"/>
        <n v="59569"/>
        <n v="58018"/>
        <n v="111966"/>
        <n v="172667"/>
        <n v="106120"/>
        <n v="49167"/>
        <n v="102319"/>
        <n v="141668"/>
        <n v="142663"/>
        <n v="38986"/>
        <n v="6811"/>
        <n v="41669"/>
        <n v="62758"/>
        <n v="77174"/>
        <n v="26338"/>
        <n v="8278"/>
        <n v="101724"/>
        <n v="167302"/>
        <n v="284097"/>
        <n v="164557"/>
        <n v="60281"/>
        <n v="98902"/>
        <n v="158856"/>
        <n v="215232"/>
        <n v="79267"/>
        <n v="27945"/>
        <n v="87201"/>
        <n v="109716"/>
        <n v="274161"/>
        <n v="110120"/>
        <n v="16836"/>
        <n v="65653"/>
        <n v="103660"/>
        <n v="165268"/>
        <n v="135361"/>
        <n v="62721"/>
        <n v="305599"/>
        <n v="366313"/>
        <n v="1097131"/>
        <n v="393782"/>
        <n v="41482"/>
        <n v="161243"/>
        <n v="242532"/>
        <n v="427854"/>
        <n v="201557"/>
        <n v="51639"/>
        <n v="63563"/>
        <n v="109129"/>
        <n v="170267"/>
        <n v="76404"/>
        <n v="25065"/>
        <n v="114048"/>
        <n v="166317"/>
        <n v="203801"/>
        <n v="75585"/>
        <n v="19050"/>
        <n v="39518"/>
        <n v="78159"/>
        <n v="115601"/>
        <n v="59229"/>
        <n v="22146"/>
        <n v="41534"/>
        <n v="70371"/>
        <n v="108240"/>
        <n v="77650"/>
        <n v="25451"/>
        <n v="43282"/>
        <n v="67592"/>
        <n v="125082"/>
        <n v="106632"/>
        <n v="42252"/>
        <n v="31034"/>
        <n v="43633"/>
        <n v="54464"/>
        <n v="17924"/>
        <n v="6490"/>
        <n v="88900"/>
        <n v="157770"/>
        <n v="214097"/>
        <n v="98433"/>
        <n v="80715"/>
        <n v="22989"/>
        <n v="34603"/>
        <n v="58660"/>
        <n v="36892"/>
        <n v="14182"/>
        <n v="31530"/>
        <n v="43325"/>
        <n v="54019"/>
        <n v="21824"/>
        <n v="6692"/>
        <n v="24355"/>
        <n v="41232"/>
        <n v="69172"/>
        <n v="45013"/>
        <n v="19629"/>
        <n v="78043"/>
        <n v="131668"/>
        <n v="182497"/>
        <n v="83702"/>
        <n v="25293"/>
        <n v="80848"/>
        <n v="122661"/>
        <n v="169172"/>
        <n v="59181"/>
        <n v="17004"/>
        <n v="83138"/>
        <n v="129883"/>
        <n v="244368"/>
        <n v="100807"/>
        <n v="24690"/>
        <n v="39526"/>
        <n v="76292"/>
        <n v="98668"/>
        <n v="59701"/>
        <n v="32133"/>
        <n v="73695"/>
        <n v="113817"/>
        <n v="132577"/>
        <n v="39818"/>
        <n v="5932"/>
        <n v="68078"/>
        <n v="90299"/>
        <n v="106588"/>
        <n v="36407"/>
        <n v="12840"/>
      </sharedItems>
    </cacheField>
    <cacheField name="Male" numFmtId="0">
      <sharedItems containsSemiMixedTypes="0" containsString="0" containsNumber="1" containsInteger="1" minValue="3986" maxValue="989864" count="235">
        <n v="59209"/>
        <n v="92560"/>
        <n v="120206"/>
        <n v="48837"/>
        <n v="15509"/>
        <n v="68700"/>
        <n v="115923"/>
        <n v="160513"/>
        <n v="70210"/>
        <n v="18938"/>
        <n v="134544"/>
        <n v="234416"/>
        <n v="280574"/>
        <n v="126049"/>
        <n v="36556"/>
        <n v="68241"/>
        <n v="119727"/>
        <n v="149382"/>
        <n v="67222"/>
        <n v="21675"/>
        <n v="37240"/>
        <n v="59024"/>
        <n v="83265"/>
        <n v="36306"/>
        <n v="11482"/>
        <n v="37189"/>
        <n v="59007"/>
        <n v="111092"/>
        <n v="75337"/>
        <n v="21579"/>
        <n v="71046"/>
        <n v="135741"/>
        <n v="183243"/>
        <n v="58388"/>
        <n v="10553"/>
        <n v="105064"/>
        <n v="174031"/>
        <n v="202176"/>
        <n v="76467"/>
        <n v="37574"/>
        <n v="24960"/>
        <n v="37043"/>
        <n v="51892"/>
        <n v="20103"/>
        <n v="5511"/>
        <n v="94706"/>
        <n v="121455"/>
        <n v="220002"/>
        <n v="104956"/>
        <n v="15966"/>
        <n v="138271"/>
        <n v="253294"/>
        <n v="302263"/>
        <n v="151106"/>
        <n v="52183"/>
        <n v="67033"/>
        <n v="111695"/>
        <n v="170872"/>
        <n v="79965"/>
        <n v="21166"/>
        <n v="164943"/>
        <n v="206387"/>
        <n v="483018"/>
        <n v="278595"/>
        <n v="51173"/>
        <n v="122824"/>
        <n v="185401"/>
        <n v="252809"/>
        <n v="110581"/>
        <n v="32468"/>
        <n v="34456"/>
        <n v="53730"/>
        <n v="103674"/>
        <n v="88056"/>
        <n v="22091"/>
        <n v="87631"/>
        <n v="168329"/>
        <n v="207744"/>
        <n v="106744"/>
        <n v="35321"/>
        <n v="84555"/>
        <n v="141195"/>
        <n v="212839"/>
        <n v="95509"/>
        <n v="25832"/>
        <n v="77697"/>
        <n v="146606"/>
        <n v="188954"/>
        <n v="97420"/>
        <n v="38322"/>
        <n v="80146"/>
        <n v="115280"/>
        <n v="140922"/>
        <n v="68337"/>
        <n v="20430"/>
        <n v="39689"/>
        <n v="59269"/>
        <n v="90845"/>
        <n v="54604"/>
        <n v="15030"/>
        <n v="11618"/>
        <n v="16983"/>
        <n v="28468"/>
        <n v="15045"/>
        <n v="3986"/>
        <n v="89250"/>
        <n v="145390"/>
        <n v="267184"/>
        <n v="162199"/>
        <n v="46672"/>
        <n v="59558"/>
        <n v="114678"/>
        <n v="177083"/>
        <n v="101191"/>
        <n v="37177"/>
        <n v="88487"/>
        <n v="143252"/>
        <n v="148379"/>
        <n v="45339"/>
        <n v="9516"/>
        <n v="43228"/>
        <n v="68152"/>
        <n v="91839"/>
        <n v="31389"/>
        <n v="8936"/>
        <n v="103007"/>
        <n v="168201"/>
        <n v="277151"/>
        <n v="170239"/>
        <n v="49084"/>
        <n v="97728"/>
        <n v="157292"/>
        <n v="187578"/>
        <n v="73509"/>
        <n v="20075"/>
        <n v="88576"/>
        <n v="107820"/>
        <n v="255190"/>
        <n v="141461"/>
        <n v="17196"/>
        <n v="66894"/>
        <n v="106316"/>
        <n v="169225"/>
        <n v="132863"/>
        <n v="48634"/>
        <n v="309302"/>
        <n v="355035"/>
        <n v="989864"/>
        <n v="491395"/>
        <n v="46782"/>
        <n v="164963"/>
        <n v="246577"/>
        <n v="409042"/>
        <n v="211188"/>
        <n v="45471"/>
        <n v="64520"/>
        <n v="111005"/>
        <n v="162791"/>
        <n v="80414"/>
        <n v="22529"/>
        <n v="115735"/>
        <n v="170250"/>
        <n v="195182"/>
        <n v="79951"/>
        <n v="17917"/>
        <n v="39541"/>
        <n v="79486"/>
        <n v="95872"/>
        <n v="56862"/>
        <n v="19145"/>
        <n v="42670"/>
        <n v="73189"/>
        <n v="107175"/>
        <n v="71647"/>
        <n v="20337"/>
        <n v="44358"/>
        <n v="69467"/>
        <n v="124648"/>
        <n v="102682"/>
        <n v="33128"/>
        <n v="31442"/>
        <n v="45878"/>
        <n v="55817"/>
        <n v="18215"/>
        <n v="5421"/>
        <n v="85805"/>
        <n v="148624"/>
        <n v="181272"/>
        <n v="91114"/>
        <n v="70741"/>
        <n v="23186"/>
        <n v="35104"/>
        <n v="61783"/>
        <n v="41084"/>
        <n v="12178"/>
        <n v="32969"/>
        <n v="45013"/>
        <n v="51164"/>
        <n v="22892"/>
        <n v="6507"/>
        <n v="24441"/>
        <n v="41682"/>
        <n v="66506"/>
        <n v="45118"/>
        <n v="16012"/>
        <n v="79607"/>
        <n v="132510"/>
        <n v="172822"/>
        <n v="81848"/>
        <n v="22319"/>
        <n v="82391"/>
        <n v="132912"/>
        <n v="191455"/>
        <n v="58264"/>
        <n v="13064"/>
        <n v="84345"/>
        <n v="130269"/>
        <n v="234643"/>
        <n v="108933"/>
        <n v="22070"/>
        <n v="39330"/>
        <n v="75273"/>
        <n v="91237"/>
        <n v="51974"/>
        <n v="25858"/>
        <n v="74079"/>
        <n v="131048"/>
        <n v="147647"/>
        <n v="53085"/>
        <n v="9514"/>
        <n v="68754"/>
        <n v="90356"/>
        <n v="101659"/>
        <n v="36259"/>
        <n v="9983"/>
      </sharedItems>
    </cacheField>
    <cacheField name="Total" numFmtId="0">
      <sharedItems containsSemiMixedTypes="0" containsString="0" containsNumber="1" containsInteger="1" minValue="7740" maxValue="2086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x v="0"/>
    <x v="0"/>
    <n v="115779"/>
  </r>
  <r>
    <x v="0"/>
    <x v="1"/>
    <x v="1"/>
    <x v="1"/>
    <n v="180399"/>
  </r>
  <r>
    <x v="0"/>
    <x v="2"/>
    <x v="2"/>
    <x v="2"/>
    <n v="239936"/>
  </r>
  <r>
    <x v="0"/>
    <x v="3"/>
    <x v="3"/>
    <x v="3"/>
    <n v="97664"/>
  </r>
  <r>
    <x v="0"/>
    <x v="4"/>
    <x v="4"/>
    <x v="4"/>
    <n v="32970"/>
  </r>
  <r>
    <x v="1"/>
    <x v="0"/>
    <x v="5"/>
    <x v="5"/>
    <n v="134824"/>
  </r>
  <r>
    <x v="1"/>
    <x v="1"/>
    <x v="6"/>
    <x v="6"/>
    <n v="229960"/>
  </r>
  <r>
    <x v="1"/>
    <x v="2"/>
    <x v="7"/>
    <x v="7"/>
    <n v="332448"/>
  </r>
  <r>
    <x v="1"/>
    <x v="3"/>
    <x v="8"/>
    <x v="8"/>
    <n v="136430"/>
  </r>
  <r>
    <x v="1"/>
    <x v="4"/>
    <x v="9"/>
    <x v="9"/>
    <n v="41999"/>
  </r>
  <r>
    <x v="2"/>
    <x v="0"/>
    <x v="10"/>
    <x v="10"/>
    <n v="269403"/>
  </r>
  <r>
    <x v="2"/>
    <x v="1"/>
    <x v="11"/>
    <x v="11"/>
    <n v="470033"/>
  </r>
  <r>
    <x v="2"/>
    <x v="2"/>
    <x v="12"/>
    <x v="12"/>
    <n v="586845"/>
  </r>
  <r>
    <x v="2"/>
    <x v="3"/>
    <x v="13"/>
    <x v="13"/>
    <n v="261084"/>
  </r>
  <r>
    <x v="2"/>
    <x v="4"/>
    <x v="14"/>
    <x v="14"/>
    <n v="83162"/>
  </r>
  <r>
    <x v="3"/>
    <x v="0"/>
    <x v="15"/>
    <x v="15"/>
    <n v="137353"/>
  </r>
  <r>
    <x v="3"/>
    <x v="1"/>
    <x v="16"/>
    <x v="16"/>
    <n v="242168"/>
  </r>
  <r>
    <x v="3"/>
    <x v="2"/>
    <x v="17"/>
    <x v="17"/>
    <n v="318658"/>
  </r>
  <r>
    <x v="3"/>
    <x v="3"/>
    <x v="18"/>
    <x v="18"/>
    <n v="144120"/>
  </r>
  <r>
    <x v="3"/>
    <x v="4"/>
    <x v="19"/>
    <x v="19"/>
    <n v="51345"/>
  </r>
  <r>
    <x v="4"/>
    <x v="0"/>
    <x v="20"/>
    <x v="20"/>
    <n v="74066"/>
  </r>
  <r>
    <x v="4"/>
    <x v="1"/>
    <x v="21"/>
    <x v="21"/>
    <n v="117108"/>
  </r>
  <r>
    <x v="4"/>
    <x v="2"/>
    <x v="22"/>
    <x v="22"/>
    <n v="166881"/>
  </r>
  <r>
    <x v="4"/>
    <x v="3"/>
    <x v="23"/>
    <x v="23"/>
    <n v="71580"/>
  </r>
  <r>
    <x v="4"/>
    <x v="4"/>
    <x v="24"/>
    <x v="24"/>
    <n v="24832"/>
  </r>
  <r>
    <x v="5"/>
    <x v="0"/>
    <x v="25"/>
    <x v="25"/>
    <n v="73343"/>
  </r>
  <r>
    <x v="5"/>
    <x v="1"/>
    <x v="26"/>
    <x v="26"/>
    <n v="117041"/>
  </r>
  <r>
    <x v="5"/>
    <x v="2"/>
    <x v="27"/>
    <x v="27"/>
    <n v="218919"/>
  </r>
  <r>
    <x v="5"/>
    <x v="3"/>
    <x v="28"/>
    <x v="28"/>
    <n v="149913"/>
  </r>
  <r>
    <x v="5"/>
    <x v="4"/>
    <x v="29"/>
    <x v="29"/>
    <n v="49352"/>
  </r>
  <r>
    <x v="6"/>
    <x v="0"/>
    <x v="30"/>
    <x v="30"/>
    <n v="138513"/>
  </r>
  <r>
    <x v="6"/>
    <x v="1"/>
    <x v="31"/>
    <x v="31"/>
    <n v="244982"/>
  </r>
  <r>
    <x v="6"/>
    <x v="2"/>
    <x v="32"/>
    <x v="32"/>
    <n v="333151"/>
  </r>
  <r>
    <x v="6"/>
    <x v="3"/>
    <x v="33"/>
    <x v="33"/>
    <n v="106342"/>
  </r>
  <r>
    <x v="6"/>
    <x v="4"/>
    <x v="34"/>
    <x v="34"/>
    <n v="18326"/>
  </r>
  <r>
    <x v="7"/>
    <x v="0"/>
    <x v="35"/>
    <x v="35"/>
    <n v="211782"/>
  </r>
  <r>
    <x v="7"/>
    <x v="1"/>
    <x v="36"/>
    <x v="36"/>
    <n v="356008"/>
  </r>
  <r>
    <x v="7"/>
    <x v="2"/>
    <x v="37"/>
    <x v="37"/>
    <n v="442758"/>
  </r>
  <r>
    <x v="7"/>
    <x v="3"/>
    <x v="38"/>
    <x v="38"/>
    <n v="158595"/>
  </r>
  <r>
    <x v="7"/>
    <x v="4"/>
    <x v="39"/>
    <x v="39"/>
    <n v="80211"/>
  </r>
  <r>
    <x v="8"/>
    <x v="0"/>
    <x v="40"/>
    <x v="40"/>
    <n v="49450"/>
  </r>
  <r>
    <x v="8"/>
    <x v="1"/>
    <x v="41"/>
    <x v="41"/>
    <n v="71226"/>
  </r>
  <r>
    <x v="8"/>
    <x v="2"/>
    <x v="42"/>
    <x v="42"/>
    <n v="99646"/>
  </r>
  <r>
    <x v="8"/>
    <x v="3"/>
    <x v="43"/>
    <x v="43"/>
    <n v="37040"/>
  </r>
  <r>
    <x v="8"/>
    <x v="4"/>
    <x v="44"/>
    <x v="44"/>
    <n v="10630"/>
  </r>
  <r>
    <x v="9"/>
    <x v="0"/>
    <x v="45"/>
    <x v="45"/>
    <n v="187478"/>
  </r>
  <r>
    <x v="9"/>
    <x v="1"/>
    <x v="46"/>
    <x v="46"/>
    <n v="244077"/>
  </r>
  <r>
    <x v="9"/>
    <x v="2"/>
    <x v="47"/>
    <x v="47"/>
    <n v="456262"/>
  </r>
  <r>
    <x v="9"/>
    <x v="3"/>
    <x v="48"/>
    <x v="48"/>
    <n v="197020"/>
  </r>
  <r>
    <x v="9"/>
    <x v="4"/>
    <x v="49"/>
    <x v="49"/>
    <n v="32942"/>
  </r>
  <r>
    <x v="10"/>
    <x v="0"/>
    <x v="50"/>
    <x v="50"/>
    <n v="277188"/>
  </r>
  <r>
    <x v="10"/>
    <x v="1"/>
    <x v="51"/>
    <x v="51"/>
    <n v="509493"/>
  </r>
  <r>
    <x v="10"/>
    <x v="2"/>
    <x v="52"/>
    <x v="52"/>
    <n v="641576"/>
  </r>
  <r>
    <x v="10"/>
    <x v="3"/>
    <x v="53"/>
    <x v="53"/>
    <n v="321718"/>
  </r>
  <r>
    <x v="10"/>
    <x v="4"/>
    <x v="54"/>
    <x v="54"/>
    <n v="117533"/>
  </r>
  <r>
    <x v="11"/>
    <x v="0"/>
    <x v="55"/>
    <x v="55"/>
    <n v="132766"/>
  </r>
  <r>
    <x v="11"/>
    <x v="1"/>
    <x v="56"/>
    <x v="56"/>
    <n v="222034"/>
  </r>
  <r>
    <x v="11"/>
    <x v="2"/>
    <x v="57"/>
    <x v="57"/>
    <n v="349890"/>
  </r>
  <r>
    <x v="11"/>
    <x v="3"/>
    <x v="58"/>
    <x v="58"/>
    <n v="152793"/>
  </r>
  <r>
    <x v="11"/>
    <x v="4"/>
    <x v="59"/>
    <x v="59"/>
    <n v="44253"/>
  </r>
  <r>
    <x v="12"/>
    <x v="0"/>
    <x v="60"/>
    <x v="60"/>
    <n v="327181"/>
  </r>
  <r>
    <x v="12"/>
    <x v="1"/>
    <x v="61"/>
    <x v="61"/>
    <n v="417090"/>
  </r>
  <r>
    <x v="12"/>
    <x v="2"/>
    <x v="62"/>
    <x v="62"/>
    <n v="1010020"/>
  </r>
  <r>
    <x v="12"/>
    <x v="3"/>
    <x v="63"/>
    <x v="63"/>
    <n v="546483"/>
  </r>
  <r>
    <x v="12"/>
    <x v="4"/>
    <x v="64"/>
    <x v="64"/>
    <n v="113778"/>
  </r>
  <r>
    <x v="13"/>
    <x v="0"/>
    <x v="65"/>
    <x v="65"/>
    <n v="244351"/>
  </r>
  <r>
    <x v="13"/>
    <x v="1"/>
    <x v="66"/>
    <x v="66"/>
    <n v="369437"/>
  </r>
  <r>
    <x v="13"/>
    <x v="2"/>
    <x v="67"/>
    <x v="67"/>
    <n v="534447"/>
  </r>
  <r>
    <x v="13"/>
    <x v="3"/>
    <x v="68"/>
    <x v="68"/>
    <n v="228716"/>
  </r>
  <r>
    <x v="13"/>
    <x v="4"/>
    <x v="69"/>
    <x v="69"/>
    <n v="76794"/>
  </r>
  <r>
    <x v="14"/>
    <x v="0"/>
    <x v="70"/>
    <x v="70"/>
    <n v="68538"/>
  </r>
  <r>
    <x v="14"/>
    <x v="1"/>
    <x v="71"/>
    <x v="71"/>
    <n v="107234"/>
  </r>
  <r>
    <x v="14"/>
    <x v="2"/>
    <x v="72"/>
    <x v="72"/>
    <n v="208929"/>
  </r>
  <r>
    <x v="14"/>
    <x v="3"/>
    <x v="73"/>
    <x v="73"/>
    <n v="174944"/>
  </r>
  <r>
    <x v="14"/>
    <x v="4"/>
    <x v="74"/>
    <x v="74"/>
    <n v="50726"/>
  </r>
  <r>
    <x v="15"/>
    <x v="0"/>
    <x v="75"/>
    <x v="75"/>
    <n v="175138"/>
  </r>
  <r>
    <x v="15"/>
    <x v="1"/>
    <x v="76"/>
    <x v="76"/>
    <n v="335705"/>
  </r>
  <r>
    <x v="15"/>
    <x v="2"/>
    <x v="77"/>
    <x v="77"/>
    <n v="455685"/>
  </r>
  <r>
    <x v="15"/>
    <x v="3"/>
    <x v="78"/>
    <x v="78"/>
    <n v="221230"/>
  </r>
  <r>
    <x v="15"/>
    <x v="4"/>
    <x v="79"/>
    <x v="79"/>
    <n v="79042"/>
  </r>
  <r>
    <x v="16"/>
    <x v="0"/>
    <x v="80"/>
    <x v="80"/>
    <n v="169457"/>
  </r>
  <r>
    <x v="16"/>
    <x v="1"/>
    <x v="81"/>
    <x v="81"/>
    <n v="283801"/>
  </r>
  <r>
    <x v="16"/>
    <x v="2"/>
    <x v="82"/>
    <x v="82"/>
    <n v="452864"/>
  </r>
  <r>
    <x v="16"/>
    <x v="3"/>
    <x v="83"/>
    <x v="83"/>
    <n v="188394"/>
  </r>
  <r>
    <x v="16"/>
    <x v="4"/>
    <x v="84"/>
    <x v="84"/>
    <n v="60008"/>
  </r>
  <r>
    <x v="17"/>
    <x v="0"/>
    <x v="85"/>
    <x v="85"/>
    <n v="154123"/>
  </r>
  <r>
    <x v="17"/>
    <x v="1"/>
    <x v="86"/>
    <x v="86"/>
    <n v="289985"/>
  </r>
  <r>
    <x v="17"/>
    <x v="2"/>
    <x v="87"/>
    <x v="87"/>
    <n v="391472"/>
  </r>
  <r>
    <x v="17"/>
    <x v="3"/>
    <x v="88"/>
    <x v="88"/>
    <n v="210841"/>
  </r>
  <r>
    <x v="17"/>
    <x v="4"/>
    <x v="89"/>
    <x v="89"/>
    <n v="89723"/>
  </r>
  <r>
    <x v="18"/>
    <x v="0"/>
    <x v="90"/>
    <x v="90"/>
    <n v="158997"/>
  </r>
  <r>
    <x v="18"/>
    <x v="1"/>
    <x v="91"/>
    <x v="91"/>
    <n v="228324"/>
  </r>
  <r>
    <x v="18"/>
    <x v="2"/>
    <x v="92"/>
    <x v="92"/>
    <n v="299117"/>
  </r>
  <r>
    <x v="18"/>
    <x v="3"/>
    <x v="93"/>
    <x v="93"/>
    <n v="136248"/>
  </r>
  <r>
    <x v="18"/>
    <x v="4"/>
    <x v="94"/>
    <x v="94"/>
    <n v="44104"/>
  </r>
  <r>
    <x v="19"/>
    <x v="0"/>
    <x v="95"/>
    <x v="95"/>
    <n v="78495"/>
  </r>
  <r>
    <x v="19"/>
    <x v="1"/>
    <x v="96"/>
    <x v="96"/>
    <n v="116587"/>
  </r>
  <r>
    <x v="19"/>
    <x v="2"/>
    <x v="97"/>
    <x v="97"/>
    <n v="183336"/>
  </r>
  <r>
    <x v="19"/>
    <x v="3"/>
    <x v="98"/>
    <x v="98"/>
    <n v="107789"/>
  </r>
  <r>
    <x v="19"/>
    <x v="4"/>
    <x v="99"/>
    <x v="99"/>
    <n v="32330"/>
  </r>
  <r>
    <x v="20"/>
    <x v="0"/>
    <x v="100"/>
    <x v="100"/>
    <n v="22660"/>
  </r>
  <r>
    <x v="20"/>
    <x v="1"/>
    <x v="101"/>
    <x v="101"/>
    <n v="33297"/>
  </r>
  <r>
    <x v="20"/>
    <x v="2"/>
    <x v="102"/>
    <x v="102"/>
    <n v="52715"/>
  </r>
  <r>
    <x v="20"/>
    <x v="3"/>
    <x v="103"/>
    <x v="103"/>
    <n v="27500"/>
  </r>
  <r>
    <x v="20"/>
    <x v="4"/>
    <x v="104"/>
    <x v="104"/>
    <n v="7740"/>
  </r>
  <r>
    <x v="21"/>
    <x v="0"/>
    <x v="105"/>
    <x v="105"/>
    <n v="176407"/>
  </r>
  <r>
    <x v="21"/>
    <x v="1"/>
    <x v="106"/>
    <x v="106"/>
    <n v="287226"/>
  </r>
  <r>
    <x v="21"/>
    <x v="2"/>
    <x v="107"/>
    <x v="107"/>
    <n v="533515"/>
  </r>
  <r>
    <x v="21"/>
    <x v="3"/>
    <x v="108"/>
    <x v="108"/>
    <n v="318491"/>
  </r>
  <r>
    <x v="21"/>
    <x v="4"/>
    <x v="109"/>
    <x v="109"/>
    <n v="106241"/>
  </r>
  <r>
    <x v="22"/>
    <x v="0"/>
    <x v="110"/>
    <x v="110"/>
    <n v="117576"/>
  </r>
  <r>
    <x v="22"/>
    <x v="1"/>
    <x v="111"/>
    <x v="111"/>
    <n v="226644"/>
  </r>
  <r>
    <x v="22"/>
    <x v="2"/>
    <x v="112"/>
    <x v="112"/>
    <n v="349750"/>
  </r>
  <r>
    <x v="22"/>
    <x v="3"/>
    <x v="113"/>
    <x v="113"/>
    <n v="207311"/>
  </r>
  <r>
    <x v="22"/>
    <x v="4"/>
    <x v="114"/>
    <x v="114"/>
    <n v="86344"/>
  </r>
  <r>
    <x v="23"/>
    <x v="0"/>
    <x v="115"/>
    <x v="115"/>
    <n v="190806"/>
  </r>
  <r>
    <x v="23"/>
    <x v="1"/>
    <x v="116"/>
    <x v="116"/>
    <n v="284920"/>
  </r>
  <r>
    <x v="23"/>
    <x v="2"/>
    <x v="117"/>
    <x v="117"/>
    <n v="291042"/>
  </r>
  <r>
    <x v="23"/>
    <x v="3"/>
    <x v="118"/>
    <x v="118"/>
    <n v="84325"/>
  </r>
  <r>
    <x v="23"/>
    <x v="4"/>
    <x v="119"/>
    <x v="119"/>
    <n v="16327"/>
  </r>
  <r>
    <x v="24"/>
    <x v="0"/>
    <x v="120"/>
    <x v="120"/>
    <n v="84897"/>
  </r>
  <r>
    <x v="24"/>
    <x v="1"/>
    <x v="121"/>
    <x v="121"/>
    <n v="130910"/>
  </r>
  <r>
    <x v="24"/>
    <x v="2"/>
    <x v="122"/>
    <x v="122"/>
    <n v="169013"/>
  </r>
  <r>
    <x v="24"/>
    <x v="3"/>
    <x v="123"/>
    <x v="123"/>
    <n v="57727"/>
  </r>
  <r>
    <x v="24"/>
    <x v="4"/>
    <x v="124"/>
    <x v="124"/>
    <n v="17214"/>
  </r>
  <r>
    <x v="25"/>
    <x v="0"/>
    <x v="125"/>
    <x v="125"/>
    <n v="204731"/>
  </r>
  <r>
    <x v="25"/>
    <x v="1"/>
    <x v="126"/>
    <x v="126"/>
    <n v="335503"/>
  </r>
  <r>
    <x v="25"/>
    <x v="2"/>
    <x v="127"/>
    <x v="127"/>
    <n v="561248"/>
  </r>
  <r>
    <x v="25"/>
    <x v="3"/>
    <x v="128"/>
    <x v="128"/>
    <n v="334796"/>
  </r>
  <r>
    <x v="25"/>
    <x v="4"/>
    <x v="129"/>
    <x v="129"/>
    <n v="109365"/>
  </r>
  <r>
    <x v="26"/>
    <x v="0"/>
    <x v="130"/>
    <x v="130"/>
    <n v="196630"/>
  </r>
  <r>
    <x v="26"/>
    <x v="1"/>
    <x v="131"/>
    <x v="131"/>
    <n v="316148"/>
  </r>
  <r>
    <x v="26"/>
    <x v="2"/>
    <x v="132"/>
    <x v="132"/>
    <n v="402810"/>
  </r>
  <r>
    <x v="26"/>
    <x v="3"/>
    <x v="133"/>
    <x v="133"/>
    <n v="152776"/>
  </r>
  <r>
    <x v="26"/>
    <x v="4"/>
    <x v="134"/>
    <x v="134"/>
    <n v="48020"/>
  </r>
  <r>
    <x v="27"/>
    <x v="0"/>
    <x v="135"/>
    <x v="135"/>
    <n v="175777"/>
  </r>
  <r>
    <x v="27"/>
    <x v="1"/>
    <x v="136"/>
    <x v="136"/>
    <n v="217536"/>
  </r>
  <r>
    <x v="27"/>
    <x v="2"/>
    <x v="137"/>
    <x v="137"/>
    <n v="529351"/>
  </r>
  <r>
    <x v="27"/>
    <x v="3"/>
    <x v="138"/>
    <x v="138"/>
    <n v="251581"/>
  </r>
  <r>
    <x v="27"/>
    <x v="4"/>
    <x v="139"/>
    <x v="139"/>
    <n v="34032"/>
  </r>
  <r>
    <x v="28"/>
    <x v="0"/>
    <x v="140"/>
    <x v="140"/>
    <n v="132547"/>
  </r>
  <r>
    <x v="28"/>
    <x v="1"/>
    <x v="141"/>
    <x v="141"/>
    <n v="209976"/>
  </r>
  <r>
    <x v="28"/>
    <x v="2"/>
    <x v="142"/>
    <x v="142"/>
    <n v="334493"/>
  </r>
  <r>
    <x v="28"/>
    <x v="3"/>
    <x v="143"/>
    <x v="143"/>
    <n v="268224"/>
  </r>
  <r>
    <x v="28"/>
    <x v="4"/>
    <x v="144"/>
    <x v="144"/>
    <n v="111355"/>
  </r>
  <r>
    <x v="29"/>
    <x v="0"/>
    <x v="145"/>
    <x v="145"/>
    <n v="614901"/>
  </r>
  <r>
    <x v="29"/>
    <x v="1"/>
    <x v="146"/>
    <x v="146"/>
    <n v="721348"/>
  </r>
  <r>
    <x v="29"/>
    <x v="2"/>
    <x v="147"/>
    <x v="147"/>
    <n v="2086995"/>
  </r>
  <r>
    <x v="29"/>
    <x v="3"/>
    <x v="148"/>
    <x v="148"/>
    <n v="885177"/>
  </r>
  <r>
    <x v="29"/>
    <x v="4"/>
    <x v="149"/>
    <x v="149"/>
    <n v="88264"/>
  </r>
  <r>
    <x v="30"/>
    <x v="0"/>
    <x v="150"/>
    <x v="150"/>
    <n v="326206"/>
  </r>
  <r>
    <x v="30"/>
    <x v="1"/>
    <x v="151"/>
    <x v="151"/>
    <n v="489109"/>
  </r>
  <r>
    <x v="30"/>
    <x v="2"/>
    <x v="152"/>
    <x v="152"/>
    <n v="836896"/>
  </r>
  <r>
    <x v="30"/>
    <x v="3"/>
    <x v="153"/>
    <x v="153"/>
    <n v="412745"/>
  </r>
  <r>
    <x v="30"/>
    <x v="4"/>
    <x v="154"/>
    <x v="154"/>
    <n v="97110"/>
  </r>
  <r>
    <x v="31"/>
    <x v="0"/>
    <x v="155"/>
    <x v="155"/>
    <n v="128083"/>
  </r>
  <r>
    <x v="31"/>
    <x v="1"/>
    <x v="156"/>
    <x v="156"/>
    <n v="220134"/>
  </r>
  <r>
    <x v="31"/>
    <x v="2"/>
    <x v="157"/>
    <x v="157"/>
    <n v="333058"/>
  </r>
  <r>
    <x v="31"/>
    <x v="3"/>
    <x v="158"/>
    <x v="158"/>
    <n v="156818"/>
  </r>
  <r>
    <x v="31"/>
    <x v="4"/>
    <x v="159"/>
    <x v="159"/>
    <n v="47594"/>
  </r>
  <r>
    <x v="32"/>
    <x v="0"/>
    <x v="160"/>
    <x v="160"/>
    <n v="229783"/>
  </r>
  <r>
    <x v="32"/>
    <x v="1"/>
    <x v="161"/>
    <x v="161"/>
    <n v="336567"/>
  </r>
  <r>
    <x v="32"/>
    <x v="2"/>
    <x v="162"/>
    <x v="162"/>
    <n v="398983"/>
  </r>
  <r>
    <x v="32"/>
    <x v="3"/>
    <x v="163"/>
    <x v="163"/>
    <n v="155536"/>
  </r>
  <r>
    <x v="32"/>
    <x v="4"/>
    <x v="164"/>
    <x v="164"/>
    <n v="36967"/>
  </r>
  <r>
    <x v="33"/>
    <x v="0"/>
    <x v="165"/>
    <x v="165"/>
    <n v="79059"/>
  </r>
  <r>
    <x v="33"/>
    <x v="1"/>
    <x v="166"/>
    <x v="166"/>
    <n v="157645"/>
  </r>
  <r>
    <x v="33"/>
    <x v="2"/>
    <x v="167"/>
    <x v="167"/>
    <n v="211473"/>
  </r>
  <r>
    <x v="33"/>
    <x v="3"/>
    <x v="168"/>
    <x v="168"/>
    <n v="116091"/>
  </r>
  <r>
    <x v="33"/>
    <x v="4"/>
    <x v="169"/>
    <x v="169"/>
    <n v="41291"/>
  </r>
  <r>
    <x v="34"/>
    <x v="0"/>
    <x v="170"/>
    <x v="170"/>
    <n v="84204"/>
  </r>
  <r>
    <x v="34"/>
    <x v="1"/>
    <x v="171"/>
    <x v="171"/>
    <n v="143560"/>
  </r>
  <r>
    <x v="34"/>
    <x v="2"/>
    <x v="172"/>
    <x v="172"/>
    <n v="215415"/>
  </r>
  <r>
    <x v="34"/>
    <x v="3"/>
    <x v="173"/>
    <x v="173"/>
    <n v="149297"/>
  </r>
  <r>
    <x v="34"/>
    <x v="4"/>
    <x v="174"/>
    <x v="174"/>
    <n v="45788"/>
  </r>
  <r>
    <x v="35"/>
    <x v="0"/>
    <x v="175"/>
    <x v="175"/>
    <n v="87640"/>
  </r>
  <r>
    <x v="35"/>
    <x v="1"/>
    <x v="176"/>
    <x v="176"/>
    <n v="137059"/>
  </r>
  <r>
    <x v="35"/>
    <x v="2"/>
    <x v="177"/>
    <x v="177"/>
    <n v="249730"/>
  </r>
  <r>
    <x v="35"/>
    <x v="3"/>
    <x v="178"/>
    <x v="178"/>
    <n v="209314"/>
  </r>
  <r>
    <x v="35"/>
    <x v="4"/>
    <x v="179"/>
    <x v="179"/>
    <n v="75380"/>
  </r>
  <r>
    <x v="36"/>
    <x v="0"/>
    <x v="180"/>
    <x v="180"/>
    <n v="62476"/>
  </r>
  <r>
    <x v="36"/>
    <x v="1"/>
    <x v="181"/>
    <x v="181"/>
    <n v="89511"/>
  </r>
  <r>
    <x v="36"/>
    <x v="2"/>
    <x v="182"/>
    <x v="182"/>
    <n v="110281"/>
  </r>
  <r>
    <x v="36"/>
    <x v="3"/>
    <x v="183"/>
    <x v="183"/>
    <n v="36139"/>
  </r>
  <r>
    <x v="36"/>
    <x v="4"/>
    <x v="184"/>
    <x v="184"/>
    <n v="11911"/>
  </r>
  <r>
    <x v="37"/>
    <x v="0"/>
    <x v="185"/>
    <x v="185"/>
    <n v="174705"/>
  </r>
  <r>
    <x v="37"/>
    <x v="1"/>
    <x v="186"/>
    <x v="186"/>
    <n v="306394"/>
  </r>
  <r>
    <x v="37"/>
    <x v="2"/>
    <x v="187"/>
    <x v="187"/>
    <n v="395369"/>
  </r>
  <r>
    <x v="37"/>
    <x v="3"/>
    <x v="188"/>
    <x v="188"/>
    <n v="189547"/>
  </r>
  <r>
    <x v="37"/>
    <x v="4"/>
    <x v="189"/>
    <x v="189"/>
    <n v="151456"/>
  </r>
  <r>
    <x v="38"/>
    <x v="0"/>
    <x v="190"/>
    <x v="190"/>
    <n v="46175"/>
  </r>
  <r>
    <x v="38"/>
    <x v="1"/>
    <x v="191"/>
    <x v="191"/>
    <n v="69707"/>
  </r>
  <r>
    <x v="38"/>
    <x v="2"/>
    <x v="192"/>
    <x v="192"/>
    <n v="120443"/>
  </r>
  <r>
    <x v="38"/>
    <x v="3"/>
    <x v="193"/>
    <x v="193"/>
    <n v="77976"/>
  </r>
  <r>
    <x v="38"/>
    <x v="4"/>
    <x v="194"/>
    <x v="194"/>
    <n v="26360"/>
  </r>
  <r>
    <x v="39"/>
    <x v="0"/>
    <x v="195"/>
    <x v="195"/>
    <n v="64499"/>
  </r>
  <r>
    <x v="39"/>
    <x v="1"/>
    <x v="196"/>
    <x v="196"/>
    <n v="88338"/>
  </r>
  <r>
    <x v="39"/>
    <x v="2"/>
    <x v="197"/>
    <x v="197"/>
    <n v="105183"/>
  </r>
  <r>
    <x v="39"/>
    <x v="3"/>
    <x v="198"/>
    <x v="198"/>
    <n v="44716"/>
  </r>
  <r>
    <x v="39"/>
    <x v="4"/>
    <x v="199"/>
    <x v="199"/>
    <n v="13199"/>
  </r>
  <r>
    <x v="40"/>
    <x v="0"/>
    <x v="200"/>
    <x v="200"/>
    <n v="48796"/>
  </r>
  <r>
    <x v="40"/>
    <x v="1"/>
    <x v="201"/>
    <x v="201"/>
    <n v="82914"/>
  </r>
  <r>
    <x v="40"/>
    <x v="2"/>
    <x v="202"/>
    <x v="202"/>
    <n v="135678"/>
  </r>
  <r>
    <x v="40"/>
    <x v="3"/>
    <x v="203"/>
    <x v="203"/>
    <n v="90131"/>
  </r>
  <r>
    <x v="40"/>
    <x v="4"/>
    <x v="204"/>
    <x v="204"/>
    <n v="35641"/>
  </r>
  <r>
    <x v="41"/>
    <x v="0"/>
    <x v="205"/>
    <x v="205"/>
    <n v="157650"/>
  </r>
  <r>
    <x v="41"/>
    <x v="1"/>
    <x v="206"/>
    <x v="206"/>
    <n v="264178"/>
  </r>
  <r>
    <x v="41"/>
    <x v="2"/>
    <x v="207"/>
    <x v="207"/>
    <n v="355319"/>
  </r>
  <r>
    <x v="41"/>
    <x v="3"/>
    <x v="208"/>
    <x v="208"/>
    <n v="165550"/>
  </r>
  <r>
    <x v="41"/>
    <x v="4"/>
    <x v="209"/>
    <x v="209"/>
    <n v="47612"/>
  </r>
  <r>
    <x v="42"/>
    <x v="0"/>
    <x v="210"/>
    <x v="210"/>
    <n v="163239"/>
  </r>
  <r>
    <x v="42"/>
    <x v="1"/>
    <x v="211"/>
    <x v="211"/>
    <n v="255573"/>
  </r>
  <r>
    <x v="42"/>
    <x v="2"/>
    <x v="212"/>
    <x v="212"/>
    <n v="360627"/>
  </r>
  <r>
    <x v="42"/>
    <x v="3"/>
    <x v="213"/>
    <x v="213"/>
    <n v="117445"/>
  </r>
  <r>
    <x v="42"/>
    <x v="4"/>
    <x v="214"/>
    <x v="214"/>
    <n v="30068"/>
  </r>
  <r>
    <x v="43"/>
    <x v="0"/>
    <x v="215"/>
    <x v="215"/>
    <n v="167483"/>
  </r>
  <r>
    <x v="43"/>
    <x v="1"/>
    <x v="216"/>
    <x v="216"/>
    <n v="260152"/>
  </r>
  <r>
    <x v="43"/>
    <x v="2"/>
    <x v="217"/>
    <x v="217"/>
    <n v="479011"/>
  </r>
  <r>
    <x v="43"/>
    <x v="3"/>
    <x v="218"/>
    <x v="218"/>
    <n v="209740"/>
  </r>
  <r>
    <x v="43"/>
    <x v="4"/>
    <x v="219"/>
    <x v="219"/>
    <n v="46760"/>
  </r>
  <r>
    <x v="44"/>
    <x v="0"/>
    <x v="220"/>
    <x v="220"/>
    <n v="78856"/>
  </r>
  <r>
    <x v="44"/>
    <x v="1"/>
    <x v="221"/>
    <x v="221"/>
    <n v="151565"/>
  </r>
  <r>
    <x v="44"/>
    <x v="2"/>
    <x v="222"/>
    <x v="222"/>
    <n v="189905"/>
  </r>
  <r>
    <x v="44"/>
    <x v="3"/>
    <x v="223"/>
    <x v="223"/>
    <n v="111675"/>
  </r>
  <r>
    <x v="44"/>
    <x v="4"/>
    <x v="224"/>
    <x v="224"/>
    <n v="57991"/>
  </r>
  <r>
    <x v="45"/>
    <x v="0"/>
    <x v="225"/>
    <x v="225"/>
    <n v="147774"/>
  </r>
  <r>
    <x v="45"/>
    <x v="1"/>
    <x v="226"/>
    <x v="226"/>
    <n v="244865"/>
  </r>
  <r>
    <x v="45"/>
    <x v="2"/>
    <x v="227"/>
    <x v="227"/>
    <n v="280224"/>
  </r>
  <r>
    <x v="45"/>
    <x v="3"/>
    <x v="228"/>
    <x v="228"/>
    <n v="92903"/>
  </r>
  <r>
    <x v="45"/>
    <x v="4"/>
    <x v="229"/>
    <x v="229"/>
    <n v="15446"/>
  </r>
  <r>
    <x v="46"/>
    <x v="0"/>
    <x v="230"/>
    <x v="230"/>
    <n v="136832"/>
  </r>
  <r>
    <x v="46"/>
    <x v="1"/>
    <x v="231"/>
    <x v="231"/>
    <n v="180655"/>
  </r>
  <r>
    <x v="46"/>
    <x v="2"/>
    <x v="232"/>
    <x v="232"/>
    <n v="208247"/>
  </r>
  <r>
    <x v="46"/>
    <x v="3"/>
    <x v="233"/>
    <x v="233"/>
    <n v="72666"/>
  </r>
  <r>
    <x v="46"/>
    <x v="4"/>
    <x v="234"/>
    <x v="234"/>
    <n v="228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ABC4F-93B4-4431-8432-BD5760AD60D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1" firstHeaderRow="0" firstDataRow="1" firstDataCol="1"/>
  <pivotFields count="5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6">
        <item x="0"/>
        <item x="2"/>
        <item x="3"/>
        <item x="4"/>
        <item x="1"/>
        <item t="default"/>
      </items>
    </pivotField>
    <pivotField dataField="1" showAll="0">
      <items count="236">
        <item x="104"/>
        <item x="44"/>
        <item x="229"/>
        <item x="184"/>
        <item x="199"/>
        <item x="119"/>
        <item x="34"/>
        <item x="124"/>
        <item x="100"/>
        <item x="103"/>
        <item x="234"/>
        <item x="24"/>
        <item x="194"/>
        <item x="101"/>
        <item x="139"/>
        <item x="43"/>
        <item x="49"/>
        <item x="214"/>
        <item x="99"/>
        <item x="4"/>
        <item x="183"/>
        <item x="164"/>
        <item x="204"/>
        <item x="198"/>
        <item x="169"/>
        <item x="190"/>
        <item x="9"/>
        <item x="59"/>
        <item x="94"/>
        <item x="102"/>
        <item x="200"/>
        <item x="40"/>
        <item x="219"/>
        <item x="159"/>
        <item x="209"/>
        <item x="174"/>
        <item x="123"/>
        <item x="29"/>
        <item x="134"/>
        <item x="74"/>
        <item x="19"/>
        <item x="180"/>
        <item x="195"/>
        <item x="224"/>
        <item x="70"/>
        <item x="84"/>
        <item x="41"/>
        <item x="191"/>
        <item x="23"/>
        <item x="25"/>
        <item x="233"/>
        <item x="20"/>
        <item x="193"/>
        <item x="95"/>
        <item x="118"/>
        <item x="165"/>
        <item x="220"/>
        <item x="228"/>
        <item x="201"/>
        <item x="149"/>
        <item x="170"/>
        <item x="120"/>
        <item x="179"/>
        <item x="39"/>
        <item x="175"/>
        <item x="196"/>
        <item x="181"/>
        <item x="79"/>
        <item x="69"/>
        <item x="203"/>
        <item x="14"/>
        <item x="42"/>
        <item x="33"/>
        <item x="3"/>
        <item x="114"/>
        <item x="89"/>
        <item x="154"/>
        <item x="98"/>
        <item x="71"/>
        <item x="197"/>
        <item x="182"/>
        <item x="0"/>
        <item x="96"/>
        <item x="110"/>
        <item x="26"/>
        <item x="21"/>
        <item x="192"/>
        <item x="213"/>
        <item x="168"/>
        <item x="109"/>
        <item x="223"/>
        <item x="129"/>
        <item x="64"/>
        <item x="144"/>
        <item x="121"/>
        <item x="155"/>
        <item x="54"/>
        <item x="140"/>
        <item x="55"/>
        <item x="5"/>
        <item x="8"/>
        <item x="30"/>
        <item x="176"/>
        <item x="93"/>
        <item x="230"/>
        <item x="15"/>
        <item x="202"/>
        <item x="171"/>
        <item x="58"/>
        <item x="225"/>
        <item x="28"/>
        <item x="163"/>
        <item x="221"/>
        <item x="158"/>
        <item x="85"/>
        <item x="18"/>
        <item x="122"/>
        <item x="173"/>
        <item x="205"/>
        <item x="166"/>
        <item x="90"/>
        <item x="133"/>
        <item x="189"/>
        <item x="210"/>
        <item x="38"/>
        <item x="215"/>
        <item x="22"/>
        <item x="208"/>
        <item x="80"/>
        <item x="73"/>
        <item x="105"/>
        <item x="135"/>
        <item x="75"/>
        <item x="1"/>
        <item x="185"/>
        <item x="231"/>
        <item x="48"/>
        <item x="97"/>
        <item x="45"/>
        <item x="83"/>
        <item x="188"/>
        <item x="222"/>
        <item x="130"/>
        <item x="218"/>
        <item x="125"/>
        <item x="115"/>
        <item x="141"/>
        <item x="72"/>
        <item x="113"/>
        <item x="232"/>
        <item x="178"/>
        <item x="35"/>
        <item x="27"/>
        <item x="172"/>
        <item x="156"/>
        <item x="31"/>
        <item x="136"/>
        <item x="138"/>
        <item x="56"/>
        <item x="111"/>
        <item x="91"/>
        <item x="88"/>
        <item x="226"/>
        <item x="6"/>
        <item x="160"/>
        <item x="78"/>
        <item x="167"/>
        <item x="68"/>
        <item x="2"/>
        <item x="65"/>
        <item x="16"/>
        <item x="46"/>
        <item x="211"/>
        <item x="177"/>
        <item x="216"/>
        <item x="206"/>
        <item x="227"/>
        <item x="10"/>
        <item x="13"/>
        <item x="143"/>
        <item x="50"/>
        <item x="116"/>
        <item x="106"/>
        <item x="81"/>
        <item x="117"/>
        <item x="86"/>
        <item x="32"/>
        <item x="108"/>
        <item x="186"/>
        <item x="92"/>
        <item x="131"/>
        <item x="150"/>
        <item x="60"/>
        <item x="128"/>
        <item x="142"/>
        <item x="161"/>
        <item x="126"/>
        <item x="76"/>
        <item x="212"/>
        <item x="17"/>
        <item x="157"/>
        <item x="53"/>
        <item x="7"/>
        <item x="112"/>
        <item x="57"/>
        <item x="36"/>
        <item x="207"/>
        <item x="66"/>
        <item x="153"/>
        <item x="87"/>
        <item x="162"/>
        <item x="61"/>
        <item x="187"/>
        <item x="132"/>
        <item x="11"/>
        <item x="47"/>
        <item x="82"/>
        <item x="37"/>
        <item x="151"/>
        <item x="217"/>
        <item x="77"/>
        <item x="51"/>
        <item x="107"/>
        <item x="63"/>
        <item x="137"/>
        <item x="67"/>
        <item x="127"/>
        <item x="145"/>
        <item x="12"/>
        <item x="52"/>
        <item x="146"/>
        <item x="148"/>
        <item x="152"/>
        <item x="62"/>
        <item x="147"/>
        <item t="default"/>
      </items>
    </pivotField>
    <pivotField dataField="1" showAll="0">
      <items count="236">
        <item x="104"/>
        <item x="184"/>
        <item x="44"/>
        <item x="199"/>
        <item x="124"/>
        <item x="229"/>
        <item x="119"/>
        <item x="234"/>
        <item x="34"/>
        <item x="24"/>
        <item x="100"/>
        <item x="194"/>
        <item x="214"/>
        <item x="99"/>
        <item x="103"/>
        <item x="4"/>
        <item x="49"/>
        <item x="204"/>
        <item x="101"/>
        <item x="139"/>
        <item x="164"/>
        <item x="183"/>
        <item x="9"/>
        <item x="169"/>
        <item x="134"/>
        <item x="43"/>
        <item x="174"/>
        <item x="94"/>
        <item x="59"/>
        <item x="29"/>
        <item x="19"/>
        <item x="219"/>
        <item x="74"/>
        <item x="209"/>
        <item x="159"/>
        <item x="198"/>
        <item x="190"/>
        <item x="200"/>
        <item x="40"/>
        <item x="84"/>
        <item x="224"/>
        <item x="102"/>
        <item x="123"/>
        <item x="180"/>
        <item x="69"/>
        <item x="195"/>
        <item x="179"/>
        <item x="70"/>
        <item x="191"/>
        <item x="79"/>
        <item x="233"/>
        <item x="23"/>
        <item x="14"/>
        <item x="41"/>
        <item x="114"/>
        <item x="25"/>
        <item x="20"/>
        <item x="39"/>
        <item x="89"/>
        <item x="220"/>
        <item x="165"/>
        <item x="95"/>
        <item x="193"/>
        <item x="201"/>
        <item x="170"/>
        <item x="120"/>
        <item x="175"/>
        <item x="196"/>
        <item x="203"/>
        <item x="118"/>
        <item x="154"/>
        <item x="181"/>
        <item x="109"/>
        <item x="149"/>
        <item x="144"/>
        <item x="3"/>
        <item x="129"/>
        <item x="197"/>
        <item x="64"/>
        <item x="42"/>
        <item x="223"/>
        <item x="54"/>
        <item x="228"/>
        <item x="71"/>
        <item x="98"/>
        <item x="182"/>
        <item x="168"/>
        <item x="213"/>
        <item x="33"/>
        <item x="26"/>
        <item x="21"/>
        <item x="0"/>
        <item x="96"/>
        <item x="110"/>
        <item x="192"/>
        <item x="155"/>
        <item x="202"/>
        <item x="140"/>
        <item x="55"/>
        <item x="18"/>
        <item x="121"/>
        <item x="15"/>
        <item x="93"/>
        <item x="5"/>
        <item x="230"/>
        <item x="176"/>
        <item x="8"/>
        <item x="189"/>
        <item x="30"/>
        <item x="173"/>
        <item x="171"/>
        <item x="133"/>
        <item x="225"/>
        <item x="221"/>
        <item x="28"/>
        <item x="38"/>
        <item x="85"/>
        <item x="166"/>
        <item x="205"/>
        <item x="163"/>
        <item x="58"/>
        <item x="90"/>
        <item x="158"/>
        <item x="208"/>
        <item x="210"/>
        <item x="22"/>
        <item x="215"/>
        <item x="80"/>
        <item x="185"/>
        <item x="75"/>
        <item x="73"/>
        <item x="115"/>
        <item x="135"/>
        <item x="105"/>
        <item x="231"/>
        <item x="97"/>
        <item x="188"/>
        <item x="222"/>
        <item x="122"/>
        <item x="1"/>
        <item x="45"/>
        <item x="83"/>
        <item x="167"/>
        <item x="88"/>
        <item x="130"/>
        <item x="113"/>
        <item x="232"/>
        <item x="178"/>
        <item x="125"/>
        <item x="72"/>
        <item x="48"/>
        <item x="35"/>
        <item x="141"/>
        <item x="78"/>
        <item x="172"/>
        <item x="136"/>
        <item x="218"/>
        <item x="68"/>
        <item x="156"/>
        <item x="27"/>
        <item x="56"/>
        <item x="111"/>
        <item x="91"/>
        <item x="160"/>
        <item x="6"/>
        <item x="16"/>
        <item x="2"/>
        <item x="46"/>
        <item x="65"/>
        <item x="177"/>
        <item x="13"/>
        <item x="216"/>
        <item x="226"/>
        <item x="206"/>
        <item x="143"/>
        <item x="211"/>
        <item x="10"/>
        <item x="31"/>
        <item x="50"/>
        <item x="92"/>
        <item x="81"/>
        <item x="138"/>
        <item x="116"/>
        <item x="106"/>
        <item x="86"/>
        <item x="227"/>
        <item x="117"/>
        <item x="186"/>
        <item x="17"/>
        <item x="53"/>
        <item x="131"/>
        <item x="7"/>
        <item x="108"/>
        <item x="157"/>
        <item x="60"/>
        <item x="150"/>
        <item x="126"/>
        <item x="76"/>
        <item x="142"/>
        <item x="128"/>
        <item x="161"/>
        <item x="57"/>
        <item x="207"/>
        <item x="36"/>
        <item x="112"/>
        <item x="187"/>
        <item x="32"/>
        <item x="66"/>
        <item x="132"/>
        <item x="87"/>
        <item x="212"/>
        <item x="162"/>
        <item x="37"/>
        <item x="61"/>
        <item x="77"/>
        <item x="153"/>
        <item x="82"/>
        <item x="47"/>
        <item x="11"/>
        <item x="217"/>
        <item x="151"/>
        <item x="67"/>
        <item x="51"/>
        <item x="137"/>
        <item x="107"/>
        <item x="127"/>
        <item x="63"/>
        <item x="12"/>
        <item x="52"/>
        <item x="145"/>
        <item x="146"/>
        <item x="152"/>
        <item x="62"/>
        <item x="148"/>
        <item x="147"/>
        <item t="default"/>
      </items>
    </pivotField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male " fld="2" baseField="0" baseItem="0"/>
    <dataField name="Sum of M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80FB-DF3B-4392-99D6-5E3B708DDBC8}">
  <dimension ref="A3:C51"/>
  <sheetViews>
    <sheetView workbookViewId="0">
      <selection activeCell="A4" sqref="A4:C50"/>
      <pivotSelection pane="bottomRight" showHeader="1" extendable="1" axis="axisRow" max="48" activeRow="3" previousRow="49" click="1" r:id="rId1">
        <pivotArea dataOnly="0" axis="axisRow" fieldPosition="0">
          <references count="1">
            <reference field="0" count="4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</reference>
          </references>
        </pivotArea>
      </pivotSelection>
    </sheetView>
  </sheetViews>
  <sheetFormatPr defaultRowHeight="12.5"/>
  <cols>
    <col min="1" max="1" width="15.36328125" bestFit="1" customWidth="1"/>
    <col min="2" max="2" width="14.1796875" bestFit="1" customWidth="1"/>
    <col min="3" max="3" width="11.453125" bestFit="1" customWidth="1"/>
    <col min="4" max="8" width="4.81640625" bestFit="1" customWidth="1"/>
    <col min="9" max="132" width="5.81640625" bestFit="1" customWidth="1"/>
    <col min="133" max="133" width="6.81640625" bestFit="1" customWidth="1"/>
    <col min="134" max="143" width="5.81640625" bestFit="1" customWidth="1"/>
    <col min="144" max="145" width="6.81640625" bestFit="1" customWidth="1"/>
    <col min="146" max="146" width="5.81640625" bestFit="1" customWidth="1"/>
    <col min="147" max="235" width="6.81640625" bestFit="1" customWidth="1"/>
    <col min="236" max="236" width="7.81640625" bestFit="1" customWidth="1"/>
    <col min="237" max="237" width="11.08984375" bestFit="1" customWidth="1"/>
    <col min="238" max="238" width="7.453125" bestFit="1" customWidth="1"/>
    <col min="239" max="239" width="10.7265625" bestFit="1" customWidth="1"/>
    <col min="240" max="240" width="7.453125" bestFit="1" customWidth="1"/>
    <col min="241" max="241" width="10.7265625" bestFit="1" customWidth="1"/>
    <col min="242" max="242" width="7.453125" bestFit="1" customWidth="1"/>
    <col min="243" max="243" width="10.7265625" bestFit="1" customWidth="1"/>
    <col min="244" max="244" width="7.453125" bestFit="1" customWidth="1"/>
    <col min="245" max="245" width="10.7265625" bestFit="1" customWidth="1"/>
    <col min="246" max="246" width="7.453125" bestFit="1" customWidth="1"/>
    <col min="247" max="247" width="10.7265625" bestFit="1" customWidth="1"/>
    <col min="248" max="248" width="7.453125" bestFit="1" customWidth="1"/>
    <col min="249" max="249" width="10.7265625" bestFit="1" customWidth="1"/>
    <col min="250" max="250" width="7.453125" bestFit="1" customWidth="1"/>
    <col min="251" max="251" width="10.7265625" bestFit="1" customWidth="1"/>
    <col min="252" max="252" width="7.453125" bestFit="1" customWidth="1"/>
    <col min="253" max="253" width="10.7265625" bestFit="1" customWidth="1"/>
    <col min="254" max="254" width="7.453125" bestFit="1" customWidth="1"/>
    <col min="255" max="255" width="10.7265625" bestFit="1" customWidth="1"/>
    <col min="256" max="256" width="7.453125" bestFit="1" customWidth="1"/>
    <col min="257" max="257" width="10.7265625" bestFit="1" customWidth="1"/>
    <col min="258" max="258" width="7.453125" bestFit="1" customWidth="1"/>
    <col min="259" max="259" width="10.7265625" bestFit="1" customWidth="1"/>
    <col min="260" max="260" width="7.453125" bestFit="1" customWidth="1"/>
    <col min="261" max="261" width="10.7265625" bestFit="1" customWidth="1"/>
    <col min="262" max="262" width="7.453125" bestFit="1" customWidth="1"/>
    <col min="263" max="263" width="10.7265625" bestFit="1" customWidth="1"/>
    <col min="264" max="264" width="7.453125" bestFit="1" customWidth="1"/>
    <col min="265" max="265" width="10.7265625" bestFit="1" customWidth="1"/>
    <col min="266" max="266" width="7.453125" bestFit="1" customWidth="1"/>
    <col min="267" max="267" width="10.7265625" bestFit="1" customWidth="1"/>
    <col min="268" max="268" width="7.453125" bestFit="1" customWidth="1"/>
    <col min="269" max="269" width="10.7265625" bestFit="1" customWidth="1"/>
    <col min="270" max="270" width="7.453125" bestFit="1" customWidth="1"/>
    <col min="271" max="271" width="10.7265625" bestFit="1" customWidth="1"/>
    <col min="272" max="272" width="7.453125" bestFit="1" customWidth="1"/>
    <col min="273" max="273" width="10.7265625" bestFit="1" customWidth="1"/>
    <col min="274" max="274" width="7.453125" bestFit="1" customWidth="1"/>
    <col min="275" max="275" width="10.7265625" bestFit="1" customWidth="1"/>
    <col min="276" max="276" width="7.453125" bestFit="1" customWidth="1"/>
    <col min="277" max="277" width="10.7265625" bestFit="1" customWidth="1"/>
    <col min="278" max="278" width="7.453125" bestFit="1" customWidth="1"/>
    <col min="279" max="279" width="10.7265625" bestFit="1" customWidth="1"/>
    <col min="280" max="280" width="7.453125" bestFit="1" customWidth="1"/>
    <col min="281" max="281" width="10.7265625" bestFit="1" customWidth="1"/>
    <col min="282" max="282" width="7.453125" bestFit="1" customWidth="1"/>
    <col min="283" max="283" width="10.7265625" bestFit="1" customWidth="1"/>
    <col min="284" max="284" width="7.453125" bestFit="1" customWidth="1"/>
    <col min="285" max="285" width="10.7265625" bestFit="1" customWidth="1"/>
    <col min="286" max="286" width="7.453125" bestFit="1" customWidth="1"/>
    <col min="287" max="287" width="10.7265625" bestFit="1" customWidth="1"/>
    <col min="288" max="288" width="7.453125" bestFit="1" customWidth="1"/>
    <col min="289" max="289" width="10.7265625" bestFit="1" customWidth="1"/>
    <col min="290" max="290" width="7.453125" bestFit="1" customWidth="1"/>
    <col min="291" max="291" width="10.7265625" bestFit="1" customWidth="1"/>
    <col min="292" max="292" width="8.453125" bestFit="1" customWidth="1"/>
    <col min="293" max="293" width="11.7265625" bestFit="1" customWidth="1"/>
    <col min="294" max="294" width="8.453125" bestFit="1" customWidth="1"/>
    <col min="295" max="295" width="11.7265625" bestFit="1" customWidth="1"/>
    <col min="296" max="296" width="8.453125" bestFit="1" customWidth="1"/>
    <col min="297" max="297" width="11.7265625" bestFit="1" customWidth="1"/>
    <col min="298" max="298" width="8.453125" bestFit="1" customWidth="1"/>
    <col min="299" max="299" width="11.7265625" bestFit="1" customWidth="1"/>
    <col min="300" max="300" width="8.453125" bestFit="1" customWidth="1"/>
    <col min="301" max="301" width="11.7265625" bestFit="1" customWidth="1"/>
    <col min="302" max="302" width="8.453125" bestFit="1" customWidth="1"/>
    <col min="303" max="303" width="11.7265625" bestFit="1" customWidth="1"/>
    <col min="304" max="304" width="8.453125" bestFit="1" customWidth="1"/>
    <col min="305" max="305" width="11.7265625" bestFit="1" customWidth="1"/>
    <col min="306" max="306" width="8.453125" bestFit="1" customWidth="1"/>
    <col min="307" max="307" width="11.7265625" bestFit="1" customWidth="1"/>
    <col min="308" max="308" width="8.453125" bestFit="1" customWidth="1"/>
    <col min="309" max="309" width="11.7265625" bestFit="1" customWidth="1"/>
    <col min="310" max="310" width="8.453125" bestFit="1" customWidth="1"/>
    <col min="311" max="311" width="11.7265625" bestFit="1" customWidth="1"/>
    <col min="312" max="312" width="8.453125" bestFit="1" customWidth="1"/>
    <col min="313" max="313" width="11.7265625" bestFit="1" customWidth="1"/>
    <col min="314" max="314" width="8.453125" bestFit="1" customWidth="1"/>
    <col min="315" max="315" width="11.7265625" bestFit="1" customWidth="1"/>
    <col min="316" max="316" width="8.453125" bestFit="1" customWidth="1"/>
    <col min="317" max="317" width="11.7265625" bestFit="1" customWidth="1"/>
    <col min="318" max="318" width="8.453125" bestFit="1" customWidth="1"/>
    <col min="319" max="319" width="11.7265625" bestFit="1" customWidth="1"/>
    <col min="320" max="320" width="8.453125" bestFit="1" customWidth="1"/>
    <col min="321" max="321" width="11.7265625" bestFit="1" customWidth="1"/>
    <col min="322" max="322" width="8.453125" bestFit="1" customWidth="1"/>
    <col min="323" max="323" width="11.7265625" bestFit="1" customWidth="1"/>
    <col min="324" max="324" width="8.453125" bestFit="1" customWidth="1"/>
    <col min="325" max="325" width="11.7265625" bestFit="1" customWidth="1"/>
    <col min="326" max="326" width="8.453125" bestFit="1" customWidth="1"/>
    <col min="327" max="327" width="11.7265625" bestFit="1" customWidth="1"/>
    <col min="328" max="328" width="8.453125" bestFit="1" customWidth="1"/>
    <col min="329" max="329" width="11.7265625" bestFit="1" customWidth="1"/>
    <col min="330" max="330" width="8.453125" bestFit="1" customWidth="1"/>
    <col min="331" max="331" width="11.7265625" bestFit="1" customWidth="1"/>
    <col min="332" max="332" width="8.453125" bestFit="1" customWidth="1"/>
    <col min="333" max="333" width="11.7265625" bestFit="1" customWidth="1"/>
    <col min="334" max="334" width="8.453125" bestFit="1" customWidth="1"/>
    <col min="335" max="335" width="11.7265625" bestFit="1" customWidth="1"/>
    <col min="336" max="336" width="8.453125" bestFit="1" customWidth="1"/>
    <col min="337" max="337" width="11.7265625" bestFit="1" customWidth="1"/>
    <col min="338" max="338" width="8.453125" bestFit="1" customWidth="1"/>
    <col min="339" max="339" width="11.7265625" bestFit="1" customWidth="1"/>
    <col min="340" max="340" width="8.453125" bestFit="1" customWidth="1"/>
    <col min="341" max="341" width="11.7265625" bestFit="1" customWidth="1"/>
    <col min="342" max="342" width="8.453125" bestFit="1" customWidth="1"/>
    <col min="343" max="343" width="11.7265625" bestFit="1" customWidth="1"/>
    <col min="344" max="344" width="8.453125" bestFit="1" customWidth="1"/>
    <col min="345" max="345" width="11.7265625" bestFit="1" customWidth="1"/>
    <col min="346" max="346" width="8.453125" bestFit="1" customWidth="1"/>
    <col min="347" max="347" width="11.7265625" bestFit="1" customWidth="1"/>
    <col min="348" max="348" width="8.453125" bestFit="1" customWidth="1"/>
    <col min="349" max="349" width="11.7265625" bestFit="1" customWidth="1"/>
    <col min="350" max="350" width="8.453125" bestFit="1" customWidth="1"/>
    <col min="351" max="351" width="11.7265625" bestFit="1" customWidth="1"/>
    <col min="352" max="352" width="8.453125" bestFit="1" customWidth="1"/>
    <col min="353" max="353" width="11.7265625" bestFit="1" customWidth="1"/>
    <col min="354" max="354" width="8.453125" bestFit="1" customWidth="1"/>
    <col min="355" max="355" width="11.7265625" bestFit="1" customWidth="1"/>
    <col min="356" max="356" width="8.453125" bestFit="1" customWidth="1"/>
    <col min="357" max="357" width="11.7265625" bestFit="1" customWidth="1"/>
    <col min="358" max="358" width="8.453125" bestFit="1" customWidth="1"/>
    <col min="359" max="359" width="11.7265625" bestFit="1" customWidth="1"/>
    <col min="360" max="360" width="8.453125" bestFit="1" customWidth="1"/>
    <col min="361" max="361" width="11.7265625" bestFit="1" customWidth="1"/>
    <col min="362" max="362" width="8.453125" bestFit="1" customWidth="1"/>
    <col min="363" max="363" width="11.7265625" bestFit="1" customWidth="1"/>
    <col min="364" max="364" width="8.453125" bestFit="1" customWidth="1"/>
    <col min="365" max="365" width="11.7265625" bestFit="1" customWidth="1"/>
    <col min="366" max="366" width="8.453125" bestFit="1" customWidth="1"/>
    <col min="367" max="367" width="11.7265625" bestFit="1" customWidth="1"/>
    <col min="368" max="368" width="8.453125" bestFit="1" customWidth="1"/>
    <col min="369" max="369" width="11.7265625" bestFit="1" customWidth="1"/>
    <col min="370" max="370" width="8.453125" bestFit="1" customWidth="1"/>
    <col min="371" max="371" width="11.7265625" bestFit="1" customWidth="1"/>
    <col min="372" max="372" width="8.453125" bestFit="1" customWidth="1"/>
    <col min="373" max="373" width="11.7265625" bestFit="1" customWidth="1"/>
    <col min="374" max="374" width="8.453125" bestFit="1" customWidth="1"/>
    <col min="375" max="375" width="11.7265625" bestFit="1" customWidth="1"/>
    <col min="376" max="376" width="8.453125" bestFit="1" customWidth="1"/>
    <col min="377" max="377" width="11.7265625" bestFit="1" customWidth="1"/>
    <col min="378" max="378" width="8.453125" bestFit="1" customWidth="1"/>
    <col min="379" max="379" width="11.7265625" bestFit="1" customWidth="1"/>
    <col min="380" max="380" width="8.453125" bestFit="1" customWidth="1"/>
    <col min="381" max="381" width="11.7265625" bestFit="1" customWidth="1"/>
    <col min="382" max="382" width="8.453125" bestFit="1" customWidth="1"/>
    <col min="383" max="383" width="11.7265625" bestFit="1" customWidth="1"/>
    <col min="384" max="384" width="8.453125" bestFit="1" customWidth="1"/>
    <col min="385" max="385" width="11.7265625" bestFit="1" customWidth="1"/>
    <col min="386" max="386" width="8.453125" bestFit="1" customWidth="1"/>
    <col min="387" max="387" width="11.7265625" bestFit="1" customWidth="1"/>
    <col min="388" max="388" width="8.453125" bestFit="1" customWidth="1"/>
    <col min="389" max="389" width="11.7265625" bestFit="1" customWidth="1"/>
    <col min="390" max="390" width="8.453125" bestFit="1" customWidth="1"/>
    <col min="391" max="391" width="11.7265625" bestFit="1" customWidth="1"/>
    <col min="392" max="392" width="8.453125" bestFit="1" customWidth="1"/>
    <col min="393" max="393" width="11.7265625" bestFit="1" customWidth="1"/>
    <col min="394" max="394" width="8.453125" bestFit="1" customWidth="1"/>
    <col min="395" max="395" width="11.7265625" bestFit="1" customWidth="1"/>
    <col min="396" max="396" width="8.453125" bestFit="1" customWidth="1"/>
    <col min="397" max="397" width="11.7265625" bestFit="1" customWidth="1"/>
    <col min="398" max="398" width="8.453125" bestFit="1" customWidth="1"/>
    <col min="399" max="399" width="11.7265625" bestFit="1" customWidth="1"/>
    <col min="400" max="400" width="8.453125" bestFit="1" customWidth="1"/>
    <col min="401" max="401" width="11.7265625" bestFit="1" customWidth="1"/>
    <col min="402" max="402" width="8.453125" bestFit="1" customWidth="1"/>
    <col min="403" max="403" width="11.7265625" bestFit="1" customWidth="1"/>
    <col min="404" max="404" width="8.453125" bestFit="1" customWidth="1"/>
    <col min="405" max="405" width="11.7265625" bestFit="1" customWidth="1"/>
    <col min="406" max="406" width="8.453125" bestFit="1" customWidth="1"/>
    <col min="407" max="407" width="11.7265625" bestFit="1" customWidth="1"/>
    <col min="408" max="408" width="8.453125" bestFit="1" customWidth="1"/>
    <col min="409" max="409" width="11.7265625" bestFit="1" customWidth="1"/>
    <col min="410" max="410" width="8.453125" bestFit="1" customWidth="1"/>
    <col min="411" max="411" width="11.7265625" bestFit="1" customWidth="1"/>
    <col min="412" max="412" width="8.453125" bestFit="1" customWidth="1"/>
    <col min="413" max="413" width="11.7265625" bestFit="1" customWidth="1"/>
    <col min="414" max="414" width="8.453125" bestFit="1" customWidth="1"/>
    <col min="415" max="415" width="11.7265625" bestFit="1" customWidth="1"/>
    <col min="416" max="416" width="8.453125" bestFit="1" customWidth="1"/>
    <col min="417" max="417" width="11.7265625" bestFit="1" customWidth="1"/>
    <col min="418" max="418" width="8.453125" bestFit="1" customWidth="1"/>
    <col min="419" max="419" width="11.7265625" bestFit="1" customWidth="1"/>
    <col min="420" max="420" width="8.453125" bestFit="1" customWidth="1"/>
    <col min="421" max="421" width="11.7265625" bestFit="1" customWidth="1"/>
    <col min="422" max="422" width="8.453125" bestFit="1" customWidth="1"/>
    <col min="423" max="423" width="11.7265625" bestFit="1" customWidth="1"/>
    <col min="424" max="424" width="8.453125" bestFit="1" customWidth="1"/>
    <col min="425" max="425" width="11.7265625" bestFit="1" customWidth="1"/>
    <col min="426" max="426" width="8.453125" bestFit="1" customWidth="1"/>
    <col min="427" max="427" width="11.7265625" bestFit="1" customWidth="1"/>
    <col min="428" max="428" width="8.453125" bestFit="1" customWidth="1"/>
    <col min="429" max="429" width="11.7265625" bestFit="1" customWidth="1"/>
    <col min="430" max="430" width="8.453125" bestFit="1" customWidth="1"/>
    <col min="431" max="431" width="11.7265625" bestFit="1" customWidth="1"/>
    <col min="432" max="432" width="8.453125" bestFit="1" customWidth="1"/>
    <col min="433" max="433" width="11.7265625" bestFit="1" customWidth="1"/>
    <col min="434" max="434" width="8.453125" bestFit="1" customWidth="1"/>
    <col min="435" max="435" width="11.7265625" bestFit="1" customWidth="1"/>
    <col min="436" max="436" width="8.453125" bestFit="1" customWidth="1"/>
    <col min="437" max="437" width="11.7265625" bestFit="1" customWidth="1"/>
    <col min="438" max="438" width="8.453125" bestFit="1" customWidth="1"/>
    <col min="439" max="439" width="11.7265625" bestFit="1" customWidth="1"/>
    <col min="440" max="440" width="8.453125" bestFit="1" customWidth="1"/>
    <col min="441" max="441" width="11.7265625" bestFit="1" customWidth="1"/>
    <col min="442" max="442" width="8.453125" bestFit="1" customWidth="1"/>
    <col min="443" max="443" width="11.7265625" bestFit="1" customWidth="1"/>
    <col min="444" max="444" width="8.453125" bestFit="1" customWidth="1"/>
    <col min="445" max="445" width="11.7265625" bestFit="1" customWidth="1"/>
    <col min="446" max="446" width="8.453125" bestFit="1" customWidth="1"/>
    <col min="447" max="447" width="11.7265625" bestFit="1" customWidth="1"/>
    <col min="448" max="448" width="8.453125" bestFit="1" customWidth="1"/>
    <col min="449" max="449" width="11.7265625" bestFit="1" customWidth="1"/>
    <col min="450" max="450" width="8.453125" bestFit="1" customWidth="1"/>
    <col min="451" max="451" width="11.7265625" bestFit="1" customWidth="1"/>
    <col min="452" max="452" width="8.453125" bestFit="1" customWidth="1"/>
    <col min="453" max="453" width="11.7265625" bestFit="1" customWidth="1"/>
    <col min="454" max="454" width="8.453125" bestFit="1" customWidth="1"/>
    <col min="455" max="455" width="11.7265625" bestFit="1" customWidth="1"/>
    <col min="456" max="456" width="8.453125" bestFit="1" customWidth="1"/>
    <col min="457" max="457" width="11.7265625" bestFit="1" customWidth="1"/>
    <col min="458" max="458" width="8.453125" bestFit="1" customWidth="1"/>
    <col min="459" max="459" width="11.7265625" bestFit="1" customWidth="1"/>
    <col min="460" max="460" width="8.453125" bestFit="1" customWidth="1"/>
    <col min="461" max="461" width="11.7265625" bestFit="1" customWidth="1"/>
    <col min="462" max="462" width="8.453125" bestFit="1" customWidth="1"/>
    <col min="463" max="463" width="11.7265625" bestFit="1" customWidth="1"/>
    <col min="464" max="464" width="8.453125" bestFit="1" customWidth="1"/>
    <col min="465" max="465" width="11.7265625" bestFit="1" customWidth="1"/>
    <col min="466" max="466" width="8.453125" bestFit="1" customWidth="1"/>
    <col min="467" max="467" width="11.7265625" bestFit="1" customWidth="1"/>
    <col min="468" max="468" width="8.453125" bestFit="1" customWidth="1"/>
    <col min="469" max="469" width="11.7265625" bestFit="1" customWidth="1"/>
    <col min="470" max="470" width="8.453125" bestFit="1" customWidth="1"/>
    <col min="471" max="471" width="11.7265625" bestFit="1" customWidth="1"/>
    <col min="472" max="472" width="11.08984375" bestFit="1" customWidth="1"/>
  </cols>
  <sheetData>
    <row r="3" spans="1:3">
      <c r="A3" s="33" t="s">
        <v>84</v>
      </c>
      <c r="B3" t="s">
        <v>83</v>
      </c>
      <c r="C3" t="s">
        <v>85</v>
      </c>
    </row>
    <row r="4" spans="1:3">
      <c r="A4" s="35" t="s">
        <v>5</v>
      </c>
      <c r="B4" s="34">
        <v>330427</v>
      </c>
      <c r="C4" s="34">
        <v>336321</v>
      </c>
    </row>
    <row r="5" spans="1:3">
      <c r="A5" s="35" t="s">
        <v>10</v>
      </c>
      <c r="B5" s="34">
        <v>441377</v>
      </c>
      <c r="C5" s="34">
        <v>434284</v>
      </c>
    </row>
    <row r="6" spans="1:3">
      <c r="A6" s="35" t="s">
        <v>11</v>
      </c>
      <c r="B6" s="34">
        <v>858388</v>
      </c>
      <c r="C6" s="34">
        <v>812139</v>
      </c>
    </row>
    <row r="7" spans="1:3">
      <c r="A7" s="35" t="s">
        <v>12</v>
      </c>
      <c r="B7" s="34">
        <v>467397</v>
      </c>
      <c r="C7" s="34">
        <v>426247</v>
      </c>
    </row>
    <row r="8" spans="1:3">
      <c r="A8" s="35" t="s">
        <v>13</v>
      </c>
      <c r="B8" s="34">
        <v>227150</v>
      </c>
      <c r="C8" s="34">
        <v>227317</v>
      </c>
    </row>
    <row r="9" spans="1:3">
      <c r="A9" s="35" t="s">
        <v>14</v>
      </c>
      <c r="B9" s="34">
        <v>304364</v>
      </c>
      <c r="C9" s="34">
        <v>304204</v>
      </c>
    </row>
    <row r="10" spans="1:3">
      <c r="A10" s="35" t="s">
        <v>15</v>
      </c>
      <c r="B10" s="34">
        <v>382343</v>
      </c>
      <c r="C10" s="34">
        <v>458971</v>
      </c>
    </row>
    <row r="11" spans="1:3">
      <c r="A11" s="35" t="s">
        <v>16</v>
      </c>
      <c r="B11" s="34">
        <v>654042</v>
      </c>
      <c r="C11" s="34">
        <v>595312</v>
      </c>
    </row>
    <row r="12" spans="1:3">
      <c r="A12" s="35" t="s">
        <v>17</v>
      </c>
      <c r="B12" s="34">
        <v>128483</v>
      </c>
      <c r="C12" s="34">
        <v>139509</v>
      </c>
    </row>
    <row r="13" spans="1:3">
      <c r="A13" s="35" t="s">
        <v>18</v>
      </c>
      <c r="B13" s="34">
        <v>560694</v>
      </c>
      <c r="C13" s="34">
        <v>557085</v>
      </c>
    </row>
    <row r="14" spans="1:3">
      <c r="A14" s="35" t="s">
        <v>19</v>
      </c>
      <c r="B14" s="34">
        <v>970391</v>
      </c>
      <c r="C14" s="34">
        <v>897117</v>
      </c>
    </row>
    <row r="15" spans="1:3">
      <c r="A15" s="35" t="s">
        <v>20</v>
      </c>
      <c r="B15" s="34">
        <v>451005</v>
      </c>
      <c r="C15" s="34">
        <v>450731</v>
      </c>
    </row>
    <row r="16" spans="1:3">
      <c r="A16" s="35" t="s">
        <v>21</v>
      </c>
      <c r="B16" s="34">
        <v>1230436</v>
      </c>
      <c r="C16" s="34">
        <v>1184116</v>
      </c>
    </row>
    <row r="17" spans="1:3">
      <c r="A17" s="35" t="s">
        <v>22</v>
      </c>
      <c r="B17" s="34">
        <v>749662</v>
      </c>
      <c r="C17" s="34">
        <v>704083</v>
      </c>
    </row>
    <row r="18" spans="1:3">
      <c r="A18" s="35" t="s">
        <v>23</v>
      </c>
      <c r="B18" s="34">
        <v>308364</v>
      </c>
      <c r="C18" s="34">
        <v>302007</v>
      </c>
    </row>
    <row r="19" spans="1:3">
      <c r="A19" s="35" t="s">
        <v>24</v>
      </c>
      <c r="B19" s="34">
        <v>661031</v>
      </c>
      <c r="C19" s="34">
        <v>605769</v>
      </c>
    </row>
    <row r="20" spans="1:3">
      <c r="A20" s="35" t="s">
        <v>25</v>
      </c>
      <c r="B20" s="34">
        <v>594594</v>
      </c>
      <c r="C20" s="34">
        <v>559930</v>
      </c>
    </row>
    <row r="21" spans="1:3">
      <c r="A21" s="35" t="s">
        <v>26</v>
      </c>
      <c r="B21" s="34">
        <v>587145</v>
      </c>
      <c r="C21" s="34">
        <v>548999</v>
      </c>
    </row>
    <row r="22" spans="1:3">
      <c r="A22" s="35" t="s">
        <v>27</v>
      </c>
      <c r="B22" s="34">
        <v>441675</v>
      </c>
      <c r="C22" s="34">
        <v>425115</v>
      </c>
    </row>
    <row r="23" spans="1:3">
      <c r="A23" s="35" t="s">
        <v>28</v>
      </c>
      <c r="B23" s="34">
        <v>259100</v>
      </c>
      <c r="C23" s="34">
        <v>259437</v>
      </c>
    </row>
    <row r="24" spans="1:3">
      <c r="A24" s="35" t="s">
        <v>29</v>
      </c>
      <c r="B24" s="34">
        <v>67812</v>
      </c>
      <c r="C24" s="34">
        <v>76100</v>
      </c>
    </row>
    <row r="25" spans="1:3">
      <c r="A25" s="35" t="s">
        <v>30</v>
      </c>
      <c r="B25" s="34">
        <v>711185</v>
      </c>
      <c r="C25" s="34">
        <v>710695</v>
      </c>
    </row>
    <row r="26" spans="1:3">
      <c r="A26" s="35" t="s">
        <v>31</v>
      </c>
      <c r="B26" s="34">
        <v>497938</v>
      </c>
      <c r="C26" s="34">
        <v>489687</v>
      </c>
    </row>
    <row r="27" spans="1:3">
      <c r="A27" s="35" t="s">
        <v>32</v>
      </c>
      <c r="B27" s="34">
        <v>432447</v>
      </c>
      <c r="C27" s="34">
        <v>434973</v>
      </c>
    </row>
    <row r="28" spans="1:3">
      <c r="A28" s="35" t="s">
        <v>33</v>
      </c>
      <c r="B28" s="34">
        <v>216217</v>
      </c>
      <c r="C28" s="34">
        <v>243544</v>
      </c>
    </row>
    <row r="29" spans="1:3">
      <c r="A29" s="35" t="s">
        <v>34</v>
      </c>
      <c r="B29" s="34">
        <v>777961</v>
      </c>
      <c r="C29" s="34">
        <v>767682</v>
      </c>
    </row>
    <row r="30" spans="1:3">
      <c r="A30" s="35" t="s">
        <v>35</v>
      </c>
      <c r="B30" s="34">
        <v>580202</v>
      </c>
      <c r="C30" s="34">
        <v>536182</v>
      </c>
    </row>
    <row r="31" spans="1:3">
      <c r="A31" s="35" t="s">
        <v>36</v>
      </c>
      <c r="B31" s="34">
        <v>598034</v>
      </c>
      <c r="C31" s="34">
        <v>610243</v>
      </c>
    </row>
    <row r="32" spans="1:3">
      <c r="A32" s="35" t="s">
        <v>37</v>
      </c>
      <c r="B32" s="34">
        <v>532663</v>
      </c>
      <c r="C32" s="34">
        <v>523932</v>
      </c>
    </row>
    <row r="33" spans="1:3">
      <c r="A33" s="35" t="s">
        <v>38</v>
      </c>
      <c r="B33" s="34">
        <v>2204307</v>
      </c>
      <c r="C33" s="34">
        <v>2192378</v>
      </c>
    </row>
    <row r="34" spans="1:3">
      <c r="A34" s="35" t="s">
        <v>39</v>
      </c>
      <c r="B34" s="34">
        <v>1084825</v>
      </c>
      <c r="C34" s="34">
        <v>1077241</v>
      </c>
    </row>
    <row r="35" spans="1:3">
      <c r="A35" s="35" t="s">
        <v>40</v>
      </c>
      <c r="B35" s="34">
        <v>444428</v>
      </c>
      <c r="C35" s="34">
        <v>441259</v>
      </c>
    </row>
    <row r="36" spans="1:3">
      <c r="A36" s="35" t="s">
        <v>41</v>
      </c>
      <c r="B36" s="34">
        <v>578801</v>
      </c>
      <c r="C36" s="34">
        <v>579035</v>
      </c>
    </row>
    <row r="37" spans="1:3">
      <c r="A37" s="35" t="s">
        <v>42</v>
      </c>
      <c r="B37" s="34">
        <v>314653</v>
      </c>
      <c r="C37" s="34">
        <v>290906</v>
      </c>
    </row>
    <row r="38" spans="1:3">
      <c r="A38" s="35" t="s">
        <v>43</v>
      </c>
      <c r="B38" s="34">
        <v>323246</v>
      </c>
      <c r="C38" s="34">
        <v>315018</v>
      </c>
    </row>
    <row r="39" spans="1:3">
      <c r="A39" s="35" t="s">
        <v>44</v>
      </c>
      <c r="B39" s="34">
        <v>384840</v>
      </c>
      <c r="C39" s="34">
        <v>374283</v>
      </c>
    </row>
    <row r="40" spans="1:3">
      <c r="A40" s="35" t="s">
        <v>45</v>
      </c>
      <c r="B40" s="34">
        <v>153545</v>
      </c>
      <c r="C40" s="34">
        <v>156773</v>
      </c>
    </row>
    <row r="41" spans="1:3">
      <c r="A41" s="35" t="s">
        <v>46</v>
      </c>
      <c r="B41" s="34">
        <v>639915</v>
      </c>
      <c r="C41" s="34">
        <v>577556</v>
      </c>
    </row>
    <row r="42" spans="1:3">
      <c r="A42" s="35" t="s">
        <v>47</v>
      </c>
      <c r="B42" s="34">
        <v>167326</v>
      </c>
      <c r="C42" s="34">
        <v>173335</v>
      </c>
    </row>
    <row r="43" spans="1:3">
      <c r="A43" s="35" t="s">
        <v>48</v>
      </c>
      <c r="B43" s="34">
        <v>157390</v>
      </c>
      <c r="C43" s="34">
        <v>158545</v>
      </c>
    </row>
    <row r="44" spans="1:3">
      <c r="A44" s="35" t="s">
        <v>49</v>
      </c>
      <c r="B44" s="34">
        <v>199401</v>
      </c>
      <c r="C44" s="34">
        <v>193759</v>
      </c>
    </row>
    <row r="45" spans="1:3">
      <c r="A45" s="35" t="s">
        <v>50</v>
      </c>
      <c r="B45" s="34">
        <v>501203</v>
      </c>
      <c r="C45" s="34">
        <v>489106</v>
      </c>
    </row>
    <row r="46" spans="1:3">
      <c r="A46" s="35" t="s">
        <v>51</v>
      </c>
      <c r="B46" s="34">
        <v>448866</v>
      </c>
      <c r="C46" s="34">
        <v>478086</v>
      </c>
    </row>
    <row r="47" spans="1:3">
      <c r="A47" s="35" t="s">
        <v>52</v>
      </c>
      <c r="B47" s="34">
        <v>582886</v>
      </c>
      <c r="C47" s="34">
        <v>580260</v>
      </c>
    </row>
    <row r="48" spans="1:3">
      <c r="A48" s="35" t="s">
        <v>53</v>
      </c>
      <c r="B48" s="34">
        <v>306320</v>
      </c>
      <c r="C48" s="34">
        <v>283672</v>
      </c>
    </row>
    <row r="49" spans="1:3">
      <c r="A49" s="35" t="s">
        <v>54</v>
      </c>
      <c r="B49" s="34">
        <v>365839</v>
      </c>
      <c r="C49" s="34">
        <v>415373</v>
      </c>
    </row>
    <row r="50" spans="1:3">
      <c r="A50" s="35" t="s">
        <v>55</v>
      </c>
      <c r="B50" s="34">
        <v>314212</v>
      </c>
      <c r="C50" s="34">
        <v>307011</v>
      </c>
    </row>
    <row r="51" spans="1:3">
      <c r="A51" s="35" t="s">
        <v>82</v>
      </c>
      <c r="B51" s="34">
        <v>24194530</v>
      </c>
      <c r="C51" s="34">
        <v>23705327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52"/>
  <sheetViews>
    <sheetView workbookViewId="0">
      <pane xSplit="1" ySplit="1" topLeftCell="B213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12.6328125" defaultRowHeight="15.75" customHeight="1"/>
  <cols>
    <col min="1" max="1" width="14.36328125" customWidth="1"/>
  </cols>
  <sheetData>
    <row r="1" spans="1:5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ht="15.75" customHeight="1">
      <c r="A2" s="5" t="s">
        <v>5</v>
      </c>
      <c r="B2" s="2" t="s">
        <v>6</v>
      </c>
      <c r="C2" s="6">
        <v>56570</v>
      </c>
      <c r="D2" s="6">
        <v>59209</v>
      </c>
      <c r="E2" s="7">
        <f t="shared" ref="E2:E7" si="0">SUM(C2:D2)</f>
        <v>115779</v>
      </c>
    </row>
    <row r="3" spans="1:5" ht="15.75" customHeight="1">
      <c r="A3" s="5" t="s">
        <v>5</v>
      </c>
      <c r="B3" s="8">
        <v>45091</v>
      </c>
      <c r="C3" s="6">
        <v>87839</v>
      </c>
      <c r="D3" s="6">
        <v>92560</v>
      </c>
      <c r="E3" s="7">
        <f t="shared" si="0"/>
        <v>180399</v>
      </c>
    </row>
    <row r="4" spans="1:5" ht="15.75" customHeight="1">
      <c r="A4" s="5" t="s">
        <v>5</v>
      </c>
      <c r="B4" s="2" t="s">
        <v>7</v>
      </c>
      <c r="C4" s="6">
        <v>119730</v>
      </c>
      <c r="D4" s="6">
        <v>120206</v>
      </c>
      <c r="E4" s="7">
        <f t="shared" si="0"/>
        <v>239936</v>
      </c>
    </row>
    <row r="5" spans="1:5" ht="15.75" customHeight="1">
      <c r="A5" s="5" t="s">
        <v>5</v>
      </c>
      <c r="B5" s="2" t="s">
        <v>8</v>
      </c>
      <c r="C5" s="6">
        <v>48827</v>
      </c>
      <c r="D5" s="6">
        <v>48837</v>
      </c>
      <c r="E5" s="7">
        <f t="shared" si="0"/>
        <v>97664</v>
      </c>
    </row>
    <row r="6" spans="1:5" ht="15.75" customHeight="1">
      <c r="A6" s="5" t="s">
        <v>5</v>
      </c>
      <c r="B6" s="2" t="s">
        <v>9</v>
      </c>
      <c r="C6" s="6">
        <v>17461</v>
      </c>
      <c r="D6" s="6">
        <v>15509</v>
      </c>
      <c r="E6" s="7">
        <f t="shared" si="0"/>
        <v>32970</v>
      </c>
    </row>
    <row r="7" spans="1:5" ht="15.75" customHeight="1">
      <c r="A7" s="5" t="s">
        <v>10</v>
      </c>
      <c r="B7" s="2" t="s">
        <v>6</v>
      </c>
      <c r="C7" s="6">
        <v>66124</v>
      </c>
      <c r="D7" s="6">
        <v>68700</v>
      </c>
      <c r="E7" s="7">
        <f t="shared" si="0"/>
        <v>134824</v>
      </c>
    </row>
    <row r="8" spans="1:5" ht="15.75" customHeight="1">
      <c r="A8" s="5" t="s">
        <v>10</v>
      </c>
      <c r="B8" s="8">
        <v>45091</v>
      </c>
      <c r="C8" s="1">
        <v>114037</v>
      </c>
      <c r="D8" s="1">
        <v>115923</v>
      </c>
      <c r="E8" s="9">
        <f t="shared" ref="E8:E11" si="1">SUM(C8:D8)</f>
        <v>229960</v>
      </c>
    </row>
    <row r="9" spans="1:5" ht="15.75" customHeight="1">
      <c r="A9" s="5" t="s">
        <v>10</v>
      </c>
      <c r="B9" s="2" t="s">
        <v>7</v>
      </c>
      <c r="C9" s="6">
        <v>171935</v>
      </c>
      <c r="D9" s="6">
        <v>160513</v>
      </c>
      <c r="E9" s="7">
        <f t="shared" si="1"/>
        <v>332448</v>
      </c>
    </row>
    <row r="10" spans="1:5" ht="15.75" customHeight="1">
      <c r="A10" s="5" t="s">
        <v>10</v>
      </c>
      <c r="B10" s="2" t="s">
        <v>8</v>
      </c>
      <c r="C10" s="6">
        <v>66220</v>
      </c>
      <c r="D10" s="6">
        <v>70210</v>
      </c>
      <c r="E10" s="7">
        <f t="shared" si="1"/>
        <v>136430</v>
      </c>
    </row>
    <row r="11" spans="1:5" ht="15.75" customHeight="1">
      <c r="A11" s="5" t="s">
        <v>10</v>
      </c>
      <c r="B11" s="2" t="s">
        <v>9</v>
      </c>
      <c r="C11" s="6">
        <v>23061</v>
      </c>
      <c r="D11" s="1">
        <v>18938</v>
      </c>
      <c r="E11" s="7">
        <f t="shared" si="1"/>
        <v>41999</v>
      </c>
    </row>
    <row r="12" spans="1:5" ht="15.75" customHeight="1">
      <c r="A12" s="5" t="s">
        <v>11</v>
      </c>
      <c r="B12" s="2" t="s">
        <v>6</v>
      </c>
      <c r="C12" s="6">
        <v>134859</v>
      </c>
      <c r="D12" s="6">
        <v>134544</v>
      </c>
      <c r="E12" s="7">
        <f>SUM(C12:D12)</f>
        <v>269403</v>
      </c>
    </row>
    <row r="13" spans="1:5" ht="15.75" customHeight="1">
      <c r="A13" s="5" t="s">
        <v>11</v>
      </c>
      <c r="B13" s="8">
        <v>45091</v>
      </c>
      <c r="C13" s="1">
        <v>235617</v>
      </c>
      <c r="D13" s="1">
        <v>234416</v>
      </c>
      <c r="E13" s="9">
        <f t="shared" ref="E13:E16" si="2">SUM(C13:D13)</f>
        <v>470033</v>
      </c>
    </row>
    <row r="14" spans="1:5" ht="15.75" customHeight="1">
      <c r="A14" s="5" t="s">
        <v>11</v>
      </c>
      <c r="B14" s="2" t="s">
        <v>7</v>
      </c>
      <c r="C14" s="1">
        <v>306271</v>
      </c>
      <c r="D14" s="1">
        <v>280574</v>
      </c>
      <c r="E14" s="9">
        <f t="shared" si="2"/>
        <v>586845</v>
      </c>
    </row>
    <row r="15" spans="1:5" ht="15.75" customHeight="1">
      <c r="A15" s="5" t="s">
        <v>11</v>
      </c>
      <c r="B15" s="2" t="s">
        <v>8</v>
      </c>
      <c r="C15" s="1">
        <v>135035</v>
      </c>
      <c r="D15" s="1">
        <v>126049</v>
      </c>
      <c r="E15" s="9">
        <f t="shared" si="2"/>
        <v>261084</v>
      </c>
    </row>
    <row r="16" spans="1:5" ht="15.75" customHeight="1">
      <c r="A16" s="5" t="s">
        <v>11</v>
      </c>
      <c r="B16" s="2" t="s">
        <v>9</v>
      </c>
      <c r="C16" s="1">
        <v>46606</v>
      </c>
      <c r="D16" s="1">
        <v>36556</v>
      </c>
      <c r="E16" s="9">
        <f t="shared" si="2"/>
        <v>83162</v>
      </c>
    </row>
    <row r="17" spans="1:5" ht="15.75" customHeight="1">
      <c r="A17" s="5" t="s">
        <v>12</v>
      </c>
      <c r="B17" s="2" t="s">
        <v>6</v>
      </c>
      <c r="C17" s="1">
        <v>69112</v>
      </c>
      <c r="D17" s="1">
        <v>68241</v>
      </c>
      <c r="E17" s="9">
        <f t="shared" ref="E17:E42" si="3">SUM(C17:D17)</f>
        <v>137353</v>
      </c>
    </row>
    <row r="18" spans="1:5" ht="15.75" customHeight="1">
      <c r="A18" s="5" t="s">
        <v>12</v>
      </c>
      <c r="B18" s="8">
        <v>45091</v>
      </c>
      <c r="C18" s="1">
        <v>122441</v>
      </c>
      <c r="D18" s="1">
        <v>119727</v>
      </c>
      <c r="E18" s="9">
        <f t="shared" si="3"/>
        <v>242168</v>
      </c>
    </row>
    <row r="19" spans="1:5" ht="15.75" customHeight="1">
      <c r="A19" s="5" t="s">
        <v>12</v>
      </c>
      <c r="B19" s="2" t="s">
        <v>7</v>
      </c>
      <c r="C19" s="1">
        <v>169276</v>
      </c>
      <c r="D19" s="1">
        <v>149382</v>
      </c>
      <c r="E19" s="9">
        <f t="shared" si="3"/>
        <v>318658</v>
      </c>
    </row>
    <row r="20" spans="1:5" ht="15.75" customHeight="1">
      <c r="A20" s="5" t="s">
        <v>12</v>
      </c>
      <c r="B20" s="2" t="s">
        <v>8</v>
      </c>
      <c r="C20" s="1">
        <v>76898</v>
      </c>
      <c r="D20" s="1">
        <v>67222</v>
      </c>
      <c r="E20" s="9">
        <f t="shared" si="3"/>
        <v>144120</v>
      </c>
    </row>
    <row r="21" spans="1:5" ht="15.75" customHeight="1">
      <c r="A21" s="5" t="s">
        <v>12</v>
      </c>
      <c r="B21" s="2" t="s">
        <v>9</v>
      </c>
      <c r="C21" s="1">
        <v>29670</v>
      </c>
      <c r="D21" s="1">
        <v>21675</v>
      </c>
      <c r="E21" s="9">
        <f t="shared" si="3"/>
        <v>51345</v>
      </c>
    </row>
    <row r="22" spans="1:5" ht="15.75" customHeight="1">
      <c r="A22" s="5" t="s">
        <v>13</v>
      </c>
      <c r="B22" s="2" t="s">
        <v>6</v>
      </c>
      <c r="C22" s="1">
        <v>36826</v>
      </c>
      <c r="D22" s="1">
        <v>37240</v>
      </c>
      <c r="E22" s="9">
        <f t="shared" si="3"/>
        <v>74066</v>
      </c>
    </row>
    <row r="23" spans="1:5" ht="15.75" customHeight="1">
      <c r="A23" s="5" t="s">
        <v>13</v>
      </c>
      <c r="B23" s="8">
        <v>45091</v>
      </c>
      <c r="C23" s="1">
        <v>58084</v>
      </c>
      <c r="D23" s="1">
        <v>59024</v>
      </c>
      <c r="E23" s="9">
        <f t="shared" si="3"/>
        <v>117108</v>
      </c>
    </row>
    <row r="24" spans="1:5" ht="15.75" customHeight="1">
      <c r="A24" s="5" t="s">
        <v>13</v>
      </c>
      <c r="B24" s="2" t="s">
        <v>7</v>
      </c>
      <c r="C24" s="1">
        <v>83616</v>
      </c>
      <c r="D24" s="1">
        <v>83265</v>
      </c>
      <c r="E24" s="9">
        <f t="shared" si="3"/>
        <v>166881</v>
      </c>
    </row>
    <row r="25" spans="1:5" ht="15.75" customHeight="1">
      <c r="A25" s="5" t="s">
        <v>13</v>
      </c>
      <c r="B25" s="2" t="s">
        <v>8</v>
      </c>
      <c r="C25" s="1">
        <v>35274</v>
      </c>
      <c r="D25" s="1">
        <v>36306</v>
      </c>
      <c r="E25" s="9">
        <f t="shared" si="3"/>
        <v>71580</v>
      </c>
    </row>
    <row r="26" spans="1:5" ht="15.75" customHeight="1">
      <c r="A26" s="5" t="s">
        <v>13</v>
      </c>
      <c r="B26" s="2" t="s">
        <v>9</v>
      </c>
      <c r="C26" s="1">
        <v>13350</v>
      </c>
      <c r="D26" s="1">
        <v>11482</v>
      </c>
      <c r="E26" s="9">
        <f t="shared" si="3"/>
        <v>24832</v>
      </c>
    </row>
    <row r="27" spans="1:5" ht="14.5">
      <c r="A27" s="5" t="s">
        <v>14</v>
      </c>
      <c r="B27" s="2" t="s">
        <v>6</v>
      </c>
      <c r="C27" s="1">
        <v>36154</v>
      </c>
      <c r="D27" s="1">
        <v>37189</v>
      </c>
      <c r="E27" s="9">
        <f t="shared" si="3"/>
        <v>73343</v>
      </c>
    </row>
    <row r="28" spans="1:5" ht="14.5">
      <c r="A28" s="5" t="s">
        <v>14</v>
      </c>
      <c r="B28" s="8">
        <v>45091</v>
      </c>
      <c r="C28" s="1">
        <v>58034</v>
      </c>
      <c r="D28" s="1">
        <v>59007</v>
      </c>
      <c r="E28" s="9">
        <f t="shared" si="3"/>
        <v>117041</v>
      </c>
    </row>
    <row r="29" spans="1:5" ht="14.5">
      <c r="A29" s="5" t="s">
        <v>14</v>
      </c>
      <c r="B29" s="2" t="s">
        <v>7</v>
      </c>
      <c r="C29" s="1">
        <v>107827</v>
      </c>
      <c r="D29" s="1">
        <v>111092</v>
      </c>
      <c r="E29" s="9">
        <f t="shared" si="3"/>
        <v>218919</v>
      </c>
    </row>
    <row r="30" spans="1:5" ht="14.5">
      <c r="A30" s="5" t="s">
        <v>14</v>
      </c>
      <c r="B30" s="2" t="s">
        <v>8</v>
      </c>
      <c r="C30" s="1">
        <v>74576</v>
      </c>
      <c r="D30" s="1">
        <v>75337</v>
      </c>
      <c r="E30" s="9">
        <f t="shared" si="3"/>
        <v>149913</v>
      </c>
    </row>
    <row r="31" spans="1:5" ht="14.5">
      <c r="A31" s="5" t="s">
        <v>14</v>
      </c>
      <c r="B31" s="2" t="s">
        <v>9</v>
      </c>
      <c r="C31" s="1">
        <v>27773</v>
      </c>
      <c r="D31" s="1">
        <v>21579</v>
      </c>
      <c r="E31" s="9">
        <f t="shared" si="3"/>
        <v>49352</v>
      </c>
    </row>
    <row r="32" spans="1:5" ht="14.5">
      <c r="A32" s="5" t="s">
        <v>15</v>
      </c>
      <c r="B32" s="2" t="s">
        <v>6</v>
      </c>
      <c r="C32" s="1">
        <v>67467</v>
      </c>
      <c r="D32" s="1">
        <v>71046</v>
      </c>
      <c r="E32" s="9">
        <f t="shared" si="3"/>
        <v>138513</v>
      </c>
    </row>
    <row r="33" spans="1:5" ht="14.5">
      <c r="A33" s="5" t="s">
        <v>15</v>
      </c>
      <c r="B33" s="8">
        <v>45091</v>
      </c>
      <c r="C33" s="1">
        <v>109241</v>
      </c>
      <c r="D33" s="1">
        <v>135741</v>
      </c>
      <c r="E33" s="9">
        <f t="shared" si="3"/>
        <v>244982</v>
      </c>
    </row>
    <row r="34" spans="1:5" ht="14.5">
      <c r="A34" s="5" t="s">
        <v>15</v>
      </c>
      <c r="B34" s="2" t="s">
        <v>7</v>
      </c>
      <c r="C34" s="1">
        <v>149908</v>
      </c>
      <c r="D34" s="1">
        <v>183243</v>
      </c>
      <c r="E34" s="9">
        <f t="shared" si="3"/>
        <v>333151</v>
      </c>
    </row>
    <row r="35" spans="1:5" ht="14.5">
      <c r="A35" s="5" t="s">
        <v>15</v>
      </c>
      <c r="B35" s="2" t="s">
        <v>8</v>
      </c>
      <c r="C35" s="1">
        <v>47954</v>
      </c>
      <c r="D35" s="1">
        <v>58388</v>
      </c>
      <c r="E35" s="9">
        <f t="shared" si="3"/>
        <v>106342</v>
      </c>
    </row>
    <row r="36" spans="1:5" ht="14.5">
      <c r="A36" s="5" t="s">
        <v>15</v>
      </c>
      <c r="B36" s="2" t="s">
        <v>9</v>
      </c>
      <c r="C36" s="1">
        <v>7773</v>
      </c>
      <c r="D36" s="1">
        <v>10553</v>
      </c>
      <c r="E36" s="9">
        <f t="shared" si="3"/>
        <v>18326</v>
      </c>
    </row>
    <row r="37" spans="1:5" ht="14.5">
      <c r="A37" s="5" t="s">
        <v>16</v>
      </c>
      <c r="B37" s="2" t="s">
        <v>6</v>
      </c>
      <c r="C37" s="1">
        <v>106718</v>
      </c>
      <c r="D37" s="1">
        <v>105064</v>
      </c>
      <c r="E37" s="9">
        <f t="shared" si="3"/>
        <v>211782</v>
      </c>
    </row>
    <row r="38" spans="1:5" ht="14.5">
      <c r="A38" s="5" t="s">
        <v>16</v>
      </c>
      <c r="B38" s="8">
        <v>45091</v>
      </c>
      <c r="C38" s="1">
        <v>181977</v>
      </c>
      <c r="D38" s="1">
        <v>174031</v>
      </c>
      <c r="E38" s="9">
        <f t="shared" si="3"/>
        <v>356008</v>
      </c>
    </row>
    <row r="39" spans="1:5" ht="14.5">
      <c r="A39" s="5" t="s">
        <v>16</v>
      </c>
      <c r="B39" s="2" t="s">
        <v>7</v>
      </c>
      <c r="C39" s="1">
        <v>240582</v>
      </c>
      <c r="D39" s="1">
        <v>202176</v>
      </c>
      <c r="E39" s="9">
        <f t="shared" si="3"/>
        <v>442758</v>
      </c>
    </row>
    <row r="40" spans="1:5" ht="14.5">
      <c r="A40" s="5" t="s">
        <v>16</v>
      </c>
      <c r="B40" s="2" t="s">
        <v>8</v>
      </c>
      <c r="C40" s="1">
        <v>82128</v>
      </c>
      <c r="D40" s="1">
        <v>76467</v>
      </c>
      <c r="E40" s="9">
        <f t="shared" si="3"/>
        <v>158595</v>
      </c>
    </row>
    <row r="41" spans="1:5" ht="14.5">
      <c r="A41" s="5" t="s">
        <v>16</v>
      </c>
      <c r="B41" s="2" t="s">
        <v>9</v>
      </c>
      <c r="C41" s="1">
        <v>42637</v>
      </c>
      <c r="D41" s="1">
        <v>37574</v>
      </c>
      <c r="E41" s="9">
        <f t="shared" si="3"/>
        <v>80211</v>
      </c>
    </row>
    <row r="42" spans="1:5" ht="14.5">
      <c r="A42" s="5" t="s">
        <v>17</v>
      </c>
      <c r="B42" s="2" t="s">
        <v>6</v>
      </c>
      <c r="C42" s="1">
        <v>24490</v>
      </c>
      <c r="D42" s="1">
        <v>24960</v>
      </c>
      <c r="E42" s="9">
        <f t="shared" si="3"/>
        <v>49450</v>
      </c>
    </row>
    <row r="43" spans="1:5" ht="14.5">
      <c r="A43" s="5" t="s">
        <v>17</v>
      </c>
      <c r="B43" s="8">
        <v>45091</v>
      </c>
      <c r="C43" s="1">
        <v>34183</v>
      </c>
      <c r="D43" s="1">
        <v>37043</v>
      </c>
      <c r="E43" s="9">
        <f t="shared" ref="E43:E46" si="4">SUM(C43:D43)</f>
        <v>71226</v>
      </c>
    </row>
    <row r="44" spans="1:5" ht="14.5">
      <c r="A44" s="5" t="s">
        <v>17</v>
      </c>
      <c r="B44" s="2" t="s">
        <v>7</v>
      </c>
      <c r="C44" s="1">
        <v>47754</v>
      </c>
      <c r="D44" s="1">
        <v>51892</v>
      </c>
      <c r="E44" s="9">
        <f t="shared" si="4"/>
        <v>99646</v>
      </c>
    </row>
    <row r="45" spans="1:5" ht="14.5">
      <c r="A45" s="5" t="s">
        <v>17</v>
      </c>
      <c r="B45" s="2" t="s">
        <v>8</v>
      </c>
      <c r="C45" s="1">
        <v>16937</v>
      </c>
      <c r="D45" s="1">
        <v>20103</v>
      </c>
      <c r="E45" s="9">
        <f t="shared" si="4"/>
        <v>37040</v>
      </c>
    </row>
    <row r="46" spans="1:5" ht="14.5">
      <c r="A46" s="5" t="s">
        <v>17</v>
      </c>
      <c r="B46" s="2" t="s">
        <v>9</v>
      </c>
      <c r="C46" s="1">
        <v>5119</v>
      </c>
      <c r="D46" s="1">
        <v>5511</v>
      </c>
      <c r="E46" s="9">
        <f t="shared" si="4"/>
        <v>10630</v>
      </c>
    </row>
    <row r="47" spans="1:5" ht="14.5">
      <c r="A47" s="5" t="s">
        <v>18</v>
      </c>
      <c r="B47" s="2" t="s">
        <v>6</v>
      </c>
      <c r="C47" s="1">
        <v>92772</v>
      </c>
      <c r="D47" s="1">
        <v>94706</v>
      </c>
      <c r="E47" s="9">
        <f t="shared" ref="E47:E57" si="5">SUM(C47:D47)</f>
        <v>187478</v>
      </c>
    </row>
    <row r="48" spans="1:5" ht="14.5">
      <c r="A48" s="5" t="s">
        <v>18</v>
      </c>
      <c r="B48" s="8">
        <v>45091</v>
      </c>
      <c r="C48" s="1">
        <v>122622</v>
      </c>
      <c r="D48" s="1">
        <v>121455</v>
      </c>
      <c r="E48" s="9">
        <f t="shared" si="5"/>
        <v>244077</v>
      </c>
    </row>
    <row r="49" spans="1:5" ht="14.5">
      <c r="A49" s="5" t="s">
        <v>18</v>
      </c>
      <c r="B49" s="2" t="s">
        <v>7</v>
      </c>
      <c r="C49" s="1">
        <v>236260</v>
      </c>
      <c r="D49" s="1">
        <v>220002</v>
      </c>
      <c r="E49" s="9">
        <f t="shared" si="5"/>
        <v>456262</v>
      </c>
    </row>
    <row r="50" spans="1:5" ht="14.5">
      <c r="A50" s="5" t="s">
        <v>18</v>
      </c>
      <c r="B50" s="2" t="s">
        <v>8</v>
      </c>
      <c r="C50" s="1">
        <v>92064</v>
      </c>
      <c r="D50" s="1">
        <v>104956</v>
      </c>
      <c r="E50" s="9">
        <f t="shared" si="5"/>
        <v>197020</v>
      </c>
    </row>
    <row r="51" spans="1:5" ht="14.5">
      <c r="A51" s="5" t="s">
        <v>18</v>
      </c>
      <c r="B51" s="2" t="s">
        <v>9</v>
      </c>
      <c r="C51" s="1">
        <v>16976</v>
      </c>
      <c r="D51" s="1">
        <v>15966</v>
      </c>
      <c r="E51" s="9">
        <f t="shared" si="5"/>
        <v>32942</v>
      </c>
    </row>
    <row r="52" spans="1:5" ht="14.5">
      <c r="A52" s="5" t="s">
        <v>19</v>
      </c>
      <c r="B52" s="2" t="s">
        <v>6</v>
      </c>
      <c r="C52" s="1">
        <v>138917</v>
      </c>
      <c r="D52" s="1">
        <v>138271</v>
      </c>
      <c r="E52" s="9">
        <f t="shared" si="5"/>
        <v>277188</v>
      </c>
    </row>
    <row r="53" spans="1:5" ht="14.5">
      <c r="A53" s="5" t="s">
        <v>19</v>
      </c>
      <c r="B53" s="8">
        <v>45091</v>
      </c>
      <c r="C53" s="1">
        <v>256199</v>
      </c>
      <c r="D53" s="1">
        <v>253294</v>
      </c>
      <c r="E53" s="9">
        <f t="shared" si="5"/>
        <v>509493</v>
      </c>
    </row>
    <row r="54" spans="1:5" ht="14.5">
      <c r="A54" s="5" t="s">
        <v>19</v>
      </c>
      <c r="B54" s="2" t="s">
        <v>7</v>
      </c>
      <c r="C54" s="1">
        <v>339313</v>
      </c>
      <c r="D54" s="1">
        <v>302263</v>
      </c>
      <c r="E54" s="9">
        <f t="shared" si="5"/>
        <v>641576</v>
      </c>
    </row>
    <row r="55" spans="1:5" ht="14.5">
      <c r="A55" s="5" t="s">
        <v>19</v>
      </c>
      <c r="B55" s="2" t="s">
        <v>8</v>
      </c>
      <c r="C55" s="1">
        <v>170612</v>
      </c>
      <c r="D55" s="1">
        <v>151106</v>
      </c>
      <c r="E55" s="9">
        <f t="shared" si="5"/>
        <v>321718</v>
      </c>
    </row>
    <row r="56" spans="1:5" ht="14.5">
      <c r="A56" s="5" t="s">
        <v>19</v>
      </c>
      <c r="B56" s="2" t="s">
        <v>9</v>
      </c>
      <c r="C56" s="1">
        <v>65350</v>
      </c>
      <c r="D56" s="1">
        <v>52183</v>
      </c>
      <c r="E56" s="9">
        <f t="shared" si="5"/>
        <v>117533</v>
      </c>
    </row>
    <row r="57" spans="1:5" ht="14.5">
      <c r="A57" s="5" t="s">
        <v>20</v>
      </c>
      <c r="B57" s="2" t="s">
        <v>6</v>
      </c>
      <c r="C57" s="1">
        <v>65733</v>
      </c>
      <c r="D57" s="1">
        <v>67033</v>
      </c>
      <c r="E57" s="9">
        <f t="shared" si="5"/>
        <v>132766</v>
      </c>
    </row>
    <row r="58" spans="1:5" ht="14.5">
      <c r="A58" s="5" t="s">
        <v>20</v>
      </c>
      <c r="B58" s="8">
        <v>45091</v>
      </c>
      <c r="C58" s="1">
        <v>110339</v>
      </c>
      <c r="D58" s="1">
        <v>111695</v>
      </c>
      <c r="E58" s="9">
        <f t="shared" ref="E58:E121" si="6">SUM(C58:D58)</f>
        <v>222034</v>
      </c>
    </row>
    <row r="59" spans="1:5" ht="14.5">
      <c r="A59" s="5" t="s">
        <v>20</v>
      </c>
      <c r="B59" s="2" t="s">
        <v>7</v>
      </c>
      <c r="C59" s="1">
        <v>179018</v>
      </c>
      <c r="D59" s="1">
        <v>170872</v>
      </c>
      <c r="E59" s="9">
        <f t="shared" si="6"/>
        <v>349890</v>
      </c>
    </row>
    <row r="60" spans="1:5" ht="14.5">
      <c r="A60" s="5" t="s">
        <v>20</v>
      </c>
      <c r="B60" s="2" t="s">
        <v>8</v>
      </c>
      <c r="C60" s="1">
        <v>72828</v>
      </c>
      <c r="D60" s="1">
        <v>79965</v>
      </c>
      <c r="E60" s="9">
        <f t="shared" si="6"/>
        <v>152793</v>
      </c>
    </row>
    <row r="61" spans="1:5" ht="14.5">
      <c r="A61" s="5" t="s">
        <v>20</v>
      </c>
      <c r="B61" s="2" t="s">
        <v>9</v>
      </c>
      <c r="C61" s="1">
        <v>23087</v>
      </c>
      <c r="D61" s="1">
        <v>21166</v>
      </c>
      <c r="E61" s="9">
        <f t="shared" si="6"/>
        <v>44253</v>
      </c>
    </row>
    <row r="62" spans="1:5" ht="14.5">
      <c r="A62" s="10" t="s">
        <v>21</v>
      </c>
      <c r="B62" s="2" t="s">
        <v>6</v>
      </c>
      <c r="C62" s="1">
        <v>162238</v>
      </c>
      <c r="D62" s="1">
        <v>164943</v>
      </c>
      <c r="E62" s="9">
        <f t="shared" si="6"/>
        <v>327181</v>
      </c>
    </row>
    <row r="63" spans="1:5" ht="14.5">
      <c r="A63" s="10" t="s">
        <v>21</v>
      </c>
      <c r="B63" s="8">
        <v>45091</v>
      </c>
      <c r="C63" s="1">
        <v>210703</v>
      </c>
      <c r="D63" s="1">
        <v>206387</v>
      </c>
      <c r="E63" s="9">
        <f t="shared" si="6"/>
        <v>417090</v>
      </c>
    </row>
    <row r="64" spans="1:5" ht="14.5">
      <c r="A64" s="10" t="s">
        <v>21</v>
      </c>
      <c r="B64" s="2" t="s">
        <v>7</v>
      </c>
      <c r="C64" s="1">
        <v>527002</v>
      </c>
      <c r="D64" s="1">
        <v>483018</v>
      </c>
      <c r="E64" s="9">
        <f t="shared" si="6"/>
        <v>1010020</v>
      </c>
    </row>
    <row r="65" spans="1:5" ht="14.5">
      <c r="A65" s="10" t="s">
        <v>21</v>
      </c>
      <c r="B65" s="2" t="s">
        <v>8</v>
      </c>
      <c r="C65" s="1">
        <v>267888</v>
      </c>
      <c r="D65" s="1">
        <v>278595</v>
      </c>
      <c r="E65" s="9">
        <f t="shared" si="6"/>
        <v>546483</v>
      </c>
    </row>
    <row r="66" spans="1:5" ht="14.5">
      <c r="A66" s="10" t="s">
        <v>21</v>
      </c>
      <c r="B66" s="2" t="s">
        <v>9</v>
      </c>
      <c r="C66" s="1">
        <v>62605</v>
      </c>
      <c r="D66" s="1">
        <v>51173</v>
      </c>
      <c r="E66" s="9">
        <f t="shared" si="6"/>
        <v>113778</v>
      </c>
    </row>
    <row r="67" spans="1:5" ht="14.5">
      <c r="A67" s="10" t="s">
        <v>22</v>
      </c>
      <c r="B67" s="2" t="s">
        <v>6</v>
      </c>
      <c r="C67" s="1">
        <v>121527</v>
      </c>
      <c r="D67" s="1">
        <v>122824</v>
      </c>
      <c r="E67" s="9">
        <f t="shared" si="6"/>
        <v>244351</v>
      </c>
    </row>
    <row r="68" spans="1:5" ht="14.5">
      <c r="A68" s="10" t="s">
        <v>22</v>
      </c>
      <c r="B68" s="8">
        <v>45091</v>
      </c>
      <c r="C68" s="1">
        <v>184036</v>
      </c>
      <c r="D68" s="1">
        <v>185401</v>
      </c>
      <c r="E68" s="9">
        <f t="shared" si="6"/>
        <v>369437</v>
      </c>
    </row>
    <row r="69" spans="1:5" ht="14.5">
      <c r="A69" s="10" t="s">
        <v>22</v>
      </c>
      <c r="B69" s="2" t="s">
        <v>7</v>
      </c>
      <c r="C69" s="1">
        <v>281638</v>
      </c>
      <c r="D69" s="1">
        <v>252809</v>
      </c>
      <c r="E69" s="9">
        <f t="shared" si="6"/>
        <v>534447</v>
      </c>
    </row>
    <row r="70" spans="1:5" ht="14.5">
      <c r="A70" s="10" t="s">
        <v>22</v>
      </c>
      <c r="B70" s="2" t="s">
        <v>8</v>
      </c>
      <c r="C70" s="1">
        <v>118135</v>
      </c>
      <c r="D70" s="1">
        <v>110581</v>
      </c>
      <c r="E70" s="9">
        <f t="shared" si="6"/>
        <v>228716</v>
      </c>
    </row>
    <row r="71" spans="1:5" ht="14.5">
      <c r="A71" s="10" t="s">
        <v>22</v>
      </c>
      <c r="B71" s="2" t="s">
        <v>9</v>
      </c>
      <c r="C71" s="1">
        <v>44326</v>
      </c>
      <c r="D71" s="1">
        <v>32468</v>
      </c>
      <c r="E71" s="9">
        <f t="shared" si="6"/>
        <v>76794</v>
      </c>
    </row>
    <row r="72" spans="1:5" ht="14.5">
      <c r="A72" s="10" t="s">
        <v>23</v>
      </c>
      <c r="B72" s="2" t="s">
        <v>6</v>
      </c>
      <c r="C72" s="1">
        <v>34082</v>
      </c>
      <c r="D72" s="1">
        <v>34456</v>
      </c>
      <c r="E72" s="9">
        <f t="shared" si="6"/>
        <v>68538</v>
      </c>
    </row>
    <row r="73" spans="1:5" ht="14.5">
      <c r="A73" s="10" t="s">
        <v>23</v>
      </c>
      <c r="B73" s="8">
        <v>45091</v>
      </c>
      <c r="C73" s="1">
        <v>53504</v>
      </c>
      <c r="D73" s="1">
        <v>53730</v>
      </c>
      <c r="E73" s="9">
        <f t="shared" si="6"/>
        <v>107234</v>
      </c>
    </row>
    <row r="74" spans="1:5" ht="14.5">
      <c r="A74" s="10" t="s">
        <v>23</v>
      </c>
      <c r="B74" s="2" t="s">
        <v>7</v>
      </c>
      <c r="C74" s="1">
        <v>105255</v>
      </c>
      <c r="D74" s="1">
        <v>103674</v>
      </c>
      <c r="E74" s="9">
        <f t="shared" si="6"/>
        <v>208929</v>
      </c>
    </row>
    <row r="75" spans="1:5" ht="14.5">
      <c r="A75" s="10" t="s">
        <v>23</v>
      </c>
      <c r="B75" s="2" t="s">
        <v>8</v>
      </c>
      <c r="C75" s="1">
        <v>86888</v>
      </c>
      <c r="D75" s="1">
        <v>88056</v>
      </c>
      <c r="E75" s="9">
        <f t="shared" si="6"/>
        <v>174944</v>
      </c>
    </row>
    <row r="76" spans="1:5" ht="14.5">
      <c r="A76" s="10" t="s">
        <v>23</v>
      </c>
      <c r="B76" s="2" t="s">
        <v>9</v>
      </c>
      <c r="C76" s="1">
        <v>28635</v>
      </c>
      <c r="D76" s="1">
        <v>22091</v>
      </c>
      <c r="E76" s="9">
        <f t="shared" si="6"/>
        <v>50726</v>
      </c>
    </row>
    <row r="77" spans="1:5" ht="14.5">
      <c r="A77" s="10" t="s">
        <v>24</v>
      </c>
      <c r="B77" s="2" t="s">
        <v>6</v>
      </c>
      <c r="C77" s="1">
        <v>87507</v>
      </c>
      <c r="D77" s="1">
        <v>87631</v>
      </c>
      <c r="E77" s="9">
        <f t="shared" si="6"/>
        <v>175138</v>
      </c>
    </row>
    <row r="78" spans="1:5" ht="14.5">
      <c r="A78" s="10" t="s">
        <v>24</v>
      </c>
      <c r="B78" s="8">
        <v>45091</v>
      </c>
      <c r="C78" s="1">
        <v>167376</v>
      </c>
      <c r="D78" s="1">
        <v>168329</v>
      </c>
      <c r="E78" s="9">
        <f t="shared" si="6"/>
        <v>335705</v>
      </c>
    </row>
    <row r="79" spans="1:5" ht="14.5">
      <c r="A79" s="10" t="s">
        <v>24</v>
      </c>
      <c r="B79" s="2" t="s">
        <v>7</v>
      </c>
      <c r="C79" s="1">
        <v>247941</v>
      </c>
      <c r="D79" s="1">
        <v>207744</v>
      </c>
      <c r="E79" s="9">
        <f t="shared" si="6"/>
        <v>455685</v>
      </c>
    </row>
    <row r="80" spans="1:5" ht="14.5">
      <c r="A80" s="10" t="s">
        <v>24</v>
      </c>
      <c r="B80" s="2" t="s">
        <v>8</v>
      </c>
      <c r="C80" s="1">
        <v>114486</v>
      </c>
      <c r="D80" s="1">
        <v>106744</v>
      </c>
      <c r="E80" s="9">
        <f t="shared" si="6"/>
        <v>221230</v>
      </c>
    </row>
    <row r="81" spans="1:5" ht="14.5">
      <c r="A81" s="10" t="s">
        <v>24</v>
      </c>
      <c r="B81" s="2" t="s">
        <v>9</v>
      </c>
      <c r="C81" s="1">
        <v>43721</v>
      </c>
      <c r="D81" s="1">
        <v>35321</v>
      </c>
      <c r="E81" s="9">
        <f t="shared" si="6"/>
        <v>79042</v>
      </c>
    </row>
    <row r="82" spans="1:5" ht="14.5">
      <c r="A82" s="10" t="s">
        <v>25</v>
      </c>
      <c r="B82" s="2" t="s">
        <v>6</v>
      </c>
      <c r="C82" s="1">
        <v>84902</v>
      </c>
      <c r="D82" s="1">
        <v>84555</v>
      </c>
      <c r="E82" s="9">
        <f t="shared" si="6"/>
        <v>169457</v>
      </c>
    </row>
    <row r="83" spans="1:5" ht="14.5">
      <c r="A83" s="10" t="s">
        <v>25</v>
      </c>
      <c r="B83" s="8">
        <v>45091</v>
      </c>
      <c r="C83" s="1">
        <v>142606</v>
      </c>
      <c r="D83" s="1">
        <v>141195</v>
      </c>
      <c r="E83" s="9">
        <f t="shared" si="6"/>
        <v>283801</v>
      </c>
    </row>
    <row r="84" spans="1:5" ht="14.5">
      <c r="A84" s="10" t="s">
        <v>25</v>
      </c>
      <c r="B84" s="2" t="s">
        <v>7</v>
      </c>
      <c r="C84" s="1">
        <v>240025</v>
      </c>
      <c r="D84" s="1">
        <v>212839</v>
      </c>
      <c r="E84" s="9">
        <f t="shared" si="6"/>
        <v>452864</v>
      </c>
    </row>
    <row r="85" spans="1:5" ht="14.5">
      <c r="A85" s="10" t="s">
        <v>25</v>
      </c>
      <c r="B85" s="2" t="s">
        <v>8</v>
      </c>
      <c r="C85" s="1">
        <v>92885</v>
      </c>
      <c r="D85" s="1">
        <v>95509</v>
      </c>
      <c r="E85" s="9">
        <f t="shared" si="6"/>
        <v>188394</v>
      </c>
    </row>
    <row r="86" spans="1:5" ht="14.5">
      <c r="A86" s="10" t="s">
        <v>25</v>
      </c>
      <c r="B86" s="2" t="s">
        <v>9</v>
      </c>
      <c r="C86" s="1">
        <v>34176</v>
      </c>
      <c r="D86" s="1">
        <v>25832</v>
      </c>
      <c r="E86" s="9">
        <f t="shared" si="6"/>
        <v>60008</v>
      </c>
    </row>
    <row r="87" spans="1:5" ht="14.5">
      <c r="A87" s="10" t="s">
        <v>26</v>
      </c>
      <c r="B87" s="2" t="s">
        <v>6</v>
      </c>
      <c r="C87" s="1">
        <v>76426</v>
      </c>
      <c r="D87" s="1">
        <v>77697</v>
      </c>
      <c r="E87" s="9">
        <f t="shared" si="6"/>
        <v>154123</v>
      </c>
    </row>
    <row r="88" spans="1:5" ht="14.5">
      <c r="A88" s="10" t="s">
        <v>26</v>
      </c>
      <c r="B88" s="8">
        <v>45091</v>
      </c>
      <c r="C88" s="1">
        <v>143379</v>
      </c>
      <c r="D88" s="1">
        <v>146606</v>
      </c>
      <c r="E88" s="9">
        <f t="shared" si="6"/>
        <v>289985</v>
      </c>
    </row>
    <row r="89" spans="1:5" ht="14.5">
      <c r="A89" s="10" t="s">
        <v>26</v>
      </c>
      <c r="B89" s="2" t="s">
        <v>7</v>
      </c>
      <c r="C89" s="1">
        <v>202518</v>
      </c>
      <c r="D89" s="1">
        <v>188954</v>
      </c>
      <c r="E89" s="9">
        <f t="shared" si="6"/>
        <v>391472</v>
      </c>
    </row>
    <row r="90" spans="1:5" ht="14.5">
      <c r="A90" s="10" t="s">
        <v>26</v>
      </c>
      <c r="B90" s="2" t="s">
        <v>8</v>
      </c>
      <c r="C90" s="1">
        <v>113421</v>
      </c>
      <c r="D90" s="1">
        <v>97420</v>
      </c>
      <c r="E90" s="9">
        <f t="shared" si="6"/>
        <v>210841</v>
      </c>
    </row>
    <row r="91" spans="1:5" ht="14.5">
      <c r="A91" s="10" t="s">
        <v>26</v>
      </c>
      <c r="B91" s="2" t="s">
        <v>9</v>
      </c>
      <c r="C91" s="1">
        <v>51401</v>
      </c>
      <c r="D91" s="1">
        <v>38322</v>
      </c>
      <c r="E91" s="9">
        <f t="shared" si="6"/>
        <v>89723</v>
      </c>
    </row>
    <row r="92" spans="1:5" ht="14.5">
      <c r="A92" s="10" t="s">
        <v>27</v>
      </c>
      <c r="B92" s="2" t="s">
        <v>6</v>
      </c>
      <c r="C92" s="1">
        <v>78851</v>
      </c>
      <c r="D92" s="1">
        <v>80146</v>
      </c>
      <c r="E92" s="9">
        <f t="shared" si="6"/>
        <v>158997</v>
      </c>
    </row>
    <row r="93" spans="1:5" ht="14.5">
      <c r="A93" s="10" t="s">
        <v>27</v>
      </c>
      <c r="B93" s="8">
        <v>45091</v>
      </c>
      <c r="C93" s="1">
        <v>113044</v>
      </c>
      <c r="D93" s="1">
        <v>115280</v>
      </c>
      <c r="E93" s="9">
        <f t="shared" si="6"/>
        <v>228324</v>
      </c>
    </row>
    <row r="94" spans="1:5" ht="14.5">
      <c r="A94" s="10" t="s">
        <v>27</v>
      </c>
      <c r="B94" s="2" t="s">
        <v>7</v>
      </c>
      <c r="C94" s="1">
        <v>158195</v>
      </c>
      <c r="D94" s="1">
        <v>140922</v>
      </c>
      <c r="E94" s="9">
        <f t="shared" si="6"/>
        <v>299117</v>
      </c>
    </row>
    <row r="95" spans="1:5" ht="14.5">
      <c r="A95" s="10" t="s">
        <v>27</v>
      </c>
      <c r="B95" s="2" t="s">
        <v>8</v>
      </c>
      <c r="C95" s="1">
        <v>67911</v>
      </c>
      <c r="D95" s="1">
        <v>68337</v>
      </c>
      <c r="E95" s="9">
        <f t="shared" si="6"/>
        <v>136248</v>
      </c>
    </row>
    <row r="96" spans="1:5" ht="14.5">
      <c r="A96" s="10" t="s">
        <v>27</v>
      </c>
      <c r="B96" s="2" t="s">
        <v>9</v>
      </c>
      <c r="C96" s="1">
        <v>23674</v>
      </c>
      <c r="D96" s="1">
        <v>20430</v>
      </c>
      <c r="E96" s="9">
        <f t="shared" si="6"/>
        <v>44104</v>
      </c>
    </row>
    <row r="97" spans="1:5" ht="14.5">
      <c r="A97" s="10" t="s">
        <v>28</v>
      </c>
      <c r="B97" s="2" t="s">
        <v>6</v>
      </c>
      <c r="C97" s="1">
        <v>38806</v>
      </c>
      <c r="D97" s="1">
        <v>39689</v>
      </c>
      <c r="E97" s="9">
        <f t="shared" si="6"/>
        <v>78495</v>
      </c>
    </row>
    <row r="98" spans="1:5" ht="14.5">
      <c r="A98" s="10" t="s">
        <v>28</v>
      </c>
      <c r="B98" s="8">
        <v>45091</v>
      </c>
      <c r="C98" s="1">
        <v>57318</v>
      </c>
      <c r="D98" s="1">
        <v>59269</v>
      </c>
      <c r="E98" s="9">
        <f t="shared" si="6"/>
        <v>116587</v>
      </c>
    </row>
    <row r="99" spans="1:5" ht="14.5">
      <c r="A99" s="10" t="s">
        <v>28</v>
      </c>
      <c r="B99" s="2" t="s">
        <v>7</v>
      </c>
      <c r="C99" s="1">
        <v>92491</v>
      </c>
      <c r="D99" s="1">
        <v>90845</v>
      </c>
      <c r="E99" s="9">
        <f t="shared" si="6"/>
        <v>183336</v>
      </c>
    </row>
    <row r="100" spans="1:5" ht="14.5">
      <c r="A100" s="10" t="s">
        <v>28</v>
      </c>
      <c r="B100" s="2" t="s">
        <v>8</v>
      </c>
      <c r="C100" s="1">
        <v>53185</v>
      </c>
      <c r="D100" s="1">
        <v>54604</v>
      </c>
      <c r="E100" s="9">
        <f t="shared" si="6"/>
        <v>107789</v>
      </c>
    </row>
    <row r="101" spans="1:5" ht="14.5">
      <c r="A101" s="10" t="s">
        <v>28</v>
      </c>
      <c r="B101" s="2" t="s">
        <v>9</v>
      </c>
      <c r="C101" s="1">
        <v>17300</v>
      </c>
      <c r="D101" s="1">
        <v>15030</v>
      </c>
      <c r="E101" s="9">
        <f t="shared" si="6"/>
        <v>32330</v>
      </c>
    </row>
    <row r="102" spans="1:5" ht="14.5">
      <c r="A102" s="10" t="s">
        <v>29</v>
      </c>
      <c r="B102" s="2" t="s">
        <v>6</v>
      </c>
      <c r="C102" s="1">
        <v>11042</v>
      </c>
      <c r="D102" s="1">
        <v>11618</v>
      </c>
      <c r="E102" s="9">
        <f t="shared" si="6"/>
        <v>22660</v>
      </c>
    </row>
    <row r="103" spans="1:5" ht="14.5">
      <c r="A103" s="10" t="s">
        <v>29</v>
      </c>
      <c r="B103" s="8">
        <v>45091</v>
      </c>
      <c r="C103" s="1">
        <v>16314</v>
      </c>
      <c r="D103" s="1">
        <v>16983</v>
      </c>
      <c r="E103" s="9">
        <f t="shared" si="6"/>
        <v>33297</v>
      </c>
    </row>
    <row r="104" spans="1:5" ht="14.5">
      <c r="A104" s="10" t="s">
        <v>29</v>
      </c>
      <c r="B104" s="2" t="s">
        <v>7</v>
      </c>
      <c r="C104" s="1">
        <v>24247</v>
      </c>
      <c r="D104" s="1">
        <v>28468</v>
      </c>
      <c r="E104" s="9">
        <f t="shared" si="6"/>
        <v>52715</v>
      </c>
    </row>
    <row r="105" spans="1:5" ht="14.5">
      <c r="A105" s="10" t="s">
        <v>29</v>
      </c>
      <c r="B105" s="2" t="s">
        <v>8</v>
      </c>
      <c r="C105" s="1">
        <v>12455</v>
      </c>
      <c r="D105" s="1">
        <v>15045</v>
      </c>
      <c r="E105" s="9">
        <f t="shared" si="6"/>
        <v>27500</v>
      </c>
    </row>
    <row r="106" spans="1:5" ht="14.5">
      <c r="A106" s="10" t="s">
        <v>29</v>
      </c>
      <c r="B106" s="2" t="s">
        <v>9</v>
      </c>
      <c r="C106" s="1">
        <v>3754</v>
      </c>
      <c r="D106" s="1">
        <v>3986</v>
      </c>
      <c r="E106" s="9">
        <f t="shared" si="6"/>
        <v>7740</v>
      </c>
    </row>
    <row r="107" spans="1:5" ht="14.5">
      <c r="A107" s="10" t="s">
        <v>30</v>
      </c>
      <c r="B107" s="2" t="s">
        <v>6</v>
      </c>
      <c r="C107" s="1">
        <v>87157</v>
      </c>
      <c r="D107" s="1">
        <v>89250</v>
      </c>
      <c r="E107" s="9">
        <f t="shared" si="6"/>
        <v>176407</v>
      </c>
    </row>
    <row r="108" spans="1:5" ht="14.5">
      <c r="A108" s="10" t="s">
        <v>30</v>
      </c>
      <c r="B108" s="8">
        <v>45091</v>
      </c>
      <c r="C108" s="1">
        <v>141836</v>
      </c>
      <c r="D108" s="1">
        <v>145390</v>
      </c>
      <c r="E108" s="9">
        <f t="shared" si="6"/>
        <v>287226</v>
      </c>
    </row>
    <row r="109" spans="1:5" ht="14.5">
      <c r="A109" s="10" t="s">
        <v>30</v>
      </c>
      <c r="B109" s="2" t="s">
        <v>7</v>
      </c>
      <c r="C109" s="1">
        <v>266331</v>
      </c>
      <c r="D109" s="1">
        <v>267184</v>
      </c>
      <c r="E109" s="9">
        <f t="shared" si="6"/>
        <v>533515</v>
      </c>
    </row>
    <row r="110" spans="1:5" ht="14.5">
      <c r="A110" s="10" t="s">
        <v>30</v>
      </c>
      <c r="B110" s="2" t="s">
        <v>8</v>
      </c>
      <c r="C110" s="1">
        <v>156292</v>
      </c>
      <c r="D110" s="1">
        <v>162199</v>
      </c>
      <c r="E110" s="9">
        <f t="shared" si="6"/>
        <v>318491</v>
      </c>
    </row>
    <row r="111" spans="1:5" ht="14.5">
      <c r="A111" s="10" t="s">
        <v>30</v>
      </c>
      <c r="B111" s="2" t="s">
        <v>9</v>
      </c>
      <c r="C111" s="1">
        <v>59569</v>
      </c>
      <c r="D111" s="1">
        <v>46672</v>
      </c>
      <c r="E111" s="9">
        <f t="shared" si="6"/>
        <v>106241</v>
      </c>
    </row>
    <row r="112" spans="1:5" ht="14.5">
      <c r="A112" s="10" t="s">
        <v>31</v>
      </c>
      <c r="B112" s="2" t="s">
        <v>6</v>
      </c>
      <c r="C112" s="1">
        <v>58018</v>
      </c>
      <c r="D112" s="1">
        <v>59558</v>
      </c>
      <c r="E112" s="9">
        <f t="shared" si="6"/>
        <v>117576</v>
      </c>
    </row>
    <row r="113" spans="1:5" ht="14.5">
      <c r="A113" s="10" t="s">
        <v>31</v>
      </c>
      <c r="B113" s="8">
        <v>45091</v>
      </c>
      <c r="C113" s="1">
        <v>111966</v>
      </c>
      <c r="D113" s="1">
        <v>114678</v>
      </c>
      <c r="E113" s="9">
        <f t="shared" si="6"/>
        <v>226644</v>
      </c>
    </row>
    <row r="114" spans="1:5" ht="14.5">
      <c r="A114" s="10" t="s">
        <v>31</v>
      </c>
      <c r="B114" s="2" t="s">
        <v>7</v>
      </c>
      <c r="C114" s="1">
        <v>172667</v>
      </c>
      <c r="D114" s="1">
        <v>177083</v>
      </c>
      <c r="E114" s="9">
        <f t="shared" si="6"/>
        <v>349750</v>
      </c>
    </row>
    <row r="115" spans="1:5" ht="14.5">
      <c r="A115" s="10" t="s">
        <v>31</v>
      </c>
      <c r="B115" s="2" t="s">
        <v>8</v>
      </c>
      <c r="C115" s="1">
        <v>106120</v>
      </c>
      <c r="D115" s="1">
        <v>101191</v>
      </c>
      <c r="E115" s="9">
        <f t="shared" si="6"/>
        <v>207311</v>
      </c>
    </row>
    <row r="116" spans="1:5" ht="14.5">
      <c r="A116" s="10" t="s">
        <v>31</v>
      </c>
      <c r="B116" s="2" t="s">
        <v>9</v>
      </c>
      <c r="C116" s="1">
        <v>49167</v>
      </c>
      <c r="D116" s="1">
        <v>37177</v>
      </c>
      <c r="E116" s="9">
        <f t="shared" si="6"/>
        <v>86344</v>
      </c>
    </row>
    <row r="117" spans="1:5" ht="14.5">
      <c r="A117" s="10" t="s">
        <v>32</v>
      </c>
      <c r="B117" s="2" t="s">
        <v>6</v>
      </c>
      <c r="C117" s="1">
        <v>102319</v>
      </c>
      <c r="D117" s="1">
        <v>88487</v>
      </c>
      <c r="E117" s="9">
        <f t="shared" si="6"/>
        <v>190806</v>
      </c>
    </row>
    <row r="118" spans="1:5" ht="14.5">
      <c r="A118" s="10" t="s">
        <v>32</v>
      </c>
      <c r="B118" s="8">
        <v>45091</v>
      </c>
      <c r="C118" s="1">
        <v>141668</v>
      </c>
      <c r="D118" s="1">
        <v>143252</v>
      </c>
      <c r="E118" s="9">
        <f t="shared" si="6"/>
        <v>284920</v>
      </c>
    </row>
    <row r="119" spans="1:5" ht="14.5">
      <c r="A119" s="10" t="s">
        <v>32</v>
      </c>
      <c r="B119" s="2" t="s">
        <v>7</v>
      </c>
      <c r="C119" s="1">
        <v>142663</v>
      </c>
      <c r="D119" s="1">
        <v>148379</v>
      </c>
      <c r="E119" s="9">
        <f t="shared" si="6"/>
        <v>291042</v>
      </c>
    </row>
    <row r="120" spans="1:5" ht="14.5">
      <c r="A120" s="10" t="s">
        <v>32</v>
      </c>
      <c r="B120" s="2" t="s">
        <v>8</v>
      </c>
      <c r="C120" s="1">
        <v>38986</v>
      </c>
      <c r="D120" s="1">
        <v>45339</v>
      </c>
      <c r="E120" s="9">
        <f t="shared" si="6"/>
        <v>84325</v>
      </c>
    </row>
    <row r="121" spans="1:5" ht="14.5">
      <c r="A121" s="10" t="s">
        <v>32</v>
      </c>
      <c r="B121" s="2" t="s">
        <v>9</v>
      </c>
      <c r="C121" s="1">
        <v>6811</v>
      </c>
      <c r="D121" s="1">
        <v>9516</v>
      </c>
      <c r="E121" s="9">
        <f t="shared" si="6"/>
        <v>16327</v>
      </c>
    </row>
    <row r="122" spans="1:5" ht="14.5">
      <c r="A122" s="5" t="s">
        <v>33</v>
      </c>
      <c r="B122" s="2" t="s">
        <v>6</v>
      </c>
      <c r="C122" s="6">
        <v>41669</v>
      </c>
      <c r="D122" s="6">
        <v>43228</v>
      </c>
      <c r="E122" s="7">
        <f t="shared" ref="E122:E236" si="7">SUM(C122:D122)</f>
        <v>84897</v>
      </c>
    </row>
    <row r="123" spans="1:5" ht="14.5">
      <c r="A123" s="5" t="s">
        <v>33</v>
      </c>
      <c r="B123" s="8">
        <v>45091</v>
      </c>
      <c r="C123" s="6">
        <v>62758</v>
      </c>
      <c r="D123" s="6">
        <v>68152</v>
      </c>
      <c r="E123" s="7">
        <f t="shared" si="7"/>
        <v>130910</v>
      </c>
    </row>
    <row r="124" spans="1:5" ht="14.5">
      <c r="A124" s="5" t="s">
        <v>33</v>
      </c>
      <c r="B124" s="2" t="s">
        <v>7</v>
      </c>
      <c r="C124" s="6">
        <v>77174</v>
      </c>
      <c r="D124" s="6">
        <v>91839</v>
      </c>
      <c r="E124" s="7">
        <f t="shared" si="7"/>
        <v>169013</v>
      </c>
    </row>
    <row r="125" spans="1:5" ht="14.5">
      <c r="A125" s="5" t="s">
        <v>33</v>
      </c>
      <c r="B125" s="2" t="s">
        <v>8</v>
      </c>
      <c r="C125" s="6">
        <v>26338</v>
      </c>
      <c r="D125" s="6">
        <v>31389</v>
      </c>
      <c r="E125" s="7">
        <f t="shared" si="7"/>
        <v>57727</v>
      </c>
    </row>
    <row r="126" spans="1:5" ht="14.5">
      <c r="A126" s="5" t="s">
        <v>33</v>
      </c>
      <c r="B126" s="2" t="s">
        <v>9</v>
      </c>
      <c r="C126" s="6">
        <v>8278</v>
      </c>
      <c r="D126" s="6">
        <v>8936</v>
      </c>
      <c r="E126" s="7">
        <f t="shared" si="7"/>
        <v>17214</v>
      </c>
    </row>
    <row r="127" spans="1:5" ht="14.5">
      <c r="A127" s="5" t="s">
        <v>34</v>
      </c>
      <c r="B127" s="2" t="s">
        <v>6</v>
      </c>
      <c r="C127" s="6">
        <v>101724</v>
      </c>
      <c r="D127" s="6">
        <v>103007</v>
      </c>
      <c r="E127" s="7">
        <f t="shared" si="7"/>
        <v>204731</v>
      </c>
    </row>
    <row r="128" spans="1:5" ht="14.5">
      <c r="A128" s="5" t="s">
        <v>34</v>
      </c>
      <c r="B128" s="8">
        <v>45091</v>
      </c>
      <c r="C128" s="6">
        <v>167302</v>
      </c>
      <c r="D128" s="6">
        <v>168201</v>
      </c>
      <c r="E128" s="7">
        <f t="shared" si="7"/>
        <v>335503</v>
      </c>
    </row>
    <row r="129" spans="1:5" ht="14.5">
      <c r="A129" s="5" t="s">
        <v>34</v>
      </c>
      <c r="B129" s="2" t="s">
        <v>7</v>
      </c>
      <c r="C129" s="6">
        <v>284097</v>
      </c>
      <c r="D129" s="6">
        <v>277151</v>
      </c>
      <c r="E129" s="7">
        <f t="shared" si="7"/>
        <v>561248</v>
      </c>
    </row>
    <row r="130" spans="1:5" ht="14.5">
      <c r="A130" s="5" t="s">
        <v>34</v>
      </c>
      <c r="B130" s="2" t="s">
        <v>8</v>
      </c>
      <c r="C130" s="6">
        <v>164557</v>
      </c>
      <c r="D130" s="6">
        <v>170239</v>
      </c>
      <c r="E130" s="7">
        <f t="shared" si="7"/>
        <v>334796</v>
      </c>
    </row>
    <row r="131" spans="1:5" ht="14.5">
      <c r="A131" s="5" t="s">
        <v>34</v>
      </c>
      <c r="B131" s="2" t="s">
        <v>9</v>
      </c>
      <c r="C131" s="6">
        <v>60281</v>
      </c>
      <c r="D131" s="6">
        <v>49084</v>
      </c>
      <c r="E131" s="7">
        <f t="shared" si="7"/>
        <v>109365</v>
      </c>
    </row>
    <row r="132" spans="1:5" ht="14.5">
      <c r="A132" s="5" t="s">
        <v>35</v>
      </c>
      <c r="B132" s="2" t="s">
        <v>6</v>
      </c>
      <c r="C132" s="6">
        <v>98902</v>
      </c>
      <c r="D132" s="6">
        <v>97728</v>
      </c>
      <c r="E132" s="7">
        <f t="shared" si="7"/>
        <v>196630</v>
      </c>
    </row>
    <row r="133" spans="1:5" ht="14.5">
      <c r="A133" s="5" t="s">
        <v>35</v>
      </c>
      <c r="B133" s="8">
        <v>45091</v>
      </c>
      <c r="C133" s="6">
        <v>158856</v>
      </c>
      <c r="D133" s="6">
        <v>157292</v>
      </c>
      <c r="E133" s="7">
        <f t="shared" si="7"/>
        <v>316148</v>
      </c>
    </row>
    <row r="134" spans="1:5" ht="14.5">
      <c r="A134" s="5" t="s">
        <v>35</v>
      </c>
      <c r="B134" s="2" t="s">
        <v>7</v>
      </c>
      <c r="C134" s="6">
        <v>215232</v>
      </c>
      <c r="D134" s="6">
        <v>187578</v>
      </c>
      <c r="E134" s="7">
        <f t="shared" si="7"/>
        <v>402810</v>
      </c>
    </row>
    <row r="135" spans="1:5" ht="14.5">
      <c r="A135" s="5" t="s">
        <v>35</v>
      </c>
      <c r="B135" s="2" t="s">
        <v>8</v>
      </c>
      <c r="C135" s="6">
        <v>79267</v>
      </c>
      <c r="D135" s="6">
        <v>73509</v>
      </c>
      <c r="E135" s="7">
        <f t="shared" si="7"/>
        <v>152776</v>
      </c>
    </row>
    <row r="136" spans="1:5" ht="14.5">
      <c r="A136" s="5" t="s">
        <v>35</v>
      </c>
      <c r="B136" s="2" t="s">
        <v>9</v>
      </c>
      <c r="C136" s="6">
        <v>27945</v>
      </c>
      <c r="D136" s="6">
        <v>20075</v>
      </c>
      <c r="E136" s="7">
        <f t="shared" si="7"/>
        <v>48020</v>
      </c>
    </row>
    <row r="137" spans="1:5" ht="14.5">
      <c r="A137" s="5" t="s">
        <v>36</v>
      </c>
      <c r="B137" s="2" t="s">
        <v>6</v>
      </c>
      <c r="C137" s="6">
        <v>87201</v>
      </c>
      <c r="D137" s="6">
        <v>88576</v>
      </c>
      <c r="E137" s="7">
        <f t="shared" si="7"/>
        <v>175777</v>
      </c>
    </row>
    <row r="138" spans="1:5" ht="14.5">
      <c r="A138" s="5" t="s">
        <v>36</v>
      </c>
      <c r="B138" s="8">
        <v>45091</v>
      </c>
      <c r="C138" s="6">
        <v>109716</v>
      </c>
      <c r="D138" s="6">
        <v>107820</v>
      </c>
      <c r="E138" s="7">
        <f t="shared" si="7"/>
        <v>217536</v>
      </c>
    </row>
    <row r="139" spans="1:5" ht="14.5">
      <c r="A139" s="5" t="s">
        <v>36</v>
      </c>
      <c r="B139" s="2" t="s">
        <v>7</v>
      </c>
      <c r="C139" s="6">
        <v>274161</v>
      </c>
      <c r="D139" s="6">
        <v>255190</v>
      </c>
      <c r="E139" s="7">
        <f t="shared" si="7"/>
        <v>529351</v>
      </c>
    </row>
    <row r="140" spans="1:5" ht="14.5">
      <c r="A140" s="5" t="s">
        <v>36</v>
      </c>
      <c r="B140" s="2" t="s">
        <v>8</v>
      </c>
      <c r="C140" s="6">
        <v>110120</v>
      </c>
      <c r="D140" s="6">
        <v>141461</v>
      </c>
      <c r="E140" s="7">
        <f t="shared" si="7"/>
        <v>251581</v>
      </c>
    </row>
    <row r="141" spans="1:5" ht="14.5">
      <c r="A141" s="5" t="s">
        <v>36</v>
      </c>
      <c r="B141" s="2" t="s">
        <v>9</v>
      </c>
      <c r="C141" s="6">
        <v>16836</v>
      </c>
      <c r="D141" s="6">
        <v>17196</v>
      </c>
      <c r="E141" s="7">
        <f t="shared" si="7"/>
        <v>34032</v>
      </c>
    </row>
    <row r="142" spans="1:5" ht="14.5">
      <c r="A142" s="5" t="s">
        <v>37</v>
      </c>
      <c r="B142" s="2" t="s">
        <v>6</v>
      </c>
      <c r="C142" s="6">
        <v>65653</v>
      </c>
      <c r="D142" s="6">
        <v>66894</v>
      </c>
      <c r="E142" s="7">
        <f t="shared" si="7"/>
        <v>132547</v>
      </c>
    </row>
    <row r="143" spans="1:5" ht="14.5">
      <c r="A143" s="5" t="s">
        <v>37</v>
      </c>
      <c r="B143" s="8">
        <v>45091</v>
      </c>
      <c r="C143" s="6">
        <v>103660</v>
      </c>
      <c r="D143" s="6">
        <v>106316</v>
      </c>
      <c r="E143" s="7">
        <f t="shared" si="7"/>
        <v>209976</v>
      </c>
    </row>
    <row r="144" spans="1:5" ht="14.5">
      <c r="A144" s="5" t="s">
        <v>37</v>
      </c>
      <c r="B144" s="2" t="s">
        <v>7</v>
      </c>
      <c r="C144" s="6">
        <v>165268</v>
      </c>
      <c r="D144" s="6">
        <v>169225</v>
      </c>
      <c r="E144" s="7">
        <f t="shared" si="7"/>
        <v>334493</v>
      </c>
    </row>
    <row r="145" spans="1:5" ht="14.5">
      <c r="A145" s="5" t="s">
        <v>37</v>
      </c>
      <c r="B145" s="2" t="s">
        <v>8</v>
      </c>
      <c r="C145" s="6">
        <v>135361</v>
      </c>
      <c r="D145" s="6">
        <v>132863</v>
      </c>
      <c r="E145" s="7">
        <f t="shared" si="7"/>
        <v>268224</v>
      </c>
    </row>
    <row r="146" spans="1:5" ht="14.5">
      <c r="A146" s="5" t="s">
        <v>37</v>
      </c>
      <c r="B146" s="2" t="s">
        <v>9</v>
      </c>
      <c r="C146" s="6">
        <v>62721</v>
      </c>
      <c r="D146" s="6">
        <v>48634</v>
      </c>
      <c r="E146" s="7">
        <f t="shared" si="7"/>
        <v>111355</v>
      </c>
    </row>
    <row r="147" spans="1:5" ht="14.5">
      <c r="A147" s="5" t="s">
        <v>38</v>
      </c>
      <c r="B147" s="2" t="s">
        <v>6</v>
      </c>
      <c r="C147" s="6">
        <v>305599</v>
      </c>
      <c r="D147" s="6">
        <v>309302</v>
      </c>
      <c r="E147" s="7">
        <f t="shared" si="7"/>
        <v>614901</v>
      </c>
    </row>
    <row r="148" spans="1:5" ht="14.5">
      <c r="A148" s="5" t="s">
        <v>38</v>
      </c>
      <c r="B148" s="8">
        <v>45091</v>
      </c>
      <c r="C148" s="6">
        <v>366313</v>
      </c>
      <c r="D148" s="6">
        <v>355035</v>
      </c>
      <c r="E148" s="7">
        <f t="shared" si="7"/>
        <v>721348</v>
      </c>
    </row>
    <row r="149" spans="1:5" ht="14.5">
      <c r="A149" s="5" t="s">
        <v>38</v>
      </c>
      <c r="B149" s="2" t="s">
        <v>7</v>
      </c>
      <c r="C149" s="6">
        <v>1097131</v>
      </c>
      <c r="D149" s="6">
        <v>989864</v>
      </c>
      <c r="E149" s="7">
        <f t="shared" si="7"/>
        <v>2086995</v>
      </c>
    </row>
    <row r="150" spans="1:5" ht="14.5">
      <c r="A150" s="5" t="s">
        <v>38</v>
      </c>
      <c r="B150" s="2" t="s">
        <v>8</v>
      </c>
      <c r="C150" s="6">
        <v>393782</v>
      </c>
      <c r="D150" s="6">
        <v>491395</v>
      </c>
      <c r="E150" s="7">
        <f t="shared" si="7"/>
        <v>885177</v>
      </c>
    </row>
    <row r="151" spans="1:5" ht="14.5">
      <c r="A151" s="5" t="s">
        <v>38</v>
      </c>
      <c r="B151" s="2" t="s">
        <v>9</v>
      </c>
      <c r="C151" s="6">
        <v>41482</v>
      </c>
      <c r="D151" s="6">
        <v>46782</v>
      </c>
      <c r="E151" s="7">
        <f t="shared" si="7"/>
        <v>88264</v>
      </c>
    </row>
    <row r="152" spans="1:5" ht="14.5">
      <c r="A152" s="5" t="s">
        <v>39</v>
      </c>
      <c r="B152" s="2" t="s">
        <v>6</v>
      </c>
      <c r="C152" s="1">
        <v>161243</v>
      </c>
      <c r="D152" s="1">
        <v>164963</v>
      </c>
      <c r="E152" s="9">
        <f t="shared" si="7"/>
        <v>326206</v>
      </c>
    </row>
    <row r="153" spans="1:5" ht="14.5">
      <c r="A153" s="5" t="s">
        <v>39</v>
      </c>
      <c r="B153" s="8">
        <v>45091</v>
      </c>
      <c r="C153" s="1">
        <v>242532</v>
      </c>
      <c r="D153" s="1">
        <v>246577</v>
      </c>
      <c r="E153" s="9">
        <f t="shared" si="7"/>
        <v>489109</v>
      </c>
    </row>
    <row r="154" spans="1:5" ht="14.5">
      <c r="A154" s="5" t="s">
        <v>39</v>
      </c>
      <c r="B154" s="2" t="s">
        <v>7</v>
      </c>
      <c r="C154" s="1">
        <v>427854</v>
      </c>
      <c r="D154" s="1">
        <v>409042</v>
      </c>
      <c r="E154" s="9">
        <f t="shared" si="7"/>
        <v>836896</v>
      </c>
    </row>
    <row r="155" spans="1:5" ht="14.5">
      <c r="A155" s="5" t="s">
        <v>39</v>
      </c>
      <c r="B155" s="2" t="s">
        <v>8</v>
      </c>
      <c r="C155" s="1">
        <v>201557</v>
      </c>
      <c r="D155" s="1">
        <v>211188</v>
      </c>
      <c r="E155" s="9">
        <f t="shared" si="7"/>
        <v>412745</v>
      </c>
    </row>
    <row r="156" spans="1:5" ht="14.5">
      <c r="A156" s="5" t="s">
        <v>39</v>
      </c>
      <c r="B156" s="2" t="s">
        <v>9</v>
      </c>
      <c r="C156" s="1">
        <v>51639</v>
      </c>
      <c r="D156" s="1">
        <v>45471</v>
      </c>
      <c r="E156" s="9">
        <f t="shared" si="7"/>
        <v>97110</v>
      </c>
    </row>
    <row r="157" spans="1:5" ht="14.5">
      <c r="A157" s="5" t="s">
        <v>40</v>
      </c>
      <c r="B157" s="2" t="s">
        <v>6</v>
      </c>
      <c r="C157" s="1">
        <v>63563</v>
      </c>
      <c r="D157" s="1">
        <v>64520</v>
      </c>
      <c r="E157" s="9">
        <f t="shared" si="7"/>
        <v>128083</v>
      </c>
    </row>
    <row r="158" spans="1:5" ht="14.5">
      <c r="A158" s="5" t="s">
        <v>40</v>
      </c>
      <c r="B158" s="8">
        <v>45091</v>
      </c>
      <c r="C158" s="1">
        <v>109129</v>
      </c>
      <c r="D158" s="1">
        <v>111005</v>
      </c>
      <c r="E158" s="9">
        <f t="shared" si="7"/>
        <v>220134</v>
      </c>
    </row>
    <row r="159" spans="1:5" ht="14.5">
      <c r="A159" s="5" t="s">
        <v>40</v>
      </c>
      <c r="B159" s="2" t="s">
        <v>7</v>
      </c>
      <c r="C159" s="1">
        <v>170267</v>
      </c>
      <c r="D159" s="1">
        <v>162791</v>
      </c>
      <c r="E159" s="9">
        <f t="shared" si="7"/>
        <v>333058</v>
      </c>
    </row>
    <row r="160" spans="1:5" ht="14.5">
      <c r="A160" s="5" t="s">
        <v>40</v>
      </c>
      <c r="B160" s="2" t="s">
        <v>8</v>
      </c>
      <c r="C160" s="1">
        <v>76404</v>
      </c>
      <c r="D160" s="1">
        <v>80414</v>
      </c>
      <c r="E160" s="9">
        <f t="shared" si="7"/>
        <v>156818</v>
      </c>
    </row>
    <row r="161" spans="1:5" ht="14.5">
      <c r="A161" s="5" t="s">
        <v>40</v>
      </c>
      <c r="B161" s="2" t="s">
        <v>9</v>
      </c>
      <c r="C161" s="1">
        <v>25065</v>
      </c>
      <c r="D161" s="1">
        <v>22529</v>
      </c>
      <c r="E161" s="9">
        <f t="shared" si="7"/>
        <v>47594</v>
      </c>
    </row>
    <row r="162" spans="1:5" ht="14.5">
      <c r="A162" s="5" t="s">
        <v>41</v>
      </c>
      <c r="B162" s="2" t="s">
        <v>6</v>
      </c>
      <c r="C162" s="6">
        <v>114048</v>
      </c>
      <c r="D162" s="6">
        <v>115735</v>
      </c>
      <c r="E162" s="7">
        <f t="shared" si="7"/>
        <v>229783</v>
      </c>
    </row>
    <row r="163" spans="1:5" ht="14.5">
      <c r="A163" s="5" t="s">
        <v>41</v>
      </c>
      <c r="B163" s="8">
        <v>45091</v>
      </c>
      <c r="C163" s="6">
        <v>166317</v>
      </c>
      <c r="D163" s="6">
        <v>170250</v>
      </c>
      <c r="E163" s="7">
        <f t="shared" si="7"/>
        <v>336567</v>
      </c>
    </row>
    <row r="164" spans="1:5" ht="14.5">
      <c r="A164" s="5" t="s">
        <v>41</v>
      </c>
      <c r="B164" s="2" t="s">
        <v>7</v>
      </c>
      <c r="C164" s="6">
        <v>203801</v>
      </c>
      <c r="D164" s="6">
        <v>195182</v>
      </c>
      <c r="E164" s="7">
        <f t="shared" si="7"/>
        <v>398983</v>
      </c>
    </row>
    <row r="165" spans="1:5" ht="14.5">
      <c r="A165" s="5" t="s">
        <v>41</v>
      </c>
      <c r="B165" s="2" t="s">
        <v>8</v>
      </c>
      <c r="C165" s="6">
        <v>75585</v>
      </c>
      <c r="D165" s="6">
        <v>79951</v>
      </c>
      <c r="E165" s="7">
        <f t="shared" si="7"/>
        <v>155536</v>
      </c>
    </row>
    <row r="166" spans="1:5" ht="14.5">
      <c r="A166" s="5" t="s">
        <v>41</v>
      </c>
      <c r="B166" s="2" t="s">
        <v>9</v>
      </c>
      <c r="C166" s="6">
        <v>19050</v>
      </c>
      <c r="D166" s="6">
        <v>17917</v>
      </c>
      <c r="E166" s="7">
        <f t="shared" si="7"/>
        <v>36967</v>
      </c>
    </row>
    <row r="167" spans="1:5" ht="14.5">
      <c r="A167" s="5" t="s">
        <v>42</v>
      </c>
      <c r="B167" s="2" t="s">
        <v>6</v>
      </c>
      <c r="C167" s="6">
        <v>39518</v>
      </c>
      <c r="D167" s="6">
        <v>39541</v>
      </c>
      <c r="E167" s="7">
        <f t="shared" si="7"/>
        <v>79059</v>
      </c>
    </row>
    <row r="168" spans="1:5" ht="14.5">
      <c r="A168" s="5" t="s">
        <v>42</v>
      </c>
      <c r="B168" s="8">
        <v>45091</v>
      </c>
      <c r="C168" s="6">
        <v>78159</v>
      </c>
      <c r="D168" s="6">
        <v>79486</v>
      </c>
      <c r="E168" s="7">
        <f t="shared" si="7"/>
        <v>157645</v>
      </c>
    </row>
    <row r="169" spans="1:5" ht="14.5">
      <c r="A169" s="5" t="s">
        <v>42</v>
      </c>
      <c r="B169" s="2" t="s">
        <v>7</v>
      </c>
      <c r="C169" s="6">
        <v>115601</v>
      </c>
      <c r="D169" s="6">
        <v>95872</v>
      </c>
      <c r="E169" s="7">
        <f t="shared" si="7"/>
        <v>211473</v>
      </c>
    </row>
    <row r="170" spans="1:5" ht="14.5">
      <c r="A170" s="5" t="s">
        <v>42</v>
      </c>
      <c r="B170" s="2" t="s">
        <v>8</v>
      </c>
      <c r="C170" s="6">
        <v>59229</v>
      </c>
      <c r="D170" s="6">
        <v>56862</v>
      </c>
      <c r="E170" s="7">
        <f t="shared" si="7"/>
        <v>116091</v>
      </c>
    </row>
    <row r="171" spans="1:5" ht="14.5">
      <c r="A171" s="5" t="s">
        <v>42</v>
      </c>
      <c r="B171" s="2" t="s">
        <v>9</v>
      </c>
      <c r="C171" s="6">
        <v>22146</v>
      </c>
      <c r="D171" s="6">
        <v>19145</v>
      </c>
      <c r="E171" s="7">
        <f t="shared" si="7"/>
        <v>41291</v>
      </c>
    </row>
    <row r="172" spans="1:5" ht="14.5">
      <c r="A172" s="5" t="s">
        <v>43</v>
      </c>
      <c r="B172" s="2" t="s">
        <v>6</v>
      </c>
      <c r="C172" s="6">
        <v>41534</v>
      </c>
      <c r="D172" s="6">
        <v>42670</v>
      </c>
      <c r="E172" s="7">
        <f t="shared" si="7"/>
        <v>84204</v>
      </c>
    </row>
    <row r="173" spans="1:5" ht="14.5">
      <c r="A173" s="5" t="s">
        <v>43</v>
      </c>
      <c r="B173" s="8">
        <v>45091</v>
      </c>
      <c r="C173" s="6">
        <v>70371</v>
      </c>
      <c r="D173" s="6">
        <v>73189</v>
      </c>
      <c r="E173" s="7">
        <f t="shared" si="7"/>
        <v>143560</v>
      </c>
    </row>
    <row r="174" spans="1:5" ht="14.5">
      <c r="A174" s="5" t="s">
        <v>43</v>
      </c>
      <c r="B174" s="2" t="s">
        <v>7</v>
      </c>
      <c r="C174" s="6">
        <v>108240</v>
      </c>
      <c r="D174" s="6">
        <v>107175</v>
      </c>
      <c r="E174" s="7">
        <f t="shared" si="7"/>
        <v>215415</v>
      </c>
    </row>
    <row r="175" spans="1:5" ht="14.5">
      <c r="A175" s="5" t="s">
        <v>43</v>
      </c>
      <c r="B175" s="2" t="s">
        <v>8</v>
      </c>
      <c r="C175" s="6">
        <v>77650</v>
      </c>
      <c r="D175" s="6">
        <v>71647</v>
      </c>
      <c r="E175" s="7">
        <f t="shared" si="7"/>
        <v>149297</v>
      </c>
    </row>
    <row r="176" spans="1:5" ht="14.5">
      <c r="A176" s="5" t="s">
        <v>43</v>
      </c>
      <c r="B176" s="2" t="s">
        <v>9</v>
      </c>
      <c r="C176" s="6">
        <v>25451</v>
      </c>
      <c r="D176" s="6">
        <v>20337</v>
      </c>
      <c r="E176" s="7">
        <f t="shared" si="7"/>
        <v>45788</v>
      </c>
    </row>
    <row r="177" spans="1:5" ht="14.5">
      <c r="A177" s="5" t="s">
        <v>44</v>
      </c>
      <c r="B177" s="2" t="s">
        <v>6</v>
      </c>
      <c r="C177" s="1">
        <v>43282</v>
      </c>
      <c r="D177" s="1">
        <v>44358</v>
      </c>
      <c r="E177" s="9">
        <f t="shared" si="7"/>
        <v>87640</v>
      </c>
    </row>
    <row r="178" spans="1:5" ht="14.5">
      <c r="A178" s="5" t="s">
        <v>44</v>
      </c>
      <c r="B178" s="8">
        <v>45091</v>
      </c>
      <c r="C178" s="6">
        <v>67592</v>
      </c>
      <c r="D178" s="6">
        <v>69467</v>
      </c>
      <c r="E178" s="7">
        <f t="shared" si="7"/>
        <v>137059</v>
      </c>
    </row>
    <row r="179" spans="1:5" ht="14.5">
      <c r="A179" s="5" t="s">
        <v>44</v>
      </c>
      <c r="B179" s="2" t="s">
        <v>7</v>
      </c>
      <c r="C179" s="6">
        <v>125082</v>
      </c>
      <c r="D179" s="6">
        <v>124648</v>
      </c>
      <c r="E179" s="7">
        <f t="shared" si="7"/>
        <v>249730</v>
      </c>
    </row>
    <row r="180" spans="1:5" ht="14.5">
      <c r="A180" s="5" t="s">
        <v>44</v>
      </c>
      <c r="B180" s="2" t="s">
        <v>8</v>
      </c>
      <c r="C180" s="6">
        <v>106632</v>
      </c>
      <c r="D180" s="6">
        <v>102682</v>
      </c>
      <c r="E180" s="7">
        <f t="shared" si="7"/>
        <v>209314</v>
      </c>
    </row>
    <row r="181" spans="1:5" ht="14.5">
      <c r="A181" s="5" t="s">
        <v>44</v>
      </c>
      <c r="B181" s="2" t="s">
        <v>9</v>
      </c>
      <c r="C181" s="6">
        <v>42252</v>
      </c>
      <c r="D181" s="6">
        <v>33128</v>
      </c>
      <c r="E181" s="7">
        <f t="shared" si="7"/>
        <v>75380</v>
      </c>
    </row>
    <row r="182" spans="1:5" ht="14.5">
      <c r="A182" s="11" t="s">
        <v>45</v>
      </c>
      <c r="B182" s="2" t="s">
        <v>6</v>
      </c>
      <c r="C182" s="6">
        <v>31034</v>
      </c>
      <c r="D182" s="6">
        <v>31442</v>
      </c>
      <c r="E182" s="7">
        <f t="shared" si="7"/>
        <v>62476</v>
      </c>
    </row>
    <row r="183" spans="1:5" ht="14.5">
      <c r="A183" s="11" t="s">
        <v>45</v>
      </c>
      <c r="B183" s="8">
        <v>45091</v>
      </c>
      <c r="C183" s="6">
        <v>43633</v>
      </c>
      <c r="D183" s="6">
        <v>45878</v>
      </c>
      <c r="E183" s="7">
        <f t="shared" si="7"/>
        <v>89511</v>
      </c>
    </row>
    <row r="184" spans="1:5" ht="14.5">
      <c r="A184" s="11" t="s">
        <v>45</v>
      </c>
      <c r="B184" s="2" t="s">
        <v>7</v>
      </c>
      <c r="C184" s="6">
        <v>54464</v>
      </c>
      <c r="D184" s="6">
        <v>55817</v>
      </c>
      <c r="E184" s="7">
        <f t="shared" si="7"/>
        <v>110281</v>
      </c>
    </row>
    <row r="185" spans="1:5" ht="14.5">
      <c r="A185" s="11" t="s">
        <v>45</v>
      </c>
      <c r="B185" s="2" t="s">
        <v>8</v>
      </c>
      <c r="C185" s="6">
        <v>17924</v>
      </c>
      <c r="D185" s="6">
        <v>18215</v>
      </c>
      <c r="E185" s="7">
        <f t="shared" si="7"/>
        <v>36139</v>
      </c>
    </row>
    <row r="186" spans="1:5" ht="14.5">
      <c r="A186" s="11" t="s">
        <v>45</v>
      </c>
      <c r="B186" s="2" t="s">
        <v>9</v>
      </c>
      <c r="C186" s="6">
        <v>6490</v>
      </c>
      <c r="D186" s="6">
        <v>5421</v>
      </c>
      <c r="E186" s="7">
        <f t="shared" si="7"/>
        <v>11911</v>
      </c>
    </row>
    <row r="187" spans="1:5" ht="14.5">
      <c r="A187" s="11" t="s">
        <v>46</v>
      </c>
      <c r="B187" s="2" t="s">
        <v>6</v>
      </c>
      <c r="C187" s="6">
        <v>88900</v>
      </c>
      <c r="D187" s="6">
        <v>85805</v>
      </c>
      <c r="E187" s="7">
        <f t="shared" si="7"/>
        <v>174705</v>
      </c>
    </row>
    <row r="188" spans="1:5" ht="14.5">
      <c r="A188" s="11" t="s">
        <v>46</v>
      </c>
      <c r="B188" s="8">
        <v>45091</v>
      </c>
      <c r="C188" s="6">
        <v>157770</v>
      </c>
      <c r="D188" s="6">
        <v>148624</v>
      </c>
      <c r="E188" s="7">
        <f t="shared" si="7"/>
        <v>306394</v>
      </c>
    </row>
    <row r="189" spans="1:5" ht="14.5">
      <c r="A189" s="11" t="s">
        <v>46</v>
      </c>
      <c r="B189" s="2" t="s">
        <v>7</v>
      </c>
      <c r="C189" s="6">
        <v>214097</v>
      </c>
      <c r="D189" s="6">
        <v>181272</v>
      </c>
      <c r="E189" s="7">
        <f t="shared" si="7"/>
        <v>395369</v>
      </c>
    </row>
    <row r="190" spans="1:5" ht="14.5">
      <c r="A190" s="11" t="s">
        <v>46</v>
      </c>
      <c r="B190" s="2" t="s">
        <v>8</v>
      </c>
      <c r="C190" s="6">
        <v>98433</v>
      </c>
      <c r="D190" s="6">
        <v>91114</v>
      </c>
      <c r="E190" s="7">
        <f t="shared" si="7"/>
        <v>189547</v>
      </c>
    </row>
    <row r="191" spans="1:5" ht="14.5">
      <c r="A191" s="11" t="s">
        <v>46</v>
      </c>
      <c r="B191" s="2" t="s">
        <v>9</v>
      </c>
      <c r="C191" s="6">
        <v>80715</v>
      </c>
      <c r="D191" s="6">
        <v>70741</v>
      </c>
      <c r="E191" s="7">
        <f t="shared" si="7"/>
        <v>151456</v>
      </c>
    </row>
    <row r="192" spans="1:5" ht="14.5">
      <c r="A192" s="11" t="s">
        <v>47</v>
      </c>
      <c r="B192" s="2" t="s">
        <v>6</v>
      </c>
      <c r="C192" s="6">
        <v>22989</v>
      </c>
      <c r="D192" s="6">
        <v>23186</v>
      </c>
      <c r="E192" s="7">
        <f t="shared" si="7"/>
        <v>46175</v>
      </c>
    </row>
    <row r="193" spans="1:5" ht="14.5">
      <c r="A193" s="11" t="s">
        <v>47</v>
      </c>
      <c r="B193" s="8">
        <v>45091</v>
      </c>
      <c r="C193" s="6">
        <v>34603</v>
      </c>
      <c r="D193" s="6">
        <v>35104</v>
      </c>
      <c r="E193" s="7">
        <f t="shared" si="7"/>
        <v>69707</v>
      </c>
    </row>
    <row r="194" spans="1:5" ht="14.5">
      <c r="A194" s="11" t="s">
        <v>47</v>
      </c>
      <c r="B194" s="2" t="s">
        <v>7</v>
      </c>
      <c r="C194" s="6">
        <v>58660</v>
      </c>
      <c r="D194" s="6">
        <v>61783</v>
      </c>
      <c r="E194" s="7">
        <f t="shared" si="7"/>
        <v>120443</v>
      </c>
    </row>
    <row r="195" spans="1:5" ht="14.5">
      <c r="A195" s="11" t="s">
        <v>47</v>
      </c>
      <c r="B195" s="2" t="s">
        <v>8</v>
      </c>
      <c r="C195" s="6">
        <v>36892</v>
      </c>
      <c r="D195" s="6">
        <v>41084</v>
      </c>
      <c r="E195" s="7">
        <f t="shared" si="7"/>
        <v>77976</v>
      </c>
    </row>
    <row r="196" spans="1:5" ht="14.5">
      <c r="A196" s="11" t="s">
        <v>47</v>
      </c>
      <c r="B196" s="2" t="s">
        <v>9</v>
      </c>
      <c r="C196" s="6">
        <v>14182</v>
      </c>
      <c r="D196" s="6">
        <v>12178</v>
      </c>
      <c r="E196" s="7">
        <f t="shared" si="7"/>
        <v>26360</v>
      </c>
    </row>
    <row r="197" spans="1:5" ht="14.5">
      <c r="A197" s="11" t="s">
        <v>48</v>
      </c>
      <c r="B197" s="2" t="s">
        <v>6</v>
      </c>
      <c r="C197" s="6">
        <v>31530</v>
      </c>
      <c r="D197" s="6">
        <v>32969</v>
      </c>
      <c r="E197" s="7">
        <f t="shared" si="7"/>
        <v>64499</v>
      </c>
    </row>
    <row r="198" spans="1:5" ht="14.5">
      <c r="A198" s="11" t="s">
        <v>48</v>
      </c>
      <c r="B198" s="8">
        <v>45091</v>
      </c>
      <c r="C198" s="6">
        <v>43325</v>
      </c>
      <c r="D198" s="6">
        <v>45013</v>
      </c>
      <c r="E198" s="7">
        <f t="shared" si="7"/>
        <v>88338</v>
      </c>
    </row>
    <row r="199" spans="1:5" ht="14.5">
      <c r="A199" s="11" t="s">
        <v>48</v>
      </c>
      <c r="B199" s="2" t="s">
        <v>7</v>
      </c>
      <c r="C199" s="6">
        <v>54019</v>
      </c>
      <c r="D199" s="6">
        <v>51164</v>
      </c>
      <c r="E199" s="7">
        <f t="shared" si="7"/>
        <v>105183</v>
      </c>
    </row>
    <row r="200" spans="1:5" ht="14.5">
      <c r="A200" s="11" t="s">
        <v>48</v>
      </c>
      <c r="B200" s="2" t="s">
        <v>8</v>
      </c>
      <c r="C200" s="6">
        <v>21824</v>
      </c>
      <c r="D200" s="6">
        <v>22892</v>
      </c>
      <c r="E200" s="7">
        <f t="shared" si="7"/>
        <v>44716</v>
      </c>
    </row>
    <row r="201" spans="1:5" ht="14.5">
      <c r="A201" s="11" t="s">
        <v>48</v>
      </c>
      <c r="B201" s="2" t="s">
        <v>9</v>
      </c>
      <c r="C201" s="6">
        <v>6692</v>
      </c>
      <c r="D201" s="6">
        <v>6507</v>
      </c>
      <c r="E201" s="7">
        <f t="shared" si="7"/>
        <v>13199</v>
      </c>
    </row>
    <row r="202" spans="1:5" ht="14.5">
      <c r="A202" s="11" t="s">
        <v>49</v>
      </c>
      <c r="B202" s="2" t="s">
        <v>6</v>
      </c>
      <c r="C202" s="6">
        <v>24355</v>
      </c>
      <c r="D202" s="6">
        <v>24441</v>
      </c>
      <c r="E202" s="7">
        <f t="shared" si="7"/>
        <v>48796</v>
      </c>
    </row>
    <row r="203" spans="1:5" ht="14.5">
      <c r="A203" s="11" t="s">
        <v>49</v>
      </c>
      <c r="B203" s="8">
        <v>45091</v>
      </c>
      <c r="C203" s="6">
        <v>41232</v>
      </c>
      <c r="D203" s="6">
        <v>41682</v>
      </c>
      <c r="E203" s="7">
        <f t="shared" si="7"/>
        <v>82914</v>
      </c>
    </row>
    <row r="204" spans="1:5" ht="14.5">
      <c r="A204" s="11" t="s">
        <v>49</v>
      </c>
      <c r="B204" s="2" t="s">
        <v>7</v>
      </c>
      <c r="C204" s="6">
        <v>69172</v>
      </c>
      <c r="D204" s="6">
        <v>66506</v>
      </c>
      <c r="E204" s="7">
        <f t="shared" si="7"/>
        <v>135678</v>
      </c>
    </row>
    <row r="205" spans="1:5" ht="14.5">
      <c r="A205" s="11" t="s">
        <v>49</v>
      </c>
      <c r="B205" s="2" t="s">
        <v>8</v>
      </c>
      <c r="C205" s="6">
        <v>45013</v>
      </c>
      <c r="D205" s="6">
        <v>45118</v>
      </c>
      <c r="E205" s="7">
        <f t="shared" si="7"/>
        <v>90131</v>
      </c>
    </row>
    <row r="206" spans="1:5" ht="14.5">
      <c r="A206" s="11" t="s">
        <v>49</v>
      </c>
      <c r="B206" s="2" t="s">
        <v>9</v>
      </c>
      <c r="C206" s="6">
        <v>19629</v>
      </c>
      <c r="D206" s="6">
        <v>16012</v>
      </c>
      <c r="E206" s="7">
        <f t="shared" si="7"/>
        <v>35641</v>
      </c>
    </row>
    <row r="207" spans="1:5" ht="14.5">
      <c r="A207" s="11" t="s">
        <v>50</v>
      </c>
      <c r="B207" s="2" t="s">
        <v>6</v>
      </c>
      <c r="C207" s="6">
        <v>78043</v>
      </c>
      <c r="D207" s="6">
        <v>79607</v>
      </c>
      <c r="E207" s="7">
        <f t="shared" si="7"/>
        <v>157650</v>
      </c>
    </row>
    <row r="208" spans="1:5" ht="14.5">
      <c r="A208" s="11" t="s">
        <v>50</v>
      </c>
      <c r="B208" s="8">
        <v>45091</v>
      </c>
      <c r="C208" s="6">
        <v>131668</v>
      </c>
      <c r="D208" s="6">
        <v>132510</v>
      </c>
      <c r="E208" s="7">
        <f t="shared" si="7"/>
        <v>264178</v>
      </c>
    </row>
    <row r="209" spans="1:5" ht="14.5">
      <c r="A209" s="11" t="s">
        <v>50</v>
      </c>
      <c r="B209" s="2" t="s">
        <v>7</v>
      </c>
      <c r="C209" s="6">
        <v>182497</v>
      </c>
      <c r="D209" s="6">
        <v>172822</v>
      </c>
      <c r="E209" s="7">
        <f t="shared" si="7"/>
        <v>355319</v>
      </c>
    </row>
    <row r="210" spans="1:5" ht="14.5">
      <c r="A210" s="11" t="s">
        <v>50</v>
      </c>
      <c r="B210" s="2" t="s">
        <v>8</v>
      </c>
      <c r="C210" s="6">
        <v>83702</v>
      </c>
      <c r="D210" s="6">
        <v>81848</v>
      </c>
      <c r="E210" s="7">
        <f t="shared" si="7"/>
        <v>165550</v>
      </c>
    </row>
    <row r="211" spans="1:5" ht="14.5">
      <c r="A211" s="11" t="s">
        <v>50</v>
      </c>
      <c r="B211" s="2" t="s">
        <v>9</v>
      </c>
      <c r="C211" s="6">
        <v>25293</v>
      </c>
      <c r="D211" s="6">
        <v>22319</v>
      </c>
      <c r="E211" s="7">
        <f t="shared" si="7"/>
        <v>47612</v>
      </c>
    </row>
    <row r="212" spans="1:5" ht="14.5">
      <c r="A212" s="11" t="s">
        <v>51</v>
      </c>
      <c r="B212" s="2" t="s">
        <v>6</v>
      </c>
      <c r="C212" s="6">
        <v>80848</v>
      </c>
      <c r="D212" s="6">
        <v>82391</v>
      </c>
      <c r="E212" s="7">
        <f t="shared" si="7"/>
        <v>163239</v>
      </c>
    </row>
    <row r="213" spans="1:5" ht="14.5">
      <c r="A213" s="11" t="s">
        <v>51</v>
      </c>
      <c r="B213" s="8">
        <v>45091</v>
      </c>
      <c r="C213" s="6">
        <v>122661</v>
      </c>
      <c r="D213" s="6">
        <v>132912</v>
      </c>
      <c r="E213" s="7">
        <f t="shared" si="7"/>
        <v>255573</v>
      </c>
    </row>
    <row r="214" spans="1:5" ht="14.5">
      <c r="A214" s="11" t="s">
        <v>51</v>
      </c>
      <c r="B214" s="2" t="s">
        <v>7</v>
      </c>
      <c r="C214" s="6">
        <v>169172</v>
      </c>
      <c r="D214" s="6">
        <v>191455</v>
      </c>
      <c r="E214" s="7">
        <f t="shared" si="7"/>
        <v>360627</v>
      </c>
    </row>
    <row r="215" spans="1:5" ht="14.5">
      <c r="A215" s="11" t="s">
        <v>51</v>
      </c>
      <c r="B215" s="2" t="s">
        <v>8</v>
      </c>
      <c r="C215" s="6">
        <v>59181</v>
      </c>
      <c r="D215" s="6">
        <v>58264</v>
      </c>
      <c r="E215" s="7">
        <f t="shared" si="7"/>
        <v>117445</v>
      </c>
    </row>
    <row r="216" spans="1:5" ht="14.5">
      <c r="A216" s="11" t="s">
        <v>51</v>
      </c>
      <c r="B216" s="2" t="s">
        <v>9</v>
      </c>
      <c r="C216" s="6">
        <v>17004</v>
      </c>
      <c r="D216" s="6">
        <v>13064</v>
      </c>
      <c r="E216" s="7">
        <f t="shared" si="7"/>
        <v>30068</v>
      </c>
    </row>
    <row r="217" spans="1:5" ht="14.5">
      <c r="A217" s="11" t="s">
        <v>52</v>
      </c>
      <c r="B217" s="2" t="s">
        <v>6</v>
      </c>
      <c r="C217" s="6">
        <v>83138</v>
      </c>
      <c r="D217" s="6">
        <v>84345</v>
      </c>
      <c r="E217" s="7">
        <f t="shared" si="7"/>
        <v>167483</v>
      </c>
    </row>
    <row r="218" spans="1:5" ht="14.5">
      <c r="A218" s="11" t="s">
        <v>52</v>
      </c>
      <c r="B218" s="8">
        <v>45091</v>
      </c>
      <c r="C218" s="6">
        <v>129883</v>
      </c>
      <c r="D218" s="6">
        <v>130269</v>
      </c>
      <c r="E218" s="7">
        <f t="shared" si="7"/>
        <v>260152</v>
      </c>
    </row>
    <row r="219" spans="1:5" ht="14.5">
      <c r="A219" s="11" t="s">
        <v>52</v>
      </c>
      <c r="B219" s="2" t="s">
        <v>7</v>
      </c>
      <c r="C219" s="6">
        <v>244368</v>
      </c>
      <c r="D219" s="6">
        <v>234643</v>
      </c>
      <c r="E219" s="7">
        <f t="shared" si="7"/>
        <v>479011</v>
      </c>
    </row>
    <row r="220" spans="1:5" ht="14.5">
      <c r="A220" s="11" t="s">
        <v>52</v>
      </c>
      <c r="B220" s="2" t="s">
        <v>8</v>
      </c>
      <c r="C220" s="6">
        <v>100807</v>
      </c>
      <c r="D220" s="6">
        <v>108933</v>
      </c>
      <c r="E220" s="7">
        <f t="shared" si="7"/>
        <v>209740</v>
      </c>
    </row>
    <row r="221" spans="1:5" ht="14.5">
      <c r="A221" s="11" t="s">
        <v>52</v>
      </c>
      <c r="B221" s="2" t="s">
        <v>9</v>
      </c>
      <c r="C221" s="6">
        <v>24690</v>
      </c>
      <c r="D221" s="6">
        <v>22070</v>
      </c>
      <c r="E221" s="7">
        <f t="shared" si="7"/>
        <v>46760</v>
      </c>
    </row>
    <row r="222" spans="1:5" ht="14.5">
      <c r="A222" s="11" t="s">
        <v>53</v>
      </c>
      <c r="B222" s="2" t="s">
        <v>6</v>
      </c>
      <c r="C222" s="6">
        <v>39526</v>
      </c>
      <c r="D222" s="6">
        <v>39330</v>
      </c>
      <c r="E222" s="7">
        <f t="shared" si="7"/>
        <v>78856</v>
      </c>
    </row>
    <row r="223" spans="1:5" ht="14.5">
      <c r="A223" s="11" t="s">
        <v>53</v>
      </c>
      <c r="B223" s="8">
        <v>45091</v>
      </c>
      <c r="C223" s="6">
        <v>76292</v>
      </c>
      <c r="D223" s="6">
        <v>75273</v>
      </c>
      <c r="E223" s="7">
        <f t="shared" si="7"/>
        <v>151565</v>
      </c>
    </row>
    <row r="224" spans="1:5" ht="14.5">
      <c r="A224" s="11" t="s">
        <v>53</v>
      </c>
      <c r="B224" s="2" t="s">
        <v>7</v>
      </c>
      <c r="C224" s="6">
        <v>98668</v>
      </c>
      <c r="D224" s="6">
        <v>91237</v>
      </c>
      <c r="E224" s="7">
        <f t="shared" si="7"/>
        <v>189905</v>
      </c>
    </row>
    <row r="225" spans="1:5" ht="14.5">
      <c r="A225" s="11" t="s">
        <v>53</v>
      </c>
      <c r="B225" s="2" t="s">
        <v>8</v>
      </c>
      <c r="C225" s="6">
        <v>59701</v>
      </c>
      <c r="D225" s="6">
        <v>51974</v>
      </c>
      <c r="E225" s="7">
        <f t="shared" si="7"/>
        <v>111675</v>
      </c>
    </row>
    <row r="226" spans="1:5" ht="14.5">
      <c r="A226" s="11" t="s">
        <v>53</v>
      </c>
      <c r="B226" s="2" t="s">
        <v>9</v>
      </c>
      <c r="C226" s="6">
        <v>32133</v>
      </c>
      <c r="D226" s="6">
        <v>25858</v>
      </c>
      <c r="E226" s="7">
        <f t="shared" si="7"/>
        <v>57991</v>
      </c>
    </row>
    <row r="227" spans="1:5" ht="14.5">
      <c r="A227" s="11" t="s">
        <v>54</v>
      </c>
      <c r="B227" s="2" t="s">
        <v>6</v>
      </c>
      <c r="C227" s="6">
        <v>73695</v>
      </c>
      <c r="D227" s="6">
        <v>74079</v>
      </c>
      <c r="E227" s="7">
        <f t="shared" si="7"/>
        <v>147774</v>
      </c>
    </row>
    <row r="228" spans="1:5" ht="14.5">
      <c r="A228" s="11" t="s">
        <v>54</v>
      </c>
      <c r="B228" s="8">
        <v>45091</v>
      </c>
      <c r="C228" s="6">
        <v>113817</v>
      </c>
      <c r="D228" s="6">
        <v>131048</v>
      </c>
      <c r="E228" s="7">
        <f t="shared" si="7"/>
        <v>244865</v>
      </c>
    </row>
    <row r="229" spans="1:5" ht="14.5">
      <c r="A229" s="11" t="s">
        <v>54</v>
      </c>
      <c r="B229" s="2" t="s">
        <v>7</v>
      </c>
      <c r="C229" s="6">
        <v>132577</v>
      </c>
      <c r="D229" s="6">
        <v>147647</v>
      </c>
      <c r="E229" s="7">
        <f t="shared" si="7"/>
        <v>280224</v>
      </c>
    </row>
    <row r="230" spans="1:5" ht="14.5">
      <c r="A230" s="11" t="s">
        <v>54</v>
      </c>
      <c r="B230" s="2" t="s">
        <v>8</v>
      </c>
      <c r="C230" s="6">
        <v>39818</v>
      </c>
      <c r="D230" s="6">
        <v>53085</v>
      </c>
      <c r="E230" s="7">
        <f t="shared" si="7"/>
        <v>92903</v>
      </c>
    </row>
    <row r="231" spans="1:5" ht="14.5">
      <c r="A231" s="11" t="s">
        <v>54</v>
      </c>
      <c r="B231" s="2" t="s">
        <v>9</v>
      </c>
      <c r="C231" s="6">
        <v>5932</v>
      </c>
      <c r="D231" s="6">
        <v>9514</v>
      </c>
      <c r="E231" s="7">
        <f t="shared" si="7"/>
        <v>15446</v>
      </c>
    </row>
    <row r="232" spans="1:5" ht="12.5">
      <c r="A232" s="1" t="s">
        <v>55</v>
      </c>
      <c r="B232" s="2" t="s">
        <v>6</v>
      </c>
      <c r="C232" s="6">
        <v>68078</v>
      </c>
      <c r="D232" s="6">
        <v>68754</v>
      </c>
      <c r="E232" s="7">
        <f t="shared" si="7"/>
        <v>136832</v>
      </c>
    </row>
    <row r="233" spans="1:5" ht="12.5">
      <c r="A233" s="1" t="s">
        <v>55</v>
      </c>
      <c r="B233" s="8">
        <v>45091</v>
      </c>
      <c r="C233" s="6">
        <v>90299</v>
      </c>
      <c r="D233" s="6">
        <v>90356</v>
      </c>
      <c r="E233" s="7">
        <f t="shared" si="7"/>
        <v>180655</v>
      </c>
    </row>
    <row r="234" spans="1:5" ht="12.5">
      <c r="A234" s="1" t="s">
        <v>55</v>
      </c>
      <c r="B234" s="2" t="s">
        <v>7</v>
      </c>
      <c r="C234" s="6">
        <v>106588</v>
      </c>
      <c r="D234" s="6">
        <v>101659</v>
      </c>
      <c r="E234" s="7">
        <f t="shared" si="7"/>
        <v>208247</v>
      </c>
    </row>
    <row r="235" spans="1:5" ht="12.5">
      <c r="A235" s="1" t="s">
        <v>55</v>
      </c>
      <c r="B235" s="2" t="s">
        <v>8</v>
      </c>
      <c r="C235" s="6">
        <v>36407</v>
      </c>
      <c r="D235" s="6">
        <v>36259</v>
      </c>
      <c r="E235" s="7">
        <f t="shared" si="7"/>
        <v>72666</v>
      </c>
    </row>
    <row r="236" spans="1:5" ht="12.5">
      <c r="A236" s="1" t="s">
        <v>55</v>
      </c>
      <c r="B236" s="2" t="s">
        <v>9</v>
      </c>
      <c r="C236" s="6">
        <v>12840</v>
      </c>
      <c r="D236" s="6">
        <v>9983</v>
      </c>
      <c r="E236" s="7">
        <f t="shared" si="7"/>
        <v>22823</v>
      </c>
    </row>
    <row r="237" spans="1:5" ht="12.5">
      <c r="B237" s="12"/>
    </row>
    <row r="238" spans="1:5" ht="12.5">
      <c r="B238" s="12"/>
    </row>
    <row r="239" spans="1:5" ht="12.5">
      <c r="B239" s="12"/>
    </row>
    <row r="240" spans="1:5" ht="12.5">
      <c r="B240" s="12"/>
    </row>
    <row r="241" spans="2:2" ht="12.5">
      <c r="B241" s="12"/>
    </row>
    <row r="242" spans="2:2" ht="12.5">
      <c r="B242" s="12"/>
    </row>
    <row r="243" spans="2:2" ht="12.5">
      <c r="B243" s="12"/>
    </row>
    <row r="244" spans="2:2" ht="12.5">
      <c r="B244" s="12"/>
    </row>
    <row r="245" spans="2:2" ht="12.5">
      <c r="B245" s="12"/>
    </row>
    <row r="246" spans="2:2" ht="12.5">
      <c r="B246" s="12"/>
    </row>
    <row r="247" spans="2:2" ht="12.5">
      <c r="B247" s="12"/>
    </row>
    <row r="248" spans="2:2" ht="12.5">
      <c r="B248" s="12"/>
    </row>
    <row r="249" spans="2:2" ht="12.5">
      <c r="B249" s="12"/>
    </row>
    <row r="250" spans="2:2" ht="12.5">
      <c r="B250" s="12"/>
    </row>
    <row r="251" spans="2:2" ht="12.5">
      <c r="B251" s="12"/>
    </row>
    <row r="252" spans="2:2" ht="12.5">
      <c r="B252" s="12"/>
    </row>
    <row r="253" spans="2:2" ht="12.5">
      <c r="B253" s="12"/>
    </row>
    <row r="254" spans="2:2" ht="12.5">
      <c r="B254" s="12"/>
    </row>
    <row r="255" spans="2:2" ht="12.5">
      <c r="B255" s="12"/>
    </row>
    <row r="256" spans="2:2" ht="12.5">
      <c r="B256" s="12"/>
    </row>
    <row r="257" spans="2:2" ht="12.5">
      <c r="B257" s="12"/>
    </row>
    <row r="258" spans="2:2" ht="12.5">
      <c r="B258" s="12"/>
    </row>
    <row r="259" spans="2:2" ht="12.5">
      <c r="B259" s="12"/>
    </row>
    <row r="260" spans="2:2" ht="12.5">
      <c r="B260" s="12"/>
    </row>
    <row r="261" spans="2:2" ht="12.5">
      <c r="B261" s="12"/>
    </row>
    <row r="262" spans="2:2" ht="12.5">
      <c r="B262" s="12"/>
    </row>
    <row r="263" spans="2:2" ht="12.5">
      <c r="B263" s="12"/>
    </row>
    <row r="264" spans="2:2" ht="12.5">
      <c r="B264" s="12"/>
    </row>
    <row r="265" spans="2:2" ht="12.5">
      <c r="B265" s="12"/>
    </row>
    <row r="266" spans="2:2" ht="12.5">
      <c r="B266" s="12"/>
    </row>
    <row r="267" spans="2:2" ht="12.5">
      <c r="B267" s="12"/>
    </row>
    <row r="268" spans="2:2" ht="12.5">
      <c r="B268" s="12"/>
    </row>
    <row r="269" spans="2:2" ht="12.5">
      <c r="B269" s="12"/>
    </row>
    <row r="270" spans="2:2" ht="12.5">
      <c r="B270" s="12"/>
    </row>
    <row r="271" spans="2:2" ht="12.5">
      <c r="B271" s="12"/>
    </row>
    <row r="272" spans="2:2" ht="12.5">
      <c r="B272" s="12"/>
    </row>
    <row r="273" spans="2:2" ht="12.5">
      <c r="B273" s="12"/>
    </row>
    <row r="274" spans="2:2" ht="12.5">
      <c r="B274" s="12"/>
    </row>
    <row r="275" spans="2:2" ht="12.5">
      <c r="B275" s="12"/>
    </row>
    <row r="276" spans="2:2" ht="12.5">
      <c r="B276" s="12"/>
    </row>
    <row r="277" spans="2:2" ht="12.5">
      <c r="B277" s="12"/>
    </row>
    <row r="278" spans="2:2" ht="12.5">
      <c r="B278" s="12"/>
    </row>
    <row r="279" spans="2:2" ht="12.5">
      <c r="B279" s="12"/>
    </row>
    <row r="280" spans="2:2" ht="12.5">
      <c r="B280" s="12"/>
    </row>
    <row r="281" spans="2:2" ht="12.5">
      <c r="B281" s="12"/>
    </row>
    <row r="282" spans="2:2" ht="12.5">
      <c r="B282" s="12"/>
    </row>
    <row r="283" spans="2:2" ht="12.5">
      <c r="B283" s="12"/>
    </row>
    <row r="284" spans="2:2" ht="12.5">
      <c r="B284" s="12"/>
    </row>
    <row r="285" spans="2:2" ht="12.5">
      <c r="B285" s="12"/>
    </row>
    <row r="286" spans="2:2" ht="12.5">
      <c r="B286" s="12"/>
    </row>
    <row r="287" spans="2:2" ht="12.5">
      <c r="B287" s="12"/>
    </row>
    <row r="288" spans="2:2" ht="12.5">
      <c r="B288" s="12"/>
    </row>
    <row r="289" spans="2:2" ht="12.5">
      <c r="B289" s="12"/>
    </row>
    <row r="290" spans="2:2" ht="12.5">
      <c r="B290" s="12"/>
    </row>
    <row r="291" spans="2:2" ht="12.5">
      <c r="B291" s="12"/>
    </row>
    <row r="292" spans="2:2" ht="12.5">
      <c r="B292" s="12"/>
    </row>
    <row r="293" spans="2:2" ht="12.5">
      <c r="B293" s="12"/>
    </row>
    <row r="294" spans="2:2" ht="12.5">
      <c r="B294" s="12"/>
    </row>
    <row r="295" spans="2:2" ht="12.5">
      <c r="B295" s="12"/>
    </row>
    <row r="296" spans="2:2" ht="12.5">
      <c r="B296" s="12"/>
    </row>
    <row r="297" spans="2:2" ht="12.5">
      <c r="B297" s="12"/>
    </row>
    <row r="298" spans="2:2" ht="12.5">
      <c r="B298" s="12"/>
    </row>
    <row r="299" spans="2:2" ht="12.5">
      <c r="B299" s="12"/>
    </row>
    <row r="300" spans="2:2" ht="12.5">
      <c r="B300" s="12"/>
    </row>
    <row r="301" spans="2:2" ht="12.5">
      <c r="B301" s="12"/>
    </row>
    <row r="302" spans="2:2" ht="12.5">
      <c r="B302" s="12"/>
    </row>
    <row r="303" spans="2:2" ht="12.5">
      <c r="B303" s="12"/>
    </row>
    <row r="304" spans="2:2" ht="12.5">
      <c r="B304" s="12"/>
    </row>
    <row r="305" spans="2:2" ht="12.5">
      <c r="B305" s="12"/>
    </row>
    <row r="306" spans="2:2" ht="12.5">
      <c r="B306" s="12"/>
    </row>
    <row r="307" spans="2:2" ht="12.5">
      <c r="B307" s="12"/>
    </row>
    <row r="308" spans="2:2" ht="12.5">
      <c r="B308" s="12"/>
    </row>
    <row r="309" spans="2:2" ht="12.5">
      <c r="B309" s="12"/>
    </row>
    <row r="310" spans="2:2" ht="12.5">
      <c r="B310" s="12"/>
    </row>
    <row r="311" spans="2:2" ht="12.5">
      <c r="B311" s="12"/>
    </row>
    <row r="312" spans="2:2" ht="12.5">
      <c r="B312" s="12"/>
    </row>
    <row r="313" spans="2:2" ht="12.5">
      <c r="B313" s="12"/>
    </row>
    <row r="314" spans="2:2" ht="12.5">
      <c r="B314" s="12"/>
    </row>
    <row r="315" spans="2:2" ht="12.5">
      <c r="B315" s="12"/>
    </row>
    <row r="316" spans="2:2" ht="12.5">
      <c r="B316" s="12"/>
    </row>
    <row r="317" spans="2:2" ht="12.5">
      <c r="B317" s="12"/>
    </row>
    <row r="318" spans="2:2" ht="12.5">
      <c r="B318" s="12"/>
    </row>
    <row r="319" spans="2:2" ht="12.5">
      <c r="B319" s="12"/>
    </row>
    <row r="320" spans="2:2" ht="12.5">
      <c r="B320" s="12"/>
    </row>
    <row r="321" spans="2:2" ht="12.5">
      <c r="B321" s="12"/>
    </row>
    <row r="322" spans="2:2" ht="12.5">
      <c r="B322" s="12"/>
    </row>
    <row r="323" spans="2:2" ht="12.5">
      <c r="B323" s="12"/>
    </row>
    <row r="324" spans="2:2" ht="12.5">
      <c r="B324" s="12"/>
    </row>
    <row r="325" spans="2:2" ht="12.5">
      <c r="B325" s="12"/>
    </row>
    <row r="326" spans="2:2" ht="12.5">
      <c r="B326" s="12"/>
    </row>
    <row r="327" spans="2:2" ht="12.5">
      <c r="B327" s="12"/>
    </row>
    <row r="328" spans="2:2" ht="12.5">
      <c r="B328" s="12"/>
    </row>
    <row r="329" spans="2:2" ht="12.5">
      <c r="B329" s="12"/>
    </row>
    <row r="330" spans="2:2" ht="12.5">
      <c r="B330" s="12"/>
    </row>
    <row r="331" spans="2:2" ht="12.5">
      <c r="B331" s="12"/>
    </row>
    <row r="332" spans="2:2" ht="12.5">
      <c r="B332" s="12"/>
    </row>
    <row r="333" spans="2:2" ht="12.5">
      <c r="B333" s="12"/>
    </row>
    <row r="334" spans="2:2" ht="12.5">
      <c r="B334" s="12"/>
    </row>
    <row r="335" spans="2:2" ht="12.5">
      <c r="B335" s="12"/>
    </row>
    <row r="336" spans="2:2" ht="12.5">
      <c r="B336" s="12"/>
    </row>
    <row r="337" spans="2:2" ht="12.5">
      <c r="B337" s="12"/>
    </row>
    <row r="338" spans="2:2" ht="12.5">
      <c r="B338" s="12"/>
    </row>
    <row r="339" spans="2:2" ht="12.5">
      <c r="B339" s="12"/>
    </row>
    <row r="340" spans="2:2" ht="12.5">
      <c r="B340" s="12"/>
    </row>
    <row r="341" spans="2:2" ht="12.5">
      <c r="B341" s="12"/>
    </row>
    <row r="342" spans="2:2" ht="12.5">
      <c r="B342" s="12"/>
    </row>
    <row r="343" spans="2:2" ht="12.5">
      <c r="B343" s="12"/>
    </row>
    <row r="344" spans="2:2" ht="12.5">
      <c r="B344" s="12"/>
    </row>
    <row r="345" spans="2:2" ht="12.5">
      <c r="B345" s="12"/>
    </row>
    <row r="346" spans="2:2" ht="12.5">
      <c r="B346" s="12"/>
    </row>
    <row r="347" spans="2:2" ht="12.5">
      <c r="B347" s="12"/>
    </row>
    <row r="348" spans="2:2" ht="12.5">
      <c r="B348" s="12"/>
    </row>
    <row r="349" spans="2:2" ht="12.5">
      <c r="B349" s="12"/>
    </row>
    <row r="350" spans="2:2" ht="12.5">
      <c r="B350" s="12"/>
    </row>
    <row r="351" spans="2:2" ht="12.5">
      <c r="B351" s="12"/>
    </row>
    <row r="352" spans="2:2" ht="12.5">
      <c r="B352" s="12"/>
    </row>
    <row r="353" spans="2:2" ht="12.5">
      <c r="B353" s="12"/>
    </row>
    <row r="354" spans="2:2" ht="12.5">
      <c r="B354" s="12"/>
    </row>
    <row r="355" spans="2:2" ht="12.5">
      <c r="B355" s="12"/>
    </row>
    <row r="356" spans="2:2" ht="12.5">
      <c r="B356" s="12"/>
    </row>
    <row r="357" spans="2:2" ht="12.5">
      <c r="B357" s="12"/>
    </row>
    <row r="358" spans="2:2" ht="12.5">
      <c r="B358" s="12"/>
    </row>
    <row r="359" spans="2:2" ht="12.5">
      <c r="B359" s="12"/>
    </row>
    <row r="360" spans="2:2" ht="12.5">
      <c r="B360" s="12"/>
    </row>
    <row r="361" spans="2:2" ht="12.5">
      <c r="B361" s="12"/>
    </row>
    <row r="362" spans="2:2" ht="12.5">
      <c r="B362" s="12"/>
    </row>
    <row r="363" spans="2:2" ht="12.5">
      <c r="B363" s="12"/>
    </row>
    <row r="364" spans="2:2" ht="12.5">
      <c r="B364" s="12"/>
    </row>
    <row r="365" spans="2:2" ht="12.5">
      <c r="B365" s="12"/>
    </row>
    <row r="366" spans="2:2" ht="12.5">
      <c r="B366" s="12"/>
    </row>
    <row r="367" spans="2:2" ht="12.5">
      <c r="B367" s="12"/>
    </row>
    <row r="368" spans="2:2" ht="12.5">
      <c r="B368" s="12"/>
    </row>
    <row r="369" spans="2:2" ht="12.5">
      <c r="B369" s="12"/>
    </row>
    <row r="370" spans="2:2" ht="12.5">
      <c r="B370" s="12"/>
    </row>
    <row r="371" spans="2:2" ht="12.5">
      <c r="B371" s="12"/>
    </row>
    <row r="372" spans="2:2" ht="12.5">
      <c r="B372" s="12"/>
    </row>
    <row r="373" spans="2:2" ht="12.5">
      <c r="B373" s="12"/>
    </row>
    <row r="374" spans="2:2" ht="12.5">
      <c r="B374" s="12"/>
    </row>
    <row r="375" spans="2:2" ht="12.5">
      <c r="B375" s="12"/>
    </row>
    <row r="376" spans="2:2" ht="12.5">
      <c r="B376" s="12"/>
    </row>
    <row r="377" spans="2:2" ht="12.5">
      <c r="B377" s="12"/>
    </row>
    <row r="378" spans="2:2" ht="12.5">
      <c r="B378" s="12"/>
    </row>
    <row r="379" spans="2:2" ht="12.5">
      <c r="B379" s="12"/>
    </row>
    <row r="380" spans="2:2" ht="12.5">
      <c r="B380" s="12"/>
    </row>
    <row r="381" spans="2:2" ht="12.5">
      <c r="B381" s="12"/>
    </row>
    <row r="382" spans="2:2" ht="12.5">
      <c r="B382" s="12"/>
    </row>
    <row r="383" spans="2:2" ht="12.5">
      <c r="B383" s="12"/>
    </row>
    <row r="384" spans="2:2" ht="12.5">
      <c r="B384" s="12"/>
    </row>
    <row r="385" spans="2:2" ht="12.5">
      <c r="B385" s="12"/>
    </row>
    <row r="386" spans="2:2" ht="12.5">
      <c r="B386" s="12"/>
    </row>
    <row r="387" spans="2:2" ht="12.5">
      <c r="B387" s="12"/>
    </row>
    <row r="388" spans="2:2" ht="12.5">
      <c r="B388" s="12"/>
    </row>
    <row r="389" spans="2:2" ht="12.5">
      <c r="B389" s="12"/>
    </row>
    <row r="390" spans="2:2" ht="12.5">
      <c r="B390" s="12"/>
    </row>
    <row r="391" spans="2:2" ht="12.5">
      <c r="B391" s="12"/>
    </row>
    <row r="392" spans="2:2" ht="12.5">
      <c r="B392" s="12"/>
    </row>
    <row r="393" spans="2:2" ht="12.5">
      <c r="B393" s="12"/>
    </row>
    <row r="394" spans="2:2" ht="12.5">
      <c r="B394" s="12"/>
    </row>
    <row r="395" spans="2:2" ht="12.5">
      <c r="B395" s="12"/>
    </row>
    <row r="396" spans="2:2" ht="12.5">
      <c r="B396" s="12"/>
    </row>
    <row r="397" spans="2:2" ht="12.5">
      <c r="B397" s="12"/>
    </row>
    <row r="398" spans="2:2" ht="12.5">
      <c r="B398" s="12"/>
    </row>
    <row r="399" spans="2:2" ht="12.5">
      <c r="B399" s="12"/>
    </row>
    <row r="400" spans="2:2" ht="12.5">
      <c r="B400" s="12"/>
    </row>
    <row r="401" spans="2:2" ht="12.5">
      <c r="B401" s="12"/>
    </row>
    <row r="402" spans="2:2" ht="12.5">
      <c r="B402" s="12"/>
    </row>
    <row r="403" spans="2:2" ht="12.5">
      <c r="B403" s="12"/>
    </row>
    <row r="404" spans="2:2" ht="12.5">
      <c r="B404" s="12"/>
    </row>
    <row r="405" spans="2:2" ht="12.5">
      <c r="B405" s="12"/>
    </row>
    <row r="406" spans="2:2" ht="12.5">
      <c r="B406" s="12"/>
    </row>
    <row r="407" spans="2:2" ht="12.5">
      <c r="B407" s="12"/>
    </row>
    <row r="408" spans="2:2" ht="12.5">
      <c r="B408" s="12"/>
    </row>
    <row r="409" spans="2:2" ht="12.5">
      <c r="B409" s="12"/>
    </row>
    <row r="410" spans="2:2" ht="12.5">
      <c r="B410" s="12"/>
    </row>
    <row r="411" spans="2:2" ht="12.5">
      <c r="B411" s="12"/>
    </row>
    <row r="412" spans="2:2" ht="12.5">
      <c r="B412" s="12"/>
    </row>
    <row r="413" spans="2:2" ht="12.5">
      <c r="B413" s="12"/>
    </row>
    <row r="414" spans="2:2" ht="12.5">
      <c r="B414" s="12"/>
    </row>
    <row r="415" spans="2:2" ht="12.5">
      <c r="B415" s="12"/>
    </row>
    <row r="416" spans="2:2" ht="12.5">
      <c r="B416" s="12"/>
    </row>
    <row r="417" spans="2:2" ht="12.5">
      <c r="B417" s="12"/>
    </row>
    <row r="418" spans="2:2" ht="12.5">
      <c r="B418" s="12"/>
    </row>
    <row r="419" spans="2:2" ht="12.5">
      <c r="B419" s="12"/>
    </row>
    <row r="420" spans="2:2" ht="12.5">
      <c r="B420" s="12"/>
    </row>
    <row r="421" spans="2:2" ht="12.5">
      <c r="B421" s="12"/>
    </row>
    <row r="422" spans="2:2" ht="12.5">
      <c r="B422" s="12"/>
    </row>
    <row r="423" spans="2:2" ht="12.5">
      <c r="B423" s="12"/>
    </row>
    <row r="424" spans="2:2" ht="12.5">
      <c r="B424" s="12"/>
    </row>
    <row r="425" spans="2:2" ht="12.5">
      <c r="B425" s="12"/>
    </row>
    <row r="426" spans="2:2" ht="12.5">
      <c r="B426" s="12"/>
    </row>
    <row r="427" spans="2:2" ht="12.5">
      <c r="B427" s="12"/>
    </row>
    <row r="428" spans="2:2" ht="12.5">
      <c r="B428" s="12"/>
    </row>
    <row r="429" spans="2:2" ht="12.5">
      <c r="B429" s="12"/>
    </row>
    <row r="430" spans="2:2" ht="12.5">
      <c r="B430" s="12"/>
    </row>
    <row r="431" spans="2:2" ht="12.5">
      <c r="B431" s="12"/>
    </row>
    <row r="432" spans="2:2" ht="12.5">
      <c r="B432" s="12"/>
    </row>
    <row r="433" spans="2:2" ht="12.5">
      <c r="B433" s="12"/>
    </row>
    <row r="434" spans="2:2" ht="12.5">
      <c r="B434" s="12"/>
    </row>
    <row r="435" spans="2:2" ht="12.5">
      <c r="B435" s="12"/>
    </row>
    <row r="436" spans="2:2" ht="12.5">
      <c r="B436" s="12"/>
    </row>
    <row r="437" spans="2:2" ht="12.5">
      <c r="B437" s="12"/>
    </row>
    <row r="438" spans="2:2" ht="12.5">
      <c r="B438" s="12"/>
    </row>
    <row r="439" spans="2:2" ht="12.5">
      <c r="B439" s="12"/>
    </row>
    <row r="440" spans="2:2" ht="12.5">
      <c r="B440" s="12"/>
    </row>
    <row r="441" spans="2:2" ht="12.5">
      <c r="B441" s="12"/>
    </row>
    <row r="442" spans="2:2" ht="12.5">
      <c r="B442" s="12"/>
    </row>
    <row r="443" spans="2:2" ht="12.5">
      <c r="B443" s="12"/>
    </row>
    <row r="444" spans="2:2" ht="12.5">
      <c r="B444" s="12"/>
    </row>
    <row r="445" spans="2:2" ht="12.5">
      <c r="B445" s="12"/>
    </row>
    <row r="446" spans="2:2" ht="12.5">
      <c r="B446" s="12"/>
    </row>
    <row r="447" spans="2:2" ht="12.5">
      <c r="B447" s="12"/>
    </row>
    <row r="448" spans="2:2" ht="12.5">
      <c r="B448" s="12"/>
    </row>
    <row r="449" spans="2:2" ht="12.5">
      <c r="B449" s="12"/>
    </row>
    <row r="450" spans="2:2" ht="12.5">
      <c r="B450" s="12"/>
    </row>
    <row r="451" spans="2:2" ht="12.5">
      <c r="B451" s="12"/>
    </row>
    <row r="452" spans="2:2" ht="12.5">
      <c r="B452" s="12"/>
    </row>
    <row r="453" spans="2:2" ht="12.5">
      <c r="B453" s="12"/>
    </row>
    <row r="454" spans="2:2" ht="12.5">
      <c r="B454" s="12"/>
    </row>
    <row r="455" spans="2:2" ht="12.5">
      <c r="B455" s="12"/>
    </row>
    <row r="456" spans="2:2" ht="12.5">
      <c r="B456" s="12"/>
    </row>
    <row r="457" spans="2:2" ht="12.5">
      <c r="B457" s="12"/>
    </row>
    <row r="458" spans="2:2" ht="12.5">
      <c r="B458" s="12"/>
    </row>
    <row r="459" spans="2:2" ht="12.5">
      <c r="B459" s="12"/>
    </row>
    <row r="460" spans="2:2" ht="12.5">
      <c r="B460" s="12"/>
    </row>
    <row r="461" spans="2:2" ht="12.5">
      <c r="B461" s="12"/>
    </row>
    <row r="462" spans="2:2" ht="12.5">
      <c r="B462" s="12"/>
    </row>
    <row r="463" spans="2:2" ht="12.5">
      <c r="B463" s="12"/>
    </row>
    <row r="464" spans="2:2" ht="12.5">
      <c r="B464" s="12"/>
    </row>
    <row r="465" spans="2:2" ht="12.5">
      <c r="B465" s="12"/>
    </row>
    <row r="466" spans="2:2" ht="12.5">
      <c r="B466" s="12"/>
    </row>
    <row r="467" spans="2:2" ht="12.5">
      <c r="B467" s="12"/>
    </row>
    <row r="468" spans="2:2" ht="12.5">
      <c r="B468" s="12"/>
    </row>
    <row r="469" spans="2:2" ht="12.5">
      <c r="B469" s="12"/>
    </row>
    <row r="470" spans="2:2" ht="12.5">
      <c r="B470" s="12"/>
    </row>
    <row r="471" spans="2:2" ht="12.5">
      <c r="B471" s="12"/>
    </row>
    <row r="472" spans="2:2" ht="12.5">
      <c r="B472" s="12"/>
    </row>
    <row r="473" spans="2:2" ht="12.5">
      <c r="B473" s="12"/>
    </row>
    <row r="474" spans="2:2" ht="12.5">
      <c r="B474" s="12"/>
    </row>
    <row r="475" spans="2:2" ht="12.5">
      <c r="B475" s="12"/>
    </row>
    <row r="476" spans="2:2" ht="12.5">
      <c r="B476" s="12"/>
    </row>
    <row r="477" spans="2:2" ht="12.5">
      <c r="B477" s="12"/>
    </row>
    <row r="478" spans="2:2" ht="12.5">
      <c r="B478" s="12"/>
    </row>
    <row r="479" spans="2:2" ht="12.5">
      <c r="B479" s="12"/>
    </row>
    <row r="480" spans="2:2" ht="12.5">
      <c r="B480" s="12"/>
    </row>
    <row r="481" spans="2:2" ht="12.5">
      <c r="B481" s="12"/>
    </row>
    <row r="482" spans="2:2" ht="12.5">
      <c r="B482" s="12"/>
    </row>
    <row r="483" spans="2:2" ht="12.5">
      <c r="B483" s="12"/>
    </row>
    <row r="484" spans="2:2" ht="12.5">
      <c r="B484" s="12"/>
    </row>
    <row r="485" spans="2:2" ht="12.5">
      <c r="B485" s="12"/>
    </row>
    <row r="486" spans="2:2" ht="12.5">
      <c r="B486" s="12"/>
    </row>
    <row r="487" spans="2:2" ht="12.5">
      <c r="B487" s="12"/>
    </row>
    <row r="488" spans="2:2" ht="12.5">
      <c r="B488" s="12"/>
    </row>
    <row r="489" spans="2:2" ht="12.5">
      <c r="B489" s="12"/>
    </row>
    <row r="490" spans="2:2" ht="12.5">
      <c r="B490" s="12"/>
    </row>
    <row r="491" spans="2:2" ht="12.5">
      <c r="B491" s="12"/>
    </row>
    <row r="492" spans="2:2" ht="12.5">
      <c r="B492" s="12"/>
    </row>
    <row r="493" spans="2:2" ht="12.5">
      <c r="B493" s="12"/>
    </row>
    <row r="494" spans="2:2" ht="12.5">
      <c r="B494" s="12"/>
    </row>
    <row r="495" spans="2:2" ht="12.5">
      <c r="B495" s="12"/>
    </row>
    <row r="496" spans="2:2" ht="12.5">
      <c r="B496" s="12"/>
    </row>
    <row r="497" spans="2:2" ht="12.5">
      <c r="B497" s="12"/>
    </row>
    <row r="498" spans="2:2" ht="12.5">
      <c r="B498" s="12"/>
    </row>
    <row r="499" spans="2:2" ht="12.5">
      <c r="B499" s="12"/>
    </row>
    <row r="500" spans="2:2" ht="12.5">
      <c r="B500" s="12"/>
    </row>
    <row r="501" spans="2:2" ht="12.5">
      <c r="B501" s="12"/>
    </row>
    <row r="502" spans="2:2" ht="12.5">
      <c r="B502" s="12"/>
    </row>
    <row r="503" spans="2:2" ht="12.5">
      <c r="B503" s="12"/>
    </row>
    <row r="504" spans="2:2" ht="12.5">
      <c r="B504" s="12"/>
    </row>
    <row r="505" spans="2:2" ht="12.5">
      <c r="B505" s="12"/>
    </row>
    <row r="506" spans="2:2" ht="12.5">
      <c r="B506" s="12"/>
    </row>
    <row r="507" spans="2:2" ht="12.5">
      <c r="B507" s="12"/>
    </row>
    <row r="508" spans="2:2" ht="12.5">
      <c r="B508" s="12"/>
    </row>
    <row r="509" spans="2:2" ht="12.5">
      <c r="B509" s="12"/>
    </row>
    <row r="510" spans="2:2" ht="12.5">
      <c r="B510" s="12"/>
    </row>
    <row r="511" spans="2:2" ht="12.5">
      <c r="B511" s="12"/>
    </row>
    <row r="512" spans="2:2" ht="12.5">
      <c r="B512" s="12"/>
    </row>
    <row r="513" spans="2:2" ht="12.5">
      <c r="B513" s="12"/>
    </row>
    <row r="514" spans="2:2" ht="12.5">
      <c r="B514" s="12"/>
    </row>
    <row r="515" spans="2:2" ht="12.5">
      <c r="B515" s="12"/>
    </row>
    <row r="516" spans="2:2" ht="12.5">
      <c r="B516" s="12"/>
    </row>
    <row r="517" spans="2:2" ht="12.5">
      <c r="B517" s="12"/>
    </row>
    <row r="518" spans="2:2" ht="12.5">
      <c r="B518" s="12"/>
    </row>
    <row r="519" spans="2:2" ht="12.5">
      <c r="B519" s="12"/>
    </row>
    <row r="520" spans="2:2" ht="12.5">
      <c r="B520" s="12"/>
    </row>
    <row r="521" spans="2:2" ht="12.5">
      <c r="B521" s="12"/>
    </row>
    <row r="522" spans="2:2" ht="12.5">
      <c r="B522" s="12"/>
    </row>
    <row r="523" spans="2:2" ht="12.5">
      <c r="B523" s="12"/>
    </row>
    <row r="524" spans="2:2" ht="12.5">
      <c r="B524" s="12"/>
    </row>
    <row r="525" spans="2:2" ht="12.5">
      <c r="B525" s="12"/>
    </row>
    <row r="526" spans="2:2" ht="12.5">
      <c r="B526" s="12"/>
    </row>
    <row r="527" spans="2:2" ht="12.5">
      <c r="B527" s="12"/>
    </row>
    <row r="528" spans="2:2" ht="12.5">
      <c r="B528" s="12"/>
    </row>
    <row r="529" spans="2:2" ht="12.5">
      <c r="B529" s="12"/>
    </row>
    <row r="530" spans="2:2" ht="12.5">
      <c r="B530" s="12"/>
    </row>
    <row r="531" spans="2:2" ht="12.5">
      <c r="B531" s="12"/>
    </row>
    <row r="532" spans="2:2" ht="12.5">
      <c r="B532" s="12"/>
    </row>
    <row r="533" spans="2:2" ht="12.5">
      <c r="B533" s="12"/>
    </row>
    <row r="534" spans="2:2" ht="12.5">
      <c r="B534" s="12"/>
    </row>
    <row r="535" spans="2:2" ht="12.5">
      <c r="B535" s="12"/>
    </row>
    <row r="536" spans="2:2" ht="12.5">
      <c r="B536" s="12"/>
    </row>
    <row r="537" spans="2:2" ht="12.5">
      <c r="B537" s="12"/>
    </row>
    <row r="538" spans="2:2" ht="12.5">
      <c r="B538" s="12"/>
    </row>
    <row r="539" spans="2:2" ht="12.5">
      <c r="B539" s="12"/>
    </row>
    <row r="540" spans="2:2" ht="12.5">
      <c r="B540" s="12"/>
    </row>
    <row r="541" spans="2:2" ht="12.5">
      <c r="B541" s="12"/>
    </row>
    <row r="542" spans="2:2" ht="12.5">
      <c r="B542" s="12"/>
    </row>
    <row r="543" spans="2:2" ht="12.5">
      <c r="B543" s="12"/>
    </row>
    <row r="544" spans="2:2" ht="12.5">
      <c r="B544" s="12"/>
    </row>
    <row r="545" spans="2:2" ht="12.5">
      <c r="B545" s="12"/>
    </row>
    <row r="546" spans="2:2" ht="12.5">
      <c r="B546" s="12"/>
    </row>
    <row r="547" spans="2:2" ht="12.5">
      <c r="B547" s="12"/>
    </row>
    <row r="548" spans="2:2" ht="12.5">
      <c r="B548" s="12"/>
    </row>
    <row r="549" spans="2:2" ht="12.5">
      <c r="B549" s="12"/>
    </row>
    <row r="550" spans="2:2" ht="12.5">
      <c r="B550" s="12"/>
    </row>
    <row r="551" spans="2:2" ht="12.5">
      <c r="B551" s="12"/>
    </row>
    <row r="552" spans="2:2" ht="12.5">
      <c r="B552" s="12"/>
    </row>
    <row r="553" spans="2:2" ht="12.5">
      <c r="B553" s="12"/>
    </row>
    <row r="554" spans="2:2" ht="12.5">
      <c r="B554" s="12"/>
    </row>
    <row r="555" spans="2:2" ht="12.5">
      <c r="B555" s="12"/>
    </row>
    <row r="556" spans="2:2" ht="12.5">
      <c r="B556" s="12"/>
    </row>
    <row r="557" spans="2:2" ht="12.5">
      <c r="B557" s="12"/>
    </row>
    <row r="558" spans="2:2" ht="12.5">
      <c r="B558" s="12"/>
    </row>
    <row r="559" spans="2:2" ht="12.5">
      <c r="B559" s="12"/>
    </row>
    <row r="560" spans="2:2" ht="12.5">
      <c r="B560" s="12"/>
    </row>
    <row r="561" spans="2:2" ht="12.5">
      <c r="B561" s="12"/>
    </row>
    <row r="562" spans="2:2" ht="12.5">
      <c r="B562" s="12"/>
    </row>
    <row r="563" spans="2:2" ht="12.5">
      <c r="B563" s="12"/>
    </row>
    <row r="564" spans="2:2" ht="12.5">
      <c r="B564" s="12"/>
    </row>
    <row r="565" spans="2:2" ht="12.5">
      <c r="B565" s="12"/>
    </row>
    <row r="566" spans="2:2" ht="12.5">
      <c r="B566" s="12"/>
    </row>
    <row r="567" spans="2:2" ht="12.5">
      <c r="B567" s="12"/>
    </row>
    <row r="568" spans="2:2" ht="12.5">
      <c r="B568" s="12"/>
    </row>
    <row r="569" spans="2:2" ht="12.5">
      <c r="B569" s="12"/>
    </row>
    <row r="570" spans="2:2" ht="12.5">
      <c r="B570" s="12"/>
    </row>
    <row r="571" spans="2:2" ht="12.5">
      <c r="B571" s="12"/>
    </row>
    <row r="572" spans="2:2" ht="12.5">
      <c r="B572" s="12"/>
    </row>
    <row r="573" spans="2:2" ht="12.5">
      <c r="B573" s="12"/>
    </row>
    <row r="574" spans="2:2" ht="12.5">
      <c r="B574" s="12"/>
    </row>
    <row r="575" spans="2:2" ht="12.5">
      <c r="B575" s="12"/>
    </row>
    <row r="576" spans="2:2" ht="12.5">
      <c r="B576" s="12"/>
    </row>
    <row r="577" spans="2:2" ht="12.5">
      <c r="B577" s="12"/>
    </row>
    <row r="578" spans="2:2" ht="12.5">
      <c r="B578" s="12"/>
    </row>
    <row r="579" spans="2:2" ht="12.5">
      <c r="B579" s="12"/>
    </row>
    <row r="580" spans="2:2" ht="12.5">
      <c r="B580" s="12"/>
    </row>
    <row r="581" spans="2:2" ht="12.5">
      <c r="B581" s="12"/>
    </row>
    <row r="582" spans="2:2" ht="12.5">
      <c r="B582" s="12"/>
    </row>
    <row r="583" spans="2:2" ht="12.5">
      <c r="B583" s="12"/>
    </row>
    <row r="584" spans="2:2" ht="12.5">
      <c r="B584" s="12"/>
    </row>
    <row r="585" spans="2:2" ht="12.5">
      <c r="B585" s="12"/>
    </row>
    <row r="586" spans="2:2" ht="12.5">
      <c r="B586" s="12"/>
    </row>
    <row r="587" spans="2:2" ht="12.5">
      <c r="B587" s="12"/>
    </row>
    <row r="588" spans="2:2" ht="12.5">
      <c r="B588" s="12"/>
    </row>
    <row r="589" spans="2:2" ht="12.5">
      <c r="B589" s="12"/>
    </row>
    <row r="590" spans="2:2" ht="12.5">
      <c r="B590" s="12"/>
    </row>
    <row r="591" spans="2:2" ht="12.5">
      <c r="B591" s="12"/>
    </row>
    <row r="592" spans="2:2" ht="12.5">
      <c r="B592" s="12"/>
    </row>
    <row r="593" spans="2:2" ht="12.5">
      <c r="B593" s="12"/>
    </row>
    <row r="594" spans="2:2" ht="12.5">
      <c r="B594" s="12"/>
    </row>
    <row r="595" spans="2:2" ht="12.5">
      <c r="B595" s="12"/>
    </row>
    <row r="596" spans="2:2" ht="12.5">
      <c r="B596" s="12"/>
    </row>
    <row r="597" spans="2:2" ht="12.5">
      <c r="B597" s="12"/>
    </row>
    <row r="598" spans="2:2" ht="12.5">
      <c r="B598" s="12"/>
    </row>
    <row r="599" spans="2:2" ht="12.5">
      <c r="B599" s="12"/>
    </row>
    <row r="600" spans="2:2" ht="12.5">
      <c r="B600" s="12"/>
    </row>
    <row r="601" spans="2:2" ht="12.5">
      <c r="B601" s="12"/>
    </row>
    <row r="602" spans="2:2" ht="12.5">
      <c r="B602" s="12"/>
    </row>
    <row r="603" spans="2:2" ht="12.5">
      <c r="B603" s="12"/>
    </row>
    <row r="604" spans="2:2" ht="12.5">
      <c r="B604" s="12"/>
    </row>
    <row r="605" spans="2:2" ht="12.5">
      <c r="B605" s="12"/>
    </row>
    <row r="606" spans="2:2" ht="12.5">
      <c r="B606" s="12"/>
    </row>
    <row r="607" spans="2:2" ht="12.5">
      <c r="B607" s="12"/>
    </row>
    <row r="608" spans="2:2" ht="12.5">
      <c r="B608" s="12"/>
    </row>
    <row r="609" spans="2:2" ht="12.5">
      <c r="B609" s="12"/>
    </row>
    <row r="610" spans="2:2" ht="12.5">
      <c r="B610" s="12"/>
    </row>
    <row r="611" spans="2:2" ht="12.5">
      <c r="B611" s="12"/>
    </row>
    <row r="612" spans="2:2" ht="12.5">
      <c r="B612" s="12"/>
    </row>
    <row r="613" spans="2:2" ht="12.5">
      <c r="B613" s="12"/>
    </row>
    <row r="614" spans="2:2" ht="12.5">
      <c r="B614" s="12"/>
    </row>
    <row r="615" spans="2:2" ht="12.5">
      <c r="B615" s="12"/>
    </row>
    <row r="616" spans="2:2" ht="12.5">
      <c r="B616" s="12"/>
    </row>
    <row r="617" spans="2:2" ht="12.5">
      <c r="B617" s="12"/>
    </row>
    <row r="618" spans="2:2" ht="12.5">
      <c r="B618" s="12"/>
    </row>
    <row r="619" spans="2:2" ht="12.5">
      <c r="B619" s="12"/>
    </row>
    <row r="620" spans="2:2" ht="12.5">
      <c r="B620" s="12"/>
    </row>
    <row r="621" spans="2:2" ht="12.5">
      <c r="B621" s="12"/>
    </row>
    <row r="622" spans="2:2" ht="12.5">
      <c r="B622" s="12"/>
    </row>
    <row r="623" spans="2:2" ht="12.5">
      <c r="B623" s="12"/>
    </row>
    <row r="624" spans="2:2" ht="12.5">
      <c r="B624" s="12"/>
    </row>
    <row r="625" spans="2:2" ht="12.5">
      <c r="B625" s="12"/>
    </row>
    <row r="626" spans="2:2" ht="12.5">
      <c r="B626" s="12"/>
    </row>
    <row r="627" spans="2:2" ht="12.5">
      <c r="B627" s="12"/>
    </row>
    <row r="628" spans="2:2" ht="12.5">
      <c r="B628" s="12"/>
    </row>
    <row r="629" spans="2:2" ht="12.5">
      <c r="B629" s="12"/>
    </row>
    <row r="630" spans="2:2" ht="12.5">
      <c r="B630" s="12"/>
    </row>
    <row r="631" spans="2:2" ht="12.5">
      <c r="B631" s="12"/>
    </row>
    <row r="632" spans="2:2" ht="12.5">
      <c r="B632" s="12"/>
    </row>
    <row r="633" spans="2:2" ht="12.5">
      <c r="B633" s="12"/>
    </row>
    <row r="634" spans="2:2" ht="12.5">
      <c r="B634" s="12"/>
    </row>
    <row r="635" spans="2:2" ht="12.5">
      <c r="B635" s="12"/>
    </row>
    <row r="636" spans="2:2" ht="12.5">
      <c r="B636" s="12"/>
    </row>
    <row r="637" spans="2:2" ht="12.5">
      <c r="B637" s="12"/>
    </row>
    <row r="638" spans="2:2" ht="12.5">
      <c r="B638" s="12"/>
    </row>
    <row r="639" spans="2:2" ht="12.5">
      <c r="B639" s="12"/>
    </row>
    <row r="640" spans="2:2" ht="12.5">
      <c r="B640" s="12"/>
    </row>
    <row r="641" spans="2:2" ht="12.5">
      <c r="B641" s="12"/>
    </row>
    <row r="642" spans="2:2" ht="12.5">
      <c r="B642" s="12"/>
    </row>
    <row r="643" spans="2:2" ht="12.5">
      <c r="B643" s="12"/>
    </row>
    <row r="644" spans="2:2" ht="12.5">
      <c r="B644" s="12"/>
    </row>
    <row r="645" spans="2:2" ht="12.5">
      <c r="B645" s="12"/>
    </row>
    <row r="646" spans="2:2" ht="12.5">
      <c r="B646" s="12"/>
    </row>
    <row r="647" spans="2:2" ht="12.5">
      <c r="B647" s="12"/>
    </row>
    <row r="648" spans="2:2" ht="12.5">
      <c r="B648" s="12"/>
    </row>
    <row r="649" spans="2:2" ht="12.5">
      <c r="B649" s="12"/>
    </row>
    <row r="650" spans="2:2" ht="12.5">
      <c r="B650" s="12"/>
    </row>
    <row r="651" spans="2:2" ht="12.5">
      <c r="B651" s="12"/>
    </row>
    <row r="652" spans="2:2" ht="12.5">
      <c r="B652" s="12"/>
    </row>
    <row r="653" spans="2:2" ht="12.5">
      <c r="B653" s="12"/>
    </row>
    <row r="654" spans="2:2" ht="12.5">
      <c r="B654" s="12"/>
    </row>
    <row r="655" spans="2:2" ht="12.5">
      <c r="B655" s="12"/>
    </row>
    <row r="656" spans="2:2" ht="12.5">
      <c r="B656" s="12"/>
    </row>
    <row r="657" spans="2:2" ht="12.5">
      <c r="B657" s="12"/>
    </row>
    <row r="658" spans="2:2" ht="12.5">
      <c r="B658" s="12"/>
    </row>
    <row r="659" spans="2:2" ht="12.5">
      <c r="B659" s="12"/>
    </row>
    <row r="660" spans="2:2" ht="12.5">
      <c r="B660" s="12"/>
    </row>
    <row r="661" spans="2:2" ht="12.5">
      <c r="B661" s="12"/>
    </row>
    <row r="662" spans="2:2" ht="12.5">
      <c r="B662" s="12"/>
    </row>
    <row r="663" spans="2:2" ht="12.5">
      <c r="B663" s="12"/>
    </row>
    <row r="664" spans="2:2" ht="12.5">
      <c r="B664" s="12"/>
    </row>
    <row r="665" spans="2:2" ht="12.5">
      <c r="B665" s="12"/>
    </row>
    <row r="666" spans="2:2" ht="12.5">
      <c r="B666" s="12"/>
    </row>
    <row r="667" spans="2:2" ht="12.5">
      <c r="B667" s="12"/>
    </row>
    <row r="668" spans="2:2" ht="12.5">
      <c r="B668" s="12"/>
    </row>
    <row r="669" spans="2:2" ht="12.5">
      <c r="B669" s="12"/>
    </row>
    <row r="670" spans="2:2" ht="12.5">
      <c r="B670" s="12"/>
    </row>
    <row r="671" spans="2:2" ht="12.5">
      <c r="B671" s="12"/>
    </row>
    <row r="672" spans="2:2" ht="12.5">
      <c r="B672" s="12"/>
    </row>
    <row r="673" spans="2:2" ht="12.5">
      <c r="B673" s="12"/>
    </row>
    <row r="674" spans="2:2" ht="12.5">
      <c r="B674" s="12"/>
    </row>
    <row r="675" spans="2:2" ht="12.5">
      <c r="B675" s="12"/>
    </row>
    <row r="676" spans="2:2" ht="12.5">
      <c r="B676" s="12"/>
    </row>
    <row r="677" spans="2:2" ht="12.5">
      <c r="B677" s="12"/>
    </row>
    <row r="678" spans="2:2" ht="12.5">
      <c r="B678" s="12"/>
    </row>
    <row r="679" spans="2:2" ht="12.5">
      <c r="B679" s="12"/>
    </row>
    <row r="680" spans="2:2" ht="12.5">
      <c r="B680" s="12"/>
    </row>
    <row r="681" spans="2:2" ht="12.5">
      <c r="B681" s="12"/>
    </row>
    <row r="682" spans="2:2" ht="12.5">
      <c r="B682" s="12"/>
    </row>
    <row r="683" spans="2:2" ht="12.5">
      <c r="B683" s="12"/>
    </row>
    <row r="684" spans="2:2" ht="12.5">
      <c r="B684" s="12"/>
    </row>
    <row r="685" spans="2:2" ht="12.5">
      <c r="B685" s="12"/>
    </row>
    <row r="686" spans="2:2" ht="12.5">
      <c r="B686" s="12"/>
    </row>
    <row r="687" spans="2:2" ht="12.5">
      <c r="B687" s="12"/>
    </row>
    <row r="688" spans="2:2" ht="12.5">
      <c r="B688" s="12"/>
    </row>
    <row r="689" spans="2:2" ht="12.5">
      <c r="B689" s="12"/>
    </row>
    <row r="690" spans="2:2" ht="12.5">
      <c r="B690" s="12"/>
    </row>
    <row r="691" spans="2:2" ht="12.5">
      <c r="B691" s="12"/>
    </row>
    <row r="692" spans="2:2" ht="12.5">
      <c r="B692" s="12"/>
    </row>
    <row r="693" spans="2:2" ht="12.5">
      <c r="B693" s="12"/>
    </row>
    <row r="694" spans="2:2" ht="12.5">
      <c r="B694" s="12"/>
    </row>
    <row r="695" spans="2:2" ht="12.5">
      <c r="B695" s="12"/>
    </row>
    <row r="696" spans="2:2" ht="12.5">
      <c r="B696" s="12"/>
    </row>
    <row r="697" spans="2:2" ht="12.5">
      <c r="B697" s="12"/>
    </row>
    <row r="698" spans="2:2" ht="12.5">
      <c r="B698" s="12"/>
    </row>
    <row r="699" spans="2:2" ht="12.5">
      <c r="B699" s="12"/>
    </row>
    <row r="700" spans="2:2" ht="12.5">
      <c r="B700" s="12"/>
    </row>
    <row r="701" spans="2:2" ht="12.5">
      <c r="B701" s="12"/>
    </row>
    <row r="702" spans="2:2" ht="12.5">
      <c r="B702" s="12"/>
    </row>
    <row r="703" spans="2:2" ht="12.5">
      <c r="B703" s="12"/>
    </row>
    <row r="704" spans="2:2" ht="12.5">
      <c r="B704" s="12"/>
    </row>
    <row r="705" spans="2:2" ht="12.5">
      <c r="B705" s="12"/>
    </row>
    <row r="706" spans="2:2" ht="12.5">
      <c r="B706" s="12"/>
    </row>
    <row r="707" spans="2:2" ht="12.5">
      <c r="B707" s="12"/>
    </row>
    <row r="708" spans="2:2" ht="12.5">
      <c r="B708" s="12"/>
    </row>
    <row r="709" spans="2:2" ht="12.5">
      <c r="B709" s="12"/>
    </row>
    <row r="710" spans="2:2" ht="12.5">
      <c r="B710" s="12"/>
    </row>
    <row r="711" spans="2:2" ht="12.5">
      <c r="B711" s="12"/>
    </row>
    <row r="712" spans="2:2" ht="12.5">
      <c r="B712" s="12"/>
    </row>
    <row r="713" spans="2:2" ht="12.5">
      <c r="B713" s="12"/>
    </row>
    <row r="714" spans="2:2" ht="12.5">
      <c r="B714" s="12"/>
    </row>
    <row r="715" spans="2:2" ht="12.5">
      <c r="B715" s="12"/>
    </row>
    <row r="716" spans="2:2" ht="12.5">
      <c r="B716" s="12"/>
    </row>
    <row r="717" spans="2:2" ht="12.5">
      <c r="B717" s="12"/>
    </row>
    <row r="718" spans="2:2" ht="12.5">
      <c r="B718" s="12"/>
    </row>
    <row r="719" spans="2:2" ht="12.5">
      <c r="B719" s="12"/>
    </row>
    <row r="720" spans="2:2" ht="12.5">
      <c r="B720" s="12"/>
    </row>
    <row r="721" spans="2:2" ht="12.5">
      <c r="B721" s="12"/>
    </row>
    <row r="722" spans="2:2" ht="12.5">
      <c r="B722" s="12"/>
    </row>
    <row r="723" spans="2:2" ht="12.5">
      <c r="B723" s="12"/>
    </row>
    <row r="724" spans="2:2" ht="12.5">
      <c r="B724" s="12"/>
    </row>
    <row r="725" spans="2:2" ht="12.5">
      <c r="B725" s="12"/>
    </row>
    <row r="726" spans="2:2" ht="12.5">
      <c r="B726" s="12"/>
    </row>
    <row r="727" spans="2:2" ht="12.5">
      <c r="B727" s="12"/>
    </row>
    <row r="728" spans="2:2" ht="12.5">
      <c r="B728" s="12"/>
    </row>
    <row r="729" spans="2:2" ht="12.5">
      <c r="B729" s="12"/>
    </row>
    <row r="730" spans="2:2" ht="12.5">
      <c r="B730" s="12"/>
    </row>
    <row r="731" spans="2:2" ht="12.5">
      <c r="B731" s="12"/>
    </row>
    <row r="732" spans="2:2" ht="12.5">
      <c r="B732" s="12"/>
    </row>
    <row r="733" spans="2:2" ht="12.5">
      <c r="B733" s="12"/>
    </row>
    <row r="734" spans="2:2" ht="12.5">
      <c r="B734" s="12"/>
    </row>
    <row r="735" spans="2:2" ht="12.5">
      <c r="B735" s="12"/>
    </row>
    <row r="736" spans="2:2" ht="12.5">
      <c r="B736" s="12"/>
    </row>
    <row r="737" spans="2:2" ht="12.5">
      <c r="B737" s="12"/>
    </row>
    <row r="738" spans="2:2" ht="12.5">
      <c r="B738" s="12"/>
    </row>
    <row r="739" spans="2:2" ht="12.5">
      <c r="B739" s="12"/>
    </row>
    <row r="740" spans="2:2" ht="12.5">
      <c r="B740" s="12"/>
    </row>
    <row r="741" spans="2:2" ht="12.5">
      <c r="B741" s="12"/>
    </row>
    <row r="742" spans="2:2" ht="12.5">
      <c r="B742" s="12"/>
    </row>
    <row r="743" spans="2:2" ht="12.5">
      <c r="B743" s="12"/>
    </row>
    <row r="744" spans="2:2" ht="12.5">
      <c r="B744" s="12"/>
    </row>
    <row r="745" spans="2:2" ht="12.5">
      <c r="B745" s="12"/>
    </row>
    <row r="746" spans="2:2" ht="12.5">
      <c r="B746" s="12"/>
    </row>
    <row r="747" spans="2:2" ht="12.5">
      <c r="B747" s="12"/>
    </row>
    <row r="748" spans="2:2" ht="12.5">
      <c r="B748" s="12"/>
    </row>
    <row r="749" spans="2:2" ht="12.5">
      <c r="B749" s="12"/>
    </row>
    <row r="750" spans="2:2" ht="12.5">
      <c r="B750" s="12"/>
    </row>
    <row r="751" spans="2:2" ht="12.5">
      <c r="B751" s="12"/>
    </row>
    <row r="752" spans="2:2" ht="12.5">
      <c r="B752" s="12"/>
    </row>
    <row r="753" spans="2:2" ht="12.5">
      <c r="B753" s="12"/>
    </row>
    <row r="754" spans="2:2" ht="12.5">
      <c r="B754" s="12"/>
    </row>
    <row r="755" spans="2:2" ht="12.5">
      <c r="B755" s="12"/>
    </row>
    <row r="756" spans="2:2" ht="12.5">
      <c r="B756" s="12"/>
    </row>
    <row r="757" spans="2:2" ht="12.5">
      <c r="B757" s="12"/>
    </row>
    <row r="758" spans="2:2" ht="12.5">
      <c r="B758" s="12"/>
    </row>
    <row r="759" spans="2:2" ht="12.5">
      <c r="B759" s="12"/>
    </row>
    <row r="760" spans="2:2" ht="12.5">
      <c r="B760" s="12"/>
    </row>
    <row r="761" spans="2:2" ht="12.5">
      <c r="B761" s="12"/>
    </row>
    <row r="762" spans="2:2" ht="12.5">
      <c r="B762" s="12"/>
    </row>
    <row r="763" spans="2:2" ht="12.5">
      <c r="B763" s="12"/>
    </row>
    <row r="764" spans="2:2" ht="12.5">
      <c r="B764" s="12"/>
    </row>
    <row r="765" spans="2:2" ht="12.5">
      <c r="B765" s="12"/>
    </row>
    <row r="766" spans="2:2" ht="12.5">
      <c r="B766" s="12"/>
    </row>
    <row r="767" spans="2:2" ht="12.5">
      <c r="B767" s="12"/>
    </row>
    <row r="768" spans="2:2" ht="12.5">
      <c r="B768" s="12"/>
    </row>
    <row r="769" spans="2:2" ht="12.5">
      <c r="B769" s="12"/>
    </row>
    <row r="770" spans="2:2" ht="12.5">
      <c r="B770" s="12"/>
    </row>
    <row r="771" spans="2:2" ht="12.5">
      <c r="B771" s="12"/>
    </row>
    <row r="772" spans="2:2" ht="12.5">
      <c r="B772" s="12"/>
    </row>
    <row r="773" spans="2:2" ht="12.5">
      <c r="B773" s="12"/>
    </row>
    <row r="774" spans="2:2" ht="12.5">
      <c r="B774" s="12"/>
    </row>
    <row r="775" spans="2:2" ht="12.5">
      <c r="B775" s="12"/>
    </row>
    <row r="776" spans="2:2" ht="12.5">
      <c r="B776" s="12"/>
    </row>
    <row r="777" spans="2:2" ht="12.5">
      <c r="B777" s="12"/>
    </row>
    <row r="778" spans="2:2" ht="12.5">
      <c r="B778" s="12"/>
    </row>
    <row r="779" spans="2:2" ht="12.5">
      <c r="B779" s="12"/>
    </row>
    <row r="780" spans="2:2" ht="12.5">
      <c r="B780" s="12"/>
    </row>
    <row r="781" spans="2:2" ht="12.5">
      <c r="B781" s="12"/>
    </row>
    <row r="782" spans="2:2" ht="12.5">
      <c r="B782" s="12"/>
    </row>
    <row r="783" spans="2:2" ht="12.5">
      <c r="B783" s="12"/>
    </row>
    <row r="784" spans="2:2" ht="12.5">
      <c r="B784" s="12"/>
    </row>
    <row r="785" spans="2:2" ht="12.5">
      <c r="B785" s="12"/>
    </row>
    <row r="786" spans="2:2" ht="12.5">
      <c r="B786" s="12"/>
    </row>
    <row r="787" spans="2:2" ht="12.5">
      <c r="B787" s="12"/>
    </row>
    <row r="788" spans="2:2" ht="12.5">
      <c r="B788" s="12"/>
    </row>
    <row r="789" spans="2:2" ht="12.5">
      <c r="B789" s="12"/>
    </row>
    <row r="790" spans="2:2" ht="12.5">
      <c r="B790" s="12"/>
    </row>
    <row r="791" spans="2:2" ht="12.5">
      <c r="B791" s="12"/>
    </row>
    <row r="792" spans="2:2" ht="12.5">
      <c r="B792" s="12"/>
    </row>
    <row r="793" spans="2:2" ht="12.5">
      <c r="B793" s="12"/>
    </row>
    <row r="794" spans="2:2" ht="12.5">
      <c r="B794" s="12"/>
    </row>
    <row r="795" spans="2:2" ht="12.5">
      <c r="B795" s="12"/>
    </row>
    <row r="796" spans="2:2" ht="12.5">
      <c r="B796" s="12"/>
    </row>
    <row r="797" spans="2:2" ht="12.5">
      <c r="B797" s="12"/>
    </row>
    <row r="798" spans="2:2" ht="12.5">
      <c r="B798" s="12"/>
    </row>
    <row r="799" spans="2:2" ht="12.5">
      <c r="B799" s="12"/>
    </row>
    <row r="800" spans="2:2" ht="12.5">
      <c r="B800" s="12"/>
    </row>
    <row r="801" spans="2:2" ht="12.5">
      <c r="B801" s="12"/>
    </row>
    <row r="802" spans="2:2" ht="12.5">
      <c r="B802" s="12"/>
    </row>
    <row r="803" spans="2:2" ht="12.5">
      <c r="B803" s="12"/>
    </row>
    <row r="804" spans="2:2" ht="12.5">
      <c r="B804" s="12"/>
    </row>
    <row r="805" spans="2:2" ht="12.5">
      <c r="B805" s="12"/>
    </row>
    <row r="806" spans="2:2" ht="12.5">
      <c r="B806" s="12"/>
    </row>
    <row r="807" spans="2:2" ht="12.5">
      <c r="B807" s="12"/>
    </row>
    <row r="808" spans="2:2" ht="12.5">
      <c r="B808" s="12"/>
    </row>
    <row r="809" spans="2:2" ht="12.5">
      <c r="B809" s="12"/>
    </row>
    <row r="810" spans="2:2" ht="12.5">
      <c r="B810" s="12"/>
    </row>
    <row r="811" spans="2:2" ht="12.5">
      <c r="B811" s="12"/>
    </row>
    <row r="812" spans="2:2" ht="12.5">
      <c r="B812" s="12"/>
    </row>
    <row r="813" spans="2:2" ht="12.5">
      <c r="B813" s="12"/>
    </row>
    <row r="814" spans="2:2" ht="12.5">
      <c r="B814" s="12"/>
    </row>
    <row r="815" spans="2:2" ht="12.5">
      <c r="B815" s="12"/>
    </row>
    <row r="816" spans="2:2" ht="12.5">
      <c r="B816" s="12"/>
    </row>
    <row r="817" spans="2:2" ht="12.5">
      <c r="B817" s="12"/>
    </row>
    <row r="818" spans="2:2" ht="12.5">
      <c r="B818" s="12"/>
    </row>
    <row r="819" spans="2:2" ht="12.5">
      <c r="B819" s="12"/>
    </row>
    <row r="820" spans="2:2" ht="12.5">
      <c r="B820" s="12"/>
    </row>
    <row r="821" spans="2:2" ht="12.5">
      <c r="B821" s="12"/>
    </row>
    <row r="822" spans="2:2" ht="12.5">
      <c r="B822" s="12"/>
    </row>
    <row r="823" spans="2:2" ht="12.5">
      <c r="B823" s="12"/>
    </row>
    <row r="824" spans="2:2" ht="12.5">
      <c r="B824" s="12"/>
    </row>
    <row r="825" spans="2:2" ht="12.5">
      <c r="B825" s="12"/>
    </row>
    <row r="826" spans="2:2" ht="12.5">
      <c r="B826" s="12"/>
    </row>
    <row r="827" spans="2:2" ht="12.5">
      <c r="B827" s="12"/>
    </row>
    <row r="828" spans="2:2" ht="12.5">
      <c r="B828" s="12"/>
    </row>
    <row r="829" spans="2:2" ht="12.5">
      <c r="B829" s="12"/>
    </row>
    <row r="830" spans="2:2" ht="12.5">
      <c r="B830" s="12"/>
    </row>
    <row r="831" spans="2:2" ht="12.5">
      <c r="B831" s="12"/>
    </row>
    <row r="832" spans="2:2" ht="12.5">
      <c r="B832" s="12"/>
    </row>
    <row r="833" spans="2:2" ht="12.5">
      <c r="B833" s="12"/>
    </row>
    <row r="834" spans="2:2" ht="12.5">
      <c r="B834" s="12"/>
    </row>
    <row r="835" spans="2:2" ht="12.5">
      <c r="B835" s="12"/>
    </row>
    <row r="836" spans="2:2" ht="12.5">
      <c r="B836" s="12"/>
    </row>
    <row r="837" spans="2:2" ht="12.5">
      <c r="B837" s="12"/>
    </row>
    <row r="838" spans="2:2" ht="12.5">
      <c r="B838" s="12"/>
    </row>
    <row r="839" spans="2:2" ht="12.5">
      <c r="B839" s="12"/>
    </row>
    <row r="840" spans="2:2" ht="12.5">
      <c r="B840" s="12"/>
    </row>
    <row r="841" spans="2:2" ht="12.5">
      <c r="B841" s="12"/>
    </row>
    <row r="842" spans="2:2" ht="12.5">
      <c r="B842" s="12"/>
    </row>
    <row r="843" spans="2:2" ht="12.5">
      <c r="B843" s="12"/>
    </row>
    <row r="844" spans="2:2" ht="12.5">
      <c r="B844" s="12"/>
    </row>
    <row r="845" spans="2:2" ht="12.5">
      <c r="B845" s="12"/>
    </row>
    <row r="846" spans="2:2" ht="12.5">
      <c r="B846" s="12"/>
    </row>
    <row r="847" spans="2:2" ht="12.5">
      <c r="B847" s="12"/>
    </row>
    <row r="848" spans="2:2" ht="12.5">
      <c r="B848" s="12"/>
    </row>
    <row r="849" spans="2:2" ht="12.5">
      <c r="B849" s="12"/>
    </row>
    <row r="850" spans="2:2" ht="12.5">
      <c r="B850" s="12"/>
    </row>
    <row r="851" spans="2:2" ht="12.5">
      <c r="B851" s="12"/>
    </row>
    <row r="852" spans="2:2" ht="12.5">
      <c r="B852" s="12"/>
    </row>
    <row r="853" spans="2:2" ht="12.5">
      <c r="B853" s="12"/>
    </row>
    <row r="854" spans="2:2" ht="12.5">
      <c r="B854" s="12"/>
    </row>
    <row r="855" spans="2:2" ht="12.5">
      <c r="B855" s="12"/>
    </row>
    <row r="856" spans="2:2" ht="12.5">
      <c r="B856" s="12"/>
    </row>
    <row r="857" spans="2:2" ht="12.5">
      <c r="B857" s="12"/>
    </row>
    <row r="858" spans="2:2" ht="12.5">
      <c r="B858" s="12"/>
    </row>
    <row r="859" spans="2:2" ht="12.5">
      <c r="B859" s="12"/>
    </row>
    <row r="860" spans="2:2" ht="12.5">
      <c r="B860" s="12"/>
    </row>
    <row r="861" spans="2:2" ht="12.5">
      <c r="B861" s="12"/>
    </row>
    <row r="862" spans="2:2" ht="12.5">
      <c r="B862" s="12"/>
    </row>
    <row r="863" spans="2:2" ht="12.5">
      <c r="B863" s="12"/>
    </row>
    <row r="864" spans="2:2" ht="12.5">
      <c r="B864" s="12"/>
    </row>
    <row r="865" spans="2:2" ht="12.5">
      <c r="B865" s="12"/>
    </row>
    <row r="866" spans="2:2" ht="12.5">
      <c r="B866" s="12"/>
    </row>
    <row r="867" spans="2:2" ht="12.5">
      <c r="B867" s="12"/>
    </row>
    <row r="868" spans="2:2" ht="12.5">
      <c r="B868" s="12"/>
    </row>
    <row r="869" spans="2:2" ht="12.5">
      <c r="B869" s="12"/>
    </row>
    <row r="870" spans="2:2" ht="12.5">
      <c r="B870" s="12"/>
    </row>
    <row r="871" spans="2:2" ht="12.5">
      <c r="B871" s="12"/>
    </row>
    <row r="872" spans="2:2" ht="12.5">
      <c r="B872" s="12"/>
    </row>
    <row r="873" spans="2:2" ht="12.5">
      <c r="B873" s="12"/>
    </row>
    <row r="874" spans="2:2" ht="12.5">
      <c r="B874" s="12"/>
    </row>
    <row r="875" spans="2:2" ht="12.5">
      <c r="B875" s="12"/>
    </row>
    <row r="876" spans="2:2" ht="12.5">
      <c r="B876" s="12"/>
    </row>
    <row r="877" spans="2:2" ht="12.5">
      <c r="B877" s="12"/>
    </row>
    <row r="878" spans="2:2" ht="12.5">
      <c r="B878" s="12"/>
    </row>
    <row r="879" spans="2:2" ht="12.5">
      <c r="B879" s="12"/>
    </row>
    <row r="880" spans="2:2" ht="12.5">
      <c r="B880" s="12"/>
    </row>
    <row r="881" spans="2:2" ht="12.5">
      <c r="B881" s="12"/>
    </row>
    <row r="882" spans="2:2" ht="12.5">
      <c r="B882" s="12"/>
    </row>
    <row r="883" spans="2:2" ht="12.5">
      <c r="B883" s="12"/>
    </row>
    <row r="884" spans="2:2" ht="12.5">
      <c r="B884" s="12"/>
    </row>
    <row r="885" spans="2:2" ht="12.5">
      <c r="B885" s="12"/>
    </row>
    <row r="886" spans="2:2" ht="12.5">
      <c r="B886" s="12"/>
    </row>
    <row r="887" spans="2:2" ht="12.5">
      <c r="B887" s="12"/>
    </row>
    <row r="888" spans="2:2" ht="12.5">
      <c r="B888" s="12"/>
    </row>
    <row r="889" spans="2:2" ht="12.5">
      <c r="B889" s="12"/>
    </row>
    <row r="890" spans="2:2" ht="12.5">
      <c r="B890" s="12"/>
    </row>
    <row r="891" spans="2:2" ht="12.5">
      <c r="B891" s="12"/>
    </row>
    <row r="892" spans="2:2" ht="12.5">
      <c r="B892" s="12"/>
    </row>
    <row r="893" spans="2:2" ht="12.5">
      <c r="B893" s="12"/>
    </row>
    <row r="894" spans="2:2" ht="12.5">
      <c r="B894" s="12"/>
    </row>
    <row r="895" spans="2:2" ht="12.5">
      <c r="B895" s="12"/>
    </row>
    <row r="896" spans="2:2" ht="12.5">
      <c r="B896" s="12"/>
    </row>
    <row r="897" spans="2:2" ht="12.5">
      <c r="B897" s="12"/>
    </row>
    <row r="898" spans="2:2" ht="12.5">
      <c r="B898" s="12"/>
    </row>
    <row r="899" spans="2:2" ht="12.5">
      <c r="B899" s="12"/>
    </row>
    <row r="900" spans="2:2" ht="12.5">
      <c r="B900" s="12"/>
    </row>
    <row r="901" spans="2:2" ht="12.5">
      <c r="B901" s="12"/>
    </row>
    <row r="902" spans="2:2" ht="12.5">
      <c r="B902" s="12"/>
    </row>
    <row r="903" spans="2:2" ht="12.5">
      <c r="B903" s="12"/>
    </row>
    <row r="904" spans="2:2" ht="12.5">
      <c r="B904" s="12"/>
    </row>
    <row r="905" spans="2:2" ht="12.5">
      <c r="B905" s="12"/>
    </row>
    <row r="906" spans="2:2" ht="12.5">
      <c r="B906" s="12"/>
    </row>
    <row r="907" spans="2:2" ht="12.5">
      <c r="B907" s="12"/>
    </row>
    <row r="908" spans="2:2" ht="12.5">
      <c r="B908" s="12"/>
    </row>
    <row r="909" spans="2:2" ht="12.5">
      <c r="B909" s="12"/>
    </row>
    <row r="910" spans="2:2" ht="12.5">
      <c r="B910" s="12"/>
    </row>
    <row r="911" spans="2:2" ht="12.5">
      <c r="B911" s="12"/>
    </row>
    <row r="912" spans="2:2" ht="12.5">
      <c r="B912" s="12"/>
    </row>
    <row r="913" spans="2:2" ht="12.5">
      <c r="B913" s="12"/>
    </row>
    <row r="914" spans="2:2" ht="12.5">
      <c r="B914" s="12"/>
    </row>
    <row r="915" spans="2:2" ht="12.5">
      <c r="B915" s="12"/>
    </row>
    <row r="916" spans="2:2" ht="12.5">
      <c r="B916" s="12"/>
    </row>
    <row r="917" spans="2:2" ht="12.5">
      <c r="B917" s="12"/>
    </row>
    <row r="918" spans="2:2" ht="12.5">
      <c r="B918" s="12"/>
    </row>
    <row r="919" spans="2:2" ht="12.5">
      <c r="B919" s="12"/>
    </row>
    <row r="920" spans="2:2" ht="12.5">
      <c r="B920" s="12"/>
    </row>
    <row r="921" spans="2:2" ht="12.5">
      <c r="B921" s="12"/>
    </row>
    <row r="922" spans="2:2" ht="12.5">
      <c r="B922" s="12"/>
    </row>
    <row r="923" spans="2:2" ht="12.5">
      <c r="B923" s="12"/>
    </row>
    <row r="924" spans="2:2" ht="12.5">
      <c r="B924" s="12"/>
    </row>
    <row r="925" spans="2:2" ht="12.5">
      <c r="B925" s="12"/>
    </row>
    <row r="926" spans="2:2" ht="12.5">
      <c r="B926" s="12"/>
    </row>
    <row r="927" spans="2:2" ht="12.5">
      <c r="B927" s="12"/>
    </row>
    <row r="928" spans="2:2" ht="12.5">
      <c r="B928" s="12"/>
    </row>
    <row r="929" spans="2:2" ht="12.5">
      <c r="B929" s="12"/>
    </row>
    <row r="930" spans="2:2" ht="12.5">
      <c r="B930" s="12"/>
    </row>
    <row r="931" spans="2:2" ht="12.5">
      <c r="B931" s="12"/>
    </row>
    <row r="932" spans="2:2" ht="12.5">
      <c r="B932" s="12"/>
    </row>
    <row r="933" spans="2:2" ht="12.5">
      <c r="B933" s="12"/>
    </row>
    <row r="934" spans="2:2" ht="12.5">
      <c r="B934" s="12"/>
    </row>
    <row r="935" spans="2:2" ht="12.5">
      <c r="B935" s="12"/>
    </row>
    <row r="936" spans="2:2" ht="12.5">
      <c r="B936" s="12"/>
    </row>
    <row r="937" spans="2:2" ht="12.5">
      <c r="B937" s="12"/>
    </row>
    <row r="938" spans="2:2" ht="12.5">
      <c r="B938" s="12"/>
    </row>
    <row r="939" spans="2:2" ht="12.5">
      <c r="B939" s="12"/>
    </row>
    <row r="940" spans="2:2" ht="12.5">
      <c r="B940" s="12"/>
    </row>
    <row r="941" spans="2:2" ht="12.5">
      <c r="B941" s="12"/>
    </row>
    <row r="942" spans="2:2" ht="12.5">
      <c r="B942" s="12"/>
    </row>
    <row r="943" spans="2:2" ht="12.5">
      <c r="B943" s="12"/>
    </row>
    <row r="944" spans="2:2" ht="12.5">
      <c r="B944" s="12"/>
    </row>
    <row r="945" spans="2:2" ht="12.5">
      <c r="B945" s="12"/>
    </row>
    <row r="946" spans="2:2" ht="12.5">
      <c r="B946" s="12"/>
    </row>
    <row r="947" spans="2:2" ht="12.5">
      <c r="B947" s="12"/>
    </row>
    <row r="948" spans="2:2" ht="12.5">
      <c r="B948" s="12"/>
    </row>
    <row r="949" spans="2:2" ht="12.5">
      <c r="B949" s="12"/>
    </row>
    <row r="950" spans="2:2" ht="12.5">
      <c r="B950" s="12"/>
    </row>
    <row r="951" spans="2:2" ht="12.5">
      <c r="B951" s="12"/>
    </row>
    <row r="952" spans="2:2" ht="12.5">
      <c r="B952" s="12"/>
    </row>
    <row r="953" spans="2:2" ht="12.5">
      <c r="B953" s="12"/>
    </row>
    <row r="954" spans="2:2" ht="12.5">
      <c r="B954" s="12"/>
    </row>
    <row r="955" spans="2:2" ht="12.5">
      <c r="B955" s="12"/>
    </row>
    <row r="956" spans="2:2" ht="12.5">
      <c r="B956" s="12"/>
    </row>
    <row r="957" spans="2:2" ht="12.5">
      <c r="B957" s="12"/>
    </row>
    <row r="958" spans="2:2" ht="12.5">
      <c r="B958" s="12"/>
    </row>
    <row r="959" spans="2:2" ht="12.5">
      <c r="B959" s="12"/>
    </row>
    <row r="960" spans="2:2" ht="12.5">
      <c r="B960" s="12"/>
    </row>
    <row r="961" spans="2:2" ht="12.5">
      <c r="B961" s="12"/>
    </row>
    <row r="962" spans="2:2" ht="12.5">
      <c r="B962" s="12"/>
    </row>
    <row r="963" spans="2:2" ht="12.5">
      <c r="B963" s="12"/>
    </row>
    <row r="964" spans="2:2" ht="12.5">
      <c r="B964" s="12"/>
    </row>
    <row r="965" spans="2:2" ht="12.5">
      <c r="B965" s="12"/>
    </row>
    <row r="966" spans="2:2" ht="12.5">
      <c r="B966" s="12"/>
    </row>
    <row r="967" spans="2:2" ht="12.5">
      <c r="B967" s="12"/>
    </row>
    <row r="968" spans="2:2" ht="12.5">
      <c r="B968" s="12"/>
    </row>
    <row r="969" spans="2:2" ht="12.5">
      <c r="B969" s="12"/>
    </row>
    <row r="970" spans="2:2" ht="12.5">
      <c r="B970" s="12"/>
    </row>
    <row r="971" spans="2:2" ht="12.5">
      <c r="B971" s="12"/>
    </row>
    <row r="972" spans="2:2" ht="12.5">
      <c r="B972" s="12"/>
    </row>
    <row r="973" spans="2:2" ht="12.5">
      <c r="B973" s="12"/>
    </row>
    <row r="974" spans="2:2" ht="12.5">
      <c r="B974" s="12"/>
    </row>
    <row r="975" spans="2:2" ht="12.5">
      <c r="B975" s="12"/>
    </row>
    <row r="976" spans="2:2" ht="12.5">
      <c r="B976" s="12"/>
    </row>
    <row r="977" spans="2:2" ht="12.5">
      <c r="B977" s="12"/>
    </row>
    <row r="978" spans="2:2" ht="12.5">
      <c r="B978" s="12"/>
    </row>
    <row r="979" spans="2:2" ht="12.5">
      <c r="B979" s="12"/>
    </row>
    <row r="980" spans="2:2" ht="12.5">
      <c r="B980" s="12"/>
    </row>
    <row r="981" spans="2:2" ht="12.5">
      <c r="B981" s="12"/>
    </row>
    <row r="982" spans="2:2" ht="12.5">
      <c r="B982" s="12"/>
    </row>
    <row r="983" spans="2:2" ht="12.5">
      <c r="B983" s="12"/>
    </row>
    <row r="984" spans="2:2" ht="12.5">
      <c r="B984" s="12"/>
    </row>
    <row r="985" spans="2:2" ht="12.5">
      <c r="B985" s="12"/>
    </row>
    <row r="986" spans="2:2" ht="12.5">
      <c r="B986" s="12"/>
    </row>
    <row r="987" spans="2:2" ht="12.5">
      <c r="B987" s="12"/>
    </row>
    <row r="988" spans="2:2" ht="12.5">
      <c r="B988" s="12"/>
    </row>
    <row r="989" spans="2:2" ht="12.5">
      <c r="B989" s="12"/>
    </row>
    <row r="990" spans="2:2" ht="12.5">
      <c r="B990" s="12"/>
    </row>
    <row r="991" spans="2:2" ht="12.5">
      <c r="B991" s="12"/>
    </row>
    <row r="992" spans="2:2" ht="12.5">
      <c r="B992" s="12"/>
    </row>
    <row r="993" spans="2:2" ht="12.5">
      <c r="B993" s="12"/>
    </row>
    <row r="994" spans="2:2" ht="12.5">
      <c r="B994" s="12"/>
    </row>
    <row r="995" spans="2:2" ht="12.5">
      <c r="B995" s="12"/>
    </row>
    <row r="996" spans="2:2" ht="12.5">
      <c r="B996" s="12"/>
    </row>
    <row r="997" spans="2:2" ht="12.5">
      <c r="B997" s="12"/>
    </row>
    <row r="998" spans="2:2" ht="12.5">
      <c r="B998" s="12"/>
    </row>
    <row r="999" spans="2:2" ht="12.5">
      <c r="B999" s="12"/>
    </row>
    <row r="1000" spans="2:2" ht="12.5">
      <c r="B1000" s="12"/>
    </row>
    <row r="1001" spans="2:2" ht="12.5">
      <c r="B1001" s="12"/>
    </row>
    <row r="1002" spans="2:2" ht="12.5">
      <c r="B1002" s="12"/>
    </row>
    <row r="1003" spans="2:2" ht="12.5">
      <c r="B1003" s="12"/>
    </row>
    <row r="1004" spans="2:2" ht="12.5">
      <c r="B1004" s="12"/>
    </row>
    <row r="1005" spans="2:2" ht="12.5">
      <c r="B1005" s="12"/>
    </row>
    <row r="1006" spans="2:2" ht="12.5">
      <c r="B1006" s="12"/>
    </row>
    <row r="1007" spans="2:2" ht="12.5">
      <c r="B1007" s="12"/>
    </row>
    <row r="1008" spans="2:2" ht="12.5">
      <c r="B1008" s="12"/>
    </row>
    <row r="1009" spans="2:2" ht="12.5">
      <c r="B1009" s="12"/>
    </row>
    <row r="1010" spans="2:2" ht="12.5">
      <c r="B1010" s="12"/>
    </row>
    <row r="1011" spans="2:2" ht="12.5">
      <c r="B1011" s="12"/>
    </row>
    <row r="1012" spans="2:2" ht="12.5">
      <c r="B1012" s="12"/>
    </row>
    <row r="1013" spans="2:2" ht="12.5">
      <c r="B1013" s="12"/>
    </row>
    <row r="1014" spans="2:2" ht="12.5">
      <c r="B1014" s="12"/>
    </row>
    <row r="1015" spans="2:2" ht="12.5">
      <c r="B1015" s="12"/>
    </row>
    <row r="1016" spans="2:2" ht="12.5">
      <c r="B1016" s="12"/>
    </row>
    <row r="1017" spans="2:2" ht="12.5">
      <c r="B1017" s="12"/>
    </row>
    <row r="1018" spans="2:2" ht="12.5">
      <c r="B1018" s="12"/>
    </row>
    <row r="1019" spans="2:2" ht="12.5">
      <c r="B1019" s="12"/>
    </row>
    <row r="1020" spans="2:2" ht="12.5">
      <c r="B1020" s="12"/>
    </row>
    <row r="1021" spans="2:2" ht="12.5">
      <c r="B1021" s="12"/>
    </row>
    <row r="1022" spans="2:2" ht="12.5">
      <c r="B1022" s="12"/>
    </row>
    <row r="1023" spans="2:2" ht="12.5">
      <c r="B1023" s="12"/>
    </row>
    <row r="1024" spans="2:2" ht="12.5">
      <c r="B1024" s="12"/>
    </row>
    <row r="1025" spans="2:2" ht="12.5">
      <c r="B1025" s="12"/>
    </row>
    <row r="1026" spans="2:2" ht="12.5">
      <c r="B1026" s="12"/>
    </row>
    <row r="1027" spans="2:2" ht="12.5">
      <c r="B1027" s="12"/>
    </row>
    <row r="1028" spans="2:2" ht="12.5">
      <c r="B1028" s="12"/>
    </row>
    <row r="1029" spans="2:2" ht="12.5">
      <c r="B1029" s="12"/>
    </row>
    <row r="1030" spans="2:2" ht="12.5">
      <c r="B1030" s="12"/>
    </row>
    <row r="1031" spans="2:2" ht="12.5">
      <c r="B1031" s="12"/>
    </row>
    <row r="1032" spans="2:2" ht="12.5">
      <c r="B1032" s="12"/>
    </row>
    <row r="1033" spans="2:2" ht="12.5">
      <c r="B1033" s="12"/>
    </row>
    <row r="1034" spans="2:2" ht="12.5">
      <c r="B1034" s="12"/>
    </row>
    <row r="1035" spans="2:2" ht="12.5">
      <c r="B1035" s="12"/>
    </row>
    <row r="1036" spans="2:2" ht="12.5">
      <c r="B1036" s="12"/>
    </row>
    <row r="1037" spans="2:2" ht="12.5">
      <c r="B1037" s="12"/>
    </row>
    <row r="1038" spans="2:2" ht="12.5">
      <c r="B1038" s="12"/>
    </row>
    <row r="1039" spans="2:2" ht="12.5">
      <c r="B1039" s="12"/>
    </row>
    <row r="1040" spans="2:2" ht="12.5">
      <c r="B1040" s="12"/>
    </row>
    <row r="1041" spans="2:2" ht="12.5">
      <c r="B1041" s="12"/>
    </row>
    <row r="1042" spans="2:2" ht="12.5">
      <c r="B1042" s="12"/>
    </row>
    <row r="1043" spans="2:2" ht="12.5">
      <c r="B1043" s="12"/>
    </row>
    <row r="1044" spans="2:2" ht="12.5">
      <c r="B1044" s="12"/>
    </row>
    <row r="1045" spans="2:2" ht="12.5">
      <c r="B1045" s="12"/>
    </row>
    <row r="1046" spans="2:2" ht="12.5">
      <c r="B1046" s="12"/>
    </row>
    <row r="1047" spans="2:2" ht="12.5">
      <c r="B1047" s="12"/>
    </row>
    <row r="1048" spans="2:2" ht="12.5">
      <c r="B1048" s="12"/>
    </row>
    <row r="1049" spans="2:2" ht="12.5">
      <c r="B1049" s="12"/>
    </row>
    <row r="1050" spans="2:2" ht="12.5">
      <c r="B1050" s="12"/>
    </row>
    <row r="1051" spans="2:2" ht="12.5">
      <c r="B1051" s="12"/>
    </row>
    <row r="1052" spans="2:2" ht="12.5">
      <c r="B1052" s="12"/>
    </row>
    <row r="1053" spans="2:2" ht="12.5">
      <c r="B1053" s="12"/>
    </row>
    <row r="1054" spans="2:2" ht="12.5">
      <c r="B1054" s="12"/>
    </row>
    <row r="1055" spans="2:2" ht="12.5">
      <c r="B1055" s="12"/>
    </row>
    <row r="1056" spans="2:2" ht="12.5">
      <c r="B1056" s="12"/>
    </row>
    <row r="1057" spans="2:2" ht="12.5">
      <c r="B1057" s="12"/>
    </row>
    <row r="1058" spans="2:2" ht="12.5">
      <c r="B1058" s="12"/>
    </row>
    <row r="1059" spans="2:2" ht="12.5">
      <c r="B1059" s="12"/>
    </row>
    <row r="1060" spans="2:2" ht="12.5">
      <c r="B1060" s="12"/>
    </row>
    <row r="1061" spans="2:2" ht="12.5">
      <c r="B1061" s="12"/>
    </row>
    <row r="1062" spans="2:2" ht="12.5">
      <c r="B1062" s="12"/>
    </row>
    <row r="1063" spans="2:2" ht="12.5">
      <c r="B1063" s="12"/>
    </row>
    <row r="1064" spans="2:2" ht="12.5">
      <c r="B1064" s="12"/>
    </row>
    <row r="1065" spans="2:2" ht="12.5">
      <c r="B1065" s="12"/>
    </row>
    <row r="1066" spans="2:2" ht="12.5">
      <c r="B1066" s="12"/>
    </row>
    <row r="1067" spans="2:2" ht="12.5">
      <c r="B1067" s="12"/>
    </row>
    <row r="1068" spans="2:2" ht="12.5">
      <c r="B1068" s="12"/>
    </row>
    <row r="1069" spans="2:2" ht="12.5">
      <c r="B1069" s="12"/>
    </row>
    <row r="1070" spans="2:2" ht="12.5">
      <c r="B1070" s="12"/>
    </row>
    <row r="1071" spans="2:2" ht="12.5">
      <c r="B1071" s="12"/>
    </row>
    <row r="1072" spans="2:2" ht="12.5">
      <c r="B1072" s="12"/>
    </row>
    <row r="1073" spans="2:2" ht="12.5">
      <c r="B1073" s="12"/>
    </row>
    <row r="1074" spans="2:2" ht="12.5">
      <c r="B1074" s="12"/>
    </row>
    <row r="1075" spans="2:2" ht="12.5">
      <c r="B1075" s="12"/>
    </row>
    <row r="1076" spans="2:2" ht="12.5">
      <c r="B1076" s="12"/>
    </row>
    <row r="1077" spans="2:2" ht="12.5">
      <c r="B1077" s="12"/>
    </row>
    <row r="1078" spans="2:2" ht="12.5">
      <c r="B1078" s="12"/>
    </row>
    <row r="1079" spans="2:2" ht="12.5">
      <c r="B1079" s="12"/>
    </row>
    <row r="1080" spans="2:2" ht="12.5">
      <c r="B1080" s="12"/>
    </row>
    <row r="1081" spans="2:2" ht="12.5">
      <c r="B1081" s="12"/>
    </row>
    <row r="1082" spans="2:2" ht="12.5">
      <c r="B1082" s="12"/>
    </row>
    <row r="1083" spans="2:2" ht="12.5">
      <c r="B1083" s="12"/>
    </row>
    <row r="1084" spans="2:2" ht="12.5">
      <c r="B1084" s="12"/>
    </row>
    <row r="1085" spans="2:2" ht="12.5">
      <c r="B1085" s="12"/>
    </row>
    <row r="1086" spans="2:2" ht="12.5">
      <c r="B1086" s="12"/>
    </row>
    <row r="1087" spans="2:2" ht="12.5">
      <c r="B1087" s="12"/>
    </row>
    <row r="1088" spans="2:2" ht="12.5">
      <c r="B1088" s="12"/>
    </row>
    <row r="1089" spans="2:2" ht="12.5">
      <c r="B1089" s="12"/>
    </row>
    <row r="1090" spans="2:2" ht="12.5">
      <c r="B1090" s="12"/>
    </row>
    <row r="1091" spans="2:2" ht="12.5">
      <c r="B1091" s="12"/>
    </row>
    <row r="1092" spans="2:2" ht="12.5">
      <c r="B1092" s="12"/>
    </row>
    <row r="1093" spans="2:2" ht="12.5">
      <c r="B1093" s="12"/>
    </row>
    <row r="1094" spans="2:2" ht="12.5">
      <c r="B1094" s="12"/>
    </row>
    <row r="1095" spans="2:2" ht="12.5">
      <c r="B1095" s="12"/>
    </row>
    <row r="1096" spans="2:2" ht="12.5">
      <c r="B1096" s="12"/>
    </row>
    <row r="1097" spans="2:2" ht="12.5">
      <c r="B1097" s="12"/>
    </row>
    <row r="1098" spans="2:2" ht="12.5">
      <c r="B1098" s="12"/>
    </row>
    <row r="1099" spans="2:2" ht="12.5">
      <c r="B1099" s="12"/>
    </row>
    <row r="1100" spans="2:2" ht="12.5">
      <c r="B1100" s="12"/>
    </row>
    <row r="1101" spans="2:2" ht="12.5">
      <c r="B1101" s="12"/>
    </row>
    <row r="1102" spans="2:2" ht="12.5">
      <c r="B1102" s="12"/>
    </row>
    <row r="1103" spans="2:2" ht="12.5">
      <c r="B1103" s="12"/>
    </row>
    <row r="1104" spans="2:2" ht="12.5">
      <c r="B1104" s="12"/>
    </row>
    <row r="1105" spans="2:2" ht="12.5">
      <c r="B1105" s="12"/>
    </row>
    <row r="1106" spans="2:2" ht="12.5">
      <c r="B1106" s="12"/>
    </row>
    <row r="1107" spans="2:2" ht="12.5">
      <c r="B1107" s="12"/>
    </row>
    <row r="1108" spans="2:2" ht="12.5">
      <c r="B1108" s="12"/>
    </row>
    <row r="1109" spans="2:2" ht="12.5">
      <c r="B1109" s="12"/>
    </row>
    <row r="1110" spans="2:2" ht="12.5">
      <c r="B1110" s="12"/>
    </row>
    <row r="1111" spans="2:2" ht="12.5">
      <c r="B1111" s="12"/>
    </row>
    <row r="1112" spans="2:2" ht="12.5">
      <c r="B1112" s="12"/>
    </row>
    <row r="1113" spans="2:2" ht="12.5">
      <c r="B1113" s="12"/>
    </row>
    <row r="1114" spans="2:2" ht="12.5">
      <c r="B1114" s="12"/>
    </row>
    <row r="1115" spans="2:2" ht="12.5">
      <c r="B1115" s="12"/>
    </row>
    <row r="1116" spans="2:2" ht="12.5">
      <c r="B1116" s="12"/>
    </row>
    <row r="1117" spans="2:2" ht="12.5">
      <c r="B1117" s="12"/>
    </row>
    <row r="1118" spans="2:2" ht="12.5">
      <c r="B1118" s="12"/>
    </row>
    <row r="1119" spans="2:2" ht="12.5">
      <c r="B1119" s="12"/>
    </row>
    <row r="1120" spans="2:2" ht="12.5">
      <c r="B1120" s="12"/>
    </row>
    <row r="1121" spans="2:2" ht="12.5">
      <c r="B1121" s="12"/>
    </row>
    <row r="1122" spans="2:2" ht="12.5">
      <c r="B1122" s="12"/>
    </row>
    <row r="1123" spans="2:2" ht="12.5">
      <c r="B1123" s="12"/>
    </row>
    <row r="1124" spans="2:2" ht="12.5">
      <c r="B1124" s="12"/>
    </row>
    <row r="1125" spans="2:2" ht="12.5">
      <c r="B1125" s="12"/>
    </row>
    <row r="1126" spans="2:2" ht="12.5">
      <c r="B1126" s="12"/>
    </row>
    <row r="1127" spans="2:2" ht="12.5">
      <c r="B1127" s="12"/>
    </row>
    <row r="1128" spans="2:2" ht="12.5">
      <c r="B1128" s="12"/>
    </row>
    <row r="1129" spans="2:2" ht="12.5">
      <c r="B1129" s="12"/>
    </row>
    <row r="1130" spans="2:2" ht="12.5">
      <c r="B1130" s="12"/>
    </row>
    <row r="1131" spans="2:2" ht="12.5">
      <c r="B1131" s="12"/>
    </row>
    <row r="1132" spans="2:2" ht="12.5">
      <c r="B1132" s="12"/>
    </row>
    <row r="1133" spans="2:2" ht="12.5">
      <c r="B1133" s="12"/>
    </row>
    <row r="1134" spans="2:2" ht="12.5">
      <c r="B1134" s="12"/>
    </row>
    <row r="1135" spans="2:2" ht="12.5">
      <c r="B1135" s="12"/>
    </row>
    <row r="1136" spans="2:2" ht="12.5">
      <c r="B1136" s="12"/>
    </row>
    <row r="1137" spans="2:2" ht="12.5">
      <c r="B1137" s="12"/>
    </row>
    <row r="1138" spans="2:2" ht="12.5">
      <c r="B1138" s="12"/>
    </row>
    <row r="1139" spans="2:2" ht="12.5">
      <c r="B1139" s="12"/>
    </row>
    <row r="1140" spans="2:2" ht="12.5">
      <c r="B1140" s="12"/>
    </row>
    <row r="1141" spans="2:2" ht="12.5">
      <c r="B1141" s="12"/>
    </row>
    <row r="1142" spans="2:2" ht="12.5">
      <c r="B1142" s="12"/>
    </row>
    <row r="1143" spans="2:2" ht="12.5">
      <c r="B1143" s="12"/>
    </row>
    <row r="1144" spans="2:2" ht="12.5">
      <c r="B1144" s="12"/>
    </row>
    <row r="1145" spans="2:2" ht="12.5">
      <c r="B1145" s="12"/>
    </row>
    <row r="1146" spans="2:2" ht="12.5">
      <c r="B1146" s="12"/>
    </row>
    <row r="1147" spans="2:2" ht="12.5">
      <c r="B1147" s="12"/>
    </row>
    <row r="1148" spans="2:2" ht="12.5">
      <c r="B1148" s="12"/>
    </row>
    <row r="1149" spans="2:2" ht="12.5">
      <c r="B1149" s="12"/>
    </row>
    <row r="1150" spans="2:2" ht="12.5">
      <c r="B1150" s="12"/>
    </row>
    <row r="1151" spans="2:2" ht="12.5">
      <c r="B1151" s="12"/>
    </row>
    <row r="1152" spans="2:2" ht="12.5">
      <c r="B115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J9" sqref="AJ9"/>
    </sheetView>
  </sheetViews>
  <sheetFormatPr defaultColWidth="12.6328125" defaultRowHeight="15.75" customHeight="1"/>
  <cols>
    <col min="6" max="6" width="18.08984375" customWidth="1"/>
    <col min="10" max="10" width="13.90625" customWidth="1"/>
    <col min="11" max="11" width="19" customWidth="1"/>
    <col min="16" max="16" width="19.08984375" customWidth="1"/>
    <col min="17" max="17" width="17.453125" customWidth="1"/>
    <col min="21" max="22" width="15.08984375" customWidth="1"/>
    <col min="23" max="23" width="20" customWidth="1"/>
    <col min="24" max="24" width="15.36328125" customWidth="1"/>
    <col min="25" max="25" width="19.08984375" customWidth="1"/>
  </cols>
  <sheetData>
    <row r="1" spans="1:34" ht="26.25" customHeight="1">
      <c r="A1" s="13" t="s">
        <v>56</v>
      </c>
      <c r="B1" s="13" t="s">
        <v>0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  <c r="P1" s="14" t="s">
        <v>70</v>
      </c>
      <c r="Q1" s="14" t="s">
        <v>71</v>
      </c>
      <c r="R1" s="14" t="s">
        <v>72</v>
      </c>
      <c r="S1" s="14" t="s">
        <v>73</v>
      </c>
      <c r="T1" s="14" t="s">
        <v>74</v>
      </c>
      <c r="U1" s="14" t="s">
        <v>75</v>
      </c>
      <c r="V1" s="14" t="s">
        <v>76</v>
      </c>
      <c r="W1" s="14" t="s">
        <v>77</v>
      </c>
      <c r="X1" s="14" t="s">
        <v>78</v>
      </c>
      <c r="Y1" s="14" t="s">
        <v>79</v>
      </c>
      <c r="Z1" s="14" t="s">
        <v>80</v>
      </c>
      <c r="AA1" s="15" t="s">
        <v>6</v>
      </c>
      <c r="AB1" s="36">
        <v>45091</v>
      </c>
      <c r="AC1" s="16" t="s">
        <v>7</v>
      </c>
      <c r="AD1" s="15" t="s">
        <v>8</v>
      </c>
      <c r="AE1" s="15" t="s">
        <v>9</v>
      </c>
      <c r="AF1" s="37" t="s">
        <v>86</v>
      </c>
      <c r="AG1" s="37" t="s">
        <v>3</v>
      </c>
      <c r="AH1" s="37" t="s">
        <v>87</v>
      </c>
    </row>
    <row r="2" spans="1:34" ht="14.5">
      <c r="A2" s="5" t="s">
        <v>81</v>
      </c>
      <c r="B2" s="5" t="s">
        <v>5</v>
      </c>
      <c r="C2" s="17">
        <v>591474</v>
      </c>
      <c r="D2" s="17">
        <v>75289</v>
      </c>
      <c r="E2" s="17">
        <v>11015</v>
      </c>
      <c r="F2" s="2">
        <v>61</v>
      </c>
      <c r="G2" s="2">
        <v>7</v>
      </c>
      <c r="H2" s="2">
        <v>6</v>
      </c>
      <c r="I2" s="2">
        <v>30</v>
      </c>
      <c r="J2" s="2">
        <v>34.380000000000003</v>
      </c>
      <c r="K2" s="2">
        <v>0.76</v>
      </c>
      <c r="L2" s="2">
        <v>0</v>
      </c>
      <c r="M2" s="2">
        <v>9</v>
      </c>
      <c r="N2" s="2">
        <v>36</v>
      </c>
      <c r="O2" s="2">
        <v>234</v>
      </c>
      <c r="P2" s="2">
        <v>10</v>
      </c>
      <c r="Q2" s="2">
        <v>11</v>
      </c>
      <c r="R2" s="2">
        <v>50.8</v>
      </c>
      <c r="S2" s="2">
        <v>22.6</v>
      </c>
      <c r="T2" s="2">
        <v>841</v>
      </c>
      <c r="U2" s="2">
        <v>183</v>
      </c>
      <c r="V2" s="2">
        <v>34.700000000000003</v>
      </c>
      <c r="W2" s="2">
        <v>28.7</v>
      </c>
      <c r="X2" s="2">
        <v>49</v>
      </c>
      <c r="Y2" s="2">
        <v>8.6</v>
      </c>
      <c r="Z2" s="2">
        <v>35</v>
      </c>
      <c r="AA2" s="34">
        <v>115779</v>
      </c>
      <c r="AB2" s="34">
        <v>32970</v>
      </c>
      <c r="AC2" s="34">
        <v>239936</v>
      </c>
      <c r="AD2" s="34">
        <v>97664</v>
      </c>
      <c r="AE2" s="34">
        <v>180399</v>
      </c>
      <c r="AF2" s="34">
        <v>330427</v>
      </c>
      <c r="AG2" s="34">
        <v>336321</v>
      </c>
      <c r="AH2">
        <v>666748</v>
      </c>
    </row>
    <row r="3" spans="1:34" ht="14.5">
      <c r="A3" s="5" t="s">
        <v>81</v>
      </c>
      <c r="B3" s="5" t="s">
        <v>10</v>
      </c>
      <c r="C3" s="17">
        <v>847718</v>
      </c>
      <c r="D3" s="17">
        <v>27971</v>
      </c>
      <c r="E3" s="17">
        <v>2792</v>
      </c>
      <c r="F3" s="2">
        <v>346</v>
      </c>
      <c r="G3" s="2">
        <v>5</v>
      </c>
      <c r="H3" s="2">
        <v>5</v>
      </c>
      <c r="I3" s="2">
        <v>25</v>
      </c>
      <c r="J3" s="2">
        <v>53.89</v>
      </c>
      <c r="K3" s="2">
        <v>1.47</v>
      </c>
      <c r="L3" s="2">
        <v>0</v>
      </c>
      <c r="M3" s="2">
        <v>8</v>
      </c>
      <c r="N3" s="2">
        <v>35</v>
      </c>
      <c r="O3" s="2">
        <v>150</v>
      </c>
      <c r="P3" s="2">
        <v>9</v>
      </c>
      <c r="Q3" s="2">
        <v>9</v>
      </c>
      <c r="R3" s="2">
        <v>55.8</v>
      </c>
      <c r="S3" s="2">
        <v>20.8</v>
      </c>
      <c r="T3" s="2">
        <v>968</v>
      </c>
      <c r="U3" s="2">
        <v>297</v>
      </c>
      <c r="V3" s="2">
        <v>39.299999999999997</v>
      </c>
      <c r="W3" s="2">
        <v>22.1</v>
      </c>
      <c r="X3" s="2">
        <v>95</v>
      </c>
      <c r="Y3" s="2">
        <v>8.1999999999999993</v>
      </c>
      <c r="Z3" s="2">
        <v>40.9</v>
      </c>
      <c r="AA3" s="34">
        <v>134824</v>
      </c>
      <c r="AB3" s="34">
        <v>41999</v>
      </c>
      <c r="AC3" s="34">
        <v>332448</v>
      </c>
      <c r="AD3" s="34">
        <v>136430</v>
      </c>
      <c r="AE3" s="34">
        <v>229960</v>
      </c>
      <c r="AF3" s="34">
        <v>441377</v>
      </c>
      <c r="AG3" s="34">
        <v>434284</v>
      </c>
      <c r="AH3">
        <v>875661</v>
      </c>
    </row>
    <row r="4" spans="1:34" ht="14.5">
      <c r="A4" s="5" t="s">
        <v>81</v>
      </c>
      <c r="B4" s="5" t="s">
        <v>11</v>
      </c>
      <c r="C4" s="17">
        <v>1480458</v>
      </c>
      <c r="D4" s="17">
        <v>190112</v>
      </c>
      <c r="E4" s="17">
        <v>3032</v>
      </c>
      <c r="F4" s="2">
        <v>552</v>
      </c>
      <c r="G4" s="2">
        <v>12</v>
      </c>
      <c r="H4" s="2">
        <v>9</v>
      </c>
      <c r="I4" s="2">
        <v>45</v>
      </c>
      <c r="J4" s="2">
        <v>41.86</v>
      </c>
      <c r="K4" s="2">
        <v>2.06</v>
      </c>
      <c r="L4" s="2">
        <v>0</v>
      </c>
      <c r="M4" s="2">
        <v>20</v>
      </c>
      <c r="N4" s="2">
        <v>45</v>
      </c>
      <c r="O4" s="2">
        <v>190</v>
      </c>
      <c r="P4" s="2">
        <v>10</v>
      </c>
      <c r="Q4" s="2">
        <v>9</v>
      </c>
      <c r="R4" s="2">
        <v>53.6</v>
      </c>
      <c r="S4" s="2">
        <v>22.3</v>
      </c>
      <c r="T4" s="2">
        <v>1115</v>
      </c>
      <c r="U4" s="2">
        <v>389</v>
      </c>
      <c r="V4" s="2">
        <v>80.5</v>
      </c>
      <c r="W4" s="2">
        <v>21.8</v>
      </c>
      <c r="X4" s="2">
        <v>82</v>
      </c>
      <c r="Y4" s="2">
        <v>7.7</v>
      </c>
      <c r="Z4" s="2">
        <v>36.799999999999997</v>
      </c>
      <c r="AA4" s="34">
        <v>269403</v>
      </c>
      <c r="AB4" s="34">
        <v>83162</v>
      </c>
      <c r="AC4" s="34">
        <v>586845</v>
      </c>
      <c r="AD4" s="34">
        <v>261084</v>
      </c>
      <c r="AE4" s="34">
        <v>470033</v>
      </c>
      <c r="AF4" s="34">
        <v>858388</v>
      </c>
      <c r="AG4" s="34">
        <v>812139</v>
      </c>
      <c r="AH4">
        <v>1670527</v>
      </c>
    </row>
    <row r="5" spans="1:34" ht="14.5">
      <c r="A5" s="5" t="s">
        <v>81</v>
      </c>
      <c r="B5" s="5" t="s">
        <v>12</v>
      </c>
      <c r="C5" s="17">
        <v>779928</v>
      </c>
      <c r="D5" s="17">
        <v>113753</v>
      </c>
      <c r="E5" s="17">
        <v>1695</v>
      </c>
      <c r="F5" s="2">
        <v>527</v>
      </c>
      <c r="G5" s="2">
        <v>7</v>
      </c>
      <c r="H5" s="2">
        <v>7</v>
      </c>
      <c r="I5" s="2">
        <v>35</v>
      </c>
      <c r="J5" s="2">
        <v>41.86</v>
      </c>
      <c r="K5" s="2">
        <v>2.06</v>
      </c>
      <c r="L5" s="2">
        <v>0</v>
      </c>
      <c r="M5" s="2">
        <v>12</v>
      </c>
      <c r="N5" s="2">
        <v>23</v>
      </c>
      <c r="O5" s="2">
        <v>132</v>
      </c>
      <c r="P5" s="2">
        <v>12</v>
      </c>
      <c r="Q5" s="2">
        <v>12</v>
      </c>
      <c r="R5" s="2">
        <v>57</v>
      </c>
      <c r="S5" s="2">
        <v>19.100000000000001</v>
      </c>
      <c r="T5" s="2">
        <v>568</v>
      </c>
      <c r="U5" s="2">
        <v>156</v>
      </c>
      <c r="V5" s="2">
        <v>73.8</v>
      </c>
      <c r="W5" s="2">
        <v>26.2</v>
      </c>
      <c r="X5" s="2">
        <v>89</v>
      </c>
      <c r="Y5" s="2">
        <v>8</v>
      </c>
      <c r="Z5" s="2">
        <v>38.4</v>
      </c>
      <c r="AA5" s="34">
        <v>137353</v>
      </c>
      <c r="AB5" s="34">
        <v>51345</v>
      </c>
      <c r="AC5" s="34">
        <v>318658</v>
      </c>
      <c r="AD5" s="34">
        <v>144120</v>
      </c>
      <c r="AE5" s="34">
        <v>242168</v>
      </c>
      <c r="AF5" s="34">
        <v>467397</v>
      </c>
      <c r="AG5" s="34">
        <v>426247</v>
      </c>
      <c r="AH5">
        <v>893644</v>
      </c>
    </row>
    <row r="6" spans="1:34" ht="14.5">
      <c r="A6" s="5" t="s">
        <v>81</v>
      </c>
      <c r="B6" s="5" t="s">
        <v>13</v>
      </c>
      <c r="C6" s="17">
        <v>433901</v>
      </c>
      <c r="D6" s="17">
        <v>20579</v>
      </c>
      <c r="E6" s="17">
        <v>3030</v>
      </c>
      <c r="F6" s="2">
        <v>150</v>
      </c>
      <c r="G6" s="2">
        <v>4</v>
      </c>
      <c r="H6" s="2">
        <v>4</v>
      </c>
      <c r="I6" s="2">
        <v>20</v>
      </c>
      <c r="J6" s="2">
        <v>66.459999999999994</v>
      </c>
      <c r="K6" s="2">
        <v>1.1200000000000001</v>
      </c>
      <c r="L6" s="2">
        <v>0</v>
      </c>
      <c r="M6" s="2">
        <v>8</v>
      </c>
      <c r="N6" s="2">
        <v>32</v>
      </c>
      <c r="O6" s="2">
        <v>99</v>
      </c>
      <c r="P6" s="2">
        <v>10</v>
      </c>
      <c r="Q6" s="2">
        <v>10</v>
      </c>
      <c r="R6" s="2">
        <v>53.3</v>
      </c>
      <c r="S6" s="2">
        <v>21.5</v>
      </c>
      <c r="T6" s="2">
        <v>467</v>
      </c>
      <c r="U6" s="2">
        <v>129</v>
      </c>
      <c r="V6" s="2">
        <v>43.1</v>
      </c>
      <c r="W6" s="2">
        <v>24.7</v>
      </c>
      <c r="X6" s="2">
        <v>68</v>
      </c>
      <c r="Y6" s="2">
        <v>5.6</v>
      </c>
      <c r="Z6" s="2">
        <v>37.6</v>
      </c>
      <c r="AA6" s="34">
        <v>74066</v>
      </c>
      <c r="AB6" s="34">
        <v>24832</v>
      </c>
      <c r="AC6" s="34">
        <v>166881</v>
      </c>
      <c r="AD6" s="34">
        <v>71580</v>
      </c>
      <c r="AE6" s="34">
        <v>117108</v>
      </c>
      <c r="AF6" s="34">
        <v>227150</v>
      </c>
      <c r="AG6" s="34">
        <v>227317</v>
      </c>
      <c r="AH6">
        <v>454467</v>
      </c>
    </row>
    <row r="7" spans="1:34" ht="14.5">
      <c r="A7" s="5" t="s">
        <v>81</v>
      </c>
      <c r="B7" s="5" t="s">
        <v>14</v>
      </c>
      <c r="C7" s="17">
        <v>532675</v>
      </c>
      <c r="D7" s="17">
        <v>75924</v>
      </c>
      <c r="E7" s="17">
        <v>2818</v>
      </c>
      <c r="F7" s="2">
        <v>216</v>
      </c>
      <c r="G7" s="2">
        <v>6</v>
      </c>
      <c r="H7" s="2">
        <v>4</v>
      </c>
      <c r="I7" s="2">
        <v>20</v>
      </c>
      <c r="J7" s="2">
        <v>26.41</v>
      </c>
      <c r="K7" s="2">
        <v>1.48</v>
      </c>
      <c r="L7" s="2">
        <v>1</v>
      </c>
      <c r="M7" s="2">
        <v>7</v>
      </c>
      <c r="N7" s="2">
        <v>34</v>
      </c>
      <c r="O7" s="2">
        <v>176</v>
      </c>
      <c r="P7" s="2">
        <v>26</v>
      </c>
      <c r="Q7" s="2">
        <v>21</v>
      </c>
      <c r="R7" s="2">
        <v>52.9</v>
      </c>
      <c r="S7" s="2">
        <v>25.5</v>
      </c>
      <c r="T7" s="2">
        <v>519</v>
      </c>
      <c r="U7" s="2">
        <v>212</v>
      </c>
      <c r="V7" s="2">
        <v>67.900000000000006</v>
      </c>
      <c r="W7" s="2">
        <v>47.3</v>
      </c>
      <c r="X7" s="2">
        <v>86</v>
      </c>
      <c r="Y7" s="2">
        <v>14.7</v>
      </c>
      <c r="Z7" s="2">
        <v>57</v>
      </c>
      <c r="AA7" s="34">
        <v>73343</v>
      </c>
      <c r="AB7" s="34">
        <v>49352</v>
      </c>
      <c r="AC7" s="34">
        <v>218919</v>
      </c>
      <c r="AD7" s="34">
        <v>149913</v>
      </c>
      <c r="AE7" s="34">
        <v>117041</v>
      </c>
      <c r="AF7" s="34">
        <v>304364</v>
      </c>
      <c r="AG7" s="34">
        <v>304204</v>
      </c>
      <c r="AH7">
        <v>608568</v>
      </c>
    </row>
    <row r="8" spans="1:34" ht="14.5">
      <c r="A8" s="10" t="s">
        <v>81</v>
      </c>
      <c r="B8" s="10" t="s">
        <v>15</v>
      </c>
      <c r="C8" s="18">
        <v>630463</v>
      </c>
      <c r="D8" s="18">
        <v>210890</v>
      </c>
      <c r="E8" s="18">
        <v>44175</v>
      </c>
      <c r="F8" s="19">
        <v>19</v>
      </c>
      <c r="G8" s="19">
        <v>7</v>
      </c>
      <c r="H8" s="19">
        <v>6</v>
      </c>
      <c r="I8" s="19">
        <v>30</v>
      </c>
      <c r="J8" s="19">
        <v>28.64</v>
      </c>
      <c r="K8" s="19">
        <v>0.59</v>
      </c>
      <c r="L8" s="19">
        <v>1</v>
      </c>
      <c r="M8" s="19">
        <v>20</v>
      </c>
      <c r="N8" s="19">
        <v>40</v>
      </c>
      <c r="O8" s="19">
        <v>139</v>
      </c>
      <c r="P8" s="19">
        <v>8</v>
      </c>
      <c r="Q8" s="19">
        <v>10</v>
      </c>
      <c r="R8" s="19">
        <v>48.4</v>
      </c>
      <c r="S8" s="19">
        <v>21.4</v>
      </c>
      <c r="T8" s="19">
        <v>304</v>
      </c>
      <c r="U8" s="19">
        <v>86</v>
      </c>
      <c r="V8" s="19">
        <v>53.7</v>
      </c>
      <c r="W8" s="19">
        <v>24</v>
      </c>
      <c r="X8" s="19">
        <v>24</v>
      </c>
      <c r="Y8" s="19">
        <v>7.2</v>
      </c>
      <c r="Z8" s="19">
        <v>30.3</v>
      </c>
      <c r="AA8" s="34">
        <v>138513</v>
      </c>
      <c r="AB8" s="34">
        <v>18326</v>
      </c>
      <c r="AC8" s="34">
        <v>333151</v>
      </c>
      <c r="AD8" s="34">
        <v>106342</v>
      </c>
      <c r="AE8" s="34">
        <v>244982</v>
      </c>
      <c r="AF8" s="34">
        <v>382343</v>
      </c>
      <c r="AG8" s="34">
        <v>458971</v>
      </c>
      <c r="AH8">
        <v>841314</v>
      </c>
    </row>
    <row r="9" spans="1:34" ht="14.5">
      <c r="A9" s="5" t="s">
        <v>81</v>
      </c>
      <c r="B9" s="5" t="s">
        <v>16</v>
      </c>
      <c r="C9" s="6">
        <v>1018871</v>
      </c>
      <c r="D9" s="6">
        <v>113079</v>
      </c>
      <c r="E9" s="17">
        <v>3183</v>
      </c>
      <c r="F9" s="2">
        <v>359</v>
      </c>
      <c r="G9" s="2">
        <v>8</v>
      </c>
      <c r="H9" s="2">
        <v>8</v>
      </c>
      <c r="I9" s="2">
        <v>40</v>
      </c>
      <c r="J9" s="2">
        <v>41.5</v>
      </c>
      <c r="K9" s="2">
        <v>1.23</v>
      </c>
      <c r="L9" s="2">
        <v>1</v>
      </c>
      <c r="M9" s="2">
        <v>25</v>
      </c>
      <c r="N9" s="2">
        <v>101</v>
      </c>
      <c r="O9" s="2">
        <v>225</v>
      </c>
      <c r="P9" s="2">
        <v>16</v>
      </c>
      <c r="Q9" s="2">
        <v>14</v>
      </c>
      <c r="R9" s="2">
        <v>55</v>
      </c>
      <c r="S9" s="2">
        <v>19.8</v>
      </c>
      <c r="T9" s="2">
        <v>1042</v>
      </c>
      <c r="U9" s="2">
        <v>353</v>
      </c>
      <c r="V9" s="2">
        <v>51.9</v>
      </c>
      <c r="W9" s="2">
        <v>18.5</v>
      </c>
      <c r="X9" s="2">
        <v>72</v>
      </c>
      <c r="Y9" s="2">
        <v>8.9</v>
      </c>
      <c r="Z9" s="2">
        <v>41.1</v>
      </c>
      <c r="AA9" s="34">
        <v>211782</v>
      </c>
      <c r="AB9" s="34">
        <v>80211</v>
      </c>
      <c r="AC9" s="34">
        <v>442758</v>
      </c>
      <c r="AD9" s="34">
        <v>158595</v>
      </c>
      <c r="AE9" s="34">
        <v>356008</v>
      </c>
      <c r="AF9" s="34">
        <v>654042</v>
      </c>
      <c r="AG9" s="34">
        <v>595312</v>
      </c>
      <c r="AH9">
        <v>1249354</v>
      </c>
    </row>
    <row r="10" spans="1:34" ht="14.5">
      <c r="A10" s="5" t="s">
        <v>81</v>
      </c>
      <c r="B10" s="5" t="s">
        <v>17</v>
      </c>
      <c r="C10" s="6">
        <v>142333</v>
      </c>
      <c r="D10" s="6">
        <v>125669</v>
      </c>
      <c r="E10" s="17">
        <v>25336</v>
      </c>
      <c r="F10" s="2">
        <v>11</v>
      </c>
      <c r="G10" s="2">
        <v>3</v>
      </c>
      <c r="H10" s="2">
        <v>2</v>
      </c>
      <c r="I10" s="2">
        <v>10</v>
      </c>
      <c r="J10" s="2">
        <v>16.579999999999998</v>
      </c>
      <c r="K10" s="2">
        <v>0.27</v>
      </c>
      <c r="L10" s="2">
        <v>0</v>
      </c>
      <c r="M10" s="2">
        <v>4</v>
      </c>
      <c r="N10" s="2">
        <v>12</v>
      </c>
      <c r="O10" s="2">
        <v>59</v>
      </c>
      <c r="P10" s="2">
        <v>16</v>
      </c>
      <c r="Q10" s="2">
        <v>22</v>
      </c>
      <c r="R10" s="2">
        <v>50</v>
      </c>
      <c r="S10" s="2">
        <v>22.1</v>
      </c>
      <c r="T10" s="2">
        <v>163</v>
      </c>
      <c r="U10" s="2">
        <v>39</v>
      </c>
      <c r="V10" s="2">
        <v>65.099999999999994</v>
      </c>
      <c r="W10" s="2">
        <v>40.6</v>
      </c>
      <c r="X10" s="2">
        <v>36</v>
      </c>
      <c r="Y10" s="2">
        <v>9</v>
      </c>
      <c r="Z10" s="2">
        <v>38.200000000000003</v>
      </c>
      <c r="AA10" s="34">
        <v>49450</v>
      </c>
      <c r="AB10" s="34">
        <v>10630</v>
      </c>
      <c r="AC10" s="34">
        <v>99646</v>
      </c>
      <c r="AD10" s="34">
        <v>37040</v>
      </c>
      <c r="AE10" s="34">
        <v>71226</v>
      </c>
      <c r="AF10" s="34">
        <v>128483</v>
      </c>
      <c r="AG10" s="34">
        <v>139509</v>
      </c>
      <c r="AH10">
        <v>267992</v>
      </c>
    </row>
    <row r="11" spans="1:34" ht="14.5">
      <c r="A11" s="5" t="s">
        <v>81</v>
      </c>
      <c r="B11" s="5" t="s">
        <v>18</v>
      </c>
      <c r="C11" s="6">
        <v>495218</v>
      </c>
      <c r="D11" s="6">
        <v>622622</v>
      </c>
      <c r="E11" s="17">
        <v>21901</v>
      </c>
      <c r="F11" s="2">
        <v>51</v>
      </c>
      <c r="G11" s="2">
        <v>6</v>
      </c>
      <c r="H11" s="2">
        <v>5</v>
      </c>
      <c r="I11" s="2">
        <v>25</v>
      </c>
      <c r="J11" s="2">
        <v>13.49</v>
      </c>
      <c r="K11" s="2">
        <v>1.53</v>
      </c>
      <c r="L11" s="2">
        <v>0</v>
      </c>
      <c r="M11" s="2">
        <v>23</v>
      </c>
      <c r="N11" s="2">
        <v>62</v>
      </c>
      <c r="O11" s="2">
        <v>285</v>
      </c>
      <c r="P11" s="2">
        <v>19</v>
      </c>
      <c r="Q11" s="2">
        <v>25</v>
      </c>
      <c r="R11" s="2">
        <v>40.700000000000003</v>
      </c>
      <c r="S11" s="2">
        <v>26.9</v>
      </c>
      <c r="T11" s="2">
        <v>792</v>
      </c>
      <c r="U11" s="2">
        <v>172</v>
      </c>
      <c r="V11" s="2">
        <v>66.400000000000006</v>
      </c>
      <c r="W11" s="2">
        <v>67.900000000000006</v>
      </c>
      <c r="X11" s="2">
        <v>44</v>
      </c>
      <c r="Y11" s="2">
        <v>30.1</v>
      </c>
      <c r="Z11" s="2">
        <v>54.6</v>
      </c>
      <c r="AA11" s="34">
        <v>187478</v>
      </c>
      <c r="AB11" s="34">
        <v>32942</v>
      </c>
      <c r="AC11" s="34">
        <v>456262</v>
      </c>
      <c r="AD11" s="34">
        <v>197020</v>
      </c>
      <c r="AE11" s="34">
        <v>244077</v>
      </c>
      <c r="AF11" s="34">
        <v>560694</v>
      </c>
      <c r="AG11" s="34">
        <v>557085</v>
      </c>
      <c r="AH11">
        <v>1117779</v>
      </c>
    </row>
    <row r="12" spans="1:34" ht="14.5">
      <c r="A12" s="10" t="s">
        <v>81</v>
      </c>
      <c r="B12" s="10" t="s">
        <v>19</v>
      </c>
      <c r="C12" s="20">
        <v>1682239</v>
      </c>
      <c r="D12" s="20">
        <v>185340</v>
      </c>
      <c r="E12" s="18">
        <v>3018</v>
      </c>
      <c r="F12" s="19">
        <v>618</v>
      </c>
      <c r="G12" s="19">
        <v>13</v>
      </c>
      <c r="H12" s="19">
        <v>12</v>
      </c>
      <c r="I12" s="19">
        <v>60</v>
      </c>
      <c r="J12" s="19">
        <v>38.47</v>
      </c>
      <c r="K12" s="19">
        <v>2.17</v>
      </c>
      <c r="L12" s="19">
        <v>1</v>
      </c>
      <c r="M12" s="19">
        <v>16</v>
      </c>
      <c r="N12" s="19">
        <v>87</v>
      </c>
      <c r="O12" s="19">
        <v>240</v>
      </c>
      <c r="P12" s="19">
        <v>9</v>
      </c>
      <c r="Q12" s="19">
        <v>10</v>
      </c>
      <c r="R12" s="19">
        <v>56.6</v>
      </c>
      <c r="S12" s="19">
        <v>20</v>
      </c>
      <c r="T12" s="19">
        <v>1120</v>
      </c>
      <c r="U12" s="19">
        <v>443</v>
      </c>
      <c r="V12" s="19">
        <v>72.3</v>
      </c>
      <c r="W12" s="19">
        <v>25.2</v>
      </c>
      <c r="X12" s="19">
        <v>81</v>
      </c>
      <c r="Y12" s="19">
        <v>9.1</v>
      </c>
      <c r="Z12" s="19">
        <v>40.9</v>
      </c>
      <c r="AA12" s="34">
        <v>277188</v>
      </c>
      <c r="AB12" s="34">
        <v>117533</v>
      </c>
      <c r="AC12" s="34">
        <v>641576</v>
      </c>
      <c r="AD12" s="34">
        <v>321718</v>
      </c>
      <c r="AE12" s="34">
        <v>509493</v>
      </c>
      <c r="AF12" s="34">
        <v>970391</v>
      </c>
      <c r="AG12" s="34">
        <v>897117</v>
      </c>
      <c r="AH12">
        <v>1867508</v>
      </c>
    </row>
    <row r="13" spans="1:34" ht="14.5">
      <c r="A13" s="5" t="s">
        <v>81</v>
      </c>
      <c r="B13" s="5" t="s">
        <v>20</v>
      </c>
      <c r="C13" s="6">
        <v>808239</v>
      </c>
      <c r="D13" s="6">
        <v>93538</v>
      </c>
      <c r="E13" s="2">
        <v>2158</v>
      </c>
      <c r="F13" s="2">
        <v>370</v>
      </c>
      <c r="G13" s="2">
        <v>6</v>
      </c>
      <c r="H13" s="2">
        <v>6</v>
      </c>
      <c r="I13" s="2">
        <v>30</v>
      </c>
      <c r="J13" s="2">
        <v>44.79</v>
      </c>
      <c r="K13" s="2">
        <v>1.62</v>
      </c>
      <c r="L13" s="2">
        <v>0</v>
      </c>
      <c r="M13" s="2">
        <v>16</v>
      </c>
      <c r="N13" s="2">
        <v>15</v>
      </c>
      <c r="O13" s="2">
        <v>217</v>
      </c>
      <c r="P13" s="2">
        <v>17</v>
      </c>
      <c r="Q13" s="2">
        <v>16</v>
      </c>
      <c r="R13" s="2">
        <v>53.6</v>
      </c>
      <c r="S13" s="2">
        <v>22.9</v>
      </c>
      <c r="T13" s="2">
        <v>827</v>
      </c>
      <c r="U13" s="2">
        <v>158</v>
      </c>
      <c r="V13" s="2">
        <v>46.7</v>
      </c>
      <c r="W13" s="2">
        <v>45.1</v>
      </c>
      <c r="X13" s="2">
        <v>86</v>
      </c>
      <c r="Y13" s="2">
        <v>11.8</v>
      </c>
      <c r="Z13" s="2">
        <v>43.4</v>
      </c>
      <c r="AA13" s="34">
        <v>132766</v>
      </c>
      <c r="AB13" s="34">
        <v>44253</v>
      </c>
      <c r="AC13" s="34">
        <v>349890</v>
      </c>
      <c r="AD13" s="34">
        <v>152793</v>
      </c>
      <c r="AE13" s="34">
        <v>222034</v>
      </c>
      <c r="AF13" s="34">
        <v>451005</v>
      </c>
      <c r="AG13" s="34">
        <v>450731</v>
      </c>
      <c r="AH13">
        <v>901736</v>
      </c>
    </row>
    <row r="14" spans="1:34" ht="14.5">
      <c r="A14" s="5" t="s">
        <v>81</v>
      </c>
      <c r="B14" s="10" t="s">
        <v>21</v>
      </c>
      <c r="C14" s="2">
        <v>711450</v>
      </c>
      <c r="D14" s="2">
        <v>1706285</v>
      </c>
      <c r="E14" s="2">
        <v>2543</v>
      </c>
      <c r="F14" s="2">
        <v>952</v>
      </c>
      <c r="G14" s="2">
        <v>13</v>
      </c>
      <c r="H14" s="2">
        <v>12</v>
      </c>
      <c r="I14" s="2">
        <v>60</v>
      </c>
      <c r="J14" s="2">
        <v>16</v>
      </c>
      <c r="K14" s="2">
        <v>5.67</v>
      </c>
      <c r="L14" s="2">
        <v>3</v>
      </c>
      <c r="M14" s="2">
        <v>32</v>
      </c>
      <c r="N14" s="2">
        <v>123</v>
      </c>
      <c r="O14" s="2">
        <v>532</v>
      </c>
      <c r="P14" s="2">
        <v>20</v>
      </c>
      <c r="Q14" s="2">
        <v>23</v>
      </c>
      <c r="R14" s="2">
        <v>38.700000000000003</v>
      </c>
      <c r="S14" s="2">
        <v>32.299999999999997</v>
      </c>
      <c r="T14" s="2">
        <v>899</v>
      </c>
      <c r="U14" s="2">
        <v>378</v>
      </c>
      <c r="V14" s="2">
        <v>86</v>
      </c>
      <c r="W14" s="2">
        <v>91.9</v>
      </c>
      <c r="X14" s="2">
        <v>92</v>
      </c>
      <c r="Y14" s="2">
        <v>40</v>
      </c>
      <c r="Z14" s="2">
        <v>66</v>
      </c>
      <c r="AA14" s="34">
        <v>327181</v>
      </c>
      <c r="AB14" s="34">
        <v>113778</v>
      </c>
      <c r="AC14" s="34">
        <v>1010020</v>
      </c>
      <c r="AD14" s="34">
        <v>546483</v>
      </c>
      <c r="AE14" s="34">
        <v>417090</v>
      </c>
      <c r="AF14" s="34">
        <v>1230436</v>
      </c>
      <c r="AG14" s="34">
        <v>1184116</v>
      </c>
      <c r="AH14">
        <v>2414552</v>
      </c>
    </row>
    <row r="15" spans="1:34" ht="14.5">
      <c r="A15" s="5" t="s">
        <v>81</v>
      </c>
      <c r="B15" s="10" t="s">
        <v>22</v>
      </c>
      <c r="C15" s="2">
        <v>1059899</v>
      </c>
      <c r="D15" s="2">
        <v>393888</v>
      </c>
      <c r="E15" s="2">
        <v>12610</v>
      </c>
      <c r="F15" s="2">
        <v>116</v>
      </c>
      <c r="G15" s="2">
        <v>9</v>
      </c>
      <c r="H15" s="2">
        <v>7</v>
      </c>
      <c r="I15" s="2">
        <v>35</v>
      </c>
      <c r="J15" s="2">
        <v>19.95</v>
      </c>
      <c r="K15" s="2">
        <v>2.12</v>
      </c>
      <c r="L15" s="2">
        <v>0</v>
      </c>
      <c r="M15" s="2">
        <v>14</v>
      </c>
      <c r="N15" s="2">
        <v>50</v>
      </c>
      <c r="O15" s="2">
        <v>301</v>
      </c>
      <c r="P15" s="2">
        <v>6</v>
      </c>
      <c r="Q15" s="2">
        <v>10</v>
      </c>
      <c r="R15" s="2">
        <v>56.3</v>
      </c>
      <c r="S15" s="2">
        <v>16.7</v>
      </c>
      <c r="T15" s="2">
        <v>842</v>
      </c>
      <c r="U15" s="2">
        <v>254</v>
      </c>
      <c r="V15" s="2">
        <v>71</v>
      </c>
      <c r="W15" s="2">
        <v>38.6</v>
      </c>
      <c r="X15" s="2">
        <v>35</v>
      </c>
      <c r="Y15" s="2">
        <v>12.1</v>
      </c>
      <c r="Z15" s="2">
        <v>39.4</v>
      </c>
      <c r="AA15" s="34">
        <v>244351</v>
      </c>
      <c r="AB15" s="34">
        <v>76794</v>
      </c>
      <c r="AC15" s="34">
        <v>534447</v>
      </c>
      <c r="AD15" s="34">
        <v>228716</v>
      </c>
      <c r="AE15" s="34">
        <v>369437</v>
      </c>
      <c r="AF15" s="34">
        <v>749662</v>
      </c>
      <c r="AG15" s="34">
        <v>704083</v>
      </c>
      <c r="AH15">
        <v>1453745</v>
      </c>
    </row>
    <row r="16" spans="1:34" ht="14.5">
      <c r="A16" s="5" t="s">
        <v>81</v>
      </c>
      <c r="B16" s="10" t="s">
        <v>23</v>
      </c>
      <c r="C16" s="2">
        <v>474187</v>
      </c>
      <c r="D16" s="2">
        <v>136224</v>
      </c>
      <c r="E16" s="2">
        <v>1479</v>
      </c>
      <c r="F16" s="2">
        <v>413</v>
      </c>
      <c r="G16" s="2">
        <v>6</v>
      </c>
      <c r="H16" s="2">
        <v>4</v>
      </c>
      <c r="I16" s="2">
        <v>20</v>
      </c>
      <c r="J16" s="2">
        <v>45.41</v>
      </c>
      <c r="K16" s="2">
        <v>1.32</v>
      </c>
      <c r="L16" s="2">
        <v>0</v>
      </c>
      <c r="M16" s="2">
        <v>16</v>
      </c>
      <c r="N16" s="2">
        <v>49</v>
      </c>
      <c r="O16" s="2">
        <v>204</v>
      </c>
      <c r="P16" s="2">
        <v>28</v>
      </c>
      <c r="Q16" s="2">
        <v>22</v>
      </c>
      <c r="R16" s="2">
        <v>50.9</v>
      </c>
      <c r="S16" s="2">
        <v>28.8</v>
      </c>
      <c r="T16" s="2">
        <v>355</v>
      </c>
      <c r="U16" s="2">
        <v>165</v>
      </c>
      <c r="V16" s="2">
        <v>67.900000000000006</v>
      </c>
      <c r="W16" s="2">
        <v>99.5</v>
      </c>
      <c r="X16" s="2">
        <v>98</v>
      </c>
      <c r="Y16" s="2">
        <v>14</v>
      </c>
      <c r="Z16" s="2">
        <v>61.3</v>
      </c>
      <c r="AA16" s="34">
        <v>68538</v>
      </c>
      <c r="AB16" s="34">
        <v>50726</v>
      </c>
      <c r="AC16" s="34">
        <v>208929</v>
      </c>
      <c r="AD16" s="34">
        <v>174944</v>
      </c>
      <c r="AE16" s="34">
        <v>107234</v>
      </c>
      <c r="AF16" s="34">
        <v>308364</v>
      </c>
      <c r="AG16" s="34">
        <v>302007</v>
      </c>
      <c r="AH16">
        <v>610371</v>
      </c>
    </row>
    <row r="17" spans="1:34" ht="14.5">
      <c r="A17" s="5" t="s">
        <v>81</v>
      </c>
      <c r="B17" s="10" t="s">
        <v>24</v>
      </c>
      <c r="C17" s="2">
        <v>1115450</v>
      </c>
      <c r="D17" s="2">
        <v>151410</v>
      </c>
      <c r="E17" s="2">
        <v>1318</v>
      </c>
      <c r="F17" s="2">
        <v>958</v>
      </c>
      <c r="G17" s="2">
        <v>11</v>
      </c>
      <c r="H17" s="2">
        <v>9</v>
      </c>
      <c r="I17" s="2">
        <v>45</v>
      </c>
      <c r="J17" s="2">
        <v>41.95</v>
      </c>
      <c r="K17" s="2">
        <v>1.97</v>
      </c>
      <c r="L17" s="2">
        <v>2</v>
      </c>
      <c r="M17" s="2">
        <v>37</v>
      </c>
      <c r="N17" s="2">
        <v>71</v>
      </c>
      <c r="O17" s="2">
        <v>157</v>
      </c>
      <c r="P17" s="2">
        <v>21</v>
      </c>
      <c r="Q17" s="2">
        <v>14</v>
      </c>
      <c r="R17" s="2">
        <v>47.6</v>
      </c>
      <c r="S17" s="2">
        <v>27.4</v>
      </c>
      <c r="T17" s="2">
        <v>1107</v>
      </c>
      <c r="U17" s="2">
        <v>368</v>
      </c>
      <c r="V17" s="2">
        <v>52.1</v>
      </c>
      <c r="W17" s="2">
        <v>39.5</v>
      </c>
      <c r="X17" s="2">
        <v>87</v>
      </c>
      <c r="Y17" s="2">
        <v>9.4</v>
      </c>
      <c r="Z17" s="2">
        <v>43.8</v>
      </c>
      <c r="AA17" s="34">
        <v>175138</v>
      </c>
      <c r="AB17" s="34">
        <v>79042</v>
      </c>
      <c r="AC17" s="34">
        <v>455685</v>
      </c>
      <c r="AD17" s="34">
        <v>221230</v>
      </c>
      <c r="AE17" s="34">
        <v>335705</v>
      </c>
      <c r="AF17" s="34">
        <v>661031</v>
      </c>
      <c r="AG17" s="34">
        <v>605769</v>
      </c>
      <c r="AH17">
        <v>1266800</v>
      </c>
    </row>
    <row r="18" spans="1:34" ht="14.5">
      <c r="A18" s="21" t="s">
        <v>81</v>
      </c>
      <c r="B18" s="21" t="s">
        <v>25</v>
      </c>
      <c r="C18" s="22">
        <v>714668</v>
      </c>
      <c r="D18" s="22">
        <v>440906</v>
      </c>
      <c r="E18" s="22">
        <v>2086</v>
      </c>
      <c r="F18" s="22">
        <v>554</v>
      </c>
      <c r="G18" s="22">
        <v>7</v>
      </c>
      <c r="H18" s="22">
        <v>7</v>
      </c>
      <c r="I18" s="22">
        <v>35</v>
      </c>
      <c r="J18" s="22">
        <v>16.190000000000001</v>
      </c>
      <c r="K18" s="22">
        <v>2.54</v>
      </c>
      <c r="L18" s="22">
        <v>1</v>
      </c>
      <c r="M18" s="22">
        <v>44</v>
      </c>
      <c r="N18" s="22">
        <v>4291</v>
      </c>
      <c r="O18" s="22">
        <v>185</v>
      </c>
      <c r="P18" s="22">
        <v>17</v>
      </c>
      <c r="Q18" s="22">
        <v>23</v>
      </c>
      <c r="R18" s="22">
        <v>49.3</v>
      </c>
      <c r="S18" s="22">
        <v>24.2</v>
      </c>
      <c r="T18" s="22">
        <v>821</v>
      </c>
      <c r="U18" s="22">
        <v>252</v>
      </c>
      <c r="V18" s="22">
        <v>72.900000000000006</v>
      </c>
      <c r="W18" s="22">
        <v>52.8</v>
      </c>
      <c r="X18" s="22">
        <v>90</v>
      </c>
      <c r="Y18" s="22">
        <v>20.5</v>
      </c>
      <c r="Z18" s="22">
        <v>49.4</v>
      </c>
      <c r="AA18" s="34">
        <v>169457</v>
      </c>
      <c r="AB18" s="34">
        <v>60008</v>
      </c>
      <c r="AC18" s="34">
        <v>452864</v>
      </c>
      <c r="AD18" s="34">
        <v>188394</v>
      </c>
      <c r="AE18" s="34">
        <v>283801</v>
      </c>
      <c r="AF18" s="34">
        <v>594594</v>
      </c>
      <c r="AG18" s="34">
        <v>559930</v>
      </c>
      <c r="AH18">
        <v>1154524</v>
      </c>
    </row>
    <row r="19" spans="1:34" ht="14.5">
      <c r="A19" s="5" t="s">
        <v>81</v>
      </c>
      <c r="B19" s="10" t="s">
        <v>26</v>
      </c>
      <c r="C19" s="2">
        <v>1082168</v>
      </c>
      <c r="D19" s="2">
        <v>54019</v>
      </c>
      <c r="E19" s="2">
        <v>30497</v>
      </c>
      <c r="F19" s="2">
        <v>37</v>
      </c>
      <c r="G19" s="2">
        <v>18</v>
      </c>
      <c r="H19" s="2">
        <v>8</v>
      </c>
      <c r="I19" s="2">
        <v>40</v>
      </c>
      <c r="J19" s="2">
        <v>33.03</v>
      </c>
      <c r="K19" s="2">
        <v>1.36</v>
      </c>
      <c r="L19" s="2">
        <v>0</v>
      </c>
      <c r="M19" s="2">
        <v>20</v>
      </c>
      <c r="N19" s="2">
        <v>79</v>
      </c>
      <c r="O19" s="2">
        <v>313</v>
      </c>
      <c r="P19" s="2">
        <v>7</v>
      </c>
      <c r="Q19" s="2">
        <v>15</v>
      </c>
      <c r="R19" s="2">
        <v>59.9</v>
      </c>
      <c r="S19" s="2">
        <v>17.399999999999999</v>
      </c>
      <c r="T19" s="2">
        <v>1620</v>
      </c>
      <c r="U19" s="2">
        <v>494</v>
      </c>
      <c r="V19" s="2">
        <v>38.5</v>
      </c>
      <c r="W19" s="2">
        <v>17.2</v>
      </c>
      <c r="X19" s="2">
        <v>56</v>
      </c>
      <c r="Y19" s="2">
        <v>7.2</v>
      </c>
      <c r="Z19" s="2">
        <v>42.9</v>
      </c>
      <c r="AA19" s="34">
        <v>154123</v>
      </c>
      <c r="AB19" s="34">
        <v>89723</v>
      </c>
      <c r="AC19" s="34">
        <v>391472</v>
      </c>
      <c r="AD19" s="34">
        <v>210841</v>
      </c>
      <c r="AE19" s="34">
        <v>289985</v>
      </c>
      <c r="AF19" s="34">
        <v>587145</v>
      </c>
      <c r="AG19" s="34">
        <v>548999</v>
      </c>
      <c r="AH19">
        <v>1136144</v>
      </c>
    </row>
    <row r="20" spans="1:34" ht="14.5">
      <c r="A20" s="5" t="s">
        <v>81</v>
      </c>
      <c r="B20" s="10" t="s">
        <v>27</v>
      </c>
      <c r="C20" s="2">
        <v>740389</v>
      </c>
      <c r="D20" s="2">
        <v>126431</v>
      </c>
      <c r="E20" s="2">
        <v>8270</v>
      </c>
      <c r="F20" s="2">
        <v>105</v>
      </c>
      <c r="G20" s="2">
        <v>5</v>
      </c>
      <c r="H20" s="2">
        <v>4</v>
      </c>
      <c r="I20" s="2">
        <v>20</v>
      </c>
      <c r="J20" s="2">
        <v>31.86</v>
      </c>
      <c r="K20" s="2">
        <v>1.1599999999999999</v>
      </c>
      <c r="L20" s="2">
        <v>0</v>
      </c>
      <c r="M20" s="2">
        <v>7</v>
      </c>
      <c r="N20" s="2">
        <v>21</v>
      </c>
      <c r="O20" s="2">
        <v>164</v>
      </c>
      <c r="P20" s="2">
        <v>5</v>
      </c>
      <c r="Q20" s="2">
        <v>8</v>
      </c>
      <c r="R20" s="2">
        <v>58.5</v>
      </c>
      <c r="S20" s="2">
        <v>14.4</v>
      </c>
      <c r="T20" s="2">
        <v>532</v>
      </c>
      <c r="U20" s="2">
        <v>106</v>
      </c>
      <c r="V20" s="2">
        <v>56.2</v>
      </c>
      <c r="W20" s="2">
        <v>31.1</v>
      </c>
      <c r="X20" s="2">
        <v>63</v>
      </c>
      <c r="Y20" s="2">
        <v>9.9</v>
      </c>
      <c r="Z20" s="2">
        <v>36.700000000000003</v>
      </c>
      <c r="AA20" s="34">
        <v>158997</v>
      </c>
      <c r="AB20" s="34">
        <v>44104</v>
      </c>
      <c r="AC20" s="34">
        <v>299117</v>
      </c>
      <c r="AD20" s="34">
        <v>136248</v>
      </c>
      <c r="AE20" s="34">
        <v>228324</v>
      </c>
      <c r="AF20" s="34">
        <v>441675</v>
      </c>
      <c r="AG20" s="34">
        <v>425115</v>
      </c>
      <c r="AH20">
        <v>866790</v>
      </c>
    </row>
    <row r="21" spans="1:34" ht="14.5">
      <c r="A21" s="5" t="s">
        <v>81</v>
      </c>
      <c r="B21" s="10" t="s">
        <v>28</v>
      </c>
      <c r="C21" s="2">
        <v>391200</v>
      </c>
      <c r="D21" s="2">
        <v>127360</v>
      </c>
      <c r="E21" s="2">
        <v>9462</v>
      </c>
      <c r="F21" s="2">
        <v>54</v>
      </c>
      <c r="G21" s="2">
        <v>5</v>
      </c>
      <c r="H21" s="2">
        <v>3</v>
      </c>
      <c r="I21" s="2">
        <v>15</v>
      </c>
      <c r="J21" s="2">
        <v>26.52</v>
      </c>
      <c r="K21" s="2">
        <v>0.94</v>
      </c>
      <c r="L21" s="2">
        <v>0</v>
      </c>
      <c r="M21" s="2">
        <v>13</v>
      </c>
      <c r="N21" s="2">
        <v>20</v>
      </c>
      <c r="O21" s="2">
        <v>175</v>
      </c>
      <c r="P21" s="2">
        <v>15</v>
      </c>
      <c r="Q21" s="2">
        <v>17</v>
      </c>
      <c r="R21" s="2">
        <v>50.6</v>
      </c>
      <c r="S21" s="2">
        <v>26.9</v>
      </c>
      <c r="T21" s="2">
        <v>354</v>
      </c>
      <c r="U21" s="2">
        <v>135</v>
      </c>
      <c r="V21" s="2">
        <v>65.099999999999994</v>
      </c>
      <c r="W21" s="2">
        <v>42.7</v>
      </c>
      <c r="X21" s="2">
        <v>72</v>
      </c>
      <c r="Y21" s="2">
        <v>17.899999999999999</v>
      </c>
      <c r="Z21" s="2">
        <v>51.5</v>
      </c>
      <c r="AA21" s="34">
        <v>78495</v>
      </c>
      <c r="AB21" s="34">
        <v>32330</v>
      </c>
      <c r="AC21" s="34">
        <v>183336</v>
      </c>
      <c r="AD21" s="34">
        <v>107789</v>
      </c>
      <c r="AE21" s="34">
        <v>116587</v>
      </c>
      <c r="AF21" s="34">
        <v>259100</v>
      </c>
      <c r="AG21" s="34">
        <v>259437</v>
      </c>
      <c r="AH21">
        <v>518537</v>
      </c>
    </row>
    <row r="22" spans="1:34" ht="14.5">
      <c r="A22" s="5" t="s">
        <v>81</v>
      </c>
      <c r="B22" s="10" t="s">
        <v>29</v>
      </c>
      <c r="C22" s="2">
        <v>105474</v>
      </c>
      <c r="D22" s="2">
        <v>38446</v>
      </c>
      <c r="E22" s="2">
        <v>6273</v>
      </c>
      <c r="F22" s="2">
        <v>23</v>
      </c>
      <c r="G22" s="2">
        <v>2</v>
      </c>
      <c r="H22" s="2">
        <v>2</v>
      </c>
      <c r="I22" s="2">
        <v>10</v>
      </c>
      <c r="J22" s="2">
        <v>29.43</v>
      </c>
      <c r="K22" s="2">
        <v>0.34</v>
      </c>
      <c r="L22" s="2">
        <v>0</v>
      </c>
      <c r="M22" s="2">
        <v>5</v>
      </c>
      <c r="N22" s="2">
        <v>7</v>
      </c>
      <c r="O22" s="2">
        <v>47</v>
      </c>
      <c r="P22" s="2">
        <v>10</v>
      </c>
      <c r="Q22" s="2">
        <v>25</v>
      </c>
      <c r="R22" s="2">
        <v>55.9</v>
      </c>
      <c r="S22" s="2">
        <v>19.399999999999999</v>
      </c>
      <c r="T22" s="2">
        <v>137</v>
      </c>
      <c r="U22" s="2">
        <v>24</v>
      </c>
      <c r="V22" s="2">
        <v>68.8</v>
      </c>
      <c r="W22" s="2">
        <v>43.6</v>
      </c>
      <c r="X22" s="2">
        <v>13</v>
      </c>
      <c r="Y22" s="2">
        <v>12.6</v>
      </c>
      <c r="Z22" s="2">
        <v>45.2</v>
      </c>
      <c r="AA22" s="34">
        <v>22660</v>
      </c>
      <c r="AB22" s="34">
        <v>7740</v>
      </c>
      <c r="AC22" s="34">
        <v>52715</v>
      </c>
      <c r="AD22" s="34">
        <v>27500</v>
      </c>
      <c r="AE22" s="34">
        <v>33297</v>
      </c>
      <c r="AF22" s="34">
        <v>67812</v>
      </c>
      <c r="AG22" s="34">
        <v>76100</v>
      </c>
      <c r="AH22">
        <v>143912</v>
      </c>
    </row>
    <row r="23" spans="1:34" ht="14.5">
      <c r="A23" s="10" t="s">
        <v>81</v>
      </c>
      <c r="B23" s="10" t="s">
        <v>30</v>
      </c>
      <c r="C23" s="19">
        <v>1007854</v>
      </c>
      <c r="D23" s="19">
        <v>414078</v>
      </c>
      <c r="E23" s="19">
        <v>6208</v>
      </c>
      <c r="F23" s="19">
        <v>235</v>
      </c>
      <c r="G23" s="19">
        <v>9</v>
      </c>
      <c r="H23" s="19">
        <v>8</v>
      </c>
      <c r="I23" s="19">
        <v>40</v>
      </c>
      <c r="J23" s="19">
        <v>16.63</v>
      </c>
      <c r="K23" s="19">
        <v>3.17</v>
      </c>
      <c r="L23" s="19">
        <v>1</v>
      </c>
      <c r="M23" s="19">
        <v>22</v>
      </c>
      <c r="N23" s="19">
        <v>68</v>
      </c>
      <c r="O23" s="19">
        <v>349</v>
      </c>
      <c r="P23" s="19">
        <v>19</v>
      </c>
      <c r="Q23" s="19">
        <v>18</v>
      </c>
      <c r="R23" s="19">
        <v>49.3</v>
      </c>
      <c r="S23" s="19">
        <v>26.8</v>
      </c>
      <c r="T23" s="19">
        <v>1202</v>
      </c>
      <c r="U23" s="19">
        <v>460</v>
      </c>
      <c r="V23" s="19">
        <v>56.6</v>
      </c>
      <c r="W23" s="19">
        <v>48.2</v>
      </c>
      <c r="X23" s="19">
        <v>82</v>
      </c>
      <c r="Y23" s="19">
        <v>18.100000000000001</v>
      </c>
      <c r="Z23" s="19">
        <v>56.4</v>
      </c>
      <c r="AA23" s="34">
        <v>176407</v>
      </c>
      <c r="AB23" s="34">
        <v>106241</v>
      </c>
      <c r="AC23" s="34">
        <v>533515</v>
      </c>
      <c r="AD23" s="34">
        <v>318491</v>
      </c>
      <c r="AE23" s="34">
        <v>287226</v>
      </c>
      <c r="AF23" s="34">
        <v>711185</v>
      </c>
      <c r="AG23" s="34">
        <v>710695</v>
      </c>
      <c r="AH23">
        <v>1421880</v>
      </c>
    </row>
    <row r="24" spans="1:34" ht="14.5">
      <c r="A24" s="5" t="s">
        <v>81</v>
      </c>
      <c r="B24" s="23" t="s">
        <v>31</v>
      </c>
      <c r="C24" s="24">
        <v>910577</v>
      </c>
      <c r="D24" s="24">
        <v>77076</v>
      </c>
      <c r="E24" s="24">
        <v>8009</v>
      </c>
      <c r="F24" s="24">
        <v>121</v>
      </c>
      <c r="G24" s="24">
        <v>9</v>
      </c>
      <c r="H24" s="24">
        <v>6</v>
      </c>
      <c r="I24" s="24">
        <v>30</v>
      </c>
      <c r="J24" s="24">
        <v>27.63</v>
      </c>
      <c r="K24" s="24">
        <v>1.1599999999999999</v>
      </c>
      <c r="L24" s="24">
        <v>0</v>
      </c>
      <c r="M24" s="24">
        <v>19</v>
      </c>
      <c r="N24" s="24">
        <v>58</v>
      </c>
      <c r="O24" s="24">
        <v>268</v>
      </c>
      <c r="P24" s="24">
        <v>12</v>
      </c>
      <c r="Q24" s="24">
        <v>13</v>
      </c>
      <c r="R24" s="24">
        <v>56.2</v>
      </c>
      <c r="S24" s="24">
        <v>23.3</v>
      </c>
      <c r="T24" s="24">
        <v>1041</v>
      </c>
      <c r="U24" s="24">
        <v>417</v>
      </c>
      <c r="V24" s="24">
        <v>44.4</v>
      </c>
      <c r="W24" s="24">
        <v>20.399999999999999</v>
      </c>
      <c r="X24" s="24">
        <v>73</v>
      </c>
      <c r="Y24" s="24">
        <v>9.9</v>
      </c>
      <c r="Z24" s="24">
        <v>49</v>
      </c>
      <c r="AA24" s="34">
        <v>117576</v>
      </c>
      <c r="AB24" s="34">
        <v>86344</v>
      </c>
      <c r="AC24" s="34">
        <v>349750</v>
      </c>
      <c r="AD24" s="34">
        <v>207311</v>
      </c>
      <c r="AE24" s="34">
        <v>226644</v>
      </c>
      <c r="AF24" s="34">
        <v>497938</v>
      </c>
      <c r="AG24" s="34">
        <v>489687</v>
      </c>
      <c r="AH24">
        <v>987625</v>
      </c>
    </row>
    <row r="25" spans="1:34" ht="14.5">
      <c r="A25" s="5" t="s">
        <v>81</v>
      </c>
      <c r="B25" s="23" t="s">
        <v>32</v>
      </c>
      <c r="C25" s="24">
        <v>596990</v>
      </c>
      <c r="D25" s="24">
        <v>270467</v>
      </c>
      <c r="E25" s="24">
        <v>25991</v>
      </c>
      <c r="F25" s="24">
        <v>33</v>
      </c>
      <c r="G25" s="24">
        <v>7</v>
      </c>
      <c r="H25" s="24">
        <v>6</v>
      </c>
      <c r="I25" s="24">
        <v>30</v>
      </c>
      <c r="J25" s="24">
        <v>34.729999999999997</v>
      </c>
      <c r="K25" s="24">
        <v>0.54</v>
      </c>
      <c r="L25" s="24">
        <v>1</v>
      </c>
      <c r="M25" s="24">
        <v>13</v>
      </c>
      <c r="N25" s="24">
        <v>79</v>
      </c>
      <c r="O25" s="24">
        <v>98</v>
      </c>
      <c r="P25" s="24">
        <v>10</v>
      </c>
      <c r="Q25" s="24">
        <v>5</v>
      </c>
      <c r="R25" s="24">
        <v>54.1</v>
      </c>
      <c r="S25" s="24">
        <v>18.100000000000001</v>
      </c>
      <c r="T25" s="24">
        <v>333</v>
      </c>
      <c r="U25" s="24">
        <v>81</v>
      </c>
      <c r="V25" s="24">
        <v>36</v>
      </c>
      <c r="W25" s="24">
        <v>15.8</v>
      </c>
      <c r="X25" s="24">
        <v>4</v>
      </c>
      <c r="Y25" s="24">
        <v>4.0999999999999996</v>
      </c>
      <c r="Z25" s="24">
        <v>25.3</v>
      </c>
      <c r="AA25" s="34">
        <v>190806</v>
      </c>
      <c r="AB25" s="34">
        <v>16327</v>
      </c>
      <c r="AC25" s="34">
        <v>291042</v>
      </c>
      <c r="AD25" s="34">
        <v>84325</v>
      </c>
      <c r="AE25" s="34">
        <v>284920</v>
      </c>
      <c r="AF25" s="34">
        <v>432447</v>
      </c>
      <c r="AG25" s="34">
        <v>434973</v>
      </c>
      <c r="AH25">
        <v>867420</v>
      </c>
    </row>
    <row r="26" spans="1:34" ht="14.5">
      <c r="A26" s="5" t="s">
        <v>81</v>
      </c>
      <c r="B26" s="23" t="s">
        <v>33</v>
      </c>
      <c r="C26" s="26">
        <v>352546</v>
      </c>
      <c r="D26" s="26">
        <v>107239</v>
      </c>
      <c r="E26" s="26">
        <v>70961</v>
      </c>
      <c r="F26" s="24">
        <v>6</v>
      </c>
      <c r="G26" s="24">
        <v>7</v>
      </c>
      <c r="H26" s="24">
        <v>4</v>
      </c>
      <c r="I26" s="24">
        <v>20</v>
      </c>
      <c r="J26" s="24">
        <v>22.57</v>
      </c>
      <c r="K26" s="24">
        <v>0.6</v>
      </c>
      <c r="L26" s="24">
        <v>0</v>
      </c>
      <c r="M26" s="24">
        <v>7</v>
      </c>
      <c r="N26" s="24">
        <v>32</v>
      </c>
      <c r="O26" s="24">
        <v>102</v>
      </c>
      <c r="P26" s="24">
        <v>8</v>
      </c>
      <c r="Q26" s="24">
        <v>14</v>
      </c>
      <c r="R26" s="24">
        <v>53.2</v>
      </c>
      <c r="S26" s="24">
        <v>17.8</v>
      </c>
      <c r="T26" s="24">
        <v>247</v>
      </c>
      <c r="U26" s="24">
        <v>52</v>
      </c>
      <c r="V26" s="24">
        <v>46.4</v>
      </c>
      <c r="W26" s="24">
        <v>21.2</v>
      </c>
      <c r="X26" s="24">
        <v>5</v>
      </c>
      <c r="Y26" s="24">
        <v>4.7</v>
      </c>
      <c r="Z26" s="24">
        <v>29</v>
      </c>
      <c r="AA26" s="34">
        <v>84897</v>
      </c>
      <c r="AB26" s="34">
        <v>17214</v>
      </c>
      <c r="AC26" s="34">
        <v>169013</v>
      </c>
      <c r="AD26" s="34">
        <v>57727</v>
      </c>
      <c r="AE26" s="34">
        <v>130910</v>
      </c>
      <c r="AF26" s="34">
        <v>216217</v>
      </c>
      <c r="AG26" s="34">
        <v>243544</v>
      </c>
      <c r="AH26">
        <v>459761</v>
      </c>
    </row>
    <row r="27" spans="1:34" ht="14.5">
      <c r="A27" s="5" t="s">
        <v>81</v>
      </c>
      <c r="B27" s="23" t="s">
        <v>34</v>
      </c>
      <c r="C27" s="26">
        <v>1406796</v>
      </c>
      <c r="D27" s="26">
        <v>138918</v>
      </c>
      <c r="E27" s="26">
        <v>6933</v>
      </c>
      <c r="F27" s="24">
        <v>221</v>
      </c>
      <c r="G27" s="24">
        <v>13</v>
      </c>
      <c r="H27" s="24">
        <v>9</v>
      </c>
      <c r="I27" s="24">
        <v>45</v>
      </c>
      <c r="J27" s="24">
        <v>54.92</v>
      </c>
      <c r="K27" s="24">
        <v>3.37</v>
      </c>
      <c r="L27" s="24">
        <v>1</v>
      </c>
      <c r="M27" s="24">
        <v>32</v>
      </c>
      <c r="N27" s="24">
        <v>56</v>
      </c>
      <c r="O27" s="24">
        <v>464</v>
      </c>
      <c r="P27" s="24">
        <v>15</v>
      </c>
      <c r="Q27" s="24">
        <v>19</v>
      </c>
      <c r="R27" s="24">
        <v>56.9</v>
      </c>
      <c r="S27" s="24">
        <v>20.5</v>
      </c>
      <c r="T27" s="24">
        <v>1173</v>
      </c>
      <c r="U27" s="24">
        <v>400</v>
      </c>
      <c r="V27" s="24">
        <v>63.4</v>
      </c>
      <c r="W27" s="24">
        <v>40.6</v>
      </c>
      <c r="X27" s="24">
        <v>78</v>
      </c>
      <c r="Y27" s="24">
        <v>10.5</v>
      </c>
      <c r="Z27" s="24">
        <v>50.3</v>
      </c>
      <c r="AA27" s="34">
        <v>204731</v>
      </c>
      <c r="AB27" s="34">
        <v>109365</v>
      </c>
      <c r="AC27" s="34">
        <v>561248</v>
      </c>
      <c r="AD27" s="34">
        <v>334796</v>
      </c>
      <c r="AE27" s="34">
        <v>335503</v>
      </c>
      <c r="AF27" s="34">
        <v>777961</v>
      </c>
      <c r="AG27" s="34">
        <v>767682</v>
      </c>
      <c r="AH27">
        <v>1545643</v>
      </c>
    </row>
    <row r="28" spans="1:34" ht="14.5">
      <c r="A28" s="5" t="s">
        <v>81</v>
      </c>
      <c r="B28" s="23" t="s">
        <v>35</v>
      </c>
      <c r="C28" s="26">
        <v>949236</v>
      </c>
      <c r="D28" s="26">
        <v>167200</v>
      </c>
      <c r="E28" s="26">
        <v>2596</v>
      </c>
      <c r="F28" s="24">
        <v>427</v>
      </c>
      <c r="G28" s="24">
        <v>8</v>
      </c>
      <c r="H28" s="24">
        <v>8</v>
      </c>
      <c r="I28" s="24">
        <v>40</v>
      </c>
      <c r="J28" s="24">
        <v>38.270000000000003</v>
      </c>
      <c r="K28" s="24">
        <v>1.1200000000000001</v>
      </c>
      <c r="L28" s="24">
        <v>0</v>
      </c>
      <c r="M28" s="24">
        <v>28</v>
      </c>
      <c r="N28" s="24">
        <v>72</v>
      </c>
      <c r="O28" s="24">
        <v>215</v>
      </c>
      <c r="P28" s="24">
        <v>15</v>
      </c>
      <c r="Q28" s="24">
        <v>11</v>
      </c>
      <c r="R28" s="24">
        <v>55.8</v>
      </c>
      <c r="S28" s="24">
        <v>18.3</v>
      </c>
      <c r="T28" s="24">
        <v>931</v>
      </c>
      <c r="U28" s="24">
        <v>305</v>
      </c>
      <c r="V28" s="24">
        <v>46.1</v>
      </c>
      <c r="W28" s="24">
        <v>23.5</v>
      </c>
      <c r="X28" s="24">
        <v>85</v>
      </c>
      <c r="Y28" s="24">
        <v>9.6999999999999993</v>
      </c>
      <c r="Z28" s="24">
        <v>37.5</v>
      </c>
      <c r="AA28" s="34">
        <v>196630</v>
      </c>
      <c r="AB28" s="34">
        <v>48020</v>
      </c>
      <c r="AC28" s="34">
        <v>402810</v>
      </c>
      <c r="AD28" s="34">
        <v>152776</v>
      </c>
      <c r="AE28" s="34">
        <v>316148</v>
      </c>
      <c r="AF28" s="34">
        <v>580202</v>
      </c>
      <c r="AG28" s="34">
        <v>536182</v>
      </c>
      <c r="AH28">
        <v>1116384</v>
      </c>
    </row>
    <row r="29" spans="1:34" ht="14.5">
      <c r="A29" s="5" t="s">
        <v>81</v>
      </c>
      <c r="B29" s="23" t="s">
        <v>36</v>
      </c>
      <c r="C29" s="24">
        <v>0</v>
      </c>
      <c r="D29" s="26">
        <v>1208333</v>
      </c>
      <c r="E29" s="24">
        <v>219</v>
      </c>
      <c r="F29" s="26">
        <v>5495</v>
      </c>
      <c r="G29" s="24">
        <v>6</v>
      </c>
      <c r="H29" s="24">
        <v>6</v>
      </c>
      <c r="I29" s="24">
        <v>30</v>
      </c>
      <c r="J29" s="24">
        <v>23.89</v>
      </c>
      <c r="K29" s="24">
        <v>5</v>
      </c>
      <c r="L29" s="24">
        <v>1</v>
      </c>
      <c r="M29" s="24">
        <v>26</v>
      </c>
      <c r="N29" s="24">
        <v>59</v>
      </c>
      <c r="O29" s="24">
        <v>243</v>
      </c>
      <c r="P29" s="24">
        <v>33</v>
      </c>
      <c r="Q29" s="24">
        <v>19</v>
      </c>
      <c r="R29" s="24">
        <v>42</v>
      </c>
      <c r="S29" s="24">
        <v>28.5</v>
      </c>
      <c r="T29" s="25">
        <f>93+349</f>
        <v>442</v>
      </c>
      <c r="U29" s="25">
        <f>48+101</f>
        <v>149</v>
      </c>
      <c r="V29" s="24">
        <v>56.6</v>
      </c>
      <c r="W29" s="24">
        <v>86.3</v>
      </c>
      <c r="X29" s="24">
        <v>95</v>
      </c>
      <c r="Y29" s="24">
        <v>29.2</v>
      </c>
      <c r="Z29" s="24">
        <v>61.8</v>
      </c>
      <c r="AA29" s="34">
        <v>175777</v>
      </c>
      <c r="AB29" s="34">
        <v>34032</v>
      </c>
      <c r="AC29" s="34">
        <v>529351</v>
      </c>
      <c r="AD29" s="34">
        <v>251581</v>
      </c>
      <c r="AE29" s="34">
        <v>217536</v>
      </c>
      <c r="AF29" s="34">
        <v>598034</v>
      </c>
      <c r="AG29" s="34">
        <v>610243</v>
      </c>
      <c r="AH29">
        <v>1208277</v>
      </c>
    </row>
    <row r="30" spans="1:34" ht="14.5">
      <c r="A30" s="5" t="s">
        <v>81</v>
      </c>
      <c r="B30" s="23" t="s">
        <v>37</v>
      </c>
      <c r="C30" s="26">
        <v>938213</v>
      </c>
      <c r="D30" s="26">
        <v>118427</v>
      </c>
      <c r="E30" s="26">
        <v>2559</v>
      </c>
      <c r="F30" s="24">
        <v>419</v>
      </c>
      <c r="G30" s="24">
        <v>9</v>
      </c>
      <c r="H30" s="24">
        <v>7</v>
      </c>
      <c r="I30" s="24">
        <v>35</v>
      </c>
      <c r="J30" s="24">
        <v>48.2</v>
      </c>
      <c r="K30" s="24">
        <v>1.93</v>
      </c>
      <c r="L30" s="24">
        <v>0</v>
      </c>
      <c r="M30" s="24">
        <v>17</v>
      </c>
      <c r="N30" s="24">
        <v>38</v>
      </c>
      <c r="O30" s="25">
        <f>116+181</f>
        <v>297</v>
      </c>
      <c r="P30" s="24">
        <v>7</v>
      </c>
      <c r="Q30" s="24">
        <v>9</v>
      </c>
      <c r="R30" s="24">
        <v>54.9</v>
      </c>
      <c r="S30" s="24">
        <v>26.8</v>
      </c>
      <c r="T30" s="25">
        <f>511+170</f>
        <v>681</v>
      </c>
      <c r="U30" s="25">
        <f>340</f>
        <v>340</v>
      </c>
      <c r="V30" s="24">
        <v>66.099999999999994</v>
      </c>
      <c r="W30" s="24">
        <v>60.5</v>
      </c>
      <c r="X30" s="24">
        <v>97</v>
      </c>
      <c r="Y30" s="24">
        <v>12.7</v>
      </c>
      <c r="Z30" s="24">
        <v>57.4</v>
      </c>
      <c r="AA30" s="34">
        <v>132547</v>
      </c>
      <c r="AB30" s="34">
        <v>111355</v>
      </c>
      <c r="AC30" s="34">
        <v>334493</v>
      </c>
      <c r="AD30" s="34">
        <v>268224</v>
      </c>
      <c r="AE30" s="34">
        <v>209976</v>
      </c>
      <c r="AF30" s="34">
        <v>532663</v>
      </c>
      <c r="AG30" s="34">
        <v>523932</v>
      </c>
      <c r="AH30">
        <v>1056595</v>
      </c>
    </row>
    <row r="31" spans="1:34" ht="14.5">
      <c r="A31" s="5" t="s">
        <v>81</v>
      </c>
      <c r="B31" s="23" t="s">
        <v>38</v>
      </c>
      <c r="C31" s="24">
        <v>0</v>
      </c>
      <c r="D31" s="27">
        <v>4397073</v>
      </c>
      <c r="E31" s="26">
        <v>6247</v>
      </c>
      <c r="F31" s="27">
        <v>6247</v>
      </c>
      <c r="G31" s="24">
        <v>11</v>
      </c>
      <c r="H31" s="24">
        <v>17</v>
      </c>
      <c r="I31" s="24">
        <v>85</v>
      </c>
      <c r="J31" s="24">
        <v>19.3</v>
      </c>
      <c r="K31" s="24">
        <v>27.55</v>
      </c>
      <c r="L31" s="24">
        <v>7</v>
      </c>
      <c r="M31" s="24">
        <v>97</v>
      </c>
      <c r="N31" s="25">
        <f>196+44</f>
        <v>240</v>
      </c>
      <c r="O31" s="25">
        <f>87+684</f>
        <v>771</v>
      </c>
      <c r="P31" s="24">
        <v>14</v>
      </c>
      <c r="Q31" s="24">
        <v>26</v>
      </c>
      <c r="R31" s="28">
        <v>33.299999999999997</v>
      </c>
      <c r="S31" s="28">
        <v>33.9</v>
      </c>
      <c r="T31" s="25">
        <f>198+907</f>
        <v>1105</v>
      </c>
      <c r="U31" s="25">
        <f>103+283</f>
        <v>386</v>
      </c>
      <c r="V31" s="28">
        <v>84.2</v>
      </c>
      <c r="W31" s="28">
        <v>96.7</v>
      </c>
      <c r="X31" s="28">
        <v>95</v>
      </c>
      <c r="Y31" s="28">
        <v>43</v>
      </c>
      <c r="Z31" s="28">
        <v>69.099999999999994</v>
      </c>
      <c r="AA31" s="34">
        <v>614901</v>
      </c>
      <c r="AB31" s="34">
        <v>88264</v>
      </c>
      <c r="AC31" s="34">
        <v>2086995</v>
      </c>
      <c r="AD31" s="34">
        <v>885177</v>
      </c>
      <c r="AE31" s="34">
        <v>721348</v>
      </c>
      <c r="AF31" s="34">
        <v>2204307</v>
      </c>
      <c r="AG31" s="34">
        <v>2192378</v>
      </c>
      <c r="AH31">
        <v>4396685</v>
      </c>
    </row>
    <row r="32" spans="1:34" ht="14.5">
      <c r="A32" s="5" t="s">
        <v>81</v>
      </c>
      <c r="B32" s="23" t="s">
        <v>39</v>
      </c>
      <c r="C32" s="27">
        <v>1115122</v>
      </c>
      <c r="D32" s="27">
        <v>1047080</v>
      </c>
      <c r="E32" s="26">
        <v>7495</v>
      </c>
      <c r="F32" s="28">
        <v>290</v>
      </c>
      <c r="G32" s="24">
        <v>11</v>
      </c>
      <c r="H32" s="24">
        <v>11</v>
      </c>
      <c r="I32" s="24">
        <v>55</v>
      </c>
      <c r="J32" s="24">
        <v>23.87</v>
      </c>
      <c r="K32" s="24">
        <v>4.92</v>
      </c>
      <c r="L32" s="24">
        <v>1</v>
      </c>
      <c r="M32" s="24">
        <v>47</v>
      </c>
      <c r="N32" s="25">
        <f>26+66</f>
        <v>92</v>
      </c>
      <c r="O32" s="24">
        <v>459</v>
      </c>
      <c r="P32" s="24">
        <v>15</v>
      </c>
      <c r="Q32" s="24">
        <v>19</v>
      </c>
      <c r="R32" s="24">
        <v>48.7</v>
      </c>
      <c r="S32" s="24">
        <v>27.4</v>
      </c>
      <c r="T32" s="25">
        <f>727+409</f>
        <v>1136</v>
      </c>
      <c r="U32" s="25">
        <f>347+185</f>
        <v>532</v>
      </c>
      <c r="V32" s="24">
        <v>71.599999999999994</v>
      </c>
      <c r="W32" s="24">
        <v>64.3</v>
      </c>
      <c r="X32" s="24">
        <v>61</v>
      </c>
      <c r="Y32" s="24">
        <v>21.4</v>
      </c>
      <c r="Z32" s="24">
        <v>52.7</v>
      </c>
      <c r="AA32" s="34">
        <v>326206</v>
      </c>
      <c r="AB32" s="34">
        <v>97110</v>
      </c>
      <c r="AC32" s="34">
        <v>836896</v>
      </c>
      <c r="AD32" s="34">
        <v>412745</v>
      </c>
      <c r="AE32" s="34">
        <v>489109</v>
      </c>
      <c r="AF32" s="34">
        <v>1084825</v>
      </c>
      <c r="AG32" s="34">
        <v>1077241</v>
      </c>
      <c r="AH32">
        <v>2162066</v>
      </c>
    </row>
    <row r="33" spans="1:34" ht="14.5">
      <c r="A33" s="5" t="s">
        <v>81</v>
      </c>
      <c r="B33" s="23" t="s">
        <v>40</v>
      </c>
      <c r="C33" s="27">
        <v>826232</v>
      </c>
      <c r="D33" s="27">
        <v>59479</v>
      </c>
      <c r="E33" s="26">
        <v>2884</v>
      </c>
      <c r="F33" s="28">
        <v>310</v>
      </c>
      <c r="G33" s="24">
        <v>6</v>
      </c>
      <c r="H33" s="24">
        <v>6</v>
      </c>
      <c r="I33" s="24">
        <v>30</v>
      </c>
      <c r="J33" s="24">
        <v>56.94</v>
      </c>
      <c r="K33" s="24">
        <v>1.5</v>
      </c>
      <c r="L33" s="24">
        <v>1</v>
      </c>
      <c r="M33" s="24">
        <v>10</v>
      </c>
      <c r="N33" s="24">
        <v>30</v>
      </c>
      <c r="O33" s="25">
        <f>128+65</f>
        <v>193</v>
      </c>
      <c r="P33" s="24">
        <v>7</v>
      </c>
      <c r="Q33" s="24">
        <v>9</v>
      </c>
      <c r="R33" s="24">
        <v>55</v>
      </c>
      <c r="S33" s="24">
        <v>20.5</v>
      </c>
      <c r="T33" s="25">
        <f>756+144</f>
        <v>900</v>
      </c>
      <c r="U33" s="24">
        <v>246</v>
      </c>
      <c r="V33" s="24">
        <v>45.8</v>
      </c>
      <c r="W33" s="24">
        <v>30.7</v>
      </c>
      <c r="X33" s="24">
        <v>55</v>
      </c>
      <c r="Y33" s="24">
        <v>9.4</v>
      </c>
      <c r="Z33" s="24">
        <v>42.5</v>
      </c>
      <c r="AA33" s="34">
        <v>128083</v>
      </c>
      <c r="AB33" s="34">
        <v>47594</v>
      </c>
      <c r="AC33" s="34">
        <v>333058</v>
      </c>
      <c r="AD33" s="34">
        <v>156818</v>
      </c>
      <c r="AE33" s="34">
        <v>220134</v>
      </c>
      <c r="AF33" s="34">
        <v>444428</v>
      </c>
      <c r="AG33" s="34">
        <v>441259</v>
      </c>
      <c r="AH33">
        <v>885687</v>
      </c>
    </row>
    <row r="34" spans="1:34" ht="14.5">
      <c r="A34" s="5" t="s">
        <v>81</v>
      </c>
      <c r="B34" s="23" t="s">
        <v>41</v>
      </c>
      <c r="C34" s="27">
        <v>1057521</v>
      </c>
      <c r="D34" s="27">
        <v>100352</v>
      </c>
      <c r="E34" s="26">
        <v>17933</v>
      </c>
      <c r="F34" s="28">
        <v>65</v>
      </c>
      <c r="G34" s="24">
        <v>7</v>
      </c>
      <c r="H34" s="24">
        <v>6</v>
      </c>
      <c r="I34" s="24">
        <v>30</v>
      </c>
      <c r="J34" s="24">
        <v>47.68</v>
      </c>
      <c r="K34" s="24">
        <v>1.67</v>
      </c>
      <c r="L34" s="24">
        <v>0</v>
      </c>
      <c r="M34" s="24">
        <v>11</v>
      </c>
      <c r="N34" s="24">
        <v>48</v>
      </c>
      <c r="O34" s="24">
        <v>150</v>
      </c>
      <c r="P34" s="24">
        <v>8</v>
      </c>
      <c r="Q34" s="24">
        <v>6</v>
      </c>
      <c r="R34" s="28">
        <v>54.8</v>
      </c>
      <c r="S34" s="28">
        <v>16.3</v>
      </c>
      <c r="T34" s="25">
        <f>728+212</f>
        <v>940</v>
      </c>
      <c r="U34" s="25">
        <f>158+13</f>
        <v>171</v>
      </c>
      <c r="V34" s="24">
        <v>30</v>
      </c>
      <c r="W34" s="24">
        <v>19.899999999999999</v>
      </c>
      <c r="X34" s="24">
        <v>36</v>
      </c>
      <c r="Y34" s="24">
        <v>7.3</v>
      </c>
      <c r="Z34" s="24">
        <v>34.299999999999997</v>
      </c>
      <c r="AA34" s="34">
        <v>229783</v>
      </c>
      <c r="AB34" s="34">
        <v>36967</v>
      </c>
      <c r="AC34" s="34">
        <v>398983</v>
      </c>
      <c r="AD34" s="34">
        <v>155536</v>
      </c>
      <c r="AE34" s="34">
        <v>336567</v>
      </c>
      <c r="AF34" s="34">
        <v>578801</v>
      </c>
      <c r="AG34" s="34">
        <v>579035</v>
      </c>
      <c r="AH34">
        <v>1157836</v>
      </c>
    </row>
    <row r="35" spans="1:34" ht="14.5">
      <c r="A35" s="5" t="s">
        <v>81</v>
      </c>
      <c r="B35" s="23" t="s">
        <v>42</v>
      </c>
      <c r="C35" s="27">
        <v>558540</v>
      </c>
      <c r="D35" s="27">
        <v>47036</v>
      </c>
      <c r="E35" s="24">
        <v>899</v>
      </c>
      <c r="F35" s="28">
        <v>675</v>
      </c>
      <c r="G35" s="24">
        <v>5</v>
      </c>
      <c r="H35" s="24">
        <v>4</v>
      </c>
      <c r="I35" s="24">
        <v>20</v>
      </c>
      <c r="J35" s="24">
        <v>48.61</v>
      </c>
      <c r="K35" s="24">
        <v>1.1499999999999999</v>
      </c>
      <c r="L35" s="24">
        <v>0</v>
      </c>
      <c r="M35" s="24">
        <v>11</v>
      </c>
      <c r="N35" s="24">
        <v>71</v>
      </c>
      <c r="O35" s="25">
        <f>68+43</f>
        <v>111</v>
      </c>
      <c r="P35" s="24">
        <v>13</v>
      </c>
      <c r="Q35" s="24">
        <v>14</v>
      </c>
      <c r="R35" s="28">
        <v>47.2</v>
      </c>
      <c r="S35" s="28">
        <v>30.2</v>
      </c>
      <c r="T35" s="25">
        <f>411+165</f>
        <v>576</v>
      </c>
      <c r="U35" s="25">
        <f>197</f>
        <v>197</v>
      </c>
      <c r="V35" s="24">
        <v>51.5</v>
      </c>
      <c r="W35" s="24">
        <v>43.2</v>
      </c>
      <c r="X35" s="24">
        <v>92</v>
      </c>
      <c r="Y35" s="24">
        <v>7.9</v>
      </c>
      <c r="Z35" s="24">
        <v>45.4</v>
      </c>
      <c r="AA35" s="34">
        <v>79059</v>
      </c>
      <c r="AB35" s="34">
        <v>41291</v>
      </c>
      <c r="AC35" s="34">
        <v>211473</v>
      </c>
      <c r="AD35" s="34">
        <v>116091</v>
      </c>
      <c r="AE35" s="34">
        <v>157645</v>
      </c>
      <c r="AF35" s="34">
        <v>314653</v>
      </c>
      <c r="AG35" s="34">
        <v>290906</v>
      </c>
      <c r="AH35">
        <v>605559</v>
      </c>
    </row>
    <row r="36" spans="1:34" ht="14.5">
      <c r="A36" s="5" t="s">
        <v>81</v>
      </c>
      <c r="B36" s="23" t="s">
        <v>43</v>
      </c>
      <c r="C36" s="27">
        <v>571754</v>
      </c>
      <c r="D36" s="27">
        <v>66535</v>
      </c>
      <c r="E36" s="26">
        <v>3245</v>
      </c>
      <c r="F36" s="28">
        <v>194</v>
      </c>
      <c r="G36" s="24">
        <v>8</v>
      </c>
      <c r="H36" s="24">
        <v>5</v>
      </c>
      <c r="I36" s="24">
        <v>25</v>
      </c>
      <c r="J36" s="24">
        <v>69.58</v>
      </c>
      <c r="K36" s="24">
        <v>1.5</v>
      </c>
      <c r="L36" s="24">
        <v>0</v>
      </c>
      <c r="M36" s="24">
        <v>5</v>
      </c>
      <c r="N36" s="24">
        <v>30</v>
      </c>
      <c r="O36" s="25">
        <f>56+83</f>
        <v>139</v>
      </c>
      <c r="P36" s="24">
        <v>12</v>
      </c>
      <c r="Q36" s="24">
        <v>12</v>
      </c>
      <c r="R36" s="24">
        <v>55</v>
      </c>
      <c r="S36" s="24">
        <v>26.5</v>
      </c>
      <c r="T36" s="25">
        <f>350+138</f>
        <v>488</v>
      </c>
      <c r="U36" s="25">
        <f>170+41</f>
        <v>211</v>
      </c>
      <c r="V36" s="24">
        <v>77.599999999999994</v>
      </c>
      <c r="W36" s="24">
        <v>41.6</v>
      </c>
      <c r="X36" s="24">
        <v>88</v>
      </c>
      <c r="Y36" s="24">
        <v>12.7</v>
      </c>
      <c r="Z36" s="24">
        <v>55</v>
      </c>
      <c r="AA36" s="34">
        <v>84204</v>
      </c>
      <c r="AB36" s="34">
        <v>45788</v>
      </c>
      <c r="AC36" s="34">
        <v>215415</v>
      </c>
      <c r="AD36" s="34">
        <v>149297</v>
      </c>
      <c r="AE36" s="34">
        <v>143560</v>
      </c>
      <c r="AF36" s="34">
        <v>323246</v>
      </c>
      <c r="AG36" s="34">
        <v>315018</v>
      </c>
      <c r="AH36">
        <v>638264</v>
      </c>
    </row>
    <row r="37" spans="1:34" ht="14.5">
      <c r="A37" s="5" t="s">
        <v>81</v>
      </c>
      <c r="B37" s="23" t="s">
        <v>44</v>
      </c>
      <c r="C37" s="27">
        <v>608409</v>
      </c>
      <c r="D37" s="27">
        <v>150755</v>
      </c>
      <c r="E37" s="26">
        <v>3337</v>
      </c>
      <c r="F37" s="28">
        <v>228</v>
      </c>
      <c r="G37" s="24">
        <v>10</v>
      </c>
      <c r="H37" s="24">
        <v>6</v>
      </c>
      <c r="I37" s="24">
        <v>30</v>
      </c>
      <c r="J37" s="24">
        <v>37.28</v>
      </c>
      <c r="K37" s="24">
        <v>2.06</v>
      </c>
      <c r="L37" s="24">
        <v>2</v>
      </c>
      <c r="M37" s="24">
        <v>11</v>
      </c>
      <c r="N37" s="24">
        <v>43</v>
      </c>
      <c r="O37" s="25">
        <f>110+254</f>
        <v>364</v>
      </c>
      <c r="P37" s="24">
        <v>21</v>
      </c>
      <c r="Q37" s="24">
        <v>31</v>
      </c>
      <c r="R37" s="24">
        <v>46.3</v>
      </c>
      <c r="S37" s="24">
        <v>31.8</v>
      </c>
      <c r="T37" s="25">
        <f>390+162</f>
        <v>552</v>
      </c>
      <c r="U37" s="25">
        <f>221+21</f>
        <v>242</v>
      </c>
      <c r="V37" s="24">
        <v>65.099999999999994</v>
      </c>
      <c r="W37" s="24">
        <v>72</v>
      </c>
      <c r="X37" s="24">
        <v>94</v>
      </c>
      <c r="Y37" s="24">
        <v>21.4</v>
      </c>
      <c r="Z37" s="24">
        <v>64.099999999999994</v>
      </c>
      <c r="AA37" s="34">
        <v>87640</v>
      </c>
      <c r="AB37" s="34">
        <v>75380</v>
      </c>
      <c r="AC37" s="34">
        <v>249730</v>
      </c>
      <c r="AD37" s="34">
        <v>209314</v>
      </c>
      <c r="AE37" s="34">
        <v>137059</v>
      </c>
      <c r="AF37" s="34">
        <v>384840</v>
      </c>
      <c r="AG37" s="34">
        <v>374283</v>
      </c>
      <c r="AH37">
        <v>759123</v>
      </c>
    </row>
    <row r="38" spans="1:34" ht="14.5">
      <c r="A38" s="10" t="s">
        <v>81</v>
      </c>
      <c r="B38" s="10" t="s">
        <v>45</v>
      </c>
      <c r="C38" s="29">
        <v>263195</v>
      </c>
      <c r="D38" s="29">
        <v>47132</v>
      </c>
      <c r="E38" s="18">
        <v>21022</v>
      </c>
      <c r="F38" s="19">
        <v>15</v>
      </c>
      <c r="G38" s="19">
        <v>3</v>
      </c>
      <c r="H38" s="19">
        <v>3</v>
      </c>
      <c r="I38" s="19">
        <v>15</v>
      </c>
      <c r="J38" s="19">
        <v>17.75</v>
      </c>
      <c r="K38" s="19">
        <v>0.3</v>
      </c>
      <c r="L38" s="19">
        <v>0</v>
      </c>
      <c r="M38" s="19">
        <v>4</v>
      </c>
      <c r="N38" s="19">
        <v>18</v>
      </c>
      <c r="O38" s="19">
        <v>92</v>
      </c>
      <c r="P38" s="19">
        <v>18</v>
      </c>
      <c r="Q38" s="19">
        <v>11</v>
      </c>
      <c r="R38" s="19">
        <v>48.4</v>
      </c>
      <c r="S38" s="19">
        <v>17.3</v>
      </c>
      <c r="T38" s="19">
        <v>188</v>
      </c>
      <c r="U38" s="19">
        <v>24</v>
      </c>
      <c r="V38" s="19">
        <v>36.700000000000003</v>
      </c>
      <c r="W38" s="19">
        <v>14.6</v>
      </c>
      <c r="X38" s="19">
        <v>11</v>
      </c>
      <c r="Y38" s="19">
        <v>6.7</v>
      </c>
      <c r="Z38" s="19">
        <v>27.2</v>
      </c>
      <c r="AA38" s="34">
        <v>62476</v>
      </c>
      <c r="AB38" s="34">
        <v>11911</v>
      </c>
      <c r="AC38" s="34">
        <v>110281</v>
      </c>
      <c r="AD38" s="34">
        <v>36139</v>
      </c>
      <c r="AE38" s="34">
        <v>89511</v>
      </c>
      <c r="AF38" s="34">
        <v>153545</v>
      </c>
      <c r="AG38" s="34">
        <v>156773</v>
      </c>
      <c r="AH38">
        <v>310318</v>
      </c>
    </row>
    <row r="39" spans="1:34" ht="14.5">
      <c r="A39" s="5" t="s">
        <v>81</v>
      </c>
      <c r="B39" s="11" t="s">
        <v>46</v>
      </c>
      <c r="C39" s="30">
        <v>907766</v>
      </c>
      <c r="D39" s="30">
        <v>85417</v>
      </c>
      <c r="E39" s="17">
        <v>2530</v>
      </c>
      <c r="F39" s="2">
        <v>393</v>
      </c>
      <c r="G39" s="31">
        <v>6</v>
      </c>
      <c r="H39" s="31">
        <v>6</v>
      </c>
      <c r="I39" s="31">
        <v>30</v>
      </c>
      <c r="J39" s="31">
        <v>36.57</v>
      </c>
      <c r="K39" s="31">
        <v>1.06</v>
      </c>
      <c r="L39" s="31">
        <v>0</v>
      </c>
      <c r="M39" s="31">
        <v>24</v>
      </c>
      <c r="N39" s="31">
        <v>60</v>
      </c>
      <c r="O39" s="31">
        <v>257</v>
      </c>
      <c r="P39" s="31">
        <v>14</v>
      </c>
      <c r="Q39" s="31">
        <v>14</v>
      </c>
      <c r="R39" s="31">
        <v>58.8</v>
      </c>
      <c r="S39" s="31">
        <v>19.100000000000001</v>
      </c>
      <c r="T39" s="31">
        <v>851</v>
      </c>
      <c r="U39" s="31">
        <v>247</v>
      </c>
      <c r="V39" s="31">
        <v>55.1</v>
      </c>
      <c r="W39" s="31">
        <v>48</v>
      </c>
      <c r="X39" s="31">
        <v>78</v>
      </c>
      <c r="Y39" s="31">
        <v>8.6999999999999993</v>
      </c>
      <c r="Z39" s="31">
        <v>44.1</v>
      </c>
      <c r="AA39" s="34">
        <v>174705</v>
      </c>
      <c r="AB39" s="34">
        <v>151456</v>
      </c>
      <c r="AC39" s="34">
        <v>395369</v>
      </c>
      <c r="AD39" s="34">
        <v>189547</v>
      </c>
      <c r="AE39" s="34">
        <v>306394</v>
      </c>
      <c r="AF39" s="34">
        <v>639915</v>
      </c>
      <c r="AG39" s="34">
        <v>577556</v>
      </c>
      <c r="AH39">
        <v>1217471</v>
      </c>
    </row>
    <row r="40" spans="1:34" ht="14.5">
      <c r="A40" s="5" t="s">
        <v>81</v>
      </c>
      <c r="B40" s="11" t="s">
        <v>47</v>
      </c>
      <c r="C40" s="6">
        <v>246897</v>
      </c>
      <c r="D40" s="6">
        <v>93774</v>
      </c>
      <c r="E40" s="17">
        <v>17084</v>
      </c>
      <c r="F40" s="2">
        <v>20</v>
      </c>
      <c r="G40" s="31">
        <v>4</v>
      </c>
      <c r="H40" s="31">
        <v>4</v>
      </c>
      <c r="I40" s="31">
        <v>20</v>
      </c>
      <c r="J40" s="31">
        <v>22.96</v>
      </c>
      <c r="K40" s="31">
        <v>0.65</v>
      </c>
      <c r="L40" s="31">
        <v>0</v>
      </c>
      <c r="M40" s="31">
        <v>8</v>
      </c>
      <c r="N40" s="31">
        <v>20</v>
      </c>
      <c r="O40" s="31">
        <v>90</v>
      </c>
      <c r="P40" s="31">
        <v>14</v>
      </c>
      <c r="Q40" s="31">
        <v>19</v>
      </c>
      <c r="R40" s="31">
        <v>23.1</v>
      </c>
      <c r="S40" s="31">
        <v>55</v>
      </c>
      <c r="T40" s="31">
        <v>42</v>
      </c>
      <c r="U40" s="31">
        <v>39</v>
      </c>
      <c r="V40" s="31">
        <v>68.7</v>
      </c>
      <c r="W40" s="31">
        <v>48</v>
      </c>
      <c r="X40" s="31">
        <v>48</v>
      </c>
      <c r="Y40" s="31">
        <v>16.100000000000001</v>
      </c>
      <c r="Z40" s="31">
        <v>54.9</v>
      </c>
      <c r="AA40" s="34">
        <v>46175</v>
      </c>
      <c r="AB40" s="34">
        <v>26360</v>
      </c>
      <c r="AC40" s="34">
        <v>120443</v>
      </c>
      <c r="AD40" s="34">
        <v>77976</v>
      </c>
      <c r="AE40" s="34">
        <v>69707</v>
      </c>
      <c r="AF40" s="34">
        <v>167326</v>
      </c>
      <c r="AG40" s="34">
        <v>173335</v>
      </c>
      <c r="AH40">
        <v>340661</v>
      </c>
    </row>
    <row r="41" spans="1:34" ht="14.5">
      <c r="A41" s="10" t="s">
        <v>81</v>
      </c>
      <c r="B41" s="10" t="s">
        <v>48</v>
      </c>
      <c r="C41" s="29">
        <v>240221</v>
      </c>
      <c r="D41" s="29">
        <v>75722</v>
      </c>
      <c r="E41" s="18">
        <v>38437</v>
      </c>
      <c r="F41" s="19">
        <v>8</v>
      </c>
      <c r="G41" s="19">
        <v>3</v>
      </c>
      <c r="H41" s="19">
        <v>3</v>
      </c>
      <c r="I41" s="19">
        <v>15</v>
      </c>
      <c r="J41" s="19">
        <v>32.51</v>
      </c>
      <c r="K41" s="19">
        <v>0.28999999999999998</v>
      </c>
      <c r="L41" s="19">
        <v>0</v>
      </c>
      <c r="M41" s="19">
        <v>3</v>
      </c>
      <c r="N41" s="19">
        <v>7</v>
      </c>
      <c r="O41" s="19">
        <v>77</v>
      </c>
      <c r="P41" s="19">
        <v>6</v>
      </c>
      <c r="Q41" s="19">
        <v>7</v>
      </c>
      <c r="R41" s="19">
        <v>53.3</v>
      </c>
      <c r="S41" s="19">
        <v>15.8</v>
      </c>
      <c r="T41" s="32">
        <v>203</v>
      </c>
      <c r="U41" s="19">
        <v>40</v>
      </c>
      <c r="V41" s="19">
        <v>55</v>
      </c>
      <c r="W41" s="19">
        <v>26.1</v>
      </c>
      <c r="X41" s="19">
        <v>11</v>
      </c>
      <c r="Y41" s="19">
        <v>6</v>
      </c>
      <c r="Z41" s="19">
        <v>31.6</v>
      </c>
      <c r="AA41" s="34">
        <v>64499</v>
      </c>
      <c r="AB41" s="34">
        <v>13199</v>
      </c>
      <c r="AC41" s="34">
        <v>105183</v>
      </c>
      <c r="AD41" s="34">
        <v>44716</v>
      </c>
      <c r="AE41" s="34">
        <v>88338</v>
      </c>
      <c r="AF41" s="34">
        <v>157390</v>
      </c>
      <c r="AG41" s="34">
        <v>158545</v>
      </c>
      <c r="AH41">
        <v>315935</v>
      </c>
    </row>
    <row r="42" spans="1:34" ht="14.5">
      <c r="A42" s="5" t="s">
        <v>81</v>
      </c>
      <c r="B42" s="11" t="s">
        <v>49</v>
      </c>
      <c r="C42" s="30">
        <v>360434</v>
      </c>
      <c r="D42" s="30">
        <v>32743</v>
      </c>
      <c r="E42" s="31">
        <v>2639</v>
      </c>
      <c r="F42" s="31">
        <v>153</v>
      </c>
      <c r="G42" s="31">
        <v>6</v>
      </c>
      <c r="H42" s="31">
        <v>3</v>
      </c>
      <c r="I42" s="31">
        <v>15</v>
      </c>
      <c r="J42" s="31">
        <v>32.26</v>
      </c>
      <c r="K42" s="31">
        <v>0.6</v>
      </c>
      <c r="L42" s="31">
        <v>0</v>
      </c>
      <c r="M42" s="31">
        <v>12</v>
      </c>
      <c r="N42" s="31">
        <v>22</v>
      </c>
      <c r="O42" s="31">
        <v>147</v>
      </c>
      <c r="P42" s="31">
        <v>24</v>
      </c>
      <c r="Q42" s="31">
        <v>34</v>
      </c>
      <c r="R42" s="31">
        <v>54.5</v>
      </c>
      <c r="S42" s="31">
        <v>22.6</v>
      </c>
      <c r="T42" s="31">
        <v>508</v>
      </c>
      <c r="U42" s="31">
        <v>157</v>
      </c>
      <c r="V42" s="31">
        <v>59.1</v>
      </c>
      <c r="W42" s="31">
        <v>35.299999999999997</v>
      </c>
      <c r="X42" s="31">
        <v>76</v>
      </c>
      <c r="Y42" s="31">
        <v>12.1</v>
      </c>
      <c r="Z42" s="31">
        <v>51.3</v>
      </c>
      <c r="AA42" s="34">
        <v>48796</v>
      </c>
      <c r="AB42" s="34">
        <v>35641</v>
      </c>
      <c r="AC42" s="34">
        <v>135678</v>
      </c>
      <c r="AD42" s="34">
        <v>90131</v>
      </c>
      <c r="AE42" s="34">
        <v>82914</v>
      </c>
      <c r="AF42" s="34">
        <v>199401</v>
      </c>
      <c r="AG42" s="34">
        <v>193759</v>
      </c>
      <c r="AH42">
        <v>393160</v>
      </c>
    </row>
    <row r="43" spans="1:34" ht="14.5">
      <c r="A43" s="5" t="s">
        <v>81</v>
      </c>
      <c r="B43" s="11" t="s">
        <v>50</v>
      </c>
      <c r="C43" s="30">
        <v>811607</v>
      </c>
      <c r="D43" s="30">
        <v>178734</v>
      </c>
      <c r="E43" s="31">
        <v>2496</v>
      </c>
      <c r="F43" s="31">
        <v>397</v>
      </c>
      <c r="G43" s="31">
        <v>5</v>
      </c>
      <c r="H43" s="31">
        <v>5</v>
      </c>
      <c r="I43" s="31">
        <v>25</v>
      </c>
      <c r="J43" s="31">
        <v>39.6</v>
      </c>
      <c r="K43" s="31">
        <v>1.61</v>
      </c>
      <c r="L43" s="31">
        <v>1</v>
      </c>
      <c r="M43" s="31">
        <v>12</v>
      </c>
      <c r="N43" s="31">
        <v>44</v>
      </c>
      <c r="O43" s="31">
        <v>138</v>
      </c>
      <c r="P43" s="31">
        <v>13</v>
      </c>
      <c r="Q43" s="31">
        <v>8</v>
      </c>
      <c r="R43" s="31">
        <v>53.5</v>
      </c>
      <c r="S43" s="31">
        <v>22.6</v>
      </c>
      <c r="T43" s="31">
        <v>621</v>
      </c>
      <c r="U43" s="31">
        <v>261</v>
      </c>
      <c r="V43" s="31">
        <v>75.7</v>
      </c>
      <c r="W43" s="31">
        <v>38.1</v>
      </c>
      <c r="X43" s="31">
        <v>64</v>
      </c>
      <c r="Y43" s="31">
        <v>11.7</v>
      </c>
      <c r="Z43" s="31">
        <v>40.4</v>
      </c>
      <c r="AA43" s="34">
        <v>157650</v>
      </c>
      <c r="AB43" s="34">
        <v>47612</v>
      </c>
      <c r="AC43" s="34">
        <v>355319</v>
      </c>
      <c r="AD43" s="34">
        <v>165550</v>
      </c>
      <c r="AE43" s="34">
        <v>264178</v>
      </c>
      <c r="AF43" s="34">
        <v>501203</v>
      </c>
      <c r="AG43" s="34">
        <v>489106</v>
      </c>
      <c r="AH43">
        <v>990309</v>
      </c>
    </row>
    <row r="44" spans="1:34" ht="14.5">
      <c r="A44" s="5" t="s">
        <v>81</v>
      </c>
      <c r="B44" s="11" t="s">
        <v>51</v>
      </c>
      <c r="C44" s="30">
        <v>786185</v>
      </c>
      <c r="D44" s="30">
        <v>140791</v>
      </c>
      <c r="E44" s="31">
        <v>68680</v>
      </c>
      <c r="F44" s="31">
        <v>14</v>
      </c>
      <c r="G44" s="31">
        <v>7</v>
      </c>
      <c r="H44" s="31">
        <v>6</v>
      </c>
      <c r="I44" s="31">
        <v>30</v>
      </c>
      <c r="J44" s="31">
        <v>31.86</v>
      </c>
      <c r="K44" s="31">
        <v>1.1000000000000001</v>
      </c>
      <c r="L44" s="31">
        <v>0</v>
      </c>
      <c r="M44" s="31">
        <v>6</v>
      </c>
      <c r="N44" s="31">
        <v>29</v>
      </c>
      <c r="O44" s="31">
        <v>232</v>
      </c>
      <c r="P44" s="31">
        <v>19</v>
      </c>
      <c r="Q44" s="31">
        <v>7</v>
      </c>
      <c r="R44" s="31">
        <v>51.1</v>
      </c>
      <c r="S44" s="31">
        <v>17.399999999999999</v>
      </c>
      <c r="T44" s="31">
        <v>469</v>
      </c>
      <c r="U44" s="31">
        <v>63</v>
      </c>
      <c r="V44" s="31">
        <v>48.2</v>
      </c>
      <c r="W44" s="31">
        <v>8.8000000000000007</v>
      </c>
      <c r="X44" s="31">
        <v>16</v>
      </c>
      <c r="Y44" s="31">
        <v>4.8</v>
      </c>
      <c r="Z44" s="31">
        <v>16.600000000000001</v>
      </c>
      <c r="AA44" s="34">
        <v>163239</v>
      </c>
      <c r="AB44" s="34">
        <v>30068</v>
      </c>
      <c r="AC44" s="34">
        <v>360627</v>
      </c>
      <c r="AD44" s="34">
        <v>117445</v>
      </c>
      <c r="AE44" s="34">
        <v>255573</v>
      </c>
      <c r="AF44" s="34">
        <v>448866</v>
      </c>
      <c r="AG44" s="34">
        <v>478086</v>
      </c>
      <c r="AH44">
        <v>926952</v>
      </c>
    </row>
    <row r="45" spans="1:34" ht="14.5">
      <c r="A45" s="5" t="s">
        <v>81</v>
      </c>
      <c r="B45" s="11" t="s">
        <v>52</v>
      </c>
      <c r="C45" s="30">
        <v>652981</v>
      </c>
      <c r="D45" s="30">
        <v>510205</v>
      </c>
      <c r="E45" s="31">
        <v>3345</v>
      </c>
      <c r="F45" s="31">
        <v>343</v>
      </c>
      <c r="G45" s="31">
        <v>6</v>
      </c>
      <c r="H45" s="31">
        <v>6</v>
      </c>
      <c r="I45" s="31">
        <v>30</v>
      </c>
      <c r="J45" s="31">
        <v>24.37</v>
      </c>
      <c r="K45" s="31">
        <v>2.39</v>
      </c>
      <c r="L45" s="31">
        <v>1</v>
      </c>
      <c r="M45" s="31">
        <v>22</v>
      </c>
      <c r="N45" s="31">
        <v>43</v>
      </c>
      <c r="O45" s="31">
        <v>192</v>
      </c>
      <c r="P45" s="31">
        <v>28</v>
      </c>
      <c r="Q45" s="31">
        <v>28</v>
      </c>
      <c r="R45" s="31">
        <v>45.6</v>
      </c>
      <c r="S45" s="31">
        <v>27.1</v>
      </c>
      <c r="T45" s="31">
        <v>845</v>
      </c>
      <c r="U45" s="31">
        <v>248</v>
      </c>
      <c r="V45" s="31">
        <v>82</v>
      </c>
      <c r="W45" s="31">
        <v>97</v>
      </c>
      <c r="X45" s="31">
        <v>60</v>
      </c>
      <c r="Y45" s="31">
        <v>20.9</v>
      </c>
      <c r="Z45" s="31">
        <v>51.4</v>
      </c>
      <c r="AA45" s="34">
        <v>167483</v>
      </c>
      <c r="AB45" s="34">
        <v>46760</v>
      </c>
      <c r="AC45" s="34">
        <v>479011</v>
      </c>
      <c r="AD45" s="34">
        <v>209740</v>
      </c>
      <c r="AE45" s="34">
        <v>260152</v>
      </c>
      <c r="AF45" s="34">
        <v>582886</v>
      </c>
      <c r="AG45" s="34">
        <v>580260</v>
      </c>
      <c r="AH45">
        <v>1163146</v>
      </c>
    </row>
    <row r="46" spans="1:34" ht="14.5">
      <c r="A46" s="5" t="s">
        <v>81</v>
      </c>
      <c r="B46" s="11" t="s">
        <v>53</v>
      </c>
      <c r="C46" s="30">
        <v>531629</v>
      </c>
      <c r="D46" s="30">
        <v>58384</v>
      </c>
      <c r="E46" s="31">
        <v>564</v>
      </c>
      <c r="F46" s="31">
        <v>1047</v>
      </c>
      <c r="G46" s="31">
        <v>6</v>
      </c>
      <c r="H46" s="31">
        <v>5</v>
      </c>
      <c r="I46" s="31">
        <v>25</v>
      </c>
      <c r="J46" s="31">
        <v>41.16</v>
      </c>
      <c r="K46" s="31">
        <v>0.83</v>
      </c>
      <c r="L46" s="31">
        <v>0</v>
      </c>
      <c r="M46" s="31">
        <v>10</v>
      </c>
      <c r="N46" s="31">
        <v>24</v>
      </c>
      <c r="O46" s="31">
        <v>98</v>
      </c>
      <c r="P46" s="31">
        <v>11</v>
      </c>
      <c r="Q46" s="31">
        <v>12</v>
      </c>
      <c r="R46" s="31">
        <v>56.1</v>
      </c>
      <c r="S46" s="31">
        <v>21.4</v>
      </c>
      <c r="T46" s="31">
        <v>452</v>
      </c>
      <c r="U46" s="31">
        <v>162</v>
      </c>
      <c r="V46" s="31">
        <v>68.3</v>
      </c>
      <c r="W46" s="31">
        <v>38.6</v>
      </c>
      <c r="X46" s="31">
        <v>87</v>
      </c>
      <c r="Y46" s="31">
        <v>9.3000000000000007</v>
      </c>
      <c r="Z46" s="31">
        <v>43.1</v>
      </c>
      <c r="AA46" s="34">
        <v>78856</v>
      </c>
      <c r="AB46" s="34">
        <v>57991</v>
      </c>
      <c r="AC46" s="34">
        <v>189905</v>
      </c>
      <c r="AD46" s="34">
        <v>111675</v>
      </c>
      <c r="AE46" s="34">
        <v>151565</v>
      </c>
      <c r="AF46" s="34">
        <v>306320</v>
      </c>
      <c r="AG46" s="34">
        <v>283672</v>
      </c>
      <c r="AH46">
        <v>589992</v>
      </c>
    </row>
    <row r="47" spans="1:34" ht="14.5">
      <c r="A47" s="5" t="s">
        <v>81</v>
      </c>
      <c r="B47" s="11" t="s">
        <v>54</v>
      </c>
      <c r="C47" s="30">
        <v>604089</v>
      </c>
      <c r="D47" s="30">
        <v>177174</v>
      </c>
      <c r="E47" s="31">
        <v>56686</v>
      </c>
      <c r="F47" s="31">
        <v>14</v>
      </c>
      <c r="G47" s="31">
        <v>8</v>
      </c>
      <c r="H47" s="31">
        <v>6</v>
      </c>
      <c r="I47" s="31">
        <v>30</v>
      </c>
      <c r="J47" s="31">
        <v>34.64</v>
      </c>
      <c r="K47" s="31">
        <v>0.51</v>
      </c>
      <c r="L47" s="31">
        <v>0</v>
      </c>
      <c r="M47" s="31">
        <v>14</v>
      </c>
      <c r="N47" s="31">
        <v>42</v>
      </c>
      <c r="O47" s="31">
        <v>96</v>
      </c>
      <c r="P47" s="31">
        <v>7</v>
      </c>
      <c r="Q47" s="31">
        <v>6</v>
      </c>
      <c r="R47" s="31">
        <v>53.4</v>
      </c>
      <c r="S47" s="31">
        <v>18.5</v>
      </c>
      <c r="T47" s="31">
        <v>306</v>
      </c>
      <c r="U47" s="31">
        <v>51</v>
      </c>
      <c r="V47" s="31">
        <v>49.2</v>
      </c>
      <c r="W47" s="31">
        <v>14.6</v>
      </c>
      <c r="X47" s="31">
        <v>2</v>
      </c>
      <c r="Y47" s="31">
        <v>3.9</v>
      </c>
      <c r="Z47" s="31">
        <v>27.9</v>
      </c>
      <c r="AA47" s="34">
        <v>147774</v>
      </c>
      <c r="AB47" s="34">
        <v>15446</v>
      </c>
      <c r="AC47" s="34">
        <v>280224</v>
      </c>
      <c r="AD47" s="34">
        <v>92903</v>
      </c>
      <c r="AE47" s="34">
        <v>244865</v>
      </c>
      <c r="AF47" s="34">
        <v>365839</v>
      </c>
      <c r="AG47" s="34">
        <v>415373</v>
      </c>
      <c r="AH47">
        <v>781212</v>
      </c>
    </row>
    <row r="48" spans="1:34" ht="14.5">
      <c r="A48" s="5" t="s">
        <v>81</v>
      </c>
      <c r="B48" s="1" t="s">
        <v>55</v>
      </c>
      <c r="C48" s="6">
        <v>612623</v>
      </c>
      <c r="D48" s="6">
        <v>8610</v>
      </c>
      <c r="E48" s="17">
        <v>9169</v>
      </c>
      <c r="F48" s="1">
        <v>68</v>
      </c>
      <c r="G48" s="2">
        <v>5</v>
      </c>
      <c r="H48" s="2">
        <v>4</v>
      </c>
      <c r="I48" s="2">
        <v>20</v>
      </c>
      <c r="J48" s="2">
        <v>37.159999999999997</v>
      </c>
      <c r="K48" s="2">
        <v>0.73</v>
      </c>
      <c r="L48" s="2">
        <v>0</v>
      </c>
      <c r="M48" s="2">
        <v>5</v>
      </c>
      <c r="N48" s="2">
        <v>9</v>
      </c>
      <c r="O48" s="2">
        <v>149</v>
      </c>
      <c r="P48" s="2">
        <v>8</v>
      </c>
      <c r="Q48" s="2">
        <v>9</v>
      </c>
      <c r="R48" s="2">
        <v>55</v>
      </c>
      <c r="S48" s="2">
        <v>14.8</v>
      </c>
      <c r="T48" s="2">
        <v>690</v>
      </c>
      <c r="U48" s="2">
        <v>159</v>
      </c>
      <c r="V48" s="2">
        <v>31.2</v>
      </c>
      <c r="W48" s="2">
        <v>11.9</v>
      </c>
      <c r="X48" s="2">
        <v>43</v>
      </c>
      <c r="Y48" s="2">
        <v>3.6</v>
      </c>
      <c r="Z48" s="2">
        <v>21.1</v>
      </c>
      <c r="AA48" s="34">
        <v>136832</v>
      </c>
      <c r="AB48" s="34">
        <v>22823</v>
      </c>
      <c r="AC48" s="34">
        <v>208247</v>
      </c>
      <c r="AD48" s="34">
        <v>72666</v>
      </c>
      <c r="AE48" s="34">
        <v>180655</v>
      </c>
      <c r="AF48" s="34">
        <v>314212</v>
      </c>
      <c r="AG48" s="34">
        <v>307011</v>
      </c>
      <c r="AH48">
        <v>621223</v>
      </c>
    </row>
    <row r="49" spans="1:27" ht="14.5">
      <c r="A49" s="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.5">
      <c r="A50" s="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.5">
      <c r="A51" s="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2.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2.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2.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2.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2.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2.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2.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2.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2.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2.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2.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2.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2.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3:27" ht="12.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3:27" ht="12.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3:27" ht="12.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3:27" ht="12.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3:27" ht="12.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3:27" ht="12.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3:27" ht="12.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3:27" ht="12.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3:27" ht="12.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3:27" ht="12.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3:27" ht="12.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3:27" ht="12.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3:27" ht="12.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3:27" ht="12.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3:27" ht="12.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3:27" ht="12.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3:27" ht="12.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3:27" ht="12.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3:27" ht="12.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3:27" ht="12.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3:27" ht="12.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3:27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3:27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3:27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3:27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3:27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3:27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3:27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3:27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3:27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3:27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3:27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3:27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3:27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3:27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3:27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3:27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3:27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3:27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3:27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3:27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3:27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3:27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3:27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3:27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3:27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3:27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3:27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3:27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3:27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3:27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3:27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3:27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3:27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3:27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3:27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3:27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3:27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3:27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3:27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3:27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3:27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3:27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3:27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3:27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3:27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3:27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3:27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3:27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3:27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3:27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3:27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3:27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3:27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3:27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3:27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3:27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3:27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3:27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3:27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3:27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3:27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3:27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3:27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3:27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3:27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3:27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3:27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3:27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3:27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3:27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3:27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3:27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3:27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3:27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3:27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3:27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3:27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3:27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3:27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3:27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3:27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3:27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3:27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3:27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3:27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3:27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3:27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3:27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3:27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3:27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3:27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3:27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3:27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3:27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3:27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3:27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3:27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3:27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3:27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3:27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3:27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3:27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3:27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3:27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3:27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3:27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3:27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3:27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3:27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3:27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3:27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3:27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3:27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3:27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3:27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3:27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3:27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3:27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3:27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3:27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3:27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3:27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3:27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3:27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3:27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3:27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3:27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3:27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3:27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3:27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3:27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3:27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3:27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3:27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3:27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3:27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3:27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3:27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3:27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3:27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3:27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3:27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3:27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3:27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3:27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3:27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3:27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3:27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3:27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3:27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3:27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3:27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3:27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3:27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3:27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3:27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3:27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3:27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3:27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3:27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3:27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3:27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3:27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3:27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3:27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3:27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3:27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3:27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3:27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3:27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3:27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3:27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3:27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3:27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3:27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3:27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3:27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3:27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3:27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3:27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3:27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3:27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3:27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3:27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3:27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3:27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3:27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3:27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3:27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3:27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3:27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3:27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3:27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3:27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3:27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3:27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3:27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3:27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3:27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3:27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3:27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3:27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3:27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3:27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3:27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3:27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3:27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3:27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3:27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3:27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3:27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3:27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3:27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3:27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3:27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3:27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3:27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3:27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3:27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3:27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3:27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3:27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3:27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3:27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3:27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3:27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3:27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3:27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3:27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3:27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3:27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3:27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3:27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3:27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3:27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3:27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3:27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3:27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3:27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3:27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3:27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3:27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3:27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3:27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3:27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3:27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3:27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3:27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3:27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3:27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3:27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3:27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3:27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3:27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3:27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3:27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3:27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3:27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3:27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3:27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3:27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3:27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3:27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3:27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3:27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3:27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3:27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3:27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3:27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3:27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3:27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3:27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3:27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3:27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3:27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3:27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3:27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3:27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3:27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3:27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3:27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3:27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3:27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3:27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3:27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3:27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3:27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3:27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3:27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3:27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3:27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3:27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3:27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3:27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3:27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3:27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3:27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3:27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3:27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3:27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3:27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3:27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3:27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3:27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3:27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3:27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3:27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3:27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3:27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3:27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3:27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3:27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3:27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3:27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3:27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3:27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3:27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3:27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3:27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3:27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3:27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3:27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3:27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3:27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3:27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3:27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3:27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3:27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3:27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3:27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3:27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3:27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3:27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3:27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3:27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3:27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3:27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3:27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3:27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3:27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3:27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3:27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3:27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3:27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3:27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3:27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3:27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3:27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3:27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3:27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3:27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3:27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3:27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3:27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3:27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3:27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3:27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3:27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3:27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3:27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3:27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3:27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3:27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3:27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3:27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3:27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3:27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3:27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3:27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3:27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3:27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3:27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3:27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3:27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3:27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3:27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3:27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3:27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3:27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3:27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3:27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3:27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3:27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3:27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3:27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3:27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3:27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3:27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3:27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3:27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3:27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3:27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3:27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3:27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3:27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3:27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3:27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3:27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3:27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3:27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3:27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3:27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3:27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3:27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3:27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3:27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3:27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3:27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3:27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3:27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3:27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3:27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3:27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3:27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3:27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3:27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3:27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3:27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3:27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3:27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3:27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3:27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3:27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3:27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3:27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3:27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3:27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3:27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3:27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3:27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3:27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3:27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3:27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3:27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3:27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3:27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3:27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3:27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3:27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3:27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3:27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3:27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3:27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3:27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3:27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3:27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3:27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3:27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3:27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3:27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3:27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3:27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3:27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3:27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3:27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3:27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3:27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3:27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3:27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3:27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3:27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3:27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3:27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3:27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3:27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3:27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3:27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3:27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3:27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3:27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3:27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3:27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3:27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3:27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3:27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3:27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3:27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3:27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3:27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3:27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3:27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3:27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3:27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3:27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3:27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3:27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3:27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3:27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3:27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3:27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3:27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3:27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3:27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3:27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3:27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3:27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3:27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3:27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3:27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3:27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3:27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3:27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3:27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3:27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3:27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3:27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3:27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3:27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3:27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3:27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3:27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3:27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3:27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3:27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3:27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3:27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3:27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3:27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3:27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3:27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3:27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3:27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3:27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3:27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3:27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3:27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3:27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3:27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3:27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3:27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3:27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3:27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3:27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3:27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3:27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3:27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3:27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3:27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3:27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3:27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3:27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3:27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3:27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3:27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3:27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3:27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3:27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3:27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3:27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3:27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3:27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3:27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3:27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3:27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3:27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3:27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3:27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3:27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3:27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3:27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3:27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3:27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3:27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3:27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3:27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3:27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3:27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3:27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3:27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3:27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3:27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3:27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3:27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3:27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3:27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3:27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3:27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3:27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3:27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3:27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3:27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3:27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3:27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3:27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3:27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3:27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3:27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3:27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3:27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3:27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3:27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3:27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3:27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3:27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3:27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3:27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3:27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3:27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3:27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3:27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3:27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3:27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3:27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3:27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3:27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3:27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3:27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3:27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3:27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3:27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3:27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3:27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3:27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3:27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3:27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3:27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3:27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3:27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3:27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3:27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3:27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3:27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3:27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3:27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3:27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3:27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3:27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3:27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3:27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3:27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3:27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3:27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3:27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3:27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3:27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3:27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3:27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3:27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3:27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3:27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3:27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3:27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3:27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3:27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3:27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3:27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3:27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3:27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3:27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3:27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3:27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3:27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3:27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3:27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3:27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3:27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3:27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3:27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3:27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3:27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3:27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3:27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3:27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3:27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3:27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3:27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3:27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3:27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3:27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3:27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3:27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3:27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3:27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3:27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3:27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3:27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3:27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3:27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3:27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3:27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3:27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3:27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3:27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3:27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3:27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3:27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3:27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3:27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3:27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3:27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3:27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3:27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3:27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3:27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3:27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3:27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3:27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3:27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3:27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3:27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3:27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3:27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3:27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3:27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3:27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3:27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3:27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3:27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3:27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3:27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3:27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3:27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3:27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3:27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3:27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3:27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3:27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3:27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3:27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3:27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3:27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3:27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3:27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3:27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3:27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3:27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3:27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3:27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3:27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3:27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3:27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3:27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3:27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3:27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3:27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3:27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3:27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3:27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3:27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3:27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3:27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3:27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3:27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3:27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3:27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3:27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3:27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3:27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3:27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3:27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3:27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3:27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3:27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3:27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3:27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3:27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3:27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3:27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3:27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3:27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3:27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3:27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3:27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3:27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3:27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3:27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3:27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3:27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3:27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3:27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3:27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3:27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3:27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3:27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3:27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3:27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3:27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3:27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3:27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3:27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3:27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3:27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3:27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3:27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3:27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3:27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3:27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3:27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3:27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3:27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3:27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3:27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3:27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3:27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3:27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3:27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3:27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3:27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3:27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3:27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3:27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3:27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3:27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3:27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3:27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3:27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3:27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3:27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3:27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3:27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3:27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3:27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3:27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3:27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3:27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3:27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3:27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3:27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3:27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3:27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3:27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3:27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3:27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3:27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3:27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3:27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3:27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3:27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3:27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3:27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3:27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3:27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3:27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3:27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3:27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3:27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3:27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3:27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3:27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3:27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3:27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3:27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3:27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3:27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3:27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3:27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3:27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3:27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3:27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3:27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3:27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3:27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3:27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3:27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3:27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3:27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3:27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3:27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3:27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3:27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3:27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3:27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3:27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3:27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3:27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3:27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3:27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3:27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3:27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3:27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3:27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3:27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3:27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3:27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3:27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3:27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3:27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3:27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3:27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3:27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3:27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3:27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3:27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3:27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3:27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3:27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3:27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3:27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3:27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3:27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3:27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3:27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3:27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3:27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3:27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3:27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3:27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3:27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3:27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3:27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3:27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3:27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3:27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3:27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3:27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3:27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3:27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3:27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3:27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3:27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3:27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3:27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3:27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3:27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3:27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customSheetViews>
    <customSheetView guid="{1CB946DE-7361-418C-AFF7-E4637B6FB1EE}" filter="1" showAutoFilter="1">
      <pageMargins left="0.7" right="0.7" top="0.75" bottom="0.75" header="0.3" footer="0.3"/>
      <autoFilter ref="A1:Z48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population distribution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2023-09-27T11:19:02Z</dcterms:modified>
</cp:coreProperties>
</file>