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opulation distribution" sheetId="2" r:id="rId5"/>
  </sheets>
  <definedNames>
    <definedName hidden="1" localSheetId="1" name="_xlnm._FilterDatabase">'population distribution'!$A$1:$E$236</definedName>
    <definedName hidden="1" localSheetId="0" name="Z_94835D04_D966_4448_B29D_63E064533BCB_.wvu.FilterData">data!$A$1:$Z$48</definedName>
  </definedNames>
  <calcPr/>
  <customWorkbookViews>
    <customWorkbookView activeSheetId="0" maximized="1" windowHeight="0" windowWidth="0" guid="{94835D04-D966-4448-B29D-63E064533BCB}" name="Filter 1"/>
  </customWorkbookViews>
</workbook>
</file>

<file path=xl/sharedStrings.xml><?xml version="1.0" encoding="utf-8"?>
<sst xmlns="http://schemas.openxmlformats.org/spreadsheetml/2006/main" count="548" uniqueCount="82">
  <si>
    <t>Country</t>
  </si>
  <si>
    <t>County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</si>
  <si>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</si>
  <si>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</si>
  <si>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</si>
  <si>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</si>
  <si>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</si>
  <si>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</si>
  <si>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</si>
  <si>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</si>
  <si>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</si>
  <si>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</si>
  <si>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</si>
  <si>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</si>
  <si>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</si>
  <si>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</si>
  <si>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</si>
  <si>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</si>
  <si>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</si>
  <si>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</si>
  <si>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</si>
  <si>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</si>
  <si>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</si>
  <si>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</si>
  <si>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</si>
  <si>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</si>
  <si>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Kenya</t>
  </si>
  <si>
    <t>Baringo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</si>
  <si>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</si>
  <si>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</si>
  <si>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</si>
  <si>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</si>
  <si>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</si>
  <si>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</si>
  <si>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</si>
  <si>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</si>
  <si>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</si>
  <si>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</si>
  <si>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</si>
  <si>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</si>
  <si>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</si>
  <si>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</si>
  <si>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</si>
  <si>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</si>
  <si>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</si>
  <si>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</si>
  <si>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</si>
  <si>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</si>
  <si>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</si>
  <si>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</si>
  <si>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</si>
  <si>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</si>
  <si>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</si>
  <si>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</si>
  <si>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</si>
  <si>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</si>
  <si>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</si>
  <si>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</si>
  <si>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</si>
  <si>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</si>
  <si>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</si>
  <si>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</si>
  <si>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</si>
  <si>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</si>
  <si>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</si>
  <si>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</si>
  <si>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</si>
  <si>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</si>
  <si>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</si>
  <si>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</si>
  <si>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</si>
  <si>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</si>
  <si>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</si>
  <si>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</si>
  <si>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Cohorts</t>
  </si>
  <si>
    <t xml:space="preserve">Female </t>
  </si>
  <si>
    <t>Male</t>
  </si>
  <si>
    <t>Total</t>
  </si>
  <si>
    <t>0-5</t>
  </si>
  <si>
    <t>15-35</t>
  </si>
  <si>
    <t>36-60</t>
  </si>
  <si>
    <t>61+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</si>
</sst>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9.0"/>
      <color rgb="FF1F1F1F"/>
      <name val="&quot;Google Sans&quot;"/>
    </font>
    <font>
      <sz val="9.0"/>
      <color rgb="FF1F1F1F"/>
      <name val="&quot;docs-Google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readingOrder="0" shrinkToFit="0" vertical="bottom" wrapText="0"/>
    </xf>
    <xf borderId="0" fillId="2" fontId="1" numFmtId="3" xfId="0" applyAlignment="1" applyFont="1" applyNumberFormat="1">
      <alignment horizontal="center" readingOrder="0"/>
    </xf>
    <xf borderId="0" fillId="2" fontId="1" numFmtId="3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Font="1"/>
    <xf borderId="0" fillId="0" fontId="1" numFmtId="3" xfId="0" applyAlignment="1" applyFont="1" applyNumberFormat="1">
      <alignment readingOrder="0"/>
    </xf>
    <xf borderId="0" fillId="3" fontId="2" numFmtId="0" xfId="0" applyAlignment="1" applyFill="1" applyFont="1">
      <alignment readingOrder="0" shrinkToFit="0" vertical="bottom" wrapText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4" fontId="2" numFmtId="0" xfId="0" applyAlignment="1" applyFill="1" applyFont="1">
      <alignment readingOrder="0" shrinkToFit="0" vertical="bottom" wrapText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4" fontId="1" numFmtId="3" xfId="0" applyAlignment="1" applyFont="1" applyNumberFormat="1">
      <alignment horizontal="center" readingOrder="0"/>
    </xf>
    <xf borderId="0" fillId="4" fontId="1" numFmtId="3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2" fontId="2" numFmtId="0" xfId="0" applyAlignment="1" applyFont="1">
      <alignment horizontal="center"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5" fontId="1" numFmtId="0" xfId="0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1" numFmtId="3" xfId="0" applyFont="1" applyNumberFormat="1"/>
    <xf borderId="0" fillId="0" fontId="1" numFmtId="164" xfId="0" applyAlignment="1" applyFont="1" applyNumberForma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6" max="6" width="18.13"/>
    <col customWidth="1" min="10" max="10" width="13.88"/>
    <col customWidth="1" min="11" max="11" width="19.0"/>
    <col customWidth="1" min="16" max="16" width="19.13"/>
    <col customWidth="1" min="17" max="17" width="17.5"/>
    <col customWidth="1" min="21" max="22" width="15.13"/>
    <col customWidth="1" min="23" max="23" width="20.0"/>
    <col customWidth="1" min="24" max="24" width="15.38"/>
    <col customWidth="1" min="25" max="25" width="19.13"/>
  </cols>
  <sheetData>
    <row r="1" ht="26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/>
      <c r="AB1" s="4"/>
    </row>
    <row r="2">
      <c r="A2" s="5" t="s">
        <v>26</v>
      </c>
      <c r="B2" s="5" t="s">
        <v>27</v>
      </c>
      <c r="C2" s="6">
        <v>591474.0</v>
      </c>
      <c r="D2" s="6">
        <v>75289.0</v>
      </c>
      <c r="E2" s="6">
        <v>11015.0</v>
      </c>
      <c r="F2" s="7">
        <v>61.0</v>
      </c>
      <c r="G2" s="7">
        <v>7.0</v>
      </c>
      <c r="H2" s="7">
        <v>6.0</v>
      </c>
      <c r="I2" s="7">
        <v>30.0</v>
      </c>
      <c r="J2" s="7">
        <v>34.38</v>
      </c>
      <c r="K2" s="7">
        <v>0.76</v>
      </c>
      <c r="L2" s="7">
        <v>0.0</v>
      </c>
      <c r="M2" s="7">
        <v>9.0</v>
      </c>
      <c r="N2" s="7">
        <v>36.0</v>
      </c>
      <c r="O2" s="7">
        <v>234.0</v>
      </c>
      <c r="P2" s="7">
        <v>10.0</v>
      </c>
      <c r="Q2" s="7">
        <v>11.0</v>
      </c>
      <c r="R2" s="7">
        <v>50.8</v>
      </c>
      <c r="S2" s="7">
        <v>22.6</v>
      </c>
      <c r="T2" s="7">
        <v>841.0</v>
      </c>
      <c r="U2" s="7">
        <v>183.0</v>
      </c>
      <c r="V2" s="7">
        <v>34.7</v>
      </c>
      <c r="W2" s="7">
        <v>28.7</v>
      </c>
      <c r="X2" s="7">
        <v>49.0</v>
      </c>
      <c r="Y2" s="7">
        <v>8.6</v>
      </c>
      <c r="Z2" s="7">
        <v>35.0</v>
      </c>
      <c r="AA2" s="8"/>
    </row>
    <row r="3">
      <c r="A3" s="5" t="s">
        <v>26</v>
      </c>
      <c r="B3" s="5" t="s">
        <v>28</v>
      </c>
      <c r="C3" s="6">
        <v>847718.0</v>
      </c>
      <c r="D3" s="6">
        <v>27971.0</v>
      </c>
      <c r="E3" s="6">
        <v>2792.0</v>
      </c>
      <c r="F3" s="7">
        <v>346.0</v>
      </c>
      <c r="G3" s="7">
        <v>5.0</v>
      </c>
      <c r="H3" s="7">
        <v>5.0</v>
      </c>
      <c r="I3" s="7">
        <v>25.0</v>
      </c>
      <c r="J3" s="7">
        <v>53.89</v>
      </c>
      <c r="K3" s="7">
        <v>1.47</v>
      </c>
      <c r="L3" s="7">
        <v>0.0</v>
      </c>
      <c r="M3" s="7">
        <v>8.0</v>
      </c>
      <c r="N3" s="7">
        <v>35.0</v>
      </c>
      <c r="O3" s="7">
        <v>150.0</v>
      </c>
      <c r="P3" s="7">
        <v>9.0</v>
      </c>
      <c r="Q3" s="7">
        <v>9.0</v>
      </c>
      <c r="R3" s="7">
        <v>55.8</v>
      </c>
      <c r="S3" s="7">
        <v>20.8</v>
      </c>
      <c r="T3" s="7">
        <v>968.0</v>
      </c>
      <c r="U3" s="7">
        <v>297.0</v>
      </c>
      <c r="V3" s="7">
        <v>39.3</v>
      </c>
      <c r="W3" s="7">
        <v>22.1</v>
      </c>
      <c r="X3" s="7">
        <v>95.0</v>
      </c>
      <c r="Y3" s="7">
        <v>8.2</v>
      </c>
      <c r="Z3" s="7">
        <v>40.9</v>
      </c>
      <c r="AA3" s="8"/>
    </row>
    <row r="4">
      <c r="A4" s="5" t="s">
        <v>26</v>
      </c>
      <c r="B4" s="5" t="s">
        <v>29</v>
      </c>
      <c r="C4" s="6">
        <v>1480458.0</v>
      </c>
      <c r="D4" s="6">
        <v>190112.0</v>
      </c>
      <c r="E4" s="6">
        <v>3032.0</v>
      </c>
      <c r="F4" s="7">
        <v>552.0</v>
      </c>
      <c r="G4" s="7">
        <v>12.0</v>
      </c>
      <c r="H4" s="7">
        <v>9.0</v>
      </c>
      <c r="I4" s="7">
        <v>45.0</v>
      </c>
      <c r="J4" s="7">
        <v>41.86</v>
      </c>
      <c r="K4" s="7">
        <v>2.06</v>
      </c>
      <c r="L4" s="7">
        <v>0.0</v>
      </c>
      <c r="M4" s="7">
        <v>20.0</v>
      </c>
      <c r="N4" s="7">
        <v>45.0</v>
      </c>
      <c r="O4" s="7">
        <v>190.0</v>
      </c>
      <c r="P4" s="7">
        <v>10.0</v>
      </c>
      <c r="Q4" s="7">
        <v>9.0</v>
      </c>
      <c r="R4" s="7">
        <v>53.6</v>
      </c>
      <c r="S4" s="7">
        <v>22.3</v>
      </c>
      <c r="T4" s="7">
        <v>1115.0</v>
      </c>
      <c r="U4" s="7">
        <v>389.0</v>
      </c>
      <c r="V4" s="7">
        <v>80.5</v>
      </c>
      <c r="W4" s="7">
        <v>21.8</v>
      </c>
      <c r="X4" s="7">
        <v>82.0</v>
      </c>
      <c r="Y4" s="7">
        <v>7.7</v>
      </c>
      <c r="Z4" s="7">
        <v>36.8</v>
      </c>
      <c r="AA4" s="8"/>
    </row>
    <row r="5">
      <c r="A5" s="5" t="s">
        <v>26</v>
      </c>
      <c r="B5" s="5" t="s">
        <v>30</v>
      </c>
      <c r="C5" s="6">
        <v>779928.0</v>
      </c>
      <c r="D5" s="6">
        <v>113753.0</v>
      </c>
      <c r="E5" s="6">
        <v>1695.0</v>
      </c>
      <c r="F5" s="7">
        <v>527.0</v>
      </c>
      <c r="G5" s="7">
        <v>7.0</v>
      </c>
      <c r="H5" s="7">
        <v>7.0</v>
      </c>
      <c r="I5" s="7">
        <v>35.0</v>
      </c>
      <c r="J5" s="7">
        <v>41.86</v>
      </c>
      <c r="K5" s="7">
        <v>2.06</v>
      </c>
      <c r="L5" s="7">
        <v>0.0</v>
      </c>
      <c r="M5" s="7">
        <v>12.0</v>
      </c>
      <c r="N5" s="7">
        <v>23.0</v>
      </c>
      <c r="O5" s="7">
        <v>132.0</v>
      </c>
      <c r="P5" s="7">
        <v>12.0</v>
      </c>
      <c r="Q5" s="7">
        <v>12.0</v>
      </c>
      <c r="R5" s="7">
        <v>57.0</v>
      </c>
      <c r="S5" s="7">
        <v>19.1</v>
      </c>
      <c r="T5" s="7">
        <v>568.0</v>
      </c>
      <c r="U5" s="7">
        <v>156.0</v>
      </c>
      <c r="V5" s="7">
        <v>73.8</v>
      </c>
      <c r="W5" s="7">
        <v>26.2</v>
      </c>
      <c r="X5" s="7">
        <v>89.0</v>
      </c>
      <c r="Y5" s="7">
        <v>8.0</v>
      </c>
      <c r="Z5" s="7">
        <v>38.4</v>
      </c>
      <c r="AA5" s="8"/>
    </row>
    <row r="6">
      <c r="A6" s="5" t="s">
        <v>26</v>
      </c>
      <c r="B6" s="5" t="s">
        <v>31</v>
      </c>
      <c r="C6" s="6">
        <v>433901.0</v>
      </c>
      <c r="D6" s="6">
        <v>20579.0</v>
      </c>
      <c r="E6" s="6">
        <v>3030.0</v>
      </c>
      <c r="F6" s="7">
        <v>150.0</v>
      </c>
      <c r="G6" s="7">
        <v>4.0</v>
      </c>
      <c r="H6" s="7">
        <v>4.0</v>
      </c>
      <c r="I6" s="7">
        <v>20.0</v>
      </c>
      <c r="J6" s="7">
        <v>66.46</v>
      </c>
      <c r="K6" s="7">
        <v>1.12</v>
      </c>
      <c r="L6" s="7">
        <v>0.0</v>
      </c>
      <c r="M6" s="7">
        <v>8.0</v>
      </c>
      <c r="N6" s="7">
        <v>32.0</v>
      </c>
      <c r="O6" s="7">
        <v>99.0</v>
      </c>
      <c r="P6" s="7">
        <v>10.0</v>
      </c>
      <c r="Q6" s="7">
        <v>10.0</v>
      </c>
      <c r="R6" s="7">
        <v>53.3</v>
      </c>
      <c r="S6" s="7">
        <v>21.5</v>
      </c>
      <c r="T6" s="7">
        <v>467.0</v>
      </c>
      <c r="U6" s="7">
        <v>129.0</v>
      </c>
      <c r="V6" s="7">
        <v>43.1</v>
      </c>
      <c r="W6" s="7">
        <v>24.7</v>
      </c>
      <c r="X6" s="7">
        <v>68.0</v>
      </c>
      <c r="Y6" s="7">
        <v>5.6</v>
      </c>
      <c r="Z6" s="7">
        <v>37.6</v>
      </c>
      <c r="AA6" s="8"/>
    </row>
    <row r="7">
      <c r="A7" s="5" t="s">
        <v>26</v>
      </c>
      <c r="B7" s="5" t="s">
        <v>32</v>
      </c>
      <c r="C7" s="6">
        <v>532675.0</v>
      </c>
      <c r="D7" s="6">
        <v>75924.0</v>
      </c>
      <c r="E7" s="6">
        <v>2818.0</v>
      </c>
      <c r="F7" s="7">
        <v>216.0</v>
      </c>
      <c r="G7" s="7">
        <v>6.0</v>
      </c>
      <c r="H7" s="7">
        <v>4.0</v>
      </c>
      <c r="I7" s="7">
        <v>20.0</v>
      </c>
      <c r="J7" s="7">
        <v>26.41</v>
      </c>
      <c r="K7" s="7">
        <v>1.48</v>
      </c>
      <c r="L7" s="7">
        <v>1.0</v>
      </c>
      <c r="M7" s="7">
        <v>7.0</v>
      </c>
      <c r="N7" s="7">
        <v>34.0</v>
      </c>
      <c r="O7" s="7">
        <v>176.0</v>
      </c>
      <c r="P7" s="7">
        <v>26.0</v>
      </c>
      <c r="Q7" s="7">
        <v>21.0</v>
      </c>
      <c r="R7" s="7">
        <v>52.9</v>
      </c>
      <c r="S7" s="7">
        <v>25.5</v>
      </c>
      <c r="T7" s="7">
        <v>519.0</v>
      </c>
      <c r="U7" s="7">
        <v>212.0</v>
      </c>
      <c r="V7" s="7">
        <v>67.9</v>
      </c>
      <c r="W7" s="7">
        <v>47.3</v>
      </c>
      <c r="X7" s="7">
        <v>86.0</v>
      </c>
      <c r="Y7" s="7">
        <v>14.7</v>
      </c>
      <c r="Z7" s="7">
        <v>57.0</v>
      </c>
      <c r="AA7" s="8"/>
    </row>
    <row r="8">
      <c r="A8" s="9" t="s">
        <v>26</v>
      </c>
      <c r="B8" s="9" t="s">
        <v>33</v>
      </c>
      <c r="C8" s="10">
        <v>630463.0</v>
      </c>
      <c r="D8" s="10">
        <v>210890.0</v>
      </c>
      <c r="E8" s="11">
        <v>44175.0</v>
      </c>
      <c r="F8" s="12">
        <v>19.0</v>
      </c>
      <c r="G8" s="12">
        <v>7.0</v>
      </c>
      <c r="H8" s="12">
        <v>6.0</v>
      </c>
      <c r="I8" s="12">
        <v>30.0</v>
      </c>
      <c r="J8" s="12">
        <v>28.64</v>
      </c>
      <c r="K8" s="12">
        <v>0.59</v>
      </c>
      <c r="L8" s="12">
        <v>1.0</v>
      </c>
      <c r="M8" s="12">
        <v>20.0</v>
      </c>
      <c r="N8" s="12">
        <v>40.0</v>
      </c>
      <c r="O8" s="12">
        <v>139.0</v>
      </c>
      <c r="P8" s="12">
        <v>8.0</v>
      </c>
      <c r="Q8" s="12">
        <v>10.0</v>
      </c>
      <c r="R8" s="12">
        <v>48.4</v>
      </c>
      <c r="S8" s="12">
        <v>21.4</v>
      </c>
      <c r="T8" s="12">
        <v>304.0</v>
      </c>
      <c r="U8" s="12">
        <v>86.0</v>
      </c>
      <c r="V8" s="12">
        <v>53.7</v>
      </c>
      <c r="W8" s="12">
        <v>24.0</v>
      </c>
      <c r="X8" s="12">
        <v>24.0</v>
      </c>
      <c r="Y8" s="12">
        <v>7.2</v>
      </c>
      <c r="Z8" s="12">
        <v>30.3</v>
      </c>
      <c r="AA8" s="13"/>
      <c r="AB8" s="14"/>
    </row>
    <row r="9">
      <c r="A9" s="5" t="s">
        <v>26</v>
      </c>
      <c r="B9" s="5" t="s">
        <v>34</v>
      </c>
      <c r="C9" s="15">
        <v>1018871.0</v>
      </c>
      <c r="D9" s="15">
        <v>113079.0</v>
      </c>
      <c r="E9" s="15">
        <v>3183.0</v>
      </c>
      <c r="F9" s="7">
        <v>359.0</v>
      </c>
      <c r="G9" s="7">
        <v>8.0</v>
      </c>
      <c r="H9" s="7">
        <v>8.0</v>
      </c>
      <c r="I9" s="7">
        <v>40.0</v>
      </c>
      <c r="J9" s="7">
        <v>41.5</v>
      </c>
      <c r="K9" s="7">
        <v>1.23</v>
      </c>
      <c r="L9" s="7">
        <v>1.0</v>
      </c>
      <c r="M9" s="7">
        <v>25.0</v>
      </c>
      <c r="N9" s="7">
        <v>101.0</v>
      </c>
      <c r="O9" s="7">
        <v>225.0</v>
      </c>
      <c r="P9" s="7">
        <v>16.0</v>
      </c>
      <c r="Q9" s="7">
        <v>14.0</v>
      </c>
      <c r="R9" s="7">
        <v>55.0</v>
      </c>
      <c r="S9" s="7">
        <v>19.8</v>
      </c>
      <c r="T9" s="7">
        <v>1042.0</v>
      </c>
      <c r="U9" s="7">
        <v>353.0</v>
      </c>
      <c r="V9" s="7">
        <v>51.9</v>
      </c>
      <c r="W9" s="7">
        <v>18.5</v>
      </c>
      <c r="X9" s="7">
        <v>72.0</v>
      </c>
      <c r="Y9" s="7">
        <v>8.9</v>
      </c>
      <c r="Z9" s="7">
        <v>41.1</v>
      </c>
      <c r="AA9" s="8"/>
    </row>
    <row r="10">
      <c r="A10" s="5" t="s">
        <v>26</v>
      </c>
      <c r="B10" s="5" t="s">
        <v>35</v>
      </c>
      <c r="C10" s="15">
        <v>142333.0</v>
      </c>
      <c r="D10" s="15">
        <v>125669.0</v>
      </c>
      <c r="E10" s="15">
        <v>25336.0</v>
      </c>
      <c r="F10" s="7">
        <v>11.0</v>
      </c>
      <c r="G10" s="7">
        <v>3.0</v>
      </c>
      <c r="H10" s="7">
        <v>2.0</v>
      </c>
      <c r="I10" s="7">
        <v>10.0</v>
      </c>
      <c r="J10" s="7">
        <v>16.58</v>
      </c>
      <c r="K10" s="7">
        <v>0.27</v>
      </c>
      <c r="L10" s="7">
        <v>0.0</v>
      </c>
      <c r="M10" s="7">
        <v>4.0</v>
      </c>
      <c r="N10" s="7">
        <v>12.0</v>
      </c>
      <c r="O10" s="7">
        <v>59.0</v>
      </c>
      <c r="P10" s="7">
        <v>16.0</v>
      </c>
      <c r="Q10" s="7">
        <v>22.0</v>
      </c>
      <c r="R10" s="7">
        <v>50.0</v>
      </c>
      <c r="S10" s="7">
        <v>22.1</v>
      </c>
      <c r="T10" s="7">
        <v>163.0</v>
      </c>
      <c r="U10" s="7">
        <v>39.0</v>
      </c>
      <c r="V10" s="7">
        <v>65.1</v>
      </c>
      <c r="W10" s="7">
        <v>40.6</v>
      </c>
      <c r="X10" s="7">
        <v>36.0</v>
      </c>
      <c r="Y10" s="7">
        <v>9.0</v>
      </c>
      <c r="Z10" s="7">
        <v>38.2</v>
      </c>
      <c r="AA10" s="8"/>
    </row>
    <row r="11">
      <c r="A11" s="5" t="s">
        <v>26</v>
      </c>
      <c r="B11" s="5" t="s">
        <v>36</v>
      </c>
      <c r="C11" s="15">
        <v>495218.0</v>
      </c>
      <c r="D11" s="15">
        <v>622622.0</v>
      </c>
      <c r="E11" s="15">
        <v>21901.0</v>
      </c>
      <c r="F11" s="7">
        <v>51.0</v>
      </c>
      <c r="G11" s="7">
        <v>6.0</v>
      </c>
      <c r="H11" s="7">
        <v>5.0</v>
      </c>
      <c r="I11" s="7">
        <v>25.0</v>
      </c>
      <c r="J11" s="7">
        <v>13.49</v>
      </c>
      <c r="K11" s="7">
        <v>1.53</v>
      </c>
      <c r="L11" s="7">
        <v>0.0</v>
      </c>
      <c r="M11" s="7">
        <v>23.0</v>
      </c>
      <c r="N11" s="7">
        <v>62.0</v>
      </c>
      <c r="O11" s="7">
        <v>285.0</v>
      </c>
      <c r="P11" s="7">
        <v>19.0</v>
      </c>
      <c r="Q11" s="7">
        <v>25.0</v>
      </c>
      <c r="R11" s="7">
        <v>40.7</v>
      </c>
      <c r="S11" s="7">
        <v>26.9</v>
      </c>
      <c r="T11" s="7">
        <v>792.0</v>
      </c>
      <c r="U11" s="7">
        <v>172.0</v>
      </c>
      <c r="V11" s="7">
        <v>66.4</v>
      </c>
      <c r="W11" s="7">
        <v>67.9</v>
      </c>
      <c r="X11" s="7">
        <v>44.0</v>
      </c>
      <c r="Y11" s="7">
        <v>30.1</v>
      </c>
      <c r="Z11" s="7">
        <v>54.6</v>
      </c>
      <c r="AA11" s="8"/>
    </row>
    <row r="12">
      <c r="A12" s="9" t="s">
        <v>26</v>
      </c>
      <c r="B12" s="9" t="s">
        <v>37</v>
      </c>
      <c r="C12" s="11">
        <v>1682239.0</v>
      </c>
      <c r="D12" s="11">
        <v>185340.0</v>
      </c>
      <c r="E12" s="10">
        <v>3018.0</v>
      </c>
      <c r="F12" s="12">
        <v>618.0</v>
      </c>
      <c r="G12" s="12">
        <v>13.0</v>
      </c>
      <c r="H12" s="12">
        <v>12.0</v>
      </c>
      <c r="I12" s="12">
        <v>60.0</v>
      </c>
      <c r="J12" s="12">
        <v>38.47</v>
      </c>
      <c r="K12" s="12">
        <v>2.17</v>
      </c>
      <c r="L12" s="12">
        <v>1.0</v>
      </c>
      <c r="M12" s="12">
        <v>16.0</v>
      </c>
      <c r="N12" s="12">
        <v>87.0</v>
      </c>
      <c r="O12" s="12">
        <v>240.0</v>
      </c>
      <c r="P12" s="12">
        <v>9.0</v>
      </c>
      <c r="Q12" s="12">
        <v>10.0</v>
      </c>
      <c r="R12" s="12">
        <v>56.6</v>
      </c>
      <c r="S12" s="12">
        <v>20.0</v>
      </c>
      <c r="T12" s="12">
        <v>1120.0</v>
      </c>
      <c r="U12" s="12">
        <v>443.0</v>
      </c>
      <c r="V12" s="12">
        <v>72.3</v>
      </c>
      <c r="W12" s="12">
        <v>25.2</v>
      </c>
      <c r="X12" s="12">
        <v>81.0</v>
      </c>
      <c r="Y12" s="12">
        <v>9.1</v>
      </c>
      <c r="Z12" s="12">
        <v>40.9</v>
      </c>
      <c r="AA12" s="13"/>
      <c r="AB12" s="14"/>
    </row>
    <row r="13">
      <c r="A13" s="5" t="s">
        <v>26</v>
      </c>
      <c r="B13" s="5" t="s">
        <v>38</v>
      </c>
      <c r="C13" s="15">
        <v>808239.0</v>
      </c>
      <c r="D13" s="15">
        <v>93538.0</v>
      </c>
      <c r="E13" s="7">
        <v>2158.0</v>
      </c>
      <c r="F13" s="7">
        <v>370.0</v>
      </c>
      <c r="G13" s="7">
        <v>6.0</v>
      </c>
      <c r="H13" s="7">
        <v>6.0</v>
      </c>
      <c r="I13" s="7">
        <v>30.0</v>
      </c>
      <c r="J13" s="7">
        <v>44.79</v>
      </c>
      <c r="K13" s="7">
        <v>1.62</v>
      </c>
      <c r="L13" s="7">
        <v>0.0</v>
      </c>
      <c r="M13" s="7">
        <v>16.0</v>
      </c>
      <c r="N13" s="7">
        <v>15.0</v>
      </c>
      <c r="O13" s="7">
        <v>217.0</v>
      </c>
      <c r="P13" s="7">
        <v>17.0</v>
      </c>
      <c r="Q13" s="7">
        <v>16.0</v>
      </c>
      <c r="R13" s="7">
        <v>53.6</v>
      </c>
      <c r="S13" s="7">
        <v>22.9</v>
      </c>
      <c r="T13" s="7">
        <v>827.0</v>
      </c>
      <c r="U13" s="7">
        <v>158.0</v>
      </c>
      <c r="V13" s="7">
        <v>46.7</v>
      </c>
      <c r="W13" s="7">
        <v>45.1</v>
      </c>
      <c r="X13" s="7">
        <v>86.0</v>
      </c>
      <c r="Y13" s="7">
        <v>11.8</v>
      </c>
      <c r="Z13" s="7">
        <v>43.4</v>
      </c>
      <c r="AA13" s="8"/>
    </row>
    <row r="14">
      <c r="A14" s="5" t="s">
        <v>26</v>
      </c>
      <c r="B14" s="9" t="s">
        <v>39</v>
      </c>
      <c r="C14" s="7">
        <v>711450.0</v>
      </c>
      <c r="D14" s="7">
        <v>1706285.0</v>
      </c>
      <c r="E14" s="7">
        <v>2543.0</v>
      </c>
      <c r="F14" s="7">
        <v>952.0</v>
      </c>
      <c r="G14" s="7">
        <v>13.0</v>
      </c>
      <c r="H14" s="7">
        <v>12.0</v>
      </c>
      <c r="I14" s="7">
        <v>60.0</v>
      </c>
      <c r="J14" s="7">
        <v>16.0</v>
      </c>
      <c r="K14" s="7">
        <v>5.67</v>
      </c>
      <c r="L14" s="7">
        <v>3.0</v>
      </c>
      <c r="M14" s="7">
        <v>32.0</v>
      </c>
      <c r="N14" s="7">
        <v>123.0</v>
      </c>
      <c r="O14" s="7">
        <v>532.0</v>
      </c>
      <c r="P14" s="7">
        <v>20.0</v>
      </c>
      <c r="Q14" s="7">
        <v>23.0</v>
      </c>
      <c r="R14" s="7">
        <v>38.7</v>
      </c>
      <c r="S14" s="7">
        <v>32.3</v>
      </c>
      <c r="T14" s="7">
        <v>899.0</v>
      </c>
      <c r="U14" s="7">
        <v>378.0</v>
      </c>
      <c r="V14" s="7">
        <v>86.0</v>
      </c>
      <c r="W14" s="7">
        <v>91.9</v>
      </c>
      <c r="X14" s="7">
        <v>92.0</v>
      </c>
      <c r="Y14" s="7">
        <v>40.0</v>
      </c>
      <c r="Z14" s="7">
        <v>66.0</v>
      </c>
      <c r="AA14" s="8"/>
    </row>
    <row r="15">
      <c r="A15" s="5" t="s">
        <v>26</v>
      </c>
      <c r="B15" s="9" t="s">
        <v>40</v>
      </c>
      <c r="C15" s="7">
        <v>1059899.0</v>
      </c>
      <c r="D15" s="7">
        <v>393888.0</v>
      </c>
      <c r="E15" s="7">
        <v>12610.0</v>
      </c>
      <c r="F15" s="7">
        <v>116.0</v>
      </c>
      <c r="G15" s="7">
        <v>9.0</v>
      </c>
      <c r="H15" s="7">
        <v>7.0</v>
      </c>
      <c r="I15" s="7">
        <v>35.0</v>
      </c>
      <c r="J15" s="7">
        <v>19.95</v>
      </c>
      <c r="K15" s="7">
        <v>2.12</v>
      </c>
      <c r="L15" s="7">
        <v>0.0</v>
      </c>
      <c r="M15" s="7">
        <v>14.0</v>
      </c>
      <c r="N15" s="7">
        <v>50.0</v>
      </c>
      <c r="O15" s="7">
        <v>301.0</v>
      </c>
      <c r="P15" s="7">
        <v>6.0</v>
      </c>
      <c r="Q15" s="7">
        <v>10.0</v>
      </c>
      <c r="R15" s="7">
        <v>56.3</v>
      </c>
      <c r="S15" s="7">
        <v>16.7</v>
      </c>
      <c r="T15" s="7">
        <v>842.0</v>
      </c>
      <c r="U15" s="7">
        <v>254.0</v>
      </c>
      <c r="V15" s="7">
        <v>71.0</v>
      </c>
      <c r="W15" s="7">
        <v>38.6</v>
      </c>
      <c r="X15" s="7">
        <v>35.0</v>
      </c>
      <c r="Y15" s="7">
        <v>12.1</v>
      </c>
      <c r="Z15" s="7">
        <v>39.4</v>
      </c>
      <c r="AA15" s="8"/>
    </row>
    <row r="16">
      <c r="A16" s="5" t="s">
        <v>26</v>
      </c>
      <c r="B16" s="9" t="s">
        <v>41</v>
      </c>
      <c r="C16" s="7">
        <v>474187.0</v>
      </c>
      <c r="D16" s="7">
        <v>136224.0</v>
      </c>
      <c r="E16" s="7">
        <v>1479.0</v>
      </c>
      <c r="F16" s="7">
        <v>413.0</v>
      </c>
      <c r="G16" s="7">
        <v>6.0</v>
      </c>
      <c r="H16" s="7">
        <v>4.0</v>
      </c>
      <c r="I16" s="7">
        <v>20.0</v>
      </c>
      <c r="J16" s="7">
        <v>45.41</v>
      </c>
      <c r="K16" s="7">
        <v>1.32</v>
      </c>
      <c r="L16" s="7">
        <v>0.0</v>
      </c>
      <c r="M16" s="7">
        <v>16.0</v>
      </c>
      <c r="N16" s="7">
        <v>49.0</v>
      </c>
      <c r="O16" s="7">
        <v>204.0</v>
      </c>
      <c r="P16" s="7">
        <v>28.0</v>
      </c>
      <c r="Q16" s="7">
        <v>22.0</v>
      </c>
      <c r="R16" s="7">
        <v>50.9</v>
      </c>
      <c r="S16" s="7">
        <v>28.8</v>
      </c>
      <c r="T16" s="7">
        <v>355.0</v>
      </c>
      <c r="U16" s="7">
        <v>165.0</v>
      </c>
      <c r="V16" s="7">
        <v>67.9</v>
      </c>
      <c r="W16" s="7">
        <v>99.5</v>
      </c>
      <c r="X16" s="7">
        <v>98.0</v>
      </c>
      <c r="Y16" s="7">
        <v>14.0</v>
      </c>
      <c r="Z16" s="7">
        <v>61.3</v>
      </c>
      <c r="AA16" s="8"/>
    </row>
    <row r="17">
      <c r="A17" s="5" t="s">
        <v>26</v>
      </c>
      <c r="B17" s="9" t="s">
        <v>42</v>
      </c>
      <c r="C17" s="7">
        <v>1115450.0</v>
      </c>
      <c r="D17" s="7">
        <v>151410.0</v>
      </c>
      <c r="E17" s="7">
        <v>1318.0</v>
      </c>
      <c r="F17" s="7">
        <v>958.0</v>
      </c>
      <c r="G17" s="7">
        <v>11.0</v>
      </c>
      <c r="H17" s="7">
        <v>9.0</v>
      </c>
      <c r="I17" s="7">
        <v>45.0</v>
      </c>
      <c r="J17" s="7">
        <v>41.95</v>
      </c>
      <c r="K17" s="7">
        <v>1.97</v>
      </c>
      <c r="L17" s="7">
        <v>2.0</v>
      </c>
      <c r="M17" s="7">
        <v>37.0</v>
      </c>
      <c r="N17" s="7">
        <v>71.0</v>
      </c>
      <c r="O17" s="7">
        <v>157.0</v>
      </c>
      <c r="P17" s="7">
        <v>21.0</v>
      </c>
      <c r="Q17" s="7">
        <v>14.0</v>
      </c>
      <c r="R17" s="7">
        <v>47.6</v>
      </c>
      <c r="S17" s="7">
        <v>27.4</v>
      </c>
      <c r="T17" s="7">
        <v>1107.0</v>
      </c>
      <c r="U17" s="7">
        <v>368.0</v>
      </c>
      <c r="V17" s="7">
        <v>52.1</v>
      </c>
      <c r="W17" s="7">
        <v>39.5</v>
      </c>
      <c r="X17" s="7">
        <v>87.0</v>
      </c>
      <c r="Y17" s="7">
        <v>9.4</v>
      </c>
      <c r="Z17" s="7">
        <v>43.8</v>
      </c>
      <c r="AA17" s="8"/>
    </row>
    <row r="18">
      <c r="A18" s="16" t="s">
        <v>26</v>
      </c>
      <c r="B18" s="16" t="s">
        <v>43</v>
      </c>
      <c r="C18" s="17">
        <v>714668.0</v>
      </c>
      <c r="D18" s="17">
        <v>440906.0</v>
      </c>
      <c r="E18" s="17">
        <v>2086.0</v>
      </c>
      <c r="F18" s="17">
        <v>554.0</v>
      </c>
      <c r="G18" s="17">
        <v>7.0</v>
      </c>
      <c r="H18" s="17">
        <v>7.0</v>
      </c>
      <c r="I18" s="17">
        <v>35.0</v>
      </c>
      <c r="J18" s="17">
        <v>16.19</v>
      </c>
      <c r="K18" s="17">
        <v>2.54</v>
      </c>
      <c r="L18" s="17">
        <v>1.0</v>
      </c>
      <c r="M18" s="17">
        <v>44.0</v>
      </c>
      <c r="N18" s="17">
        <v>4291.0</v>
      </c>
      <c r="O18" s="17">
        <v>185.0</v>
      </c>
      <c r="P18" s="17">
        <v>17.0</v>
      </c>
      <c r="Q18" s="17">
        <v>23.0</v>
      </c>
      <c r="R18" s="17">
        <v>49.3</v>
      </c>
      <c r="S18" s="17">
        <v>24.2</v>
      </c>
      <c r="T18" s="17">
        <v>821.0</v>
      </c>
      <c r="U18" s="17">
        <v>252.0</v>
      </c>
      <c r="V18" s="17">
        <v>72.9</v>
      </c>
      <c r="W18" s="17">
        <v>52.8</v>
      </c>
      <c r="X18" s="17">
        <v>90.0</v>
      </c>
      <c r="Y18" s="17">
        <v>20.5</v>
      </c>
      <c r="Z18" s="17">
        <v>49.4</v>
      </c>
      <c r="AA18" s="18"/>
      <c r="AB18" s="19"/>
    </row>
    <row r="19">
      <c r="A19" s="5" t="s">
        <v>26</v>
      </c>
      <c r="B19" s="9" t="s">
        <v>44</v>
      </c>
      <c r="C19" s="7">
        <v>1082168.0</v>
      </c>
      <c r="D19" s="7">
        <v>54019.0</v>
      </c>
      <c r="E19" s="7">
        <v>30497.0</v>
      </c>
      <c r="F19" s="7">
        <v>37.0</v>
      </c>
      <c r="G19" s="7">
        <v>18.0</v>
      </c>
      <c r="H19" s="7">
        <v>8.0</v>
      </c>
      <c r="I19" s="7">
        <v>40.0</v>
      </c>
      <c r="J19" s="7">
        <v>33.03</v>
      </c>
      <c r="K19" s="7">
        <v>1.36</v>
      </c>
      <c r="L19" s="7">
        <v>0.0</v>
      </c>
      <c r="M19" s="7">
        <v>20.0</v>
      </c>
      <c r="N19" s="7">
        <v>79.0</v>
      </c>
      <c r="O19" s="7">
        <v>313.0</v>
      </c>
      <c r="P19" s="7">
        <v>7.0</v>
      </c>
      <c r="Q19" s="7">
        <v>15.0</v>
      </c>
      <c r="R19" s="7">
        <v>59.9</v>
      </c>
      <c r="S19" s="7">
        <v>17.4</v>
      </c>
      <c r="T19" s="7">
        <v>1620.0</v>
      </c>
      <c r="U19" s="7">
        <v>494.0</v>
      </c>
      <c r="V19" s="7">
        <v>38.5</v>
      </c>
      <c r="W19" s="7">
        <v>17.2</v>
      </c>
      <c r="X19" s="7">
        <v>56.0</v>
      </c>
      <c r="Y19" s="7">
        <v>7.2</v>
      </c>
      <c r="Z19" s="7">
        <v>42.9</v>
      </c>
      <c r="AA19" s="8"/>
    </row>
    <row r="20">
      <c r="A20" s="5" t="s">
        <v>26</v>
      </c>
      <c r="B20" s="9" t="s">
        <v>45</v>
      </c>
      <c r="C20" s="7">
        <v>740389.0</v>
      </c>
      <c r="D20" s="7">
        <v>126431.0</v>
      </c>
      <c r="E20" s="7">
        <v>8270.0</v>
      </c>
      <c r="F20" s="7">
        <v>105.0</v>
      </c>
      <c r="G20" s="7">
        <v>5.0</v>
      </c>
      <c r="H20" s="7">
        <v>4.0</v>
      </c>
      <c r="I20" s="7">
        <v>20.0</v>
      </c>
      <c r="J20" s="7">
        <v>31.86</v>
      </c>
      <c r="K20" s="7">
        <v>1.16</v>
      </c>
      <c r="L20" s="7">
        <v>0.0</v>
      </c>
      <c r="M20" s="7">
        <v>7.0</v>
      </c>
      <c r="N20" s="7">
        <v>21.0</v>
      </c>
      <c r="O20" s="7">
        <v>164.0</v>
      </c>
      <c r="P20" s="7">
        <v>5.0</v>
      </c>
      <c r="Q20" s="7">
        <v>8.0</v>
      </c>
      <c r="R20" s="7">
        <v>58.5</v>
      </c>
      <c r="S20" s="7">
        <v>14.4</v>
      </c>
      <c r="T20" s="7">
        <v>532.0</v>
      </c>
      <c r="U20" s="7">
        <v>106.0</v>
      </c>
      <c r="V20" s="7">
        <v>56.2</v>
      </c>
      <c r="W20" s="7">
        <v>31.1</v>
      </c>
      <c r="X20" s="7">
        <v>63.0</v>
      </c>
      <c r="Y20" s="7">
        <v>9.9</v>
      </c>
      <c r="Z20" s="7">
        <v>36.7</v>
      </c>
      <c r="AA20" s="8"/>
    </row>
    <row r="21">
      <c r="A21" s="5" t="s">
        <v>26</v>
      </c>
      <c r="B21" s="9" t="s">
        <v>46</v>
      </c>
      <c r="C21" s="7">
        <v>391200.0</v>
      </c>
      <c r="D21" s="7">
        <v>127360.0</v>
      </c>
      <c r="E21" s="7">
        <v>9462.0</v>
      </c>
      <c r="F21" s="7">
        <v>54.0</v>
      </c>
      <c r="G21" s="7">
        <v>5.0</v>
      </c>
      <c r="H21" s="7">
        <v>3.0</v>
      </c>
      <c r="I21" s="7">
        <v>15.0</v>
      </c>
      <c r="J21" s="7">
        <v>26.52</v>
      </c>
      <c r="K21" s="7">
        <v>0.94</v>
      </c>
      <c r="L21" s="7">
        <v>0.0</v>
      </c>
      <c r="M21" s="7">
        <v>13.0</v>
      </c>
      <c r="N21" s="7">
        <v>20.0</v>
      </c>
      <c r="O21" s="7">
        <v>175.0</v>
      </c>
      <c r="P21" s="7">
        <v>15.0</v>
      </c>
      <c r="Q21" s="7">
        <v>17.0</v>
      </c>
      <c r="R21" s="7">
        <v>50.6</v>
      </c>
      <c r="S21" s="7">
        <v>26.9</v>
      </c>
      <c r="T21" s="7">
        <v>354.0</v>
      </c>
      <c r="U21" s="7">
        <v>135.0</v>
      </c>
      <c r="V21" s="7">
        <v>65.1</v>
      </c>
      <c r="W21" s="7">
        <v>42.7</v>
      </c>
      <c r="X21" s="7">
        <v>72.0</v>
      </c>
      <c r="Y21" s="7">
        <v>17.9</v>
      </c>
      <c r="Z21" s="7">
        <v>51.5</v>
      </c>
      <c r="AA21" s="8"/>
    </row>
    <row r="22">
      <c r="A22" s="5" t="s">
        <v>26</v>
      </c>
      <c r="B22" s="9" t="s">
        <v>47</v>
      </c>
      <c r="C22" s="7">
        <v>105474.0</v>
      </c>
      <c r="D22" s="7">
        <v>38446.0</v>
      </c>
      <c r="E22" s="7">
        <v>6273.0</v>
      </c>
      <c r="F22" s="7">
        <v>23.0</v>
      </c>
      <c r="G22" s="7">
        <v>2.0</v>
      </c>
      <c r="H22" s="7">
        <v>2.0</v>
      </c>
      <c r="I22" s="7">
        <v>10.0</v>
      </c>
      <c r="J22" s="7">
        <v>29.43</v>
      </c>
      <c r="K22" s="7">
        <v>0.34</v>
      </c>
      <c r="L22" s="7">
        <v>0.0</v>
      </c>
      <c r="M22" s="7">
        <v>5.0</v>
      </c>
      <c r="N22" s="7">
        <v>7.0</v>
      </c>
      <c r="O22" s="7">
        <v>47.0</v>
      </c>
      <c r="P22" s="7">
        <v>10.0</v>
      </c>
      <c r="Q22" s="7">
        <v>25.0</v>
      </c>
      <c r="R22" s="7">
        <v>55.9</v>
      </c>
      <c r="S22" s="7">
        <v>19.4</v>
      </c>
      <c r="T22" s="7">
        <v>137.0</v>
      </c>
      <c r="U22" s="7">
        <v>24.0</v>
      </c>
      <c r="V22" s="7">
        <v>68.8</v>
      </c>
      <c r="W22" s="7">
        <v>43.6</v>
      </c>
      <c r="X22" s="7">
        <v>13.0</v>
      </c>
      <c r="Y22" s="7">
        <v>12.6</v>
      </c>
      <c r="Z22" s="7">
        <v>45.2</v>
      </c>
      <c r="AA22" s="8"/>
    </row>
    <row r="23">
      <c r="A23" s="9" t="s">
        <v>26</v>
      </c>
      <c r="B23" s="9" t="s">
        <v>48</v>
      </c>
      <c r="C23" s="12">
        <v>1007854.0</v>
      </c>
      <c r="D23" s="12">
        <v>414078.0</v>
      </c>
      <c r="E23" s="12">
        <v>6208.0</v>
      </c>
      <c r="F23" s="12">
        <v>235.0</v>
      </c>
      <c r="G23" s="12">
        <v>9.0</v>
      </c>
      <c r="H23" s="12">
        <v>8.0</v>
      </c>
      <c r="I23" s="12">
        <v>40.0</v>
      </c>
      <c r="J23" s="12">
        <v>16.63</v>
      </c>
      <c r="K23" s="12">
        <v>3.17</v>
      </c>
      <c r="L23" s="12">
        <v>1.0</v>
      </c>
      <c r="M23" s="12">
        <v>22.0</v>
      </c>
      <c r="N23" s="12">
        <v>68.0</v>
      </c>
      <c r="O23" s="12">
        <v>349.0</v>
      </c>
      <c r="P23" s="12">
        <v>19.0</v>
      </c>
      <c r="Q23" s="12">
        <v>18.0</v>
      </c>
      <c r="R23" s="12">
        <v>49.3</v>
      </c>
      <c r="S23" s="12">
        <v>26.8</v>
      </c>
      <c r="T23" s="12">
        <v>1202.0</v>
      </c>
      <c r="U23" s="12">
        <v>460.0</v>
      </c>
      <c r="V23" s="12">
        <v>56.6</v>
      </c>
      <c r="W23" s="12">
        <v>48.2</v>
      </c>
      <c r="X23" s="12">
        <v>82.0</v>
      </c>
      <c r="Y23" s="12">
        <v>18.1</v>
      </c>
      <c r="Z23" s="12">
        <v>56.4</v>
      </c>
      <c r="AA23" s="13"/>
      <c r="AB23" s="14"/>
    </row>
    <row r="24">
      <c r="A24" s="5" t="s">
        <v>26</v>
      </c>
      <c r="B24" s="20" t="s">
        <v>49</v>
      </c>
      <c r="C24" s="21">
        <v>910577.0</v>
      </c>
      <c r="D24" s="21">
        <v>77076.0</v>
      </c>
      <c r="E24" s="21">
        <v>8009.0</v>
      </c>
      <c r="F24" s="21">
        <v>121.0</v>
      </c>
      <c r="G24" s="21">
        <v>9.0</v>
      </c>
      <c r="H24" s="21">
        <v>6.0</v>
      </c>
      <c r="I24" s="21">
        <v>30.0</v>
      </c>
      <c r="J24" s="21">
        <v>27.63</v>
      </c>
      <c r="K24" s="21">
        <v>1.16</v>
      </c>
      <c r="L24" s="21">
        <v>0.0</v>
      </c>
      <c r="M24" s="21">
        <v>19.0</v>
      </c>
      <c r="N24" s="21">
        <v>58.0</v>
      </c>
      <c r="O24" s="21">
        <v>268.0</v>
      </c>
      <c r="P24" s="21">
        <v>12.0</v>
      </c>
      <c r="Q24" s="21">
        <v>13.0</v>
      </c>
      <c r="R24" s="21">
        <v>56.2</v>
      </c>
      <c r="S24" s="21">
        <v>23.3</v>
      </c>
      <c r="T24" s="21">
        <v>1041.0</v>
      </c>
      <c r="U24" s="21">
        <v>417.0</v>
      </c>
      <c r="V24" s="21">
        <v>44.4</v>
      </c>
      <c r="W24" s="21">
        <v>20.4</v>
      </c>
      <c r="X24" s="21">
        <v>73.0</v>
      </c>
      <c r="Y24" s="21">
        <v>9.9</v>
      </c>
      <c r="Z24" s="21">
        <v>49.0</v>
      </c>
      <c r="AA24" s="22"/>
      <c r="AB24" s="23"/>
    </row>
    <row r="25">
      <c r="A25" s="5" t="s">
        <v>26</v>
      </c>
      <c r="B25" s="20" t="s">
        <v>50</v>
      </c>
      <c r="C25" s="21">
        <v>596990.0</v>
      </c>
      <c r="D25" s="21">
        <v>270467.0</v>
      </c>
      <c r="E25" s="21">
        <v>25991.0</v>
      </c>
      <c r="F25" s="21">
        <v>33.0</v>
      </c>
      <c r="G25" s="21">
        <v>7.0</v>
      </c>
      <c r="H25" s="21">
        <v>6.0</v>
      </c>
      <c r="I25" s="21">
        <v>30.0</v>
      </c>
      <c r="J25" s="21">
        <v>34.73</v>
      </c>
      <c r="K25" s="21">
        <v>0.54</v>
      </c>
      <c r="L25" s="21">
        <v>1.0</v>
      </c>
      <c r="M25" s="21">
        <v>13.0</v>
      </c>
      <c r="N25" s="21">
        <v>79.0</v>
      </c>
      <c r="O25" s="21">
        <v>98.0</v>
      </c>
      <c r="P25" s="21">
        <v>10.0</v>
      </c>
      <c r="Q25" s="21">
        <v>5.0</v>
      </c>
      <c r="R25" s="21">
        <v>54.1</v>
      </c>
      <c r="S25" s="21">
        <v>18.1</v>
      </c>
      <c r="T25" s="21">
        <v>333.0</v>
      </c>
      <c r="U25" s="21">
        <v>81.0</v>
      </c>
      <c r="V25" s="21">
        <v>36.0</v>
      </c>
      <c r="W25" s="21">
        <v>15.8</v>
      </c>
      <c r="X25" s="21">
        <v>4.0</v>
      </c>
      <c r="Y25" s="21">
        <v>4.1</v>
      </c>
      <c r="Z25" s="21">
        <v>25.3</v>
      </c>
      <c r="AA25" s="22"/>
      <c r="AB25" s="23"/>
    </row>
    <row r="26">
      <c r="A26" s="5" t="s">
        <v>26</v>
      </c>
      <c r="B26" s="20" t="s">
        <v>51</v>
      </c>
      <c r="C26" s="24">
        <v>352546.0</v>
      </c>
      <c r="D26" s="24">
        <v>107239.0</v>
      </c>
      <c r="E26" s="24">
        <v>70961.0</v>
      </c>
      <c r="F26" s="21">
        <v>6.0</v>
      </c>
      <c r="G26" s="21">
        <v>7.0</v>
      </c>
      <c r="H26" s="21">
        <v>4.0</v>
      </c>
      <c r="I26" s="21">
        <v>20.0</v>
      </c>
      <c r="J26" s="21">
        <v>22.57</v>
      </c>
      <c r="K26" s="21">
        <v>0.6</v>
      </c>
      <c r="L26" s="21">
        <v>0.0</v>
      </c>
      <c r="M26" s="21">
        <v>7.0</v>
      </c>
      <c r="N26" s="21">
        <v>32.0</v>
      </c>
      <c r="O26" s="21">
        <v>102.0</v>
      </c>
      <c r="P26" s="21">
        <v>8.0</v>
      </c>
      <c r="Q26" s="21">
        <v>14.0</v>
      </c>
      <c r="R26" s="21">
        <v>53.2</v>
      </c>
      <c r="S26" s="21">
        <v>17.8</v>
      </c>
      <c r="T26" s="21">
        <v>247.0</v>
      </c>
      <c r="U26" s="21">
        <v>52.0</v>
      </c>
      <c r="V26" s="21">
        <v>46.4</v>
      </c>
      <c r="W26" s="21">
        <v>21.2</v>
      </c>
      <c r="X26" s="21">
        <v>5.0</v>
      </c>
      <c r="Y26" s="21">
        <v>4.7</v>
      </c>
      <c r="Z26" s="21">
        <v>29.0</v>
      </c>
      <c r="AA26" s="22"/>
      <c r="AB26" s="23"/>
    </row>
    <row r="27">
      <c r="A27" s="5" t="s">
        <v>26</v>
      </c>
      <c r="B27" s="20" t="s">
        <v>52</v>
      </c>
      <c r="C27" s="24">
        <v>1406796.0</v>
      </c>
      <c r="D27" s="24">
        <v>138918.0</v>
      </c>
      <c r="E27" s="24">
        <v>6933.0</v>
      </c>
      <c r="F27" s="21">
        <v>221.0</v>
      </c>
      <c r="G27" s="21">
        <v>13.0</v>
      </c>
      <c r="H27" s="21">
        <v>9.0</v>
      </c>
      <c r="I27" s="21">
        <v>45.0</v>
      </c>
      <c r="J27" s="21">
        <v>54.92</v>
      </c>
      <c r="K27" s="21">
        <v>3.37</v>
      </c>
      <c r="L27" s="21">
        <v>1.0</v>
      </c>
      <c r="M27" s="21">
        <v>32.0</v>
      </c>
      <c r="N27" s="21">
        <v>56.0</v>
      </c>
      <c r="O27" s="21">
        <v>464.0</v>
      </c>
      <c r="P27" s="21">
        <v>15.0</v>
      </c>
      <c r="Q27" s="21">
        <v>19.0</v>
      </c>
      <c r="R27" s="21">
        <v>56.9</v>
      </c>
      <c r="S27" s="21">
        <v>20.5</v>
      </c>
      <c r="T27" s="21">
        <v>1173.0</v>
      </c>
      <c r="U27" s="21">
        <v>400.0</v>
      </c>
      <c r="V27" s="21">
        <v>63.4</v>
      </c>
      <c r="W27" s="21">
        <v>40.6</v>
      </c>
      <c r="X27" s="21">
        <v>78.0</v>
      </c>
      <c r="Y27" s="21">
        <v>10.5</v>
      </c>
      <c r="Z27" s="21">
        <v>50.3</v>
      </c>
      <c r="AA27" s="22"/>
      <c r="AB27" s="23"/>
    </row>
    <row r="28">
      <c r="A28" s="5" t="s">
        <v>26</v>
      </c>
      <c r="B28" s="20" t="s">
        <v>53</v>
      </c>
      <c r="C28" s="24">
        <v>949236.0</v>
      </c>
      <c r="D28" s="24">
        <v>167200.0</v>
      </c>
      <c r="E28" s="24">
        <v>2596.0</v>
      </c>
      <c r="F28" s="21">
        <v>427.0</v>
      </c>
      <c r="G28" s="21">
        <v>8.0</v>
      </c>
      <c r="H28" s="21">
        <v>8.0</v>
      </c>
      <c r="I28" s="21">
        <v>40.0</v>
      </c>
      <c r="J28" s="21">
        <v>38.27</v>
      </c>
      <c r="K28" s="21">
        <v>1.12</v>
      </c>
      <c r="L28" s="21">
        <v>0.0</v>
      </c>
      <c r="M28" s="21">
        <v>28.0</v>
      </c>
      <c r="N28" s="21">
        <v>72.0</v>
      </c>
      <c r="O28" s="21">
        <v>215.0</v>
      </c>
      <c r="P28" s="21">
        <v>15.0</v>
      </c>
      <c r="Q28" s="21">
        <v>11.0</v>
      </c>
      <c r="R28" s="21">
        <v>55.8</v>
      </c>
      <c r="S28" s="21">
        <v>18.3</v>
      </c>
      <c r="T28" s="21">
        <v>931.0</v>
      </c>
      <c r="U28" s="21">
        <v>305.0</v>
      </c>
      <c r="V28" s="21">
        <v>46.1</v>
      </c>
      <c r="W28" s="21">
        <v>23.5</v>
      </c>
      <c r="X28" s="21">
        <v>85.0</v>
      </c>
      <c r="Y28" s="21">
        <v>9.7</v>
      </c>
      <c r="Z28" s="21">
        <v>37.5</v>
      </c>
      <c r="AA28" s="22"/>
      <c r="AB28" s="23"/>
    </row>
    <row r="29">
      <c r="A29" s="5" t="s">
        <v>26</v>
      </c>
      <c r="B29" s="20" t="s">
        <v>54</v>
      </c>
      <c r="C29" s="21">
        <v>0.0</v>
      </c>
      <c r="D29" s="24">
        <v>1208333.0</v>
      </c>
      <c r="E29" s="21">
        <v>219.0</v>
      </c>
      <c r="F29" s="24">
        <v>5495.0</v>
      </c>
      <c r="G29" s="21">
        <v>6.0</v>
      </c>
      <c r="H29" s="21">
        <v>6.0</v>
      </c>
      <c r="I29" s="21">
        <v>30.0</v>
      </c>
      <c r="J29" s="21">
        <v>23.89</v>
      </c>
      <c r="K29" s="21">
        <v>5.0</v>
      </c>
      <c r="L29" s="21">
        <v>1.0</v>
      </c>
      <c r="M29" s="21">
        <v>26.0</v>
      </c>
      <c r="N29" s="21">
        <v>59.0</v>
      </c>
      <c r="O29" s="21">
        <v>243.0</v>
      </c>
      <c r="P29" s="21">
        <v>33.0</v>
      </c>
      <c r="Q29" s="21">
        <v>19.0</v>
      </c>
      <c r="R29" s="21">
        <v>42.0</v>
      </c>
      <c r="S29" s="21">
        <v>28.5</v>
      </c>
      <c r="T29" s="22">
        <f>93+349</f>
        <v>442</v>
      </c>
      <c r="U29" s="22">
        <f>48+101</f>
        <v>149</v>
      </c>
      <c r="V29" s="21">
        <v>56.6</v>
      </c>
      <c r="W29" s="21">
        <v>86.3</v>
      </c>
      <c r="X29" s="21">
        <v>95.0</v>
      </c>
      <c r="Y29" s="21">
        <v>29.2</v>
      </c>
      <c r="Z29" s="21">
        <v>61.8</v>
      </c>
      <c r="AA29" s="22"/>
      <c r="AB29" s="23"/>
    </row>
    <row r="30">
      <c r="A30" s="5" t="s">
        <v>26</v>
      </c>
      <c r="B30" s="20" t="s">
        <v>55</v>
      </c>
      <c r="C30" s="24">
        <v>938213.0</v>
      </c>
      <c r="D30" s="24">
        <v>118427.0</v>
      </c>
      <c r="E30" s="24">
        <v>2559.0</v>
      </c>
      <c r="F30" s="21">
        <v>419.0</v>
      </c>
      <c r="G30" s="21">
        <v>9.0</v>
      </c>
      <c r="H30" s="21">
        <v>7.0</v>
      </c>
      <c r="I30" s="21">
        <v>35.0</v>
      </c>
      <c r="J30" s="21">
        <v>48.2</v>
      </c>
      <c r="K30" s="21">
        <v>1.93</v>
      </c>
      <c r="L30" s="21">
        <v>0.0</v>
      </c>
      <c r="M30" s="21">
        <v>17.0</v>
      </c>
      <c r="N30" s="21">
        <v>38.0</v>
      </c>
      <c r="O30" s="22">
        <f>116+181</f>
        <v>297</v>
      </c>
      <c r="P30" s="21">
        <v>7.0</v>
      </c>
      <c r="Q30" s="21">
        <v>9.0</v>
      </c>
      <c r="R30" s="21">
        <v>54.9</v>
      </c>
      <c r="S30" s="21">
        <v>26.8</v>
      </c>
      <c r="T30" s="22">
        <f>511+170</f>
        <v>681</v>
      </c>
      <c r="U30" s="22">
        <f>340</f>
        <v>340</v>
      </c>
      <c r="V30" s="21">
        <v>66.1</v>
      </c>
      <c r="W30" s="21">
        <v>60.5</v>
      </c>
      <c r="X30" s="21">
        <v>97.0</v>
      </c>
      <c r="Y30" s="21">
        <v>12.7</v>
      </c>
      <c r="Z30" s="21">
        <v>57.4</v>
      </c>
      <c r="AA30" s="22"/>
      <c r="AB30" s="23"/>
    </row>
    <row r="31">
      <c r="A31" s="5" t="s">
        <v>26</v>
      </c>
      <c r="B31" s="20" t="s">
        <v>56</v>
      </c>
      <c r="C31" s="21">
        <v>0.0</v>
      </c>
      <c r="D31" s="25">
        <v>4397073.0</v>
      </c>
      <c r="E31" s="25">
        <v>6247.0</v>
      </c>
      <c r="F31" s="25">
        <v>6247.0</v>
      </c>
      <c r="G31" s="21">
        <v>11.0</v>
      </c>
      <c r="H31" s="21">
        <v>17.0</v>
      </c>
      <c r="I31" s="21">
        <v>85.0</v>
      </c>
      <c r="J31" s="21">
        <v>19.3</v>
      </c>
      <c r="K31" s="21">
        <v>27.55</v>
      </c>
      <c r="L31" s="21">
        <v>7.0</v>
      </c>
      <c r="M31" s="21">
        <v>97.0</v>
      </c>
      <c r="N31" s="22">
        <f>196+44</f>
        <v>240</v>
      </c>
      <c r="O31" s="22">
        <f>87+684</f>
        <v>771</v>
      </c>
      <c r="P31" s="21">
        <v>14.0</v>
      </c>
      <c r="Q31" s="21">
        <v>26.0</v>
      </c>
      <c r="R31" s="26">
        <v>33.3</v>
      </c>
      <c r="S31" s="26">
        <v>33.9</v>
      </c>
      <c r="T31" s="22">
        <f>198+907</f>
        <v>1105</v>
      </c>
      <c r="U31" s="22">
        <f>103+283</f>
        <v>386</v>
      </c>
      <c r="V31" s="26">
        <v>84.2</v>
      </c>
      <c r="W31" s="26">
        <v>96.7</v>
      </c>
      <c r="X31" s="26">
        <v>95.0</v>
      </c>
      <c r="Y31" s="26">
        <v>43.0</v>
      </c>
      <c r="Z31" s="26">
        <v>69.1</v>
      </c>
      <c r="AA31" s="22"/>
      <c r="AB31" s="23"/>
    </row>
    <row r="32">
      <c r="A32" s="5" t="s">
        <v>26</v>
      </c>
      <c r="B32" s="20" t="s">
        <v>57</v>
      </c>
      <c r="C32" s="25">
        <v>1115122.0</v>
      </c>
      <c r="D32" s="25">
        <v>1047080.0</v>
      </c>
      <c r="E32" s="25">
        <v>7495.0</v>
      </c>
      <c r="F32" s="26">
        <v>290.0</v>
      </c>
      <c r="G32" s="21">
        <v>11.0</v>
      </c>
      <c r="H32" s="21">
        <v>11.0</v>
      </c>
      <c r="I32" s="21">
        <v>55.0</v>
      </c>
      <c r="J32" s="21">
        <v>23.87</v>
      </c>
      <c r="K32" s="21">
        <v>4.92</v>
      </c>
      <c r="L32" s="21">
        <v>1.0</v>
      </c>
      <c r="M32" s="21">
        <v>47.0</v>
      </c>
      <c r="N32" s="22">
        <f>26+66</f>
        <v>92</v>
      </c>
      <c r="O32" s="21">
        <v>459.0</v>
      </c>
      <c r="P32" s="21">
        <v>15.0</v>
      </c>
      <c r="Q32" s="21">
        <v>19.0</v>
      </c>
      <c r="R32" s="21">
        <v>48.7</v>
      </c>
      <c r="S32" s="21">
        <v>27.4</v>
      </c>
      <c r="T32" s="22">
        <f>727+409</f>
        <v>1136</v>
      </c>
      <c r="U32" s="22">
        <f>347+185</f>
        <v>532</v>
      </c>
      <c r="V32" s="21">
        <v>71.6</v>
      </c>
      <c r="W32" s="21">
        <v>64.3</v>
      </c>
      <c r="X32" s="21">
        <v>61.0</v>
      </c>
      <c r="Y32" s="21">
        <v>21.4</v>
      </c>
      <c r="Z32" s="21">
        <v>52.7</v>
      </c>
      <c r="AA32" s="22"/>
      <c r="AB32" s="23"/>
    </row>
    <row r="33">
      <c r="A33" s="5" t="s">
        <v>26</v>
      </c>
      <c r="B33" s="20" t="s">
        <v>58</v>
      </c>
      <c r="C33" s="25">
        <v>826232.0</v>
      </c>
      <c r="D33" s="25">
        <v>59479.0</v>
      </c>
      <c r="E33" s="25">
        <v>2884.0</v>
      </c>
      <c r="F33" s="26">
        <v>310.0</v>
      </c>
      <c r="G33" s="21">
        <v>6.0</v>
      </c>
      <c r="H33" s="21">
        <v>6.0</v>
      </c>
      <c r="I33" s="21">
        <v>30.0</v>
      </c>
      <c r="J33" s="21">
        <v>56.94</v>
      </c>
      <c r="K33" s="21">
        <v>1.5</v>
      </c>
      <c r="L33" s="21">
        <v>1.0</v>
      </c>
      <c r="M33" s="21">
        <v>10.0</v>
      </c>
      <c r="N33" s="21">
        <v>30.0</v>
      </c>
      <c r="O33" s="22">
        <f>128+65</f>
        <v>193</v>
      </c>
      <c r="P33" s="21">
        <v>7.0</v>
      </c>
      <c r="Q33" s="21">
        <v>9.0</v>
      </c>
      <c r="R33" s="21">
        <v>55.0</v>
      </c>
      <c r="S33" s="21">
        <v>20.5</v>
      </c>
      <c r="T33" s="22">
        <f>756+144</f>
        <v>900</v>
      </c>
      <c r="U33" s="21">
        <v>246.0</v>
      </c>
      <c r="V33" s="21">
        <v>45.8</v>
      </c>
      <c r="W33" s="21">
        <v>30.7</v>
      </c>
      <c r="X33" s="21">
        <v>55.0</v>
      </c>
      <c r="Y33" s="21">
        <v>9.4</v>
      </c>
      <c r="Z33" s="21">
        <v>42.5</v>
      </c>
      <c r="AA33" s="22"/>
      <c r="AB33" s="23"/>
    </row>
    <row r="34">
      <c r="A34" s="5" t="s">
        <v>26</v>
      </c>
      <c r="B34" s="20" t="s">
        <v>59</v>
      </c>
      <c r="C34" s="25">
        <v>1057521.0</v>
      </c>
      <c r="D34" s="25">
        <v>100352.0</v>
      </c>
      <c r="E34" s="25">
        <v>17933.0</v>
      </c>
      <c r="F34" s="26">
        <v>65.0</v>
      </c>
      <c r="G34" s="21">
        <v>7.0</v>
      </c>
      <c r="H34" s="21">
        <v>6.0</v>
      </c>
      <c r="I34" s="21">
        <v>30.0</v>
      </c>
      <c r="J34" s="21">
        <v>47.68</v>
      </c>
      <c r="K34" s="21">
        <v>1.67</v>
      </c>
      <c r="L34" s="21">
        <v>0.0</v>
      </c>
      <c r="M34" s="21">
        <v>11.0</v>
      </c>
      <c r="N34" s="21">
        <v>48.0</v>
      </c>
      <c r="O34" s="21">
        <v>150.0</v>
      </c>
      <c r="P34" s="21">
        <v>8.0</v>
      </c>
      <c r="Q34" s="21">
        <v>6.0</v>
      </c>
      <c r="R34" s="26">
        <v>54.8</v>
      </c>
      <c r="S34" s="26">
        <v>16.3</v>
      </c>
      <c r="T34" s="22">
        <f>728+212</f>
        <v>940</v>
      </c>
      <c r="U34" s="22">
        <f>158+13</f>
        <v>171</v>
      </c>
      <c r="V34" s="21">
        <v>30.0</v>
      </c>
      <c r="W34" s="21">
        <v>19.9</v>
      </c>
      <c r="X34" s="21">
        <v>36.0</v>
      </c>
      <c r="Y34" s="21">
        <v>7.3</v>
      </c>
      <c r="Z34" s="21">
        <v>34.3</v>
      </c>
      <c r="AA34" s="22"/>
      <c r="AB34" s="23"/>
    </row>
    <row r="35">
      <c r="A35" s="5" t="s">
        <v>26</v>
      </c>
      <c r="B35" s="20" t="s">
        <v>60</v>
      </c>
      <c r="C35" s="25">
        <v>558540.0</v>
      </c>
      <c r="D35" s="25">
        <v>47036.0</v>
      </c>
      <c r="E35" s="26">
        <v>899.0</v>
      </c>
      <c r="F35" s="26">
        <v>675.0</v>
      </c>
      <c r="G35" s="21">
        <v>5.0</v>
      </c>
      <c r="H35" s="21">
        <v>4.0</v>
      </c>
      <c r="I35" s="21">
        <v>20.0</v>
      </c>
      <c r="J35" s="21">
        <v>48.61</v>
      </c>
      <c r="K35" s="21">
        <v>1.15</v>
      </c>
      <c r="L35" s="21">
        <v>0.0</v>
      </c>
      <c r="M35" s="21">
        <v>11.0</v>
      </c>
      <c r="N35" s="21">
        <v>71.0</v>
      </c>
      <c r="O35" s="22">
        <f>68+43</f>
        <v>111</v>
      </c>
      <c r="P35" s="21">
        <v>13.0</v>
      </c>
      <c r="Q35" s="21">
        <v>14.0</v>
      </c>
      <c r="R35" s="26">
        <v>47.2</v>
      </c>
      <c r="S35" s="26">
        <v>30.2</v>
      </c>
      <c r="T35" s="22">
        <f>411+165</f>
        <v>576</v>
      </c>
      <c r="U35" s="22">
        <f>197</f>
        <v>197</v>
      </c>
      <c r="V35" s="21">
        <v>51.5</v>
      </c>
      <c r="W35" s="21">
        <v>43.2</v>
      </c>
      <c r="X35" s="21">
        <v>92.0</v>
      </c>
      <c r="Y35" s="21">
        <v>7.9</v>
      </c>
      <c r="Z35" s="21">
        <v>45.4</v>
      </c>
      <c r="AA35" s="22"/>
      <c r="AB35" s="23"/>
    </row>
    <row r="36">
      <c r="A36" s="5" t="s">
        <v>26</v>
      </c>
      <c r="B36" s="20" t="s">
        <v>61</v>
      </c>
      <c r="C36" s="25">
        <v>571754.0</v>
      </c>
      <c r="D36" s="25">
        <v>66535.0</v>
      </c>
      <c r="E36" s="25">
        <v>3245.0</v>
      </c>
      <c r="F36" s="26">
        <v>194.0</v>
      </c>
      <c r="G36" s="21">
        <v>8.0</v>
      </c>
      <c r="H36" s="21">
        <v>5.0</v>
      </c>
      <c r="I36" s="21">
        <v>25.0</v>
      </c>
      <c r="J36" s="21">
        <v>69.58</v>
      </c>
      <c r="K36" s="21">
        <v>1.5</v>
      </c>
      <c r="L36" s="21">
        <v>0.0</v>
      </c>
      <c r="M36" s="21">
        <v>5.0</v>
      </c>
      <c r="N36" s="21">
        <v>30.0</v>
      </c>
      <c r="O36" s="22">
        <f>56+83</f>
        <v>139</v>
      </c>
      <c r="P36" s="21">
        <v>12.0</v>
      </c>
      <c r="Q36" s="21">
        <v>12.0</v>
      </c>
      <c r="R36" s="21">
        <v>55.0</v>
      </c>
      <c r="S36" s="21">
        <v>26.5</v>
      </c>
      <c r="T36" s="22">
        <f>350+138</f>
        <v>488</v>
      </c>
      <c r="U36" s="22">
        <f>170+41</f>
        <v>211</v>
      </c>
      <c r="V36" s="21">
        <v>77.6</v>
      </c>
      <c r="W36" s="21">
        <v>41.6</v>
      </c>
      <c r="X36" s="21">
        <v>88.0</v>
      </c>
      <c r="Y36" s="21">
        <v>12.7</v>
      </c>
      <c r="Z36" s="21">
        <v>55.0</v>
      </c>
      <c r="AA36" s="22"/>
      <c r="AB36" s="23"/>
    </row>
    <row r="37">
      <c r="A37" s="5" t="s">
        <v>26</v>
      </c>
      <c r="B37" s="20" t="s">
        <v>62</v>
      </c>
      <c r="C37" s="25">
        <v>608409.0</v>
      </c>
      <c r="D37" s="25">
        <v>150755.0</v>
      </c>
      <c r="E37" s="25">
        <v>3337.0</v>
      </c>
      <c r="F37" s="26">
        <v>228.0</v>
      </c>
      <c r="G37" s="21">
        <v>10.0</v>
      </c>
      <c r="H37" s="21">
        <v>6.0</v>
      </c>
      <c r="I37" s="21">
        <v>30.0</v>
      </c>
      <c r="J37" s="21">
        <v>37.28</v>
      </c>
      <c r="K37" s="21">
        <v>2.06</v>
      </c>
      <c r="L37" s="21">
        <v>2.0</v>
      </c>
      <c r="M37" s="21">
        <v>11.0</v>
      </c>
      <c r="N37" s="21">
        <v>43.0</v>
      </c>
      <c r="O37" s="22">
        <f>110+254</f>
        <v>364</v>
      </c>
      <c r="P37" s="21">
        <v>21.0</v>
      </c>
      <c r="Q37" s="21">
        <v>31.0</v>
      </c>
      <c r="R37" s="21">
        <v>46.3</v>
      </c>
      <c r="S37" s="21">
        <v>31.8</v>
      </c>
      <c r="T37" s="22">
        <f>390+162</f>
        <v>552</v>
      </c>
      <c r="U37" s="22">
        <f>221+21</f>
        <v>242</v>
      </c>
      <c r="V37" s="21">
        <v>65.1</v>
      </c>
      <c r="W37" s="21">
        <v>72.0</v>
      </c>
      <c r="X37" s="21">
        <v>94.0</v>
      </c>
      <c r="Y37" s="21">
        <v>21.4</v>
      </c>
      <c r="Z37" s="21">
        <v>64.1</v>
      </c>
      <c r="AA37" s="22"/>
      <c r="AB37" s="23"/>
    </row>
    <row r="38">
      <c r="A38" s="9" t="s">
        <v>26</v>
      </c>
      <c r="B38" s="9" t="s">
        <v>63</v>
      </c>
      <c r="C38" s="27">
        <v>263195.0</v>
      </c>
      <c r="D38" s="27">
        <v>47132.0</v>
      </c>
      <c r="E38" s="10">
        <v>21022.0</v>
      </c>
      <c r="F38" s="12">
        <v>15.0</v>
      </c>
      <c r="G38" s="12">
        <v>3.0</v>
      </c>
      <c r="H38" s="12">
        <v>3.0</v>
      </c>
      <c r="I38" s="12">
        <v>15.0</v>
      </c>
      <c r="J38" s="12">
        <v>17.75</v>
      </c>
      <c r="K38" s="12">
        <v>0.3</v>
      </c>
      <c r="L38" s="12">
        <v>0.0</v>
      </c>
      <c r="M38" s="12">
        <v>4.0</v>
      </c>
      <c r="N38" s="12">
        <v>18.0</v>
      </c>
      <c r="O38" s="12">
        <v>92.0</v>
      </c>
      <c r="P38" s="12">
        <v>18.0</v>
      </c>
      <c r="Q38" s="12">
        <v>11.0</v>
      </c>
      <c r="R38" s="12">
        <v>48.4</v>
      </c>
      <c r="S38" s="12">
        <v>17.3</v>
      </c>
      <c r="T38" s="12">
        <v>188.0</v>
      </c>
      <c r="U38" s="12">
        <v>24.0</v>
      </c>
      <c r="V38" s="12">
        <v>36.7</v>
      </c>
      <c r="W38" s="12">
        <v>14.6</v>
      </c>
      <c r="X38" s="12">
        <v>11.0</v>
      </c>
      <c r="Y38" s="12">
        <v>6.7</v>
      </c>
      <c r="Z38" s="12">
        <v>27.2</v>
      </c>
      <c r="AA38" s="13"/>
      <c r="AB38" s="14"/>
    </row>
    <row r="39">
      <c r="A39" s="5" t="s">
        <v>26</v>
      </c>
      <c r="B39" s="28" t="s">
        <v>64</v>
      </c>
      <c r="C39" s="29">
        <v>907766.0</v>
      </c>
      <c r="D39" s="29">
        <v>85417.0</v>
      </c>
      <c r="E39" s="6">
        <v>2530.0</v>
      </c>
      <c r="F39" s="7">
        <v>393.0</v>
      </c>
      <c r="G39" s="30">
        <v>6.0</v>
      </c>
      <c r="H39" s="30">
        <v>6.0</v>
      </c>
      <c r="I39" s="30">
        <v>30.0</v>
      </c>
      <c r="J39" s="30">
        <v>36.57</v>
      </c>
      <c r="K39" s="30">
        <v>1.06</v>
      </c>
      <c r="L39" s="30">
        <v>0.0</v>
      </c>
      <c r="M39" s="30">
        <v>24.0</v>
      </c>
      <c r="N39" s="30">
        <v>60.0</v>
      </c>
      <c r="O39" s="30">
        <v>257.0</v>
      </c>
      <c r="P39" s="30">
        <v>14.0</v>
      </c>
      <c r="Q39" s="30">
        <v>14.0</v>
      </c>
      <c r="R39" s="30">
        <v>58.8</v>
      </c>
      <c r="S39" s="30">
        <v>19.1</v>
      </c>
      <c r="T39" s="30">
        <v>851.0</v>
      </c>
      <c r="U39" s="30">
        <v>247.0</v>
      </c>
      <c r="V39" s="30">
        <v>55.1</v>
      </c>
      <c r="W39" s="30">
        <v>48.0</v>
      </c>
      <c r="X39" s="30">
        <v>78.0</v>
      </c>
      <c r="Y39" s="30">
        <v>8.7</v>
      </c>
      <c r="Z39" s="30">
        <v>44.1</v>
      </c>
      <c r="AA39" s="31"/>
      <c r="AB39" s="32"/>
    </row>
    <row r="40">
      <c r="A40" s="5" t="s">
        <v>26</v>
      </c>
      <c r="B40" s="28" t="s">
        <v>65</v>
      </c>
      <c r="C40" s="15">
        <v>246897.0</v>
      </c>
      <c r="D40" s="15">
        <v>93774.0</v>
      </c>
      <c r="E40" s="15">
        <v>17084.0</v>
      </c>
      <c r="F40" s="7">
        <v>20.0</v>
      </c>
      <c r="G40" s="30">
        <v>4.0</v>
      </c>
      <c r="H40" s="30">
        <v>4.0</v>
      </c>
      <c r="I40" s="30">
        <v>20.0</v>
      </c>
      <c r="J40" s="30">
        <v>22.96</v>
      </c>
      <c r="K40" s="30">
        <v>0.65</v>
      </c>
      <c r="L40" s="30">
        <v>0.0</v>
      </c>
      <c r="M40" s="30">
        <v>8.0</v>
      </c>
      <c r="N40" s="30">
        <v>20.0</v>
      </c>
      <c r="O40" s="30">
        <v>90.0</v>
      </c>
      <c r="P40" s="30">
        <v>14.0</v>
      </c>
      <c r="Q40" s="30">
        <v>19.0</v>
      </c>
      <c r="R40" s="30">
        <v>23.1</v>
      </c>
      <c r="S40" s="30">
        <v>55.0</v>
      </c>
      <c r="T40" s="30">
        <v>42.0</v>
      </c>
      <c r="U40" s="30">
        <v>39.0</v>
      </c>
      <c r="V40" s="30">
        <v>68.7</v>
      </c>
      <c r="W40" s="30">
        <v>48.0</v>
      </c>
      <c r="X40" s="30">
        <v>48.0</v>
      </c>
      <c r="Y40" s="30">
        <v>16.1</v>
      </c>
      <c r="Z40" s="30">
        <v>54.9</v>
      </c>
      <c r="AA40" s="31"/>
      <c r="AB40" s="32"/>
    </row>
    <row r="41">
      <c r="A41" s="9" t="s">
        <v>26</v>
      </c>
      <c r="B41" s="9" t="s">
        <v>66</v>
      </c>
      <c r="C41" s="27">
        <v>240221.0</v>
      </c>
      <c r="D41" s="27">
        <v>75722.0</v>
      </c>
      <c r="E41" s="11">
        <v>38437.0</v>
      </c>
      <c r="F41" s="12">
        <v>8.0</v>
      </c>
      <c r="G41" s="12">
        <v>3.0</v>
      </c>
      <c r="H41" s="12">
        <v>3.0</v>
      </c>
      <c r="I41" s="12">
        <v>15.0</v>
      </c>
      <c r="J41" s="12">
        <v>32.51</v>
      </c>
      <c r="K41" s="12">
        <v>0.29</v>
      </c>
      <c r="L41" s="12">
        <v>0.0</v>
      </c>
      <c r="M41" s="12">
        <v>3.0</v>
      </c>
      <c r="N41" s="12">
        <v>7.0</v>
      </c>
      <c r="O41" s="12">
        <v>77.0</v>
      </c>
      <c r="P41" s="12">
        <v>6.0</v>
      </c>
      <c r="Q41" s="12">
        <v>7.0</v>
      </c>
      <c r="R41" s="12">
        <v>53.3</v>
      </c>
      <c r="S41" s="12">
        <v>15.8</v>
      </c>
      <c r="T41" s="33">
        <v>203.0</v>
      </c>
      <c r="U41" s="12">
        <v>40.0</v>
      </c>
      <c r="V41" s="12">
        <v>55.0</v>
      </c>
      <c r="W41" s="12">
        <v>26.1</v>
      </c>
      <c r="X41" s="12">
        <v>11.0</v>
      </c>
      <c r="Y41" s="12">
        <v>6.0</v>
      </c>
      <c r="Z41" s="12">
        <v>31.6</v>
      </c>
      <c r="AA41" s="13"/>
      <c r="AB41" s="14"/>
    </row>
    <row r="42">
      <c r="A42" s="5" t="s">
        <v>26</v>
      </c>
      <c r="B42" s="28" t="s">
        <v>67</v>
      </c>
      <c r="C42" s="29">
        <v>360434.0</v>
      </c>
      <c r="D42" s="29">
        <v>32743.0</v>
      </c>
      <c r="E42" s="30">
        <v>2639.0</v>
      </c>
      <c r="F42" s="30">
        <v>153.0</v>
      </c>
      <c r="G42" s="30">
        <v>6.0</v>
      </c>
      <c r="H42" s="30">
        <v>3.0</v>
      </c>
      <c r="I42" s="30">
        <v>15.0</v>
      </c>
      <c r="J42" s="30">
        <v>32.26</v>
      </c>
      <c r="K42" s="30">
        <v>0.6</v>
      </c>
      <c r="L42" s="30">
        <v>0.0</v>
      </c>
      <c r="M42" s="30">
        <v>12.0</v>
      </c>
      <c r="N42" s="30">
        <v>22.0</v>
      </c>
      <c r="O42" s="30">
        <v>147.0</v>
      </c>
      <c r="P42" s="30">
        <v>24.0</v>
      </c>
      <c r="Q42" s="30">
        <v>34.0</v>
      </c>
      <c r="R42" s="30">
        <v>54.5</v>
      </c>
      <c r="S42" s="30">
        <v>22.6</v>
      </c>
      <c r="T42" s="30">
        <v>508.0</v>
      </c>
      <c r="U42" s="30">
        <v>157.0</v>
      </c>
      <c r="V42" s="30">
        <v>59.1</v>
      </c>
      <c r="W42" s="30">
        <v>35.3</v>
      </c>
      <c r="X42" s="30">
        <v>76.0</v>
      </c>
      <c r="Y42" s="30">
        <v>12.1</v>
      </c>
      <c r="Z42" s="30">
        <v>51.3</v>
      </c>
      <c r="AA42" s="31"/>
      <c r="AB42" s="32"/>
    </row>
    <row r="43">
      <c r="A43" s="5" t="s">
        <v>26</v>
      </c>
      <c r="B43" s="28" t="s">
        <v>68</v>
      </c>
      <c r="C43" s="29">
        <v>811607.0</v>
      </c>
      <c r="D43" s="29">
        <v>178734.0</v>
      </c>
      <c r="E43" s="30">
        <v>2496.0</v>
      </c>
      <c r="F43" s="30">
        <v>397.0</v>
      </c>
      <c r="G43" s="30">
        <v>5.0</v>
      </c>
      <c r="H43" s="30">
        <v>5.0</v>
      </c>
      <c r="I43" s="30">
        <v>25.0</v>
      </c>
      <c r="J43" s="30">
        <v>39.6</v>
      </c>
      <c r="K43" s="30">
        <v>1.61</v>
      </c>
      <c r="L43" s="30">
        <v>1.0</v>
      </c>
      <c r="M43" s="30">
        <v>12.0</v>
      </c>
      <c r="N43" s="30">
        <v>44.0</v>
      </c>
      <c r="O43" s="30">
        <v>138.0</v>
      </c>
      <c r="P43" s="30">
        <v>13.0</v>
      </c>
      <c r="Q43" s="30">
        <v>8.0</v>
      </c>
      <c r="R43" s="30">
        <v>53.5</v>
      </c>
      <c r="S43" s="30">
        <v>22.6</v>
      </c>
      <c r="T43" s="30">
        <v>621.0</v>
      </c>
      <c r="U43" s="30">
        <v>261.0</v>
      </c>
      <c r="V43" s="30">
        <v>75.7</v>
      </c>
      <c r="W43" s="30">
        <v>38.1</v>
      </c>
      <c r="X43" s="30">
        <v>64.0</v>
      </c>
      <c r="Y43" s="30">
        <v>11.7</v>
      </c>
      <c r="Z43" s="30">
        <v>40.4</v>
      </c>
      <c r="AA43" s="31"/>
      <c r="AB43" s="32"/>
    </row>
    <row r="44">
      <c r="A44" s="5" t="s">
        <v>26</v>
      </c>
      <c r="B44" s="28" t="s">
        <v>69</v>
      </c>
      <c r="C44" s="29">
        <v>786185.0</v>
      </c>
      <c r="D44" s="29">
        <v>140791.0</v>
      </c>
      <c r="E44" s="30">
        <v>68680.0</v>
      </c>
      <c r="F44" s="30">
        <v>14.0</v>
      </c>
      <c r="G44" s="30">
        <v>7.0</v>
      </c>
      <c r="H44" s="30">
        <v>6.0</v>
      </c>
      <c r="I44" s="30">
        <v>30.0</v>
      </c>
      <c r="J44" s="30">
        <v>31.86</v>
      </c>
      <c r="K44" s="30">
        <v>1.1</v>
      </c>
      <c r="L44" s="30">
        <v>0.0</v>
      </c>
      <c r="M44" s="30">
        <v>6.0</v>
      </c>
      <c r="N44" s="30">
        <v>29.0</v>
      </c>
      <c r="O44" s="30">
        <v>232.0</v>
      </c>
      <c r="P44" s="30">
        <v>19.0</v>
      </c>
      <c r="Q44" s="30">
        <v>7.0</v>
      </c>
      <c r="R44" s="30">
        <v>51.1</v>
      </c>
      <c r="S44" s="30">
        <v>17.4</v>
      </c>
      <c r="T44" s="30">
        <v>469.0</v>
      </c>
      <c r="U44" s="30">
        <v>63.0</v>
      </c>
      <c r="V44" s="30">
        <v>48.2</v>
      </c>
      <c r="W44" s="30">
        <v>8.8</v>
      </c>
      <c r="X44" s="30">
        <v>16.0</v>
      </c>
      <c r="Y44" s="30">
        <v>4.8</v>
      </c>
      <c r="Z44" s="30">
        <v>16.6</v>
      </c>
      <c r="AA44" s="31"/>
      <c r="AB44" s="32"/>
    </row>
    <row r="45">
      <c r="A45" s="5" t="s">
        <v>26</v>
      </c>
      <c r="B45" s="28" t="s">
        <v>70</v>
      </c>
      <c r="C45" s="29">
        <v>652981.0</v>
      </c>
      <c r="D45" s="29">
        <v>510205.0</v>
      </c>
      <c r="E45" s="30">
        <v>3345.0</v>
      </c>
      <c r="F45" s="30">
        <v>343.0</v>
      </c>
      <c r="G45" s="30">
        <v>6.0</v>
      </c>
      <c r="H45" s="30">
        <v>6.0</v>
      </c>
      <c r="I45" s="30">
        <v>30.0</v>
      </c>
      <c r="J45" s="30">
        <v>24.37</v>
      </c>
      <c r="K45" s="30">
        <v>2.39</v>
      </c>
      <c r="L45" s="30">
        <v>1.0</v>
      </c>
      <c r="M45" s="30">
        <v>22.0</v>
      </c>
      <c r="N45" s="30">
        <v>43.0</v>
      </c>
      <c r="O45" s="30">
        <v>192.0</v>
      </c>
      <c r="P45" s="30">
        <v>28.0</v>
      </c>
      <c r="Q45" s="30">
        <v>28.0</v>
      </c>
      <c r="R45" s="30">
        <v>45.6</v>
      </c>
      <c r="S45" s="30">
        <v>27.1</v>
      </c>
      <c r="T45" s="30">
        <v>845.0</v>
      </c>
      <c r="U45" s="30">
        <v>248.0</v>
      </c>
      <c r="V45" s="30">
        <v>82.0</v>
      </c>
      <c r="W45" s="30">
        <v>97.0</v>
      </c>
      <c r="X45" s="30">
        <v>60.0</v>
      </c>
      <c r="Y45" s="30">
        <v>20.9</v>
      </c>
      <c r="Z45" s="30">
        <v>51.4</v>
      </c>
      <c r="AA45" s="31"/>
      <c r="AB45" s="32"/>
    </row>
    <row r="46">
      <c r="A46" s="5" t="s">
        <v>26</v>
      </c>
      <c r="B46" s="28" t="s">
        <v>71</v>
      </c>
      <c r="C46" s="29">
        <v>531629.0</v>
      </c>
      <c r="D46" s="29">
        <v>58384.0</v>
      </c>
      <c r="E46" s="30">
        <v>564.0</v>
      </c>
      <c r="F46" s="30">
        <v>1047.0</v>
      </c>
      <c r="G46" s="30">
        <v>6.0</v>
      </c>
      <c r="H46" s="30">
        <v>5.0</v>
      </c>
      <c r="I46" s="30">
        <v>25.0</v>
      </c>
      <c r="J46" s="30">
        <v>41.16</v>
      </c>
      <c r="K46" s="30">
        <v>0.83</v>
      </c>
      <c r="L46" s="30">
        <v>0.0</v>
      </c>
      <c r="M46" s="30">
        <v>10.0</v>
      </c>
      <c r="N46" s="30">
        <v>24.0</v>
      </c>
      <c r="O46" s="30">
        <v>98.0</v>
      </c>
      <c r="P46" s="30">
        <v>11.0</v>
      </c>
      <c r="Q46" s="30">
        <v>12.0</v>
      </c>
      <c r="R46" s="30">
        <v>56.1</v>
      </c>
      <c r="S46" s="30">
        <v>21.4</v>
      </c>
      <c r="T46" s="30">
        <v>452.0</v>
      </c>
      <c r="U46" s="30">
        <v>162.0</v>
      </c>
      <c r="V46" s="30">
        <v>68.3</v>
      </c>
      <c r="W46" s="30">
        <v>38.6</v>
      </c>
      <c r="X46" s="30">
        <v>87.0</v>
      </c>
      <c r="Y46" s="30">
        <v>9.3</v>
      </c>
      <c r="Z46" s="30">
        <v>43.1</v>
      </c>
      <c r="AA46" s="31"/>
      <c r="AB46" s="32"/>
    </row>
    <row r="47">
      <c r="A47" s="5" t="s">
        <v>26</v>
      </c>
      <c r="B47" s="28" t="s">
        <v>72</v>
      </c>
      <c r="C47" s="29">
        <v>604089.0</v>
      </c>
      <c r="D47" s="29">
        <v>177174.0</v>
      </c>
      <c r="E47" s="30">
        <v>56686.0</v>
      </c>
      <c r="F47" s="30">
        <v>14.0</v>
      </c>
      <c r="G47" s="30">
        <v>8.0</v>
      </c>
      <c r="H47" s="30">
        <v>6.0</v>
      </c>
      <c r="I47" s="30">
        <v>30.0</v>
      </c>
      <c r="J47" s="30">
        <v>34.64</v>
      </c>
      <c r="K47" s="30">
        <v>0.51</v>
      </c>
      <c r="L47" s="30">
        <v>0.0</v>
      </c>
      <c r="M47" s="30">
        <v>14.0</v>
      </c>
      <c r="N47" s="30">
        <v>42.0</v>
      </c>
      <c r="O47" s="30">
        <v>96.0</v>
      </c>
      <c r="P47" s="30">
        <v>7.0</v>
      </c>
      <c r="Q47" s="30">
        <v>6.0</v>
      </c>
      <c r="R47" s="30">
        <v>53.4</v>
      </c>
      <c r="S47" s="30">
        <v>18.5</v>
      </c>
      <c r="T47" s="30">
        <v>306.0</v>
      </c>
      <c r="U47" s="30">
        <v>51.0</v>
      </c>
      <c r="V47" s="30">
        <v>49.2</v>
      </c>
      <c r="W47" s="30">
        <v>14.6</v>
      </c>
      <c r="X47" s="30">
        <v>2.0</v>
      </c>
      <c r="Y47" s="30">
        <v>3.9</v>
      </c>
      <c r="Z47" s="30">
        <v>27.9</v>
      </c>
      <c r="AA47" s="31"/>
      <c r="AB47" s="32"/>
    </row>
    <row r="48">
      <c r="A48" s="5" t="s">
        <v>26</v>
      </c>
      <c r="B48" s="34" t="s">
        <v>73</v>
      </c>
      <c r="C48" s="15">
        <v>107572.0</v>
      </c>
      <c r="D48" s="15">
        <v>8610.0</v>
      </c>
      <c r="E48" s="15">
        <v>9169.0</v>
      </c>
      <c r="F48" s="34">
        <v>68.0</v>
      </c>
      <c r="G48" s="7">
        <v>5.0</v>
      </c>
      <c r="H48" s="7">
        <v>4.0</v>
      </c>
      <c r="I48" s="7">
        <v>20.0</v>
      </c>
      <c r="J48" s="7">
        <v>37.16</v>
      </c>
      <c r="K48" s="7">
        <v>0.73</v>
      </c>
      <c r="L48" s="7">
        <v>0.0</v>
      </c>
      <c r="M48" s="7">
        <v>5.0</v>
      </c>
      <c r="N48" s="7">
        <v>9.0</v>
      </c>
      <c r="O48" s="7">
        <v>149.0</v>
      </c>
      <c r="P48" s="7">
        <v>8.0</v>
      </c>
      <c r="Q48" s="7">
        <v>9.0</v>
      </c>
      <c r="R48" s="7">
        <v>55.0</v>
      </c>
      <c r="S48" s="7">
        <v>14.8</v>
      </c>
      <c r="T48" s="7">
        <v>690.0</v>
      </c>
      <c r="U48" s="7">
        <v>159.0</v>
      </c>
      <c r="V48" s="7">
        <v>31.2</v>
      </c>
      <c r="W48" s="7">
        <v>11.9</v>
      </c>
      <c r="X48" s="7">
        <v>43.0</v>
      </c>
      <c r="Y48" s="7">
        <v>3.6</v>
      </c>
      <c r="Z48" s="7">
        <v>21.1</v>
      </c>
      <c r="AA48" s="8"/>
    </row>
    <row r="49">
      <c r="A49" s="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customSheetViews>
    <customSheetView guid="{94835D04-D966-4448-B29D-63E064533BCB}" filter="1" showAutoFilter="1">
      <autoFilter ref="$A$1:$Z$48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</cols>
  <sheetData>
    <row r="1">
      <c r="A1" s="34" t="s">
        <v>1</v>
      </c>
      <c r="B1" s="7" t="s">
        <v>74</v>
      </c>
      <c r="C1" s="35" t="s">
        <v>75</v>
      </c>
      <c r="D1" s="35" t="s">
        <v>76</v>
      </c>
      <c r="E1" s="36" t="s">
        <v>77</v>
      </c>
    </row>
    <row r="2">
      <c r="A2" s="5" t="s">
        <v>27</v>
      </c>
      <c r="B2" s="7" t="s">
        <v>78</v>
      </c>
      <c r="C2" s="15">
        <v>56570.0</v>
      </c>
      <c r="D2" s="15">
        <v>59209.0</v>
      </c>
      <c r="E2" s="37">
        <f t="shared" ref="E2:E7" si="1">sum(C2:D2)</f>
        <v>115779</v>
      </c>
    </row>
    <row r="3">
      <c r="A3" s="5" t="s">
        <v>27</v>
      </c>
      <c r="B3" s="38">
        <v>45091.0</v>
      </c>
      <c r="C3" s="15">
        <v>87839.0</v>
      </c>
      <c r="D3" s="15">
        <v>92560.0</v>
      </c>
      <c r="E3" s="37">
        <f t="shared" si="1"/>
        <v>180399</v>
      </c>
    </row>
    <row r="4">
      <c r="A4" s="5" t="s">
        <v>27</v>
      </c>
      <c r="B4" s="7" t="s">
        <v>79</v>
      </c>
      <c r="C4" s="15">
        <v>119730.0</v>
      </c>
      <c r="D4" s="15">
        <v>120206.0</v>
      </c>
      <c r="E4" s="37">
        <f t="shared" si="1"/>
        <v>239936</v>
      </c>
    </row>
    <row r="5">
      <c r="A5" s="5" t="s">
        <v>27</v>
      </c>
      <c r="B5" s="7" t="s">
        <v>80</v>
      </c>
      <c r="C5" s="15">
        <v>48827.0</v>
      </c>
      <c r="D5" s="15">
        <v>48837.0</v>
      </c>
      <c r="E5" s="37">
        <f t="shared" si="1"/>
        <v>97664</v>
      </c>
    </row>
    <row r="6">
      <c r="A6" s="5" t="s">
        <v>27</v>
      </c>
      <c r="B6" s="7" t="s">
        <v>81</v>
      </c>
      <c r="C6" s="15">
        <v>17461.0</v>
      </c>
      <c r="D6" s="15">
        <v>15509.0</v>
      </c>
      <c r="E6" s="37">
        <f t="shared" si="1"/>
        <v>32970</v>
      </c>
    </row>
    <row r="7">
      <c r="A7" s="5" t="s">
        <v>28</v>
      </c>
      <c r="B7" s="7" t="s">
        <v>78</v>
      </c>
      <c r="C7" s="15">
        <v>66124.0</v>
      </c>
      <c r="D7" s="15">
        <v>68700.0</v>
      </c>
      <c r="E7" s="37">
        <f t="shared" si="1"/>
        <v>134824</v>
      </c>
    </row>
    <row r="8">
      <c r="A8" s="5" t="s">
        <v>28</v>
      </c>
      <c r="B8" s="38">
        <v>45091.0</v>
      </c>
      <c r="C8" s="34">
        <v>114037.0</v>
      </c>
      <c r="D8" s="34">
        <v>115923.0</v>
      </c>
      <c r="E8" s="39">
        <f t="shared" ref="E8:E11" si="2">SUM(C8:D8)</f>
        <v>229960</v>
      </c>
    </row>
    <row r="9">
      <c r="A9" s="5" t="s">
        <v>28</v>
      </c>
      <c r="B9" s="7" t="s">
        <v>79</v>
      </c>
      <c r="C9" s="15">
        <v>171935.0</v>
      </c>
      <c r="D9" s="15">
        <v>160513.0</v>
      </c>
      <c r="E9" s="37">
        <f t="shared" si="2"/>
        <v>332448</v>
      </c>
    </row>
    <row r="10">
      <c r="A10" s="5" t="s">
        <v>28</v>
      </c>
      <c r="B10" s="7" t="s">
        <v>80</v>
      </c>
      <c r="C10" s="15">
        <v>66220.0</v>
      </c>
      <c r="D10" s="15">
        <v>70210.0</v>
      </c>
      <c r="E10" s="37">
        <f t="shared" si="2"/>
        <v>136430</v>
      </c>
    </row>
    <row r="11">
      <c r="A11" s="5" t="s">
        <v>28</v>
      </c>
      <c r="B11" s="7" t="s">
        <v>81</v>
      </c>
      <c r="C11" s="15">
        <v>23061.0</v>
      </c>
      <c r="D11" s="34">
        <v>18938.0</v>
      </c>
      <c r="E11" s="37">
        <f t="shared" si="2"/>
        <v>41999</v>
      </c>
    </row>
    <row r="12">
      <c r="A12" s="5" t="s">
        <v>29</v>
      </c>
      <c r="B12" s="7" t="s">
        <v>78</v>
      </c>
      <c r="C12" s="15">
        <v>134859.0</v>
      </c>
      <c r="D12" s="15">
        <v>134544.0</v>
      </c>
      <c r="E12" s="37">
        <f>sum(C12:D12)</f>
        <v>269403</v>
      </c>
    </row>
    <row r="13">
      <c r="A13" s="5" t="s">
        <v>29</v>
      </c>
      <c r="B13" s="38">
        <v>45091.0</v>
      </c>
      <c r="C13" s="34">
        <v>235617.0</v>
      </c>
      <c r="D13" s="34">
        <v>234416.0</v>
      </c>
      <c r="E13" s="39">
        <f t="shared" ref="E13:E16" si="3">SUM(C13:D13)</f>
        <v>470033</v>
      </c>
    </row>
    <row r="14">
      <c r="A14" s="5" t="s">
        <v>29</v>
      </c>
      <c r="B14" s="7" t="s">
        <v>79</v>
      </c>
      <c r="C14" s="34">
        <v>306271.0</v>
      </c>
      <c r="D14" s="34">
        <v>280574.0</v>
      </c>
      <c r="E14" s="39">
        <f t="shared" si="3"/>
        <v>586845</v>
      </c>
    </row>
    <row r="15">
      <c r="A15" s="5" t="s">
        <v>29</v>
      </c>
      <c r="B15" s="7" t="s">
        <v>80</v>
      </c>
      <c r="C15" s="34">
        <v>135035.0</v>
      </c>
      <c r="D15" s="34">
        <v>126049.0</v>
      </c>
      <c r="E15" s="39">
        <f t="shared" si="3"/>
        <v>261084</v>
      </c>
    </row>
    <row r="16">
      <c r="A16" s="5" t="s">
        <v>29</v>
      </c>
      <c r="B16" s="7" t="s">
        <v>81</v>
      </c>
      <c r="C16" s="34">
        <v>46606.0</v>
      </c>
      <c r="D16" s="34">
        <v>36556.0</v>
      </c>
      <c r="E16" s="39">
        <f t="shared" si="3"/>
        <v>83162</v>
      </c>
    </row>
    <row r="17">
      <c r="A17" s="5" t="s">
        <v>30</v>
      </c>
      <c r="B17" s="7" t="s">
        <v>78</v>
      </c>
      <c r="C17" s="34">
        <v>69112.0</v>
      </c>
      <c r="D17" s="34">
        <v>68241.0</v>
      </c>
      <c r="E17" s="39">
        <f t="shared" ref="E17:E42" si="4">sum(C17:D17)</f>
        <v>137353</v>
      </c>
    </row>
    <row r="18">
      <c r="A18" s="5" t="s">
        <v>30</v>
      </c>
      <c r="B18" s="38">
        <v>45091.0</v>
      </c>
      <c r="C18" s="34">
        <v>122441.0</v>
      </c>
      <c r="D18" s="34">
        <v>119727.0</v>
      </c>
      <c r="E18" s="39">
        <f t="shared" si="4"/>
        <v>242168</v>
      </c>
    </row>
    <row r="19">
      <c r="A19" s="5" t="s">
        <v>30</v>
      </c>
      <c r="B19" s="7" t="s">
        <v>79</v>
      </c>
      <c r="C19" s="34">
        <v>169276.0</v>
      </c>
      <c r="D19" s="34">
        <v>149382.0</v>
      </c>
      <c r="E19" s="39">
        <f t="shared" si="4"/>
        <v>318658</v>
      </c>
    </row>
    <row r="20">
      <c r="A20" s="5" t="s">
        <v>30</v>
      </c>
      <c r="B20" s="7" t="s">
        <v>80</v>
      </c>
      <c r="C20" s="34">
        <v>76898.0</v>
      </c>
      <c r="D20" s="34">
        <v>67222.0</v>
      </c>
      <c r="E20" s="39">
        <f t="shared" si="4"/>
        <v>144120</v>
      </c>
    </row>
    <row r="21">
      <c r="A21" s="5" t="s">
        <v>30</v>
      </c>
      <c r="B21" s="7" t="s">
        <v>81</v>
      </c>
      <c r="C21" s="34">
        <v>29670.0</v>
      </c>
      <c r="D21" s="34">
        <v>21675.0</v>
      </c>
      <c r="E21" s="39">
        <f t="shared" si="4"/>
        <v>51345</v>
      </c>
    </row>
    <row r="22">
      <c r="A22" s="5" t="s">
        <v>31</v>
      </c>
      <c r="B22" s="7" t="s">
        <v>78</v>
      </c>
      <c r="C22" s="34">
        <v>36826.0</v>
      </c>
      <c r="D22" s="34">
        <v>37240.0</v>
      </c>
      <c r="E22" s="39">
        <f t="shared" si="4"/>
        <v>74066</v>
      </c>
    </row>
    <row r="23">
      <c r="A23" s="5" t="s">
        <v>31</v>
      </c>
      <c r="B23" s="38">
        <v>45091.0</v>
      </c>
      <c r="C23" s="34">
        <v>58084.0</v>
      </c>
      <c r="D23" s="34">
        <v>59024.0</v>
      </c>
      <c r="E23" s="39">
        <f t="shared" si="4"/>
        <v>117108</v>
      </c>
    </row>
    <row r="24">
      <c r="A24" s="5" t="s">
        <v>31</v>
      </c>
      <c r="B24" s="7" t="s">
        <v>79</v>
      </c>
      <c r="C24" s="34">
        <v>83616.0</v>
      </c>
      <c r="D24" s="34">
        <v>83265.0</v>
      </c>
      <c r="E24" s="39">
        <f t="shared" si="4"/>
        <v>166881</v>
      </c>
    </row>
    <row r="25">
      <c r="A25" s="5" t="s">
        <v>31</v>
      </c>
      <c r="B25" s="7" t="s">
        <v>80</v>
      </c>
      <c r="C25" s="34">
        <v>35274.0</v>
      </c>
      <c r="D25" s="34">
        <v>36306.0</v>
      </c>
      <c r="E25" s="39">
        <f t="shared" si="4"/>
        <v>71580</v>
      </c>
    </row>
    <row r="26">
      <c r="A26" s="5" t="s">
        <v>31</v>
      </c>
      <c r="B26" s="7" t="s">
        <v>81</v>
      </c>
      <c r="C26" s="34">
        <v>13350.0</v>
      </c>
      <c r="D26" s="34">
        <v>11482.0</v>
      </c>
      <c r="E26" s="39">
        <f t="shared" si="4"/>
        <v>24832</v>
      </c>
    </row>
    <row r="27">
      <c r="A27" s="5" t="s">
        <v>32</v>
      </c>
      <c r="B27" s="7" t="s">
        <v>78</v>
      </c>
      <c r="C27" s="34">
        <v>36154.0</v>
      </c>
      <c r="D27" s="34">
        <v>37189.0</v>
      </c>
      <c r="E27" s="39">
        <f t="shared" si="4"/>
        <v>73343</v>
      </c>
    </row>
    <row r="28">
      <c r="A28" s="5" t="s">
        <v>32</v>
      </c>
      <c r="B28" s="38">
        <v>45091.0</v>
      </c>
      <c r="C28" s="34">
        <v>58034.0</v>
      </c>
      <c r="D28" s="34">
        <v>59007.0</v>
      </c>
      <c r="E28" s="39">
        <f t="shared" si="4"/>
        <v>117041</v>
      </c>
    </row>
    <row r="29">
      <c r="A29" s="5" t="s">
        <v>32</v>
      </c>
      <c r="B29" s="7" t="s">
        <v>79</v>
      </c>
      <c r="C29" s="34">
        <v>107827.0</v>
      </c>
      <c r="D29" s="34">
        <v>111092.0</v>
      </c>
      <c r="E29" s="39">
        <f t="shared" si="4"/>
        <v>218919</v>
      </c>
    </row>
    <row r="30">
      <c r="A30" s="5" t="s">
        <v>32</v>
      </c>
      <c r="B30" s="7" t="s">
        <v>80</v>
      </c>
      <c r="C30" s="34">
        <v>74576.0</v>
      </c>
      <c r="D30" s="34">
        <v>75337.0</v>
      </c>
      <c r="E30" s="39">
        <f t="shared" si="4"/>
        <v>149913</v>
      </c>
    </row>
    <row r="31">
      <c r="A31" s="5" t="s">
        <v>32</v>
      </c>
      <c r="B31" s="7" t="s">
        <v>81</v>
      </c>
      <c r="C31" s="34">
        <v>27773.0</v>
      </c>
      <c r="D31" s="34">
        <v>21579.0</v>
      </c>
      <c r="E31" s="39">
        <f t="shared" si="4"/>
        <v>49352</v>
      </c>
    </row>
    <row r="32">
      <c r="A32" s="5" t="s">
        <v>33</v>
      </c>
      <c r="B32" s="7" t="s">
        <v>78</v>
      </c>
      <c r="C32" s="34">
        <v>67467.0</v>
      </c>
      <c r="D32" s="34">
        <v>71046.0</v>
      </c>
      <c r="E32" s="39">
        <f t="shared" si="4"/>
        <v>138513</v>
      </c>
    </row>
    <row r="33">
      <c r="A33" s="5" t="s">
        <v>33</v>
      </c>
      <c r="B33" s="38">
        <v>45091.0</v>
      </c>
      <c r="C33" s="34">
        <v>109241.0</v>
      </c>
      <c r="D33" s="34">
        <v>135741.0</v>
      </c>
      <c r="E33" s="39">
        <f t="shared" si="4"/>
        <v>244982</v>
      </c>
    </row>
    <row r="34">
      <c r="A34" s="5" t="s">
        <v>33</v>
      </c>
      <c r="B34" s="7" t="s">
        <v>79</v>
      </c>
      <c r="C34" s="34">
        <v>149908.0</v>
      </c>
      <c r="D34" s="34">
        <v>183243.0</v>
      </c>
      <c r="E34" s="39">
        <f t="shared" si="4"/>
        <v>333151</v>
      </c>
    </row>
    <row r="35">
      <c r="A35" s="5" t="s">
        <v>33</v>
      </c>
      <c r="B35" s="7" t="s">
        <v>80</v>
      </c>
      <c r="C35" s="34">
        <v>47954.0</v>
      </c>
      <c r="D35" s="34">
        <v>58388.0</v>
      </c>
      <c r="E35" s="39">
        <f t="shared" si="4"/>
        <v>106342</v>
      </c>
    </row>
    <row r="36">
      <c r="A36" s="5" t="s">
        <v>33</v>
      </c>
      <c r="B36" s="7" t="s">
        <v>81</v>
      </c>
      <c r="C36" s="34">
        <v>7773.0</v>
      </c>
      <c r="D36" s="34">
        <v>10553.0</v>
      </c>
      <c r="E36" s="39">
        <f t="shared" si="4"/>
        <v>18326</v>
      </c>
    </row>
    <row r="37">
      <c r="A37" s="5" t="s">
        <v>34</v>
      </c>
      <c r="B37" s="7" t="s">
        <v>78</v>
      </c>
      <c r="C37" s="34">
        <v>106718.0</v>
      </c>
      <c r="D37" s="34">
        <v>105064.0</v>
      </c>
      <c r="E37" s="39">
        <f t="shared" si="4"/>
        <v>211782</v>
      </c>
    </row>
    <row r="38">
      <c r="A38" s="5" t="s">
        <v>34</v>
      </c>
      <c r="B38" s="38">
        <v>45091.0</v>
      </c>
      <c r="C38" s="34">
        <v>181977.0</v>
      </c>
      <c r="D38" s="34">
        <v>174031.0</v>
      </c>
      <c r="E38" s="39">
        <f t="shared" si="4"/>
        <v>356008</v>
      </c>
    </row>
    <row r="39">
      <c r="A39" s="5" t="s">
        <v>34</v>
      </c>
      <c r="B39" s="7" t="s">
        <v>79</v>
      </c>
      <c r="C39" s="34">
        <v>240582.0</v>
      </c>
      <c r="D39" s="34">
        <v>202176.0</v>
      </c>
      <c r="E39" s="39">
        <f t="shared" si="4"/>
        <v>442758</v>
      </c>
    </row>
    <row r="40">
      <c r="A40" s="5" t="s">
        <v>34</v>
      </c>
      <c r="B40" s="7" t="s">
        <v>80</v>
      </c>
      <c r="C40" s="34">
        <v>82128.0</v>
      </c>
      <c r="D40" s="34">
        <v>76467.0</v>
      </c>
      <c r="E40" s="39">
        <f t="shared" si="4"/>
        <v>158595</v>
      </c>
    </row>
    <row r="41">
      <c r="A41" s="5" t="s">
        <v>34</v>
      </c>
      <c r="B41" s="7" t="s">
        <v>81</v>
      </c>
      <c r="C41" s="34">
        <v>42637.0</v>
      </c>
      <c r="D41" s="34">
        <v>37574.0</v>
      </c>
      <c r="E41" s="39">
        <f t="shared" si="4"/>
        <v>80211</v>
      </c>
    </row>
    <row r="42">
      <c r="A42" s="5" t="s">
        <v>35</v>
      </c>
      <c r="B42" s="7" t="s">
        <v>78</v>
      </c>
      <c r="C42" s="34">
        <v>24490.0</v>
      </c>
      <c r="D42" s="34">
        <v>24960.0</v>
      </c>
      <c r="E42" s="39">
        <f t="shared" si="4"/>
        <v>49450</v>
      </c>
    </row>
    <row r="43">
      <c r="A43" s="5" t="s">
        <v>35</v>
      </c>
      <c r="B43" s="38">
        <v>45091.0</v>
      </c>
      <c r="C43" s="34">
        <v>34183.0</v>
      </c>
      <c r="D43" s="34">
        <v>37043.0</v>
      </c>
      <c r="E43" s="39">
        <f t="shared" ref="E43:E46" si="5">SUM(C43:D43)</f>
        <v>71226</v>
      </c>
    </row>
    <row r="44">
      <c r="A44" s="5" t="s">
        <v>35</v>
      </c>
      <c r="B44" s="7" t="s">
        <v>79</v>
      </c>
      <c r="C44" s="34">
        <v>47754.0</v>
      </c>
      <c r="D44" s="34">
        <v>51892.0</v>
      </c>
      <c r="E44" s="39">
        <f t="shared" si="5"/>
        <v>99646</v>
      </c>
    </row>
    <row r="45">
      <c r="A45" s="5" t="s">
        <v>35</v>
      </c>
      <c r="B45" s="7" t="s">
        <v>80</v>
      </c>
      <c r="C45" s="34">
        <v>16937.0</v>
      </c>
      <c r="D45" s="34">
        <v>20103.0</v>
      </c>
      <c r="E45" s="39">
        <f t="shared" si="5"/>
        <v>37040</v>
      </c>
    </row>
    <row r="46">
      <c r="A46" s="5" t="s">
        <v>35</v>
      </c>
      <c r="B46" s="7" t="s">
        <v>81</v>
      </c>
      <c r="C46" s="34">
        <v>5119.0</v>
      </c>
      <c r="D46" s="34">
        <v>5511.0</v>
      </c>
      <c r="E46" s="39">
        <f t="shared" si="5"/>
        <v>10630</v>
      </c>
    </row>
    <row r="47">
      <c r="A47" s="5" t="s">
        <v>36</v>
      </c>
      <c r="B47" s="7" t="s">
        <v>78</v>
      </c>
      <c r="C47" s="34">
        <v>92772.0</v>
      </c>
      <c r="D47" s="34">
        <v>94706.0</v>
      </c>
      <c r="E47" s="39">
        <f t="shared" ref="E47:E57" si="6">sum(C47:D47)</f>
        <v>187478</v>
      </c>
    </row>
    <row r="48">
      <c r="A48" s="5" t="s">
        <v>36</v>
      </c>
      <c r="B48" s="38">
        <v>45091.0</v>
      </c>
      <c r="C48" s="34">
        <v>122622.0</v>
      </c>
      <c r="D48" s="34">
        <v>121455.0</v>
      </c>
      <c r="E48" s="39">
        <f t="shared" si="6"/>
        <v>244077</v>
      </c>
    </row>
    <row r="49">
      <c r="A49" s="5" t="s">
        <v>36</v>
      </c>
      <c r="B49" s="7" t="s">
        <v>79</v>
      </c>
      <c r="C49" s="34">
        <v>236260.0</v>
      </c>
      <c r="D49" s="34">
        <v>220002.0</v>
      </c>
      <c r="E49" s="39">
        <f t="shared" si="6"/>
        <v>456262</v>
      </c>
    </row>
    <row r="50">
      <c r="A50" s="5" t="s">
        <v>36</v>
      </c>
      <c r="B50" s="7" t="s">
        <v>80</v>
      </c>
      <c r="C50" s="34">
        <v>92064.0</v>
      </c>
      <c r="D50" s="34">
        <v>104956.0</v>
      </c>
      <c r="E50" s="39">
        <f t="shared" si="6"/>
        <v>197020</v>
      </c>
    </row>
    <row r="51">
      <c r="A51" s="5" t="s">
        <v>36</v>
      </c>
      <c r="B51" s="7" t="s">
        <v>81</v>
      </c>
      <c r="C51" s="34">
        <v>16976.0</v>
      </c>
      <c r="D51" s="34">
        <v>15966.0</v>
      </c>
      <c r="E51" s="39">
        <f t="shared" si="6"/>
        <v>32942</v>
      </c>
    </row>
    <row r="52">
      <c r="A52" s="5" t="s">
        <v>37</v>
      </c>
      <c r="B52" s="7" t="s">
        <v>78</v>
      </c>
      <c r="C52" s="34">
        <v>138917.0</v>
      </c>
      <c r="D52" s="34">
        <v>138271.0</v>
      </c>
      <c r="E52" s="39">
        <f t="shared" si="6"/>
        <v>277188</v>
      </c>
    </row>
    <row r="53">
      <c r="A53" s="5" t="s">
        <v>37</v>
      </c>
      <c r="B53" s="38">
        <v>45091.0</v>
      </c>
      <c r="C53" s="34">
        <v>256199.0</v>
      </c>
      <c r="D53" s="34">
        <v>253294.0</v>
      </c>
      <c r="E53" s="39">
        <f t="shared" si="6"/>
        <v>509493</v>
      </c>
    </row>
    <row r="54">
      <c r="A54" s="5" t="s">
        <v>37</v>
      </c>
      <c r="B54" s="7" t="s">
        <v>79</v>
      </c>
      <c r="C54" s="34">
        <v>339313.0</v>
      </c>
      <c r="D54" s="34">
        <v>302263.0</v>
      </c>
      <c r="E54" s="39">
        <f t="shared" si="6"/>
        <v>641576</v>
      </c>
    </row>
    <row r="55">
      <c r="A55" s="5" t="s">
        <v>37</v>
      </c>
      <c r="B55" s="7" t="s">
        <v>80</v>
      </c>
      <c r="C55" s="34">
        <v>170612.0</v>
      </c>
      <c r="D55" s="34">
        <v>151106.0</v>
      </c>
      <c r="E55" s="39">
        <f t="shared" si="6"/>
        <v>321718</v>
      </c>
    </row>
    <row r="56">
      <c r="A56" s="5" t="s">
        <v>37</v>
      </c>
      <c r="B56" s="7" t="s">
        <v>81</v>
      </c>
      <c r="C56" s="34">
        <v>65350.0</v>
      </c>
      <c r="D56" s="34">
        <v>52183.0</v>
      </c>
      <c r="E56" s="39">
        <f t="shared" si="6"/>
        <v>117533</v>
      </c>
    </row>
    <row r="57">
      <c r="A57" s="5" t="s">
        <v>38</v>
      </c>
      <c r="B57" s="7" t="s">
        <v>78</v>
      </c>
      <c r="C57" s="34">
        <v>65733.0</v>
      </c>
      <c r="D57" s="34">
        <v>67033.0</v>
      </c>
      <c r="E57" s="39">
        <f t="shared" si="6"/>
        <v>132766</v>
      </c>
    </row>
    <row r="58">
      <c r="A58" s="5" t="s">
        <v>38</v>
      </c>
      <c r="B58" s="38">
        <v>45091.0</v>
      </c>
      <c r="C58" s="34">
        <v>110339.0</v>
      </c>
      <c r="D58" s="34">
        <v>111695.0</v>
      </c>
      <c r="E58" s="39">
        <f t="shared" ref="E58:E121" si="7">SUM(C58:D58)</f>
        <v>222034</v>
      </c>
    </row>
    <row r="59">
      <c r="A59" s="5" t="s">
        <v>38</v>
      </c>
      <c r="B59" s="7" t="s">
        <v>79</v>
      </c>
      <c r="C59" s="34">
        <v>179018.0</v>
      </c>
      <c r="D59" s="34">
        <v>170872.0</v>
      </c>
      <c r="E59" s="39">
        <f t="shared" si="7"/>
        <v>349890</v>
      </c>
    </row>
    <row r="60">
      <c r="A60" s="5" t="s">
        <v>38</v>
      </c>
      <c r="B60" s="7" t="s">
        <v>80</v>
      </c>
      <c r="C60" s="34">
        <v>72828.0</v>
      </c>
      <c r="D60" s="34">
        <v>79965.0</v>
      </c>
      <c r="E60" s="39">
        <f t="shared" si="7"/>
        <v>152793</v>
      </c>
    </row>
    <row r="61">
      <c r="A61" s="5" t="s">
        <v>38</v>
      </c>
      <c r="B61" s="7" t="s">
        <v>81</v>
      </c>
      <c r="C61" s="34">
        <v>23087.0</v>
      </c>
      <c r="D61" s="34">
        <v>21166.0</v>
      </c>
      <c r="E61" s="39">
        <f t="shared" si="7"/>
        <v>44253</v>
      </c>
    </row>
    <row r="62">
      <c r="A62" s="9" t="s">
        <v>39</v>
      </c>
      <c r="B62" s="7" t="s">
        <v>78</v>
      </c>
      <c r="C62" s="34">
        <v>162238.0</v>
      </c>
      <c r="D62" s="34">
        <v>164943.0</v>
      </c>
      <c r="E62" s="39">
        <f t="shared" si="7"/>
        <v>327181</v>
      </c>
    </row>
    <row r="63">
      <c r="A63" s="9" t="s">
        <v>39</v>
      </c>
      <c r="B63" s="38">
        <v>45091.0</v>
      </c>
      <c r="C63" s="34">
        <v>210703.0</v>
      </c>
      <c r="D63" s="34">
        <v>206387.0</v>
      </c>
      <c r="E63" s="39">
        <f t="shared" si="7"/>
        <v>417090</v>
      </c>
    </row>
    <row r="64">
      <c r="A64" s="9" t="s">
        <v>39</v>
      </c>
      <c r="B64" s="7" t="s">
        <v>79</v>
      </c>
      <c r="C64" s="34">
        <v>527002.0</v>
      </c>
      <c r="D64" s="34">
        <v>483018.0</v>
      </c>
      <c r="E64" s="39">
        <f t="shared" si="7"/>
        <v>1010020</v>
      </c>
    </row>
    <row r="65">
      <c r="A65" s="9" t="s">
        <v>39</v>
      </c>
      <c r="B65" s="7" t="s">
        <v>80</v>
      </c>
      <c r="C65" s="34">
        <v>267888.0</v>
      </c>
      <c r="D65" s="34">
        <v>278595.0</v>
      </c>
      <c r="E65" s="39">
        <f t="shared" si="7"/>
        <v>546483</v>
      </c>
    </row>
    <row r="66">
      <c r="A66" s="9" t="s">
        <v>39</v>
      </c>
      <c r="B66" s="7" t="s">
        <v>81</v>
      </c>
      <c r="C66" s="34">
        <v>62605.0</v>
      </c>
      <c r="D66" s="34">
        <v>51173.0</v>
      </c>
      <c r="E66" s="39">
        <f t="shared" si="7"/>
        <v>113778</v>
      </c>
    </row>
    <row r="67">
      <c r="A67" s="9" t="s">
        <v>40</v>
      </c>
      <c r="B67" s="7" t="s">
        <v>78</v>
      </c>
      <c r="C67" s="34">
        <v>121527.0</v>
      </c>
      <c r="D67" s="34">
        <v>122824.0</v>
      </c>
      <c r="E67" s="39">
        <f t="shared" si="7"/>
        <v>244351</v>
      </c>
    </row>
    <row r="68">
      <c r="A68" s="9" t="s">
        <v>40</v>
      </c>
      <c r="B68" s="38">
        <v>45091.0</v>
      </c>
      <c r="C68" s="34">
        <v>184036.0</v>
      </c>
      <c r="D68" s="34">
        <v>185401.0</v>
      </c>
      <c r="E68" s="39">
        <f t="shared" si="7"/>
        <v>369437</v>
      </c>
    </row>
    <row r="69">
      <c r="A69" s="9" t="s">
        <v>40</v>
      </c>
      <c r="B69" s="7" t="s">
        <v>79</v>
      </c>
      <c r="C69" s="34">
        <v>281638.0</v>
      </c>
      <c r="D69" s="34">
        <v>252809.0</v>
      </c>
      <c r="E69" s="39">
        <f t="shared" si="7"/>
        <v>534447</v>
      </c>
    </row>
    <row r="70">
      <c r="A70" s="9" t="s">
        <v>40</v>
      </c>
      <c r="B70" s="7" t="s">
        <v>80</v>
      </c>
      <c r="C70" s="34">
        <v>118135.0</v>
      </c>
      <c r="D70" s="34">
        <v>110581.0</v>
      </c>
      <c r="E70" s="39">
        <f t="shared" si="7"/>
        <v>228716</v>
      </c>
    </row>
    <row r="71">
      <c r="A71" s="9" t="s">
        <v>40</v>
      </c>
      <c r="B71" s="7" t="s">
        <v>81</v>
      </c>
      <c r="C71" s="34">
        <v>44326.0</v>
      </c>
      <c r="D71" s="34">
        <v>32468.0</v>
      </c>
      <c r="E71" s="39">
        <f t="shared" si="7"/>
        <v>76794</v>
      </c>
    </row>
    <row r="72">
      <c r="A72" s="9" t="s">
        <v>41</v>
      </c>
      <c r="B72" s="7" t="s">
        <v>78</v>
      </c>
      <c r="C72" s="34">
        <v>34082.0</v>
      </c>
      <c r="D72" s="34">
        <v>34456.0</v>
      </c>
      <c r="E72" s="39">
        <f t="shared" si="7"/>
        <v>68538</v>
      </c>
    </row>
    <row r="73">
      <c r="A73" s="9" t="s">
        <v>41</v>
      </c>
      <c r="B73" s="38">
        <v>45091.0</v>
      </c>
      <c r="C73" s="34">
        <v>53504.0</v>
      </c>
      <c r="D73" s="34">
        <v>53730.0</v>
      </c>
      <c r="E73" s="39">
        <f t="shared" si="7"/>
        <v>107234</v>
      </c>
    </row>
    <row r="74">
      <c r="A74" s="9" t="s">
        <v>41</v>
      </c>
      <c r="B74" s="7" t="s">
        <v>79</v>
      </c>
      <c r="C74" s="34">
        <v>105255.0</v>
      </c>
      <c r="D74" s="34">
        <v>103674.0</v>
      </c>
      <c r="E74" s="39">
        <f t="shared" si="7"/>
        <v>208929</v>
      </c>
    </row>
    <row r="75">
      <c r="A75" s="9" t="s">
        <v>41</v>
      </c>
      <c r="B75" s="7" t="s">
        <v>80</v>
      </c>
      <c r="C75" s="34">
        <v>86888.0</v>
      </c>
      <c r="D75" s="34">
        <v>88056.0</v>
      </c>
      <c r="E75" s="39">
        <f t="shared" si="7"/>
        <v>174944</v>
      </c>
    </row>
    <row r="76">
      <c r="A76" s="9" t="s">
        <v>41</v>
      </c>
      <c r="B76" s="7" t="s">
        <v>81</v>
      </c>
      <c r="C76" s="34">
        <v>28635.0</v>
      </c>
      <c r="D76" s="34">
        <v>22091.0</v>
      </c>
      <c r="E76" s="39">
        <f t="shared" si="7"/>
        <v>50726</v>
      </c>
    </row>
    <row r="77">
      <c r="A77" s="9" t="s">
        <v>42</v>
      </c>
      <c r="B77" s="7" t="s">
        <v>78</v>
      </c>
      <c r="C77" s="34">
        <v>87507.0</v>
      </c>
      <c r="D77" s="34">
        <v>87631.0</v>
      </c>
      <c r="E77" s="39">
        <f t="shared" si="7"/>
        <v>175138</v>
      </c>
    </row>
    <row r="78">
      <c r="A78" s="9" t="s">
        <v>42</v>
      </c>
      <c r="B78" s="38">
        <v>45091.0</v>
      </c>
      <c r="C78" s="34">
        <v>167376.0</v>
      </c>
      <c r="D78" s="34">
        <v>168329.0</v>
      </c>
      <c r="E78" s="39">
        <f t="shared" si="7"/>
        <v>335705</v>
      </c>
    </row>
    <row r="79">
      <c r="A79" s="9" t="s">
        <v>42</v>
      </c>
      <c r="B79" s="7" t="s">
        <v>79</v>
      </c>
      <c r="C79" s="34">
        <v>247941.0</v>
      </c>
      <c r="D79" s="34">
        <v>207744.0</v>
      </c>
      <c r="E79" s="39">
        <f t="shared" si="7"/>
        <v>455685</v>
      </c>
    </row>
    <row r="80">
      <c r="A80" s="9" t="s">
        <v>42</v>
      </c>
      <c r="B80" s="7" t="s">
        <v>80</v>
      </c>
      <c r="C80" s="34">
        <v>114486.0</v>
      </c>
      <c r="D80" s="34">
        <v>106744.0</v>
      </c>
      <c r="E80" s="39">
        <f t="shared" si="7"/>
        <v>221230</v>
      </c>
    </row>
    <row r="81">
      <c r="A81" s="9" t="s">
        <v>42</v>
      </c>
      <c r="B81" s="7" t="s">
        <v>81</v>
      </c>
      <c r="C81" s="34">
        <v>43721.0</v>
      </c>
      <c r="D81" s="34">
        <v>35321.0</v>
      </c>
      <c r="E81" s="39">
        <f t="shared" si="7"/>
        <v>79042</v>
      </c>
    </row>
    <row r="82">
      <c r="A82" s="9" t="s">
        <v>43</v>
      </c>
      <c r="B82" s="7" t="s">
        <v>78</v>
      </c>
      <c r="C82" s="34">
        <v>84902.0</v>
      </c>
      <c r="D82" s="34">
        <v>84555.0</v>
      </c>
      <c r="E82" s="39">
        <f t="shared" si="7"/>
        <v>169457</v>
      </c>
    </row>
    <row r="83">
      <c r="A83" s="9" t="s">
        <v>43</v>
      </c>
      <c r="B83" s="38">
        <v>45091.0</v>
      </c>
      <c r="C83" s="34">
        <v>142606.0</v>
      </c>
      <c r="D83" s="34">
        <v>141195.0</v>
      </c>
      <c r="E83" s="39">
        <f t="shared" si="7"/>
        <v>283801</v>
      </c>
    </row>
    <row r="84">
      <c r="A84" s="9" t="s">
        <v>43</v>
      </c>
      <c r="B84" s="7" t="s">
        <v>79</v>
      </c>
      <c r="C84" s="34">
        <v>240025.0</v>
      </c>
      <c r="D84" s="34">
        <v>212839.0</v>
      </c>
      <c r="E84" s="39">
        <f t="shared" si="7"/>
        <v>452864</v>
      </c>
    </row>
    <row r="85">
      <c r="A85" s="9" t="s">
        <v>43</v>
      </c>
      <c r="B85" s="7" t="s">
        <v>80</v>
      </c>
      <c r="C85" s="34">
        <v>92885.0</v>
      </c>
      <c r="D85" s="34">
        <v>95509.0</v>
      </c>
      <c r="E85" s="39">
        <f t="shared" si="7"/>
        <v>188394</v>
      </c>
    </row>
    <row r="86">
      <c r="A86" s="9" t="s">
        <v>43</v>
      </c>
      <c r="B86" s="7" t="s">
        <v>81</v>
      </c>
      <c r="C86" s="34">
        <v>34176.0</v>
      </c>
      <c r="D86" s="34">
        <v>25832.0</v>
      </c>
      <c r="E86" s="39">
        <f t="shared" si="7"/>
        <v>60008</v>
      </c>
    </row>
    <row r="87">
      <c r="A87" s="9" t="s">
        <v>44</v>
      </c>
      <c r="B87" s="7" t="s">
        <v>78</v>
      </c>
      <c r="C87" s="34">
        <v>76426.0</v>
      </c>
      <c r="D87" s="34">
        <v>77697.0</v>
      </c>
      <c r="E87" s="39">
        <f t="shared" si="7"/>
        <v>154123</v>
      </c>
    </row>
    <row r="88">
      <c r="A88" s="9" t="s">
        <v>44</v>
      </c>
      <c r="B88" s="38">
        <v>45091.0</v>
      </c>
      <c r="C88" s="34">
        <v>143379.0</v>
      </c>
      <c r="D88" s="34">
        <v>146606.0</v>
      </c>
      <c r="E88" s="39">
        <f t="shared" si="7"/>
        <v>289985</v>
      </c>
    </row>
    <row r="89">
      <c r="A89" s="9" t="s">
        <v>44</v>
      </c>
      <c r="B89" s="7" t="s">
        <v>79</v>
      </c>
      <c r="C89" s="34">
        <v>202518.0</v>
      </c>
      <c r="D89" s="34">
        <v>188954.0</v>
      </c>
      <c r="E89" s="39">
        <f t="shared" si="7"/>
        <v>391472</v>
      </c>
    </row>
    <row r="90">
      <c r="A90" s="9" t="s">
        <v>44</v>
      </c>
      <c r="B90" s="7" t="s">
        <v>80</v>
      </c>
      <c r="C90" s="34">
        <v>113421.0</v>
      </c>
      <c r="D90" s="34">
        <v>97420.0</v>
      </c>
      <c r="E90" s="39">
        <f t="shared" si="7"/>
        <v>210841</v>
      </c>
    </row>
    <row r="91">
      <c r="A91" s="9" t="s">
        <v>44</v>
      </c>
      <c r="B91" s="7" t="s">
        <v>81</v>
      </c>
      <c r="C91" s="34">
        <v>51401.0</v>
      </c>
      <c r="D91" s="34">
        <v>38322.0</v>
      </c>
      <c r="E91" s="39">
        <f t="shared" si="7"/>
        <v>89723</v>
      </c>
    </row>
    <row r="92">
      <c r="A92" s="9" t="s">
        <v>45</v>
      </c>
      <c r="B92" s="7" t="s">
        <v>78</v>
      </c>
      <c r="C92" s="34">
        <v>78851.0</v>
      </c>
      <c r="D92" s="34">
        <v>80146.0</v>
      </c>
      <c r="E92" s="39">
        <f t="shared" si="7"/>
        <v>158997</v>
      </c>
    </row>
    <row r="93">
      <c r="A93" s="9" t="s">
        <v>45</v>
      </c>
      <c r="B93" s="38">
        <v>45091.0</v>
      </c>
      <c r="C93" s="34">
        <v>113044.0</v>
      </c>
      <c r="D93" s="34">
        <v>115280.0</v>
      </c>
      <c r="E93" s="39">
        <f t="shared" si="7"/>
        <v>228324</v>
      </c>
    </row>
    <row r="94">
      <c r="A94" s="9" t="s">
        <v>45</v>
      </c>
      <c r="B94" s="7" t="s">
        <v>79</v>
      </c>
      <c r="C94" s="34">
        <v>158195.0</v>
      </c>
      <c r="D94" s="34">
        <v>140922.0</v>
      </c>
      <c r="E94" s="39">
        <f t="shared" si="7"/>
        <v>299117</v>
      </c>
    </row>
    <row r="95">
      <c r="A95" s="9" t="s">
        <v>45</v>
      </c>
      <c r="B95" s="7" t="s">
        <v>80</v>
      </c>
      <c r="C95" s="34">
        <v>67911.0</v>
      </c>
      <c r="D95" s="34">
        <v>68337.0</v>
      </c>
      <c r="E95" s="39">
        <f t="shared" si="7"/>
        <v>136248</v>
      </c>
    </row>
    <row r="96">
      <c r="A96" s="9" t="s">
        <v>45</v>
      </c>
      <c r="B96" s="7" t="s">
        <v>81</v>
      </c>
      <c r="C96" s="34">
        <v>23674.0</v>
      </c>
      <c r="D96" s="34">
        <v>20430.0</v>
      </c>
      <c r="E96" s="39">
        <f t="shared" si="7"/>
        <v>44104</v>
      </c>
    </row>
    <row r="97">
      <c r="A97" s="9" t="s">
        <v>46</v>
      </c>
      <c r="B97" s="7" t="s">
        <v>78</v>
      </c>
      <c r="C97" s="34">
        <v>38806.0</v>
      </c>
      <c r="D97" s="34">
        <v>39689.0</v>
      </c>
      <c r="E97" s="39">
        <f t="shared" si="7"/>
        <v>78495</v>
      </c>
    </row>
    <row r="98">
      <c r="A98" s="9" t="s">
        <v>46</v>
      </c>
      <c r="B98" s="38">
        <v>45091.0</v>
      </c>
      <c r="C98" s="34">
        <v>57318.0</v>
      </c>
      <c r="D98" s="34">
        <v>59269.0</v>
      </c>
      <c r="E98" s="39">
        <f t="shared" si="7"/>
        <v>116587</v>
      </c>
    </row>
    <row r="99">
      <c r="A99" s="9" t="s">
        <v>46</v>
      </c>
      <c r="B99" s="7" t="s">
        <v>79</v>
      </c>
      <c r="C99" s="34">
        <v>92491.0</v>
      </c>
      <c r="D99" s="34">
        <v>90845.0</v>
      </c>
      <c r="E99" s="39">
        <f t="shared" si="7"/>
        <v>183336</v>
      </c>
    </row>
    <row r="100">
      <c r="A100" s="9" t="s">
        <v>46</v>
      </c>
      <c r="B100" s="7" t="s">
        <v>80</v>
      </c>
      <c r="C100" s="34">
        <v>53185.0</v>
      </c>
      <c r="D100" s="34">
        <v>54604.0</v>
      </c>
      <c r="E100" s="39">
        <f t="shared" si="7"/>
        <v>107789</v>
      </c>
    </row>
    <row r="101">
      <c r="A101" s="9" t="s">
        <v>46</v>
      </c>
      <c r="B101" s="7" t="s">
        <v>81</v>
      </c>
      <c r="C101" s="34">
        <v>17300.0</v>
      </c>
      <c r="D101" s="34">
        <v>15030.0</v>
      </c>
      <c r="E101" s="39">
        <f t="shared" si="7"/>
        <v>32330</v>
      </c>
    </row>
    <row r="102">
      <c r="A102" s="9" t="s">
        <v>47</v>
      </c>
      <c r="B102" s="7" t="s">
        <v>78</v>
      </c>
      <c r="C102" s="34">
        <v>11042.0</v>
      </c>
      <c r="D102" s="34">
        <v>11618.0</v>
      </c>
      <c r="E102" s="39">
        <f t="shared" si="7"/>
        <v>22660</v>
      </c>
    </row>
    <row r="103">
      <c r="A103" s="9" t="s">
        <v>47</v>
      </c>
      <c r="B103" s="38">
        <v>45091.0</v>
      </c>
      <c r="C103" s="34">
        <v>16314.0</v>
      </c>
      <c r="D103" s="34">
        <v>16983.0</v>
      </c>
      <c r="E103" s="39">
        <f t="shared" si="7"/>
        <v>33297</v>
      </c>
    </row>
    <row r="104">
      <c r="A104" s="9" t="s">
        <v>47</v>
      </c>
      <c r="B104" s="7" t="s">
        <v>79</v>
      </c>
      <c r="C104" s="34">
        <v>24247.0</v>
      </c>
      <c r="D104" s="34">
        <v>28468.0</v>
      </c>
      <c r="E104" s="39">
        <f t="shared" si="7"/>
        <v>52715</v>
      </c>
    </row>
    <row r="105">
      <c r="A105" s="9" t="s">
        <v>47</v>
      </c>
      <c r="B105" s="7" t="s">
        <v>80</v>
      </c>
      <c r="C105" s="34">
        <v>12455.0</v>
      </c>
      <c r="D105" s="34">
        <v>15045.0</v>
      </c>
      <c r="E105" s="39">
        <f t="shared" si="7"/>
        <v>27500</v>
      </c>
    </row>
    <row r="106">
      <c r="A106" s="9" t="s">
        <v>47</v>
      </c>
      <c r="B106" s="7" t="s">
        <v>81</v>
      </c>
      <c r="C106" s="34">
        <v>3754.0</v>
      </c>
      <c r="D106" s="34">
        <v>3986.0</v>
      </c>
      <c r="E106" s="39">
        <f t="shared" si="7"/>
        <v>7740</v>
      </c>
    </row>
    <row r="107">
      <c r="A107" s="9" t="s">
        <v>48</v>
      </c>
      <c r="B107" s="7" t="s">
        <v>78</v>
      </c>
      <c r="C107" s="34">
        <v>87157.0</v>
      </c>
      <c r="D107" s="34">
        <v>89250.0</v>
      </c>
      <c r="E107" s="39">
        <f t="shared" si="7"/>
        <v>176407</v>
      </c>
    </row>
    <row r="108">
      <c r="A108" s="9" t="s">
        <v>48</v>
      </c>
      <c r="B108" s="38">
        <v>45091.0</v>
      </c>
      <c r="C108" s="34">
        <v>141836.0</v>
      </c>
      <c r="D108" s="34">
        <v>145390.0</v>
      </c>
      <c r="E108" s="39">
        <f t="shared" si="7"/>
        <v>287226</v>
      </c>
    </row>
    <row r="109">
      <c r="A109" s="9" t="s">
        <v>48</v>
      </c>
      <c r="B109" s="7" t="s">
        <v>79</v>
      </c>
      <c r="C109" s="34">
        <v>266331.0</v>
      </c>
      <c r="D109" s="34">
        <v>267184.0</v>
      </c>
      <c r="E109" s="39">
        <f t="shared" si="7"/>
        <v>533515</v>
      </c>
    </row>
    <row r="110">
      <c r="A110" s="9" t="s">
        <v>48</v>
      </c>
      <c r="B110" s="7" t="s">
        <v>80</v>
      </c>
      <c r="C110" s="34">
        <v>156292.0</v>
      </c>
      <c r="D110" s="34">
        <v>162199.0</v>
      </c>
      <c r="E110" s="39">
        <f t="shared" si="7"/>
        <v>318491</v>
      </c>
    </row>
    <row r="111">
      <c r="A111" s="9" t="s">
        <v>48</v>
      </c>
      <c r="B111" s="7" t="s">
        <v>81</v>
      </c>
      <c r="C111" s="34">
        <v>59569.0</v>
      </c>
      <c r="D111" s="34">
        <v>46672.0</v>
      </c>
      <c r="E111" s="39">
        <f t="shared" si="7"/>
        <v>106241</v>
      </c>
    </row>
    <row r="112">
      <c r="A112" s="9" t="s">
        <v>49</v>
      </c>
      <c r="B112" s="7" t="s">
        <v>78</v>
      </c>
      <c r="C112" s="34">
        <v>58018.0</v>
      </c>
      <c r="D112" s="34">
        <v>59558.0</v>
      </c>
      <c r="E112" s="39">
        <f t="shared" si="7"/>
        <v>117576</v>
      </c>
    </row>
    <row r="113">
      <c r="A113" s="9" t="s">
        <v>49</v>
      </c>
      <c r="B113" s="38">
        <v>45091.0</v>
      </c>
      <c r="C113" s="34">
        <v>111966.0</v>
      </c>
      <c r="D113" s="34">
        <v>114678.0</v>
      </c>
      <c r="E113" s="39">
        <f t="shared" si="7"/>
        <v>226644</v>
      </c>
    </row>
    <row r="114">
      <c r="A114" s="9" t="s">
        <v>49</v>
      </c>
      <c r="B114" s="7" t="s">
        <v>79</v>
      </c>
      <c r="C114" s="34">
        <v>172667.0</v>
      </c>
      <c r="D114" s="34">
        <v>177083.0</v>
      </c>
      <c r="E114" s="39">
        <f t="shared" si="7"/>
        <v>349750</v>
      </c>
    </row>
    <row r="115">
      <c r="A115" s="9" t="s">
        <v>49</v>
      </c>
      <c r="B115" s="7" t="s">
        <v>80</v>
      </c>
      <c r="C115" s="34">
        <v>106120.0</v>
      </c>
      <c r="D115" s="34">
        <v>101191.0</v>
      </c>
      <c r="E115" s="39">
        <f t="shared" si="7"/>
        <v>207311</v>
      </c>
    </row>
    <row r="116">
      <c r="A116" s="9" t="s">
        <v>49</v>
      </c>
      <c r="B116" s="7" t="s">
        <v>81</v>
      </c>
      <c r="C116" s="34">
        <v>49167.0</v>
      </c>
      <c r="D116" s="34">
        <v>37177.0</v>
      </c>
      <c r="E116" s="39">
        <f t="shared" si="7"/>
        <v>86344</v>
      </c>
    </row>
    <row r="117">
      <c r="A117" s="9" t="s">
        <v>50</v>
      </c>
      <c r="B117" s="7" t="s">
        <v>78</v>
      </c>
      <c r="C117" s="34">
        <v>102319.0</v>
      </c>
      <c r="D117" s="34">
        <v>88487.0</v>
      </c>
      <c r="E117" s="39">
        <f t="shared" si="7"/>
        <v>190806</v>
      </c>
    </row>
    <row r="118">
      <c r="A118" s="9" t="s">
        <v>50</v>
      </c>
      <c r="B118" s="38">
        <v>45091.0</v>
      </c>
      <c r="C118" s="34">
        <v>141668.0</v>
      </c>
      <c r="D118" s="34">
        <v>143252.0</v>
      </c>
      <c r="E118" s="39">
        <f t="shared" si="7"/>
        <v>284920</v>
      </c>
    </row>
    <row r="119">
      <c r="A119" s="9" t="s">
        <v>50</v>
      </c>
      <c r="B119" s="7" t="s">
        <v>79</v>
      </c>
      <c r="C119" s="34">
        <v>142663.0</v>
      </c>
      <c r="D119" s="34">
        <v>148379.0</v>
      </c>
      <c r="E119" s="39">
        <f t="shared" si="7"/>
        <v>291042</v>
      </c>
    </row>
    <row r="120">
      <c r="A120" s="9" t="s">
        <v>50</v>
      </c>
      <c r="B120" s="7" t="s">
        <v>80</v>
      </c>
      <c r="C120" s="34">
        <v>38986.0</v>
      </c>
      <c r="D120" s="34">
        <v>45339.0</v>
      </c>
      <c r="E120" s="39">
        <f t="shared" si="7"/>
        <v>84325</v>
      </c>
    </row>
    <row r="121">
      <c r="A121" s="9" t="s">
        <v>50</v>
      </c>
      <c r="B121" s="7" t="s">
        <v>81</v>
      </c>
      <c r="C121" s="34">
        <v>6811.0</v>
      </c>
      <c r="D121" s="34">
        <v>9516.0</v>
      </c>
      <c r="E121" s="39">
        <f t="shared" si="7"/>
        <v>16327</v>
      </c>
    </row>
    <row r="122">
      <c r="A122" s="5" t="s">
        <v>51</v>
      </c>
      <c r="B122" s="7" t="s">
        <v>78</v>
      </c>
      <c r="C122" s="15">
        <v>41669.0</v>
      </c>
      <c r="D122" s="15">
        <v>43228.0</v>
      </c>
      <c r="E122" s="37">
        <f t="shared" ref="E122:E236" si="8">sum(C122:D122)</f>
        <v>84897</v>
      </c>
    </row>
    <row r="123">
      <c r="A123" s="5" t="s">
        <v>51</v>
      </c>
      <c r="B123" s="38">
        <v>45091.0</v>
      </c>
      <c r="C123" s="15">
        <v>62758.0</v>
      </c>
      <c r="D123" s="15">
        <v>68152.0</v>
      </c>
      <c r="E123" s="37">
        <f t="shared" si="8"/>
        <v>130910</v>
      </c>
    </row>
    <row r="124">
      <c r="A124" s="5" t="s">
        <v>51</v>
      </c>
      <c r="B124" s="7" t="s">
        <v>79</v>
      </c>
      <c r="C124" s="15">
        <v>77174.0</v>
      </c>
      <c r="D124" s="15">
        <v>91839.0</v>
      </c>
      <c r="E124" s="37">
        <f t="shared" si="8"/>
        <v>169013</v>
      </c>
    </row>
    <row r="125">
      <c r="A125" s="5" t="s">
        <v>51</v>
      </c>
      <c r="B125" s="7" t="s">
        <v>80</v>
      </c>
      <c r="C125" s="15">
        <v>26338.0</v>
      </c>
      <c r="D125" s="15">
        <v>31389.0</v>
      </c>
      <c r="E125" s="37">
        <f t="shared" si="8"/>
        <v>57727</v>
      </c>
    </row>
    <row r="126">
      <c r="A126" s="5" t="s">
        <v>51</v>
      </c>
      <c r="B126" s="7" t="s">
        <v>81</v>
      </c>
      <c r="C126" s="15">
        <v>8278.0</v>
      </c>
      <c r="D126" s="15">
        <v>8936.0</v>
      </c>
      <c r="E126" s="37">
        <f t="shared" si="8"/>
        <v>17214</v>
      </c>
    </row>
    <row r="127">
      <c r="A127" s="5" t="s">
        <v>52</v>
      </c>
      <c r="B127" s="7" t="s">
        <v>78</v>
      </c>
      <c r="C127" s="15">
        <v>101724.0</v>
      </c>
      <c r="D127" s="15">
        <v>103007.0</v>
      </c>
      <c r="E127" s="37">
        <f t="shared" si="8"/>
        <v>204731</v>
      </c>
    </row>
    <row r="128">
      <c r="A128" s="5" t="s">
        <v>52</v>
      </c>
      <c r="B128" s="38">
        <v>45091.0</v>
      </c>
      <c r="C128" s="15">
        <v>167302.0</v>
      </c>
      <c r="D128" s="15">
        <v>168201.0</v>
      </c>
      <c r="E128" s="37">
        <f t="shared" si="8"/>
        <v>335503</v>
      </c>
    </row>
    <row r="129">
      <c r="A129" s="5" t="s">
        <v>52</v>
      </c>
      <c r="B129" s="7" t="s">
        <v>79</v>
      </c>
      <c r="C129" s="15">
        <v>284097.0</v>
      </c>
      <c r="D129" s="15">
        <v>277151.0</v>
      </c>
      <c r="E129" s="37">
        <f t="shared" si="8"/>
        <v>561248</v>
      </c>
    </row>
    <row r="130">
      <c r="A130" s="5" t="s">
        <v>52</v>
      </c>
      <c r="B130" s="7" t="s">
        <v>80</v>
      </c>
      <c r="C130" s="15">
        <v>164557.0</v>
      </c>
      <c r="D130" s="15">
        <v>170239.0</v>
      </c>
      <c r="E130" s="37">
        <f t="shared" si="8"/>
        <v>334796</v>
      </c>
    </row>
    <row r="131">
      <c r="A131" s="5" t="s">
        <v>52</v>
      </c>
      <c r="B131" s="7" t="s">
        <v>81</v>
      </c>
      <c r="C131" s="15">
        <v>60281.0</v>
      </c>
      <c r="D131" s="15">
        <v>49084.0</v>
      </c>
      <c r="E131" s="37">
        <f t="shared" si="8"/>
        <v>109365</v>
      </c>
    </row>
    <row r="132">
      <c r="A132" s="5" t="s">
        <v>53</v>
      </c>
      <c r="B132" s="7" t="s">
        <v>78</v>
      </c>
      <c r="C132" s="15">
        <v>98902.0</v>
      </c>
      <c r="D132" s="15">
        <v>97728.0</v>
      </c>
      <c r="E132" s="37">
        <f t="shared" si="8"/>
        <v>196630</v>
      </c>
    </row>
    <row r="133">
      <c r="A133" s="5" t="s">
        <v>53</v>
      </c>
      <c r="B133" s="38">
        <v>45091.0</v>
      </c>
      <c r="C133" s="15">
        <v>158856.0</v>
      </c>
      <c r="D133" s="15">
        <v>157292.0</v>
      </c>
      <c r="E133" s="37">
        <f t="shared" si="8"/>
        <v>316148</v>
      </c>
    </row>
    <row r="134">
      <c r="A134" s="5" t="s">
        <v>53</v>
      </c>
      <c r="B134" s="7" t="s">
        <v>79</v>
      </c>
      <c r="C134" s="15">
        <v>215232.0</v>
      </c>
      <c r="D134" s="15">
        <v>187578.0</v>
      </c>
      <c r="E134" s="37">
        <f t="shared" si="8"/>
        <v>402810</v>
      </c>
    </row>
    <row r="135">
      <c r="A135" s="5" t="s">
        <v>53</v>
      </c>
      <c r="B135" s="7" t="s">
        <v>80</v>
      </c>
      <c r="C135" s="15">
        <v>79267.0</v>
      </c>
      <c r="D135" s="15">
        <v>73509.0</v>
      </c>
      <c r="E135" s="37">
        <f t="shared" si="8"/>
        <v>152776</v>
      </c>
    </row>
    <row r="136">
      <c r="A136" s="5" t="s">
        <v>53</v>
      </c>
      <c r="B136" s="7" t="s">
        <v>81</v>
      </c>
      <c r="C136" s="15">
        <v>27945.0</v>
      </c>
      <c r="D136" s="15">
        <v>20075.0</v>
      </c>
      <c r="E136" s="37">
        <f t="shared" si="8"/>
        <v>48020</v>
      </c>
    </row>
    <row r="137">
      <c r="A137" s="5" t="s">
        <v>54</v>
      </c>
      <c r="B137" s="7" t="s">
        <v>78</v>
      </c>
      <c r="C137" s="15">
        <v>87201.0</v>
      </c>
      <c r="D137" s="15">
        <v>88576.0</v>
      </c>
      <c r="E137" s="37">
        <f t="shared" si="8"/>
        <v>175777</v>
      </c>
    </row>
    <row r="138">
      <c r="A138" s="5" t="s">
        <v>54</v>
      </c>
      <c r="B138" s="38">
        <v>45091.0</v>
      </c>
      <c r="C138" s="15">
        <v>109716.0</v>
      </c>
      <c r="D138" s="15">
        <v>107820.0</v>
      </c>
      <c r="E138" s="37">
        <f t="shared" si="8"/>
        <v>217536</v>
      </c>
    </row>
    <row r="139">
      <c r="A139" s="5" t="s">
        <v>54</v>
      </c>
      <c r="B139" s="7" t="s">
        <v>79</v>
      </c>
      <c r="C139" s="15">
        <v>274161.0</v>
      </c>
      <c r="D139" s="15">
        <v>255190.0</v>
      </c>
      <c r="E139" s="37">
        <f t="shared" si="8"/>
        <v>529351</v>
      </c>
    </row>
    <row r="140">
      <c r="A140" s="5" t="s">
        <v>54</v>
      </c>
      <c r="B140" s="7" t="s">
        <v>80</v>
      </c>
      <c r="C140" s="15">
        <v>110120.0</v>
      </c>
      <c r="D140" s="15">
        <v>141461.0</v>
      </c>
      <c r="E140" s="37">
        <f t="shared" si="8"/>
        <v>251581</v>
      </c>
    </row>
    <row r="141">
      <c r="A141" s="5" t="s">
        <v>54</v>
      </c>
      <c r="B141" s="7" t="s">
        <v>81</v>
      </c>
      <c r="C141" s="15">
        <v>16836.0</v>
      </c>
      <c r="D141" s="15">
        <v>17196.0</v>
      </c>
      <c r="E141" s="37">
        <f t="shared" si="8"/>
        <v>34032</v>
      </c>
    </row>
    <row r="142">
      <c r="A142" s="5" t="s">
        <v>55</v>
      </c>
      <c r="B142" s="7" t="s">
        <v>78</v>
      </c>
      <c r="C142" s="15">
        <v>65653.0</v>
      </c>
      <c r="D142" s="15">
        <v>66894.0</v>
      </c>
      <c r="E142" s="37">
        <f t="shared" si="8"/>
        <v>132547</v>
      </c>
    </row>
    <row r="143">
      <c r="A143" s="5" t="s">
        <v>55</v>
      </c>
      <c r="B143" s="38">
        <v>45091.0</v>
      </c>
      <c r="C143" s="15">
        <v>103660.0</v>
      </c>
      <c r="D143" s="15">
        <v>106316.0</v>
      </c>
      <c r="E143" s="37">
        <f t="shared" si="8"/>
        <v>209976</v>
      </c>
    </row>
    <row r="144">
      <c r="A144" s="5" t="s">
        <v>55</v>
      </c>
      <c r="B144" s="7" t="s">
        <v>79</v>
      </c>
      <c r="C144" s="15">
        <v>165268.0</v>
      </c>
      <c r="D144" s="15">
        <v>169225.0</v>
      </c>
      <c r="E144" s="37">
        <f t="shared" si="8"/>
        <v>334493</v>
      </c>
    </row>
    <row r="145">
      <c r="A145" s="5" t="s">
        <v>55</v>
      </c>
      <c r="B145" s="7" t="s">
        <v>80</v>
      </c>
      <c r="C145" s="15">
        <v>135361.0</v>
      </c>
      <c r="D145" s="15">
        <v>132863.0</v>
      </c>
      <c r="E145" s="37">
        <f t="shared" si="8"/>
        <v>268224</v>
      </c>
    </row>
    <row r="146">
      <c r="A146" s="5" t="s">
        <v>55</v>
      </c>
      <c r="B146" s="7" t="s">
        <v>81</v>
      </c>
      <c r="C146" s="15">
        <v>62721.0</v>
      </c>
      <c r="D146" s="15">
        <v>48634.0</v>
      </c>
      <c r="E146" s="37">
        <f t="shared" si="8"/>
        <v>111355</v>
      </c>
    </row>
    <row r="147">
      <c r="A147" s="5" t="s">
        <v>56</v>
      </c>
      <c r="B147" s="7" t="s">
        <v>78</v>
      </c>
      <c r="C147" s="15">
        <v>305599.0</v>
      </c>
      <c r="D147" s="15">
        <v>309302.0</v>
      </c>
      <c r="E147" s="37">
        <f t="shared" si="8"/>
        <v>614901</v>
      </c>
    </row>
    <row r="148">
      <c r="A148" s="5" t="s">
        <v>56</v>
      </c>
      <c r="B148" s="38">
        <v>45091.0</v>
      </c>
      <c r="C148" s="15">
        <v>366313.0</v>
      </c>
      <c r="D148" s="15">
        <v>355035.0</v>
      </c>
      <c r="E148" s="37">
        <f t="shared" si="8"/>
        <v>721348</v>
      </c>
    </row>
    <row r="149">
      <c r="A149" s="5" t="s">
        <v>56</v>
      </c>
      <c r="B149" s="7" t="s">
        <v>79</v>
      </c>
      <c r="C149" s="15">
        <v>1097131.0</v>
      </c>
      <c r="D149" s="15">
        <v>989864.0</v>
      </c>
      <c r="E149" s="37">
        <f t="shared" si="8"/>
        <v>2086995</v>
      </c>
    </row>
    <row r="150">
      <c r="A150" s="5" t="s">
        <v>56</v>
      </c>
      <c r="B150" s="7" t="s">
        <v>80</v>
      </c>
      <c r="C150" s="15">
        <v>393782.0</v>
      </c>
      <c r="D150" s="15">
        <v>491395.0</v>
      </c>
      <c r="E150" s="37">
        <f t="shared" si="8"/>
        <v>885177</v>
      </c>
    </row>
    <row r="151">
      <c r="A151" s="5" t="s">
        <v>56</v>
      </c>
      <c r="B151" s="7" t="s">
        <v>81</v>
      </c>
      <c r="C151" s="15">
        <v>41482.0</v>
      </c>
      <c r="D151" s="15">
        <v>46782.0</v>
      </c>
      <c r="E151" s="37">
        <f t="shared" si="8"/>
        <v>88264</v>
      </c>
    </row>
    <row r="152">
      <c r="A152" s="5" t="s">
        <v>57</v>
      </c>
      <c r="B152" s="7" t="s">
        <v>78</v>
      </c>
      <c r="C152" s="34">
        <v>161243.0</v>
      </c>
      <c r="D152" s="34">
        <v>164963.0</v>
      </c>
      <c r="E152" s="39">
        <f t="shared" si="8"/>
        <v>326206</v>
      </c>
    </row>
    <row r="153">
      <c r="A153" s="5" t="s">
        <v>57</v>
      </c>
      <c r="B153" s="38">
        <v>45091.0</v>
      </c>
      <c r="C153" s="34">
        <v>242532.0</v>
      </c>
      <c r="D153" s="34">
        <v>246577.0</v>
      </c>
      <c r="E153" s="39">
        <f t="shared" si="8"/>
        <v>489109</v>
      </c>
    </row>
    <row r="154">
      <c r="A154" s="5" t="s">
        <v>57</v>
      </c>
      <c r="B154" s="7" t="s">
        <v>79</v>
      </c>
      <c r="C154" s="34">
        <v>427854.0</v>
      </c>
      <c r="D154" s="34">
        <v>409042.0</v>
      </c>
      <c r="E154" s="39">
        <f t="shared" si="8"/>
        <v>836896</v>
      </c>
    </row>
    <row r="155">
      <c r="A155" s="5" t="s">
        <v>57</v>
      </c>
      <c r="B155" s="7" t="s">
        <v>80</v>
      </c>
      <c r="C155" s="34">
        <v>201557.0</v>
      </c>
      <c r="D155" s="34">
        <v>211188.0</v>
      </c>
      <c r="E155" s="39">
        <f t="shared" si="8"/>
        <v>412745</v>
      </c>
    </row>
    <row r="156">
      <c r="A156" s="5" t="s">
        <v>57</v>
      </c>
      <c r="B156" s="7" t="s">
        <v>81</v>
      </c>
      <c r="C156" s="34">
        <v>51639.0</v>
      </c>
      <c r="D156" s="34">
        <v>45471.0</v>
      </c>
      <c r="E156" s="39">
        <f t="shared" si="8"/>
        <v>97110</v>
      </c>
    </row>
    <row r="157">
      <c r="A157" s="5" t="s">
        <v>58</v>
      </c>
      <c r="B157" s="7" t="s">
        <v>78</v>
      </c>
      <c r="C157" s="34">
        <v>63563.0</v>
      </c>
      <c r="D157" s="34">
        <v>64520.0</v>
      </c>
      <c r="E157" s="39">
        <f t="shared" si="8"/>
        <v>128083</v>
      </c>
    </row>
    <row r="158">
      <c r="A158" s="5" t="s">
        <v>58</v>
      </c>
      <c r="B158" s="38">
        <v>45091.0</v>
      </c>
      <c r="C158" s="34">
        <v>109129.0</v>
      </c>
      <c r="D158" s="34">
        <v>111005.0</v>
      </c>
      <c r="E158" s="39">
        <f t="shared" si="8"/>
        <v>220134</v>
      </c>
    </row>
    <row r="159">
      <c r="A159" s="5" t="s">
        <v>58</v>
      </c>
      <c r="B159" s="7" t="s">
        <v>79</v>
      </c>
      <c r="C159" s="34">
        <v>170267.0</v>
      </c>
      <c r="D159" s="34">
        <v>162791.0</v>
      </c>
      <c r="E159" s="39">
        <f t="shared" si="8"/>
        <v>333058</v>
      </c>
    </row>
    <row r="160">
      <c r="A160" s="5" t="s">
        <v>58</v>
      </c>
      <c r="B160" s="7" t="s">
        <v>80</v>
      </c>
      <c r="C160" s="34">
        <v>76404.0</v>
      </c>
      <c r="D160" s="34">
        <v>80414.0</v>
      </c>
      <c r="E160" s="39">
        <f t="shared" si="8"/>
        <v>156818</v>
      </c>
    </row>
    <row r="161">
      <c r="A161" s="5" t="s">
        <v>58</v>
      </c>
      <c r="B161" s="7" t="s">
        <v>81</v>
      </c>
      <c r="C161" s="34">
        <v>25065.0</v>
      </c>
      <c r="D161" s="34">
        <v>22529.0</v>
      </c>
      <c r="E161" s="39">
        <f t="shared" si="8"/>
        <v>47594</v>
      </c>
    </row>
    <row r="162">
      <c r="A162" s="5" t="s">
        <v>59</v>
      </c>
      <c r="B162" s="7" t="s">
        <v>78</v>
      </c>
      <c r="C162" s="15">
        <v>114048.0</v>
      </c>
      <c r="D162" s="15">
        <v>115735.0</v>
      </c>
      <c r="E162" s="37">
        <f t="shared" si="8"/>
        <v>229783</v>
      </c>
    </row>
    <row r="163">
      <c r="A163" s="5" t="s">
        <v>59</v>
      </c>
      <c r="B163" s="38">
        <v>45091.0</v>
      </c>
      <c r="C163" s="15">
        <v>166317.0</v>
      </c>
      <c r="D163" s="15">
        <v>170250.0</v>
      </c>
      <c r="E163" s="37">
        <f t="shared" si="8"/>
        <v>336567</v>
      </c>
    </row>
    <row r="164">
      <c r="A164" s="5" t="s">
        <v>59</v>
      </c>
      <c r="B164" s="7" t="s">
        <v>79</v>
      </c>
      <c r="C164" s="15">
        <v>203801.0</v>
      </c>
      <c r="D164" s="15">
        <v>195182.0</v>
      </c>
      <c r="E164" s="37">
        <f t="shared" si="8"/>
        <v>398983</v>
      </c>
    </row>
    <row r="165">
      <c r="A165" s="5" t="s">
        <v>59</v>
      </c>
      <c r="B165" s="7" t="s">
        <v>80</v>
      </c>
      <c r="C165" s="15">
        <v>75585.0</v>
      </c>
      <c r="D165" s="15">
        <v>79951.0</v>
      </c>
      <c r="E165" s="37">
        <f t="shared" si="8"/>
        <v>155536</v>
      </c>
    </row>
    <row r="166">
      <c r="A166" s="5" t="s">
        <v>59</v>
      </c>
      <c r="B166" s="7" t="s">
        <v>81</v>
      </c>
      <c r="C166" s="15">
        <v>19050.0</v>
      </c>
      <c r="D166" s="15">
        <v>17917.0</v>
      </c>
      <c r="E166" s="37">
        <f t="shared" si="8"/>
        <v>36967</v>
      </c>
    </row>
    <row r="167">
      <c r="A167" s="5" t="s">
        <v>60</v>
      </c>
      <c r="B167" s="7" t="s">
        <v>78</v>
      </c>
      <c r="C167" s="15">
        <v>39518.0</v>
      </c>
      <c r="D167" s="15">
        <v>39541.0</v>
      </c>
      <c r="E167" s="37">
        <f t="shared" si="8"/>
        <v>79059</v>
      </c>
    </row>
    <row r="168">
      <c r="A168" s="5" t="s">
        <v>60</v>
      </c>
      <c r="B168" s="38">
        <v>45091.0</v>
      </c>
      <c r="C168" s="15">
        <v>78159.0</v>
      </c>
      <c r="D168" s="15">
        <v>79486.0</v>
      </c>
      <c r="E168" s="37">
        <f t="shared" si="8"/>
        <v>157645</v>
      </c>
    </row>
    <row r="169">
      <c r="A169" s="5" t="s">
        <v>60</v>
      </c>
      <c r="B169" s="7" t="s">
        <v>79</v>
      </c>
      <c r="C169" s="15">
        <v>115601.0</v>
      </c>
      <c r="D169" s="15">
        <v>95872.0</v>
      </c>
      <c r="E169" s="37">
        <f t="shared" si="8"/>
        <v>211473</v>
      </c>
    </row>
    <row r="170">
      <c r="A170" s="5" t="s">
        <v>60</v>
      </c>
      <c r="B170" s="7" t="s">
        <v>80</v>
      </c>
      <c r="C170" s="15">
        <v>59229.0</v>
      </c>
      <c r="D170" s="15">
        <v>56862.0</v>
      </c>
      <c r="E170" s="37">
        <f t="shared" si="8"/>
        <v>116091</v>
      </c>
    </row>
    <row r="171">
      <c r="A171" s="5" t="s">
        <v>60</v>
      </c>
      <c r="B171" s="7" t="s">
        <v>81</v>
      </c>
      <c r="C171" s="15">
        <v>22146.0</v>
      </c>
      <c r="D171" s="15">
        <v>19145.0</v>
      </c>
      <c r="E171" s="37">
        <f t="shared" si="8"/>
        <v>41291</v>
      </c>
    </row>
    <row r="172">
      <c r="A172" s="5" t="s">
        <v>61</v>
      </c>
      <c r="B172" s="7" t="s">
        <v>78</v>
      </c>
      <c r="C172" s="15">
        <v>41534.0</v>
      </c>
      <c r="D172" s="15">
        <v>42670.0</v>
      </c>
      <c r="E172" s="37">
        <f t="shared" si="8"/>
        <v>84204</v>
      </c>
    </row>
    <row r="173">
      <c r="A173" s="5" t="s">
        <v>61</v>
      </c>
      <c r="B173" s="38">
        <v>45091.0</v>
      </c>
      <c r="C173" s="15">
        <v>70371.0</v>
      </c>
      <c r="D173" s="15">
        <v>73189.0</v>
      </c>
      <c r="E173" s="37">
        <f t="shared" si="8"/>
        <v>143560</v>
      </c>
    </row>
    <row r="174">
      <c r="A174" s="5" t="s">
        <v>61</v>
      </c>
      <c r="B174" s="7" t="s">
        <v>79</v>
      </c>
      <c r="C174" s="15">
        <v>108240.0</v>
      </c>
      <c r="D174" s="15">
        <v>107175.0</v>
      </c>
      <c r="E174" s="37">
        <f t="shared" si="8"/>
        <v>215415</v>
      </c>
    </row>
    <row r="175">
      <c r="A175" s="5" t="s">
        <v>61</v>
      </c>
      <c r="B175" s="7" t="s">
        <v>80</v>
      </c>
      <c r="C175" s="15">
        <v>77650.0</v>
      </c>
      <c r="D175" s="15">
        <v>71647.0</v>
      </c>
      <c r="E175" s="37">
        <f t="shared" si="8"/>
        <v>149297</v>
      </c>
    </row>
    <row r="176">
      <c r="A176" s="5" t="s">
        <v>61</v>
      </c>
      <c r="B176" s="7" t="s">
        <v>81</v>
      </c>
      <c r="C176" s="15">
        <v>25451.0</v>
      </c>
      <c r="D176" s="15">
        <v>20337.0</v>
      </c>
      <c r="E176" s="37">
        <f t="shared" si="8"/>
        <v>45788</v>
      </c>
    </row>
    <row r="177">
      <c r="A177" s="5" t="s">
        <v>62</v>
      </c>
      <c r="B177" s="7" t="s">
        <v>78</v>
      </c>
      <c r="C177" s="34">
        <v>43282.0</v>
      </c>
      <c r="D177" s="34">
        <v>44358.0</v>
      </c>
      <c r="E177" s="39">
        <f t="shared" si="8"/>
        <v>87640</v>
      </c>
    </row>
    <row r="178">
      <c r="A178" s="5" t="s">
        <v>62</v>
      </c>
      <c r="B178" s="38">
        <v>45091.0</v>
      </c>
      <c r="C178" s="15">
        <v>67592.0</v>
      </c>
      <c r="D178" s="15">
        <v>69467.0</v>
      </c>
      <c r="E178" s="37">
        <f t="shared" si="8"/>
        <v>137059</v>
      </c>
    </row>
    <row r="179">
      <c r="A179" s="5" t="s">
        <v>62</v>
      </c>
      <c r="B179" s="7" t="s">
        <v>79</v>
      </c>
      <c r="C179" s="15">
        <v>125082.0</v>
      </c>
      <c r="D179" s="15">
        <v>124648.0</v>
      </c>
      <c r="E179" s="37">
        <f t="shared" si="8"/>
        <v>249730</v>
      </c>
    </row>
    <row r="180">
      <c r="A180" s="5" t="s">
        <v>62</v>
      </c>
      <c r="B180" s="7" t="s">
        <v>80</v>
      </c>
      <c r="C180" s="15">
        <v>106632.0</v>
      </c>
      <c r="D180" s="15">
        <v>102682.0</v>
      </c>
      <c r="E180" s="37">
        <f t="shared" si="8"/>
        <v>209314</v>
      </c>
    </row>
    <row r="181">
      <c r="A181" s="5" t="s">
        <v>62</v>
      </c>
      <c r="B181" s="7" t="s">
        <v>81</v>
      </c>
      <c r="C181" s="15">
        <v>42252.0</v>
      </c>
      <c r="D181" s="15">
        <v>33128.0</v>
      </c>
      <c r="E181" s="37">
        <f t="shared" si="8"/>
        <v>75380</v>
      </c>
    </row>
    <row r="182">
      <c r="A182" s="28" t="s">
        <v>63</v>
      </c>
      <c r="B182" s="7" t="s">
        <v>78</v>
      </c>
      <c r="C182" s="15">
        <v>31034.0</v>
      </c>
      <c r="D182" s="15">
        <v>31442.0</v>
      </c>
      <c r="E182" s="37">
        <f t="shared" si="8"/>
        <v>62476</v>
      </c>
    </row>
    <row r="183">
      <c r="A183" s="28" t="s">
        <v>63</v>
      </c>
      <c r="B183" s="38">
        <v>45091.0</v>
      </c>
      <c r="C183" s="15">
        <v>43633.0</v>
      </c>
      <c r="D183" s="15">
        <v>45878.0</v>
      </c>
      <c r="E183" s="37">
        <f t="shared" si="8"/>
        <v>89511</v>
      </c>
    </row>
    <row r="184">
      <c r="A184" s="28" t="s">
        <v>63</v>
      </c>
      <c r="B184" s="7" t="s">
        <v>79</v>
      </c>
      <c r="C184" s="15">
        <v>54464.0</v>
      </c>
      <c r="D184" s="15">
        <v>55817.0</v>
      </c>
      <c r="E184" s="37">
        <f t="shared" si="8"/>
        <v>110281</v>
      </c>
    </row>
    <row r="185">
      <c r="A185" s="28" t="s">
        <v>63</v>
      </c>
      <c r="B185" s="7" t="s">
        <v>80</v>
      </c>
      <c r="C185" s="15">
        <v>17924.0</v>
      </c>
      <c r="D185" s="15">
        <v>18215.0</v>
      </c>
      <c r="E185" s="37">
        <f t="shared" si="8"/>
        <v>36139</v>
      </c>
    </row>
    <row r="186">
      <c r="A186" s="28" t="s">
        <v>63</v>
      </c>
      <c r="B186" s="7" t="s">
        <v>81</v>
      </c>
      <c r="C186" s="15">
        <v>6490.0</v>
      </c>
      <c r="D186" s="15">
        <v>5421.0</v>
      </c>
      <c r="E186" s="37">
        <f t="shared" si="8"/>
        <v>11911</v>
      </c>
    </row>
    <row r="187">
      <c r="A187" s="28" t="s">
        <v>64</v>
      </c>
      <c r="B187" s="7" t="s">
        <v>78</v>
      </c>
      <c r="C187" s="15">
        <v>88900.0</v>
      </c>
      <c r="D187" s="15">
        <v>85805.0</v>
      </c>
      <c r="E187" s="37">
        <f t="shared" si="8"/>
        <v>174705</v>
      </c>
    </row>
    <row r="188">
      <c r="A188" s="28" t="s">
        <v>64</v>
      </c>
      <c r="B188" s="38">
        <v>45091.0</v>
      </c>
      <c r="C188" s="15">
        <v>157770.0</v>
      </c>
      <c r="D188" s="15">
        <v>148624.0</v>
      </c>
      <c r="E188" s="37">
        <f t="shared" si="8"/>
        <v>306394</v>
      </c>
    </row>
    <row r="189">
      <c r="A189" s="28" t="s">
        <v>64</v>
      </c>
      <c r="B189" s="7" t="s">
        <v>79</v>
      </c>
      <c r="C189" s="15">
        <v>214097.0</v>
      </c>
      <c r="D189" s="15">
        <v>181272.0</v>
      </c>
      <c r="E189" s="37">
        <f t="shared" si="8"/>
        <v>395369</v>
      </c>
    </row>
    <row r="190">
      <c r="A190" s="28" t="s">
        <v>64</v>
      </c>
      <c r="B190" s="7" t="s">
        <v>80</v>
      </c>
      <c r="C190" s="15">
        <v>98433.0</v>
      </c>
      <c r="D190" s="15">
        <v>91114.0</v>
      </c>
      <c r="E190" s="37">
        <f t="shared" si="8"/>
        <v>189547</v>
      </c>
    </row>
    <row r="191">
      <c r="A191" s="28" t="s">
        <v>64</v>
      </c>
      <c r="B191" s="7" t="s">
        <v>81</v>
      </c>
      <c r="C191" s="15">
        <v>80715.0</v>
      </c>
      <c r="D191" s="15">
        <v>70741.0</v>
      </c>
      <c r="E191" s="37">
        <f t="shared" si="8"/>
        <v>151456</v>
      </c>
    </row>
    <row r="192">
      <c r="A192" s="28" t="s">
        <v>65</v>
      </c>
      <c r="B192" s="7" t="s">
        <v>78</v>
      </c>
      <c r="C192" s="15">
        <v>22989.0</v>
      </c>
      <c r="D192" s="15">
        <v>23186.0</v>
      </c>
      <c r="E192" s="37">
        <f t="shared" si="8"/>
        <v>46175</v>
      </c>
    </row>
    <row r="193">
      <c r="A193" s="28" t="s">
        <v>65</v>
      </c>
      <c r="B193" s="38">
        <v>45091.0</v>
      </c>
      <c r="C193" s="15">
        <v>34603.0</v>
      </c>
      <c r="D193" s="15">
        <v>35104.0</v>
      </c>
      <c r="E193" s="37">
        <f t="shared" si="8"/>
        <v>69707</v>
      </c>
    </row>
    <row r="194">
      <c r="A194" s="28" t="s">
        <v>65</v>
      </c>
      <c r="B194" s="7" t="s">
        <v>79</v>
      </c>
      <c r="C194" s="15">
        <v>58660.0</v>
      </c>
      <c r="D194" s="15">
        <v>61783.0</v>
      </c>
      <c r="E194" s="37">
        <f t="shared" si="8"/>
        <v>120443</v>
      </c>
    </row>
    <row r="195">
      <c r="A195" s="28" t="s">
        <v>65</v>
      </c>
      <c r="B195" s="7" t="s">
        <v>80</v>
      </c>
      <c r="C195" s="15">
        <v>36892.0</v>
      </c>
      <c r="D195" s="15">
        <v>41084.0</v>
      </c>
      <c r="E195" s="37">
        <f t="shared" si="8"/>
        <v>77976</v>
      </c>
    </row>
    <row r="196">
      <c r="A196" s="28" t="s">
        <v>65</v>
      </c>
      <c r="B196" s="7" t="s">
        <v>81</v>
      </c>
      <c r="C196" s="15">
        <v>14182.0</v>
      </c>
      <c r="D196" s="15">
        <v>12178.0</v>
      </c>
      <c r="E196" s="37">
        <f t="shared" si="8"/>
        <v>26360</v>
      </c>
    </row>
    <row r="197">
      <c r="A197" s="28" t="s">
        <v>66</v>
      </c>
      <c r="B197" s="7" t="s">
        <v>78</v>
      </c>
      <c r="C197" s="15">
        <v>31530.0</v>
      </c>
      <c r="D197" s="15">
        <v>32969.0</v>
      </c>
      <c r="E197" s="37">
        <f t="shared" si="8"/>
        <v>64499</v>
      </c>
    </row>
    <row r="198">
      <c r="A198" s="28" t="s">
        <v>66</v>
      </c>
      <c r="B198" s="38">
        <v>45091.0</v>
      </c>
      <c r="C198" s="15">
        <v>43325.0</v>
      </c>
      <c r="D198" s="15">
        <v>45013.0</v>
      </c>
      <c r="E198" s="37">
        <f t="shared" si="8"/>
        <v>88338</v>
      </c>
    </row>
    <row r="199">
      <c r="A199" s="28" t="s">
        <v>66</v>
      </c>
      <c r="B199" s="7" t="s">
        <v>79</v>
      </c>
      <c r="C199" s="15">
        <v>54019.0</v>
      </c>
      <c r="D199" s="15">
        <v>51164.0</v>
      </c>
      <c r="E199" s="37">
        <f t="shared" si="8"/>
        <v>105183</v>
      </c>
    </row>
    <row r="200">
      <c r="A200" s="28" t="s">
        <v>66</v>
      </c>
      <c r="B200" s="7" t="s">
        <v>80</v>
      </c>
      <c r="C200" s="15">
        <v>21824.0</v>
      </c>
      <c r="D200" s="15">
        <v>22892.0</v>
      </c>
      <c r="E200" s="37">
        <f t="shared" si="8"/>
        <v>44716</v>
      </c>
    </row>
    <row r="201">
      <c r="A201" s="28" t="s">
        <v>66</v>
      </c>
      <c r="B201" s="7" t="s">
        <v>81</v>
      </c>
      <c r="C201" s="15">
        <v>6692.0</v>
      </c>
      <c r="D201" s="15">
        <v>6507.0</v>
      </c>
      <c r="E201" s="37">
        <f t="shared" si="8"/>
        <v>13199</v>
      </c>
    </row>
    <row r="202">
      <c r="A202" s="28" t="s">
        <v>67</v>
      </c>
      <c r="B202" s="7" t="s">
        <v>78</v>
      </c>
      <c r="C202" s="15">
        <v>24355.0</v>
      </c>
      <c r="D202" s="15">
        <v>24441.0</v>
      </c>
      <c r="E202" s="37">
        <f t="shared" si="8"/>
        <v>48796</v>
      </c>
    </row>
    <row r="203">
      <c r="A203" s="28" t="s">
        <v>67</v>
      </c>
      <c r="B203" s="38">
        <v>45091.0</v>
      </c>
      <c r="C203" s="15">
        <v>41232.0</v>
      </c>
      <c r="D203" s="15">
        <v>41682.0</v>
      </c>
      <c r="E203" s="37">
        <f t="shared" si="8"/>
        <v>82914</v>
      </c>
    </row>
    <row r="204">
      <c r="A204" s="28" t="s">
        <v>67</v>
      </c>
      <c r="B204" s="7" t="s">
        <v>79</v>
      </c>
      <c r="C204" s="15">
        <v>69172.0</v>
      </c>
      <c r="D204" s="15">
        <v>66506.0</v>
      </c>
      <c r="E204" s="37">
        <f t="shared" si="8"/>
        <v>135678</v>
      </c>
    </row>
    <row r="205">
      <c r="A205" s="28" t="s">
        <v>67</v>
      </c>
      <c r="B205" s="7" t="s">
        <v>80</v>
      </c>
      <c r="C205" s="15">
        <v>45013.0</v>
      </c>
      <c r="D205" s="15">
        <v>45118.0</v>
      </c>
      <c r="E205" s="37">
        <f t="shared" si="8"/>
        <v>90131</v>
      </c>
    </row>
    <row r="206">
      <c r="A206" s="28" t="s">
        <v>67</v>
      </c>
      <c r="B206" s="7" t="s">
        <v>81</v>
      </c>
      <c r="C206" s="15">
        <v>19629.0</v>
      </c>
      <c r="D206" s="15">
        <v>16012.0</v>
      </c>
      <c r="E206" s="37">
        <f t="shared" si="8"/>
        <v>35641</v>
      </c>
    </row>
    <row r="207">
      <c r="A207" s="28" t="s">
        <v>68</v>
      </c>
      <c r="B207" s="7" t="s">
        <v>78</v>
      </c>
      <c r="C207" s="15">
        <v>78043.0</v>
      </c>
      <c r="D207" s="15">
        <v>79607.0</v>
      </c>
      <c r="E207" s="37">
        <f t="shared" si="8"/>
        <v>157650</v>
      </c>
    </row>
    <row r="208">
      <c r="A208" s="28" t="s">
        <v>68</v>
      </c>
      <c r="B208" s="38">
        <v>45091.0</v>
      </c>
      <c r="C208" s="15">
        <v>131668.0</v>
      </c>
      <c r="D208" s="15">
        <v>132510.0</v>
      </c>
      <c r="E208" s="37">
        <f t="shared" si="8"/>
        <v>264178</v>
      </c>
    </row>
    <row r="209">
      <c r="A209" s="28" t="s">
        <v>68</v>
      </c>
      <c r="B209" s="7" t="s">
        <v>79</v>
      </c>
      <c r="C209" s="15">
        <v>182497.0</v>
      </c>
      <c r="D209" s="15">
        <v>172822.0</v>
      </c>
      <c r="E209" s="37">
        <f t="shared" si="8"/>
        <v>355319</v>
      </c>
    </row>
    <row r="210">
      <c r="A210" s="28" t="s">
        <v>68</v>
      </c>
      <c r="B210" s="7" t="s">
        <v>80</v>
      </c>
      <c r="C210" s="15">
        <v>83702.0</v>
      </c>
      <c r="D210" s="15">
        <v>81848.0</v>
      </c>
      <c r="E210" s="37">
        <f t="shared" si="8"/>
        <v>165550</v>
      </c>
    </row>
    <row r="211">
      <c r="A211" s="28" t="s">
        <v>68</v>
      </c>
      <c r="B211" s="7" t="s">
        <v>81</v>
      </c>
      <c r="C211" s="15">
        <v>25293.0</v>
      </c>
      <c r="D211" s="15">
        <v>22319.0</v>
      </c>
      <c r="E211" s="37">
        <f t="shared" si="8"/>
        <v>47612</v>
      </c>
    </row>
    <row r="212">
      <c r="A212" s="28" t="s">
        <v>69</v>
      </c>
      <c r="B212" s="7" t="s">
        <v>78</v>
      </c>
      <c r="C212" s="15">
        <v>80848.0</v>
      </c>
      <c r="D212" s="15">
        <v>82391.0</v>
      </c>
      <c r="E212" s="37">
        <f t="shared" si="8"/>
        <v>163239</v>
      </c>
    </row>
    <row r="213">
      <c r="A213" s="28" t="s">
        <v>69</v>
      </c>
      <c r="B213" s="38">
        <v>45091.0</v>
      </c>
      <c r="C213" s="15">
        <v>122661.0</v>
      </c>
      <c r="D213" s="15">
        <v>132912.0</v>
      </c>
      <c r="E213" s="37">
        <f t="shared" si="8"/>
        <v>255573</v>
      </c>
    </row>
    <row r="214">
      <c r="A214" s="28" t="s">
        <v>69</v>
      </c>
      <c r="B214" s="7" t="s">
        <v>79</v>
      </c>
      <c r="C214" s="15">
        <v>169172.0</v>
      </c>
      <c r="D214" s="15">
        <v>191455.0</v>
      </c>
      <c r="E214" s="37">
        <f t="shared" si="8"/>
        <v>360627</v>
      </c>
    </row>
    <row r="215">
      <c r="A215" s="28" t="s">
        <v>69</v>
      </c>
      <c r="B215" s="7" t="s">
        <v>80</v>
      </c>
      <c r="C215" s="15">
        <v>59181.0</v>
      </c>
      <c r="D215" s="15">
        <v>58264.0</v>
      </c>
      <c r="E215" s="37">
        <f t="shared" si="8"/>
        <v>117445</v>
      </c>
    </row>
    <row r="216">
      <c r="A216" s="28" t="s">
        <v>69</v>
      </c>
      <c r="B216" s="7" t="s">
        <v>81</v>
      </c>
      <c r="C216" s="15">
        <v>17004.0</v>
      </c>
      <c r="D216" s="15">
        <v>13064.0</v>
      </c>
      <c r="E216" s="37">
        <f t="shared" si="8"/>
        <v>30068</v>
      </c>
    </row>
    <row r="217">
      <c r="A217" s="28" t="s">
        <v>70</v>
      </c>
      <c r="B217" s="7" t="s">
        <v>78</v>
      </c>
      <c r="C217" s="15">
        <v>83138.0</v>
      </c>
      <c r="D217" s="15">
        <v>84345.0</v>
      </c>
      <c r="E217" s="37">
        <f t="shared" si="8"/>
        <v>167483</v>
      </c>
    </row>
    <row r="218">
      <c r="A218" s="28" t="s">
        <v>70</v>
      </c>
      <c r="B218" s="38">
        <v>45091.0</v>
      </c>
      <c r="C218" s="15">
        <v>129883.0</v>
      </c>
      <c r="D218" s="15">
        <v>130269.0</v>
      </c>
      <c r="E218" s="37">
        <f t="shared" si="8"/>
        <v>260152</v>
      </c>
    </row>
    <row r="219">
      <c r="A219" s="28" t="s">
        <v>70</v>
      </c>
      <c r="B219" s="7" t="s">
        <v>79</v>
      </c>
      <c r="C219" s="15">
        <v>244368.0</v>
      </c>
      <c r="D219" s="15">
        <v>234643.0</v>
      </c>
      <c r="E219" s="37">
        <f t="shared" si="8"/>
        <v>479011</v>
      </c>
    </row>
    <row r="220">
      <c r="A220" s="28" t="s">
        <v>70</v>
      </c>
      <c r="B220" s="7" t="s">
        <v>80</v>
      </c>
      <c r="C220" s="15">
        <v>100807.0</v>
      </c>
      <c r="D220" s="15">
        <v>108933.0</v>
      </c>
      <c r="E220" s="37">
        <f t="shared" si="8"/>
        <v>209740</v>
      </c>
    </row>
    <row r="221">
      <c r="A221" s="28" t="s">
        <v>70</v>
      </c>
      <c r="B221" s="7" t="s">
        <v>81</v>
      </c>
      <c r="C221" s="15">
        <v>24690.0</v>
      </c>
      <c r="D221" s="15">
        <v>22070.0</v>
      </c>
      <c r="E221" s="37">
        <f t="shared" si="8"/>
        <v>46760</v>
      </c>
    </row>
    <row r="222">
      <c r="A222" s="28" t="s">
        <v>71</v>
      </c>
      <c r="B222" s="7" t="s">
        <v>78</v>
      </c>
      <c r="C222" s="15">
        <v>39526.0</v>
      </c>
      <c r="D222" s="15">
        <v>39330.0</v>
      </c>
      <c r="E222" s="37">
        <f t="shared" si="8"/>
        <v>78856</v>
      </c>
    </row>
    <row r="223">
      <c r="A223" s="28" t="s">
        <v>71</v>
      </c>
      <c r="B223" s="38">
        <v>45091.0</v>
      </c>
      <c r="C223" s="15">
        <v>76292.0</v>
      </c>
      <c r="D223" s="15">
        <v>75273.0</v>
      </c>
      <c r="E223" s="37">
        <f t="shared" si="8"/>
        <v>151565</v>
      </c>
    </row>
    <row r="224">
      <c r="A224" s="28" t="s">
        <v>71</v>
      </c>
      <c r="B224" s="7" t="s">
        <v>79</v>
      </c>
      <c r="C224" s="15">
        <v>98668.0</v>
      </c>
      <c r="D224" s="15">
        <v>91237.0</v>
      </c>
      <c r="E224" s="37">
        <f t="shared" si="8"/>
        <v>189905</v>
      </c>
    </row>
    <row r="225">
      <c r="A225" s="28" t="s">
        <v>71</v>
      </c>
      <c r="B225" s="7" t="s">
        <v>80</v>
      </c>
      <c r="C225" s="15">
        <v>59701.0</v>
      </c>
      <c r="D225" s="15">
        <v>51974.0</v>
      </c>
      <c r="E225" s="37">
        <f t="shared" si="8"/>
        <v>111675</v>
      </c>
    </row>
    <row r="226">
      <c r="A226" s="28" t="s">
        <v>71</v>
      </c>
      <c r="B226" s="7" t="s">
        <v>81</v>
      </c>
      <c r="C226" s="15">
        <v>32133.0</v>
      </c>
      <c r="D226" s="15">
        <v>25858.0</v>
      </c>
      <c r="E226" s="37">
        <f t="shared" si="8"/>
        <v>57991</v>
      </c>
    </row>
    <row r="227">
      <c r="A227" s="28" t="s">
        <v>72</v>
      </c>
      <c r="B227" s="7" t="s">
        <v>78</v>
      </c>
      <c r="C227" s="15">
        <v>73695.0</v>
      </c>
      <c r="D227" s="15">
        <v>74079.0</v>
      </c>
      <c r="E227" s="37">
        <f t="shared" si="8"/>
        <v>147774</v>
      </c>
    </row>
    <row r="228">
      <c r="A228" s="28" t="s">
        <v>72</v>
      </c>
      <c r="B228" s="38">
        <v>45091.0</v>
      </c>
      <c r="C228" s="15">
        <v>113817.0</v>
      </c>
      <c r="D228" s="15">
        <v>131048.0</v>
      </c>
      <c r="E228" s="37">
        <f t="shared" si="8"/>
        <v>244865</v>
      </c>
    </row>
    <row r="229">
      <c r="A229" s="28" t="s">
        <v>72</v>
      </c>
      <c r="B229" s="7" t="s">
        <v>79</v>
      </c>
      <c r="C229" s="15">
        <v>132577.0</v>
      </c>
      <c r="D229" s="15">
        <v>147647.0</v>
      </c>
      <c r="E229" s="37">
        <f t="shared" si="8"/>
        <v>280224</v>
      </c>
    </row>
    <row r="230">
      <c r="A230" s="28" t="s">
        <v>72</v>
      </c>
      <c r="B230" s="7" t="s">
        <v>80</v>
      </c>
      <c r="C230" s="15">
        <v>39818.0</v>
      </c>
      <c r="D230" s="15">
        <v>53085.0</v>
      </c>
      <c r="E230" s="37">
        <f t="shared" si="8"/>
        <v>92903</v>
      </c>
    </row>
    <row r="231">
      <c r="A231" s="28" t="s">
        <v>72</v>
      </c>
      <c r="B231" s="7" t="s">
        <v>81</v>
      </c>
      <c r="C231" s="15">
        <v>5932.0</v>
      </c>
      <c r="D231" s="15">
        <v>9514.0</v>
      </c>
      <c r="E231" s="37">
        <f t="shared" si="8"/>
        <v>15446</v>
      </c>
    </row>
    <row r="232">
      <c r="A232" s="34" t="s">
        <v>73</v>
      </c>
      <c r="B232" s="7" t="s">
        <v>78</v>
      </c>
      <c r="C232" s="15">
        <v>68078.0</v>
      </c>
      <c r="D232" s="15">
        <v>68754.0</v>
      </c>
      <c r="E232" s="37">
        <f t="shared" si="8"/>
        <v>136832</v>
      </c>
    </row>
    <row r="233">
      <c r="A233" s="34" t="s">
        <v>73</v>
      </c>
      <c r="B233" s="38">
        <v>45091.0</v>
      </c>
      <c r="C233" s="15">
        <v>90299.0</v>
      </c>
      <c r="D233" s="15">
        <v>90356.0</v>
      </c>
      <c r="E233" s="37">
        <f t="shared" si="8"/>
        <v>180655</v>
      </c>
    </row>
    <row r="234">
      <c r="A234" s="34" t="s">
        <v>73</v>
      </c>
      <c r="B234" s="7" t="s">
        <v>79</v>
      </c>
      <c r="C234" s="15">
        <v>106588.0</v>
      </c>
      <c r="D234" s="15">
        <v>101659.0</v>
      </c>
      <c r="E234" s="37">
        <f t="shared" si="8"/>
        <v>208247</v>
      </c>
    </row>
    <row r="235">
      <c r="A235" s="34" t="s">
        <v>73</v>
      </c>
      <c r="B235" s="7" t="s">
        <v>80</v>
      </c>
      <c r="C235" s="15">
        <v>36407.0</v>
      </c>
      <c r="D235" s="15">
        <v>36259.0</v>
      </c>
      <c r="E235" s="37">
        <f t="shared" si="8"/>
        <v>72666</v>
      </c>
    </row>
    <row r="236">
      <c r="A236" s="34" t="s">
        <v>73</v>
      </c>
      <c r="B236" s="7" t="s">
        <v>81</v>
      </c>
      <c r="C236" s="15">
        <v>12840.0</v>
      </c>
      <c r="D236" s="15">
        <v>9983.0</v>
      </c>
      <c r="E236" s="37">
        <f t="shared" si="8"/>
        <v>22823</v>
      </c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  <row r="1002">
      <c r="B1002" s="8"/>
    </row>
    <row r="1003">
      <c r="B1003" s="8"/>
    </row>
    <row r="1004">
      <c r="B1004" s="8"/>
    </row>
    <row r="1005">
      <c r="B1005" s="8"/>
    </row>
    <row r="1006">
      <c r="B1006" s="8"/>
    </row>
    <row r="1007">
      <c r="B1007" s="8"/>
    </row>
    <row r="1008">
      <c r="B1008" s="8"/>
    </row>
    <row r="1009">
      <c r="B1009" s="8"/>
    </row>
    <row r="1010">
      <c r="B1010" s="8"/>
    </row>
    <row r="1011">
      <c r="B1011" s="8"/>
    </row>
    <row r="1012">
      <c r="B1012" s="8"/>
    </row>
    <row r="1013">
      <c r="B1013" s="8"/>
    </row>
    <row r="1014">
      <c r="B1014" s="8"/>
    </row>
    <row r="1015">
      <c r="B1015" s="8"/>
    </row>
    <row r="1016">
      <c r="B1016" s="8"/>
    </row>
    <row r="1017">
      <c r="B1017" s="8"/>
    </row>
    <row r="1018">
      <c r="B1018" s="8"/>
    </row>
    <row r="1019">
      <c r="B1019" s="8"/>
    </row>
    <row r="1020">
      <c r="B1020" s="8"/>
    </row>
    <row r="1021">
      <c r="B1021" s="8"/>
    </row>
    <row r="1022">
      <c r="B1022" s="8"/>
    </row>
    <row r="1023">
      <c r="B1023" s="8"/>
    </row>
    <row r="1024">
      <c r="B1024" s="8"/>
    </row>
    <row r="1025">
      <c r="B1025" s="8"/>
    </row>
    <row r="1026">
      <c r="B1026" s="8"/>
    </row>
    <row r="1027">
      <c r="B1027" s="8"/>
    </row>
    <row r="1028">
      <c r="B1028" s="8"/>
    </row>
    <row r="1029">
      <c r="B1029" s="8"/>
    </row>
    <row r="1030">
      <c r="B1030" s="8"/>
    </row>
    <row r="1031">
      <c r="B1031" s="8"/>
    </row>
    <row r="1032">
      <c r="B1032" s="8"/>
    </row>
    <row r="1033">
      <c r="B1033" s="8"/>
    </row>
    <row r="1034">
      <c r="B1034" s="8"/>
    </row>
    <row r="1035">
      <c r="B1035" s="8"/>
    </row>
    <row r="1036">
      <c r="B1036" s="8"/>
    </row>
    <row r="1037">
      <c r="B1037" s="8"/>
    </row>
    <row r="1038">
      <c r="B1038" s="8"/>
    </row>
    <row r="1039">
      <c r="B1039" s="8"/>
    </row>
    <row r="1040">
      <c r="B1040" s="8"/>
    </row>
    <row r="1041">
      <c r="B1041" s="8"/>
    </row>
    <row r="1042">
      <c r="B1042" s="8"/>
    </row>
    <row r="1043">
      <c r="B1043" s="8"/>
    </row>
    <row r="1044">
      <c r="B1044" s="8"/>
    </row>
    <row r="1045">
      <c r="B1045" s="8"/>
    </row>
    <row r="1046">
      <c r="B1046" s="8"/>
    </row>
    <row r="1047">
      <c r="B1047" s="8"/>
    </row>
    <row r="1048">
      <c r="B1048" s="8"/>
    </row>
    <row r="1049">
      <c r="B1049" s="8"/>
    </row>
    <row r="1050">
      <c r="B1050" s="8"/>
    </row>
    <row r="1051">
      <c r="B1051" s="8"/>
    </row>
    <row r="1052">
      <c r="B1052" s="8"/>
    </row>
    <row r="1053">
      <c r="B1053" s="8"/>
    </row>
    <row r="1054">
      <c r="B1054" s="8"/>
    </row>
    <row r="1055">
      <c r="B1055" s="8"/>
    </row>
    <row r="1056">
      <c r="B1056" s="8"/>
    </row>
    <row r="1057">
      <c r="B1057" s="8"/>
    </row>
    <row r="1058">
      <c r="B1058" s="8"/>
    </row>
    <row r="1059">
      <c r="B1059" s="8"/>
    </row>
    <row r="1060">
      <c r="B1060" s="8"/>
    </row>
    <row r="1061">
      <c r="B1061" s="8"/>
    </row>
    <row r="1062">
      <c r="B1062" s="8"/>
    </row>
    <row r="1063">
      <c r="B1063" s="8"/>
    </row>
    <row r="1064">
      <c r="B1064" s="8"/>
    </row>
    <row r="1065">
      <c r="B1065" s="8"/>
    </row>
    <row r="1066">
      <c r="B1066" s="8"/>
    </row>
    <row r="1067">
      <c r="B1067" s="8"/>
    </row>
    <row r="1068">
      <c r="B1068" s="8"/>
    </row>
    <row r="1069">
      <c r="B1069" s="8"/>
    </row>
    <row r="1070">
      <c r="B1070" s="8"/>
    </row>
    <row r="1071">
      <c r="B1071" s="8"/>
    </row>
    <row r="1072">
      <c r="B1072" s="8"/>
    </row>
    <row r="1073">
      <c r="B1073" s="8"/>
    </row>
    <row r="1074">
      <c r="B1074" s="8"/>
    </row>
    <row r="1075">
      <c r="B1075" s="8"/>
    </row>
    <row r="1076">
      <c r="B1076" s="8"/>
    </row>
    <row r="1077">
      <c r="B1077" s="8"/>
    </row>
    <row r="1078">
      <c r="B1078" s="8"/>
    </row>
    <row r="1079">
      <c r="B1079" s="8"/>
    </row>
    <row r="1080">
      <c r="B1080" s="8"/>
    </row>
    <row r="1081">
      <c r="B1081" s="8"/>
    </row>
    <row r="1082">
      <c r="B1082" s="8"/>
    </row>
    <row r="1083">
      <c r="B1083" s="8"/>
    </row>
    <row r="1084">
      <c r="B1084" s="8"/>
    </row>
    <row r="1085">
      <c r="B1085" s="8"/>
    </row>
    <row r="1086">
      <c r="B1086" s="8"/>
    </row>
    <row r="1087">
      <c r="B1087" s="8"/>
    </row>
    <row r="1088">
      <c r="B1088" s="8"/>
    </row>
    <row r="1089">
      <c r="B1089" s="8"/>
    </row>
    <row r="1090">
      <c r="B1090" s="8"/>
    </row>
    <row r="1091">
      <c r="B1091" s="8"/>
    </row>
    <row r="1092">
      <c r="B1092" s="8"/>
    </row>
    <row r="1093">
      <c r="B1093" s="8"/>
    </row>
    <row r="1094">
      <c r="B1094" s="8"/>
    </row>
    <row r="1095">
      <c r="B1095" s="8"/>
    </row>
    <row r="1096">
      <c r="B1096" s="8"/>
    </row>
    <row r="1097">
      <c r="B1097" s="8"/>
    </row>
    <row r="1098">
      <c r="B1098" s="8"/>
    </row>
    <row r="1099">
      <c r="B1099" s="8"/>
    </row>
    <row r="1100">
      <c r="B1100" s="8"/>
    </row>
    <row r="1101">
      <c r="B1101" s="8"/>
    </row>
    <row r="1102">
      <c r="B1102" s="8"/>
    </row>
    <row r="1103">
      <c r="B1103" s="8"/>
    </row>
    <row r="1104">
      <c r="B1104" s="8"/>
    </row>
    <row r="1105">
      <c r="B1105" s="8"/>
    </row>
    <row r="1106">
      <c r="B1106" s="8"/>
    </row>
    <row r="1107">
      <c r="B1107" s="8"/>
    </row>
    <row r="1108">
      <c r="B1108" s="8"/>
    </row>
    <row r="1109">
      <c r="B1109" s="8"/>
    </row>
    <row r="1110">
      <c r="B1110" s="8"/>
    </row>
    <row r="1111">
      <c r="B1111" s="8"/>
    </row>
    <row r="1112">
      <c r="B1112" s="8"/>
    </row>
    <row r="1113">
      <c r="B1113" s="8"/>
    </row>
    <row r="1114">
      <c r="B1114" s="8"/>
    </row>
    <row r="1115">
      <c r="B1115" s="8"/>
    </row>
    <row r="1116">
      <c r="B1116" s="8"/>
    </row>
    <row r="1117">
      <c r="B1117" s="8"/>
    </row>
    <row r="1118">
      <c r="B1118" s="8"/>
    </row>
    <row r="1119">
      <c r="B1119" s="8"/>
    </row>
    <row r="1120">
      <c r="B1120" s="8"/>
    </row>
    <row r="1121">
      <c r="B1121" s="8"/>
    </row>
    <row r="1122">
      <c r="B1122" s="8"/>
    </row>
    <row r="1123">
      <c r="B1123" s="8"/>
    </row>
    <row r="1124">
      <c r="B1124" s="8"/>
    </row>
    <row r="1125">
      <c r="B1125" s="8"/>
    </row>
    <row r="1126">
      <c r="B1126" s="8"/>
    </row>
    <row r="1127">
      <c r="B1127" s="8"/>
    </row>
    <row r="1128">
      <c r="B1128" s="8"/>
    </row>
    <row r="1129">
      <c r="B1129" s="8"/>
    </row>
    <row r="1130">
      <c r="B1130" s="8"/>
    </row>
    <row r="1131">
      <c r="B1131" s="8"/>
    </row>
    <row r="1132">
      <c r="B1132" s="8"/>
    </row>
    <row r="1133">
      <c r="B1133" s="8"/>
    </row>
    <row r="1134">
      <c r="B1134" s="8"/>
    </row>
    <row r="1135">
      <c r="B1135" s="8"/>
    </row>
    <row r="1136">
      <c r="B1136" s="8"/>
    </row>
    <row r="1137">
      <c r="B1137" s="8"/>
    </row>
    <row r="1138">
      <c r="B1138" s="8"/>
    </row>
    <row r="1139">
      <c r="B1139" s="8"/>
    </row>
    <row r="1140">
      <c r="B1140" s="8"/>
    </row>
    <row r="1141">
      <c r="B1141" s="8"/>
    </row>
    <row r="1142">
      <c r="B1142" s="8"/>
    </row>
    <row r="1143">
      <c r="B1143" s="8"/>
    </row>
    <row r="1144">
      <c r="B1144" s="8"/>
    </row>
    <row r="1145">
      <c r="B1145" s="8"/>
    </row>
    <row r="1146">
      <c r="B1146" s="8"/>
    </row>
    <row r="1147">
      <c r="B1147" s="8"/>
    </row>
    <row r="1148">
      <c r="B1148" s="8"/>
    </row>
    <row r="1149">
      <c r="B1149" s="8"/>
    </row>
    <row r="1150">
      <c r="B1150" s="8"/>
    </row>
    <row r="1151">
      <c r="B1151" s="8"/>
    </row>
    <row r="1152">
      <c r="B1152" s="8"/>
    </row>
  </sheetData>
  <autoFilter ref="$A$1:$E$236"/>
  <drawing r:id="rId1"/>
</worksheet>
</file>