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2015" sheetId="1" r:id="rId3"/>
    <sheet state="visible" name="FEBRUARY 2015" sheetId="2" r:id="rId4"/>
    <sheet state="visible" name="MARCH 2015" sheetId="3" r:id="rId5"/>
    <sheet state="visible" name="APRIL 2015" sheetId="4" r:id="rId6"/>
    <sheet state="visible" name="MAY 2015" sheetId="5" r:id="rId7"/>
    <sheet state="visible" name="JUNE 2015" sheetId="6" r:id="rId8"/>
    <sheet state="visible" name="JULY 2015" sheetId="7" r:id="rId9"/>
    <sheet state="visible" name="AUGUST 2015" sheetId="8" r:id="rId10"/>
    <sheet state="visible" name="SEPTEMBER 2015" sheetId="9" r:id="rId11"/>
  </sheets>
  <definedNames/>
  <calcPr/>
</workbook>
</file>

<file path=xl/sharedStrings.xml><?xml version="1.0" encoding="utf-8"?>
<sst xmlns="http://schemas.openxmlformats.org/spreadsheetml/2006/main" count="252" uniqueCount="35">
  <si>
    <t>FUEL STOCK MOVEMENT SCHEDULE</t>
  </si>
  <si>
    <t>JANUARY</t>
  </si>
  <si>
    <t>KEROSENE</t>
  </si>
  <si>
    <t xml:space="preserve">VARIANCE </t>
  </si>
  <si>
    <t>DATE</t>
  </si>
  <si>
    <t>OPENING</t>
  </si>
  <si>
    <t>DIPPINGS</t>
  </si>
  <si>
    <t>CUMULATIVE</t>
  </si>
  <si>
    <t>DAILY</t>
  </si>
  <si>
    <t>ADDED</t>
  </si>
  <si>
    <t>ACC-PURCHASE</t>
  </si>
  <si>
    <t>SALES</t>
  </si>
  <si>
    <t>ACC-SALES</t>
  </si>
  <si>
    <t>AVERAGE SALES KERO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</si>
  <si>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</si>
  <si>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</si>
  <si>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</si>
  <si>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</si>
  <si>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</si>
  <si>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</si>
  <si>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</si>
  <si>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</si>
  <si>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VARIANCE %</t>
  </si>
  <si>
    <t>SEPTEMBER</t>
  </si>
  <si>
    <t>AVERAGE SALE</t>
  </si>
  <si>
    <t>OCTOBER</t>
  </si>
  <si>
    <t>NOVEMBER</t>
  </si>
  <si>
    <t>DECEMBER</t>
  </si>
  <si>
    <t xml:space="preserve"> </t>
  </si>
  <si>
    <t>FOR THE MONTH OF JUNE</t>
  </si>
  <si>
    <t>TOTALS</t>
  </si>
  <si>
    <t>AVERAGE</t>
  </si>
  <si>
    <t>FOR THE MONTH OF JULY</t>
  </si>
  <si>
    <t>FOR THE MONTH OF AUGUST</t>
  </si>
  <si>
    <t>FOR THE MONTH OF SEPTEMBER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</si>
</sst>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17" xfId="0" applyBorder="1" applyFont="1" applyNumberFormat="1"/>
    <xf borderId="1" fillId="0" fontId="0" numFmtId="0" xfId="0" applyBorder="1" applyFont="1"/>
    <xf borderId="1" fillId="0" fontId="0" numFmtId="14" xfId="0" applyBorder="1" applyFont="1" applyNumberFormat="1"/>
    <xf borderId="1" fillId="0" fontId="0" numFmtId="4" xfId="0" applyBorder="1" applyFont="1" applyNumberFormat="1"/>
    <xf borderId="0" fillId="0" fontId="3" numFmtId="0" xfId="0" applyFont="1"/>
    <xf borderId="0" fillId="0" fontId="4" numFmtId="17" xfId="0" applyFont="1" applyNumberFormat="1"/>
    <xf borderId="0" fillId="0" fontId="5" numFmtId="0" xfId="0" applyAlignment="1" applyFont="1">
      <alignment horizontal="center"/>
    </xf>
    <xf borderId="2" fillId="0" fontId="0" numFmtId="0" xfId="0" applyBorder="1" applyFont="1"/>
    <xf borderId="0" fillId="0" fontId="0" numFmtId="0" xfId="0" applyFont="1"/>
    <xf borderId="3" fillId="0" fontId="6" numFmtId="0" xfId="0" applyBorder="1" applyFont="1"/>
    <xf borderId="4" fillId="0" fontId="7" numFmtId="0" xfId="0" applyBorder="1" applyFont="1"/>
    <xf borderId="5" fillId="0" fontId="8" numFmtId="0" xfId="0" applyBorder="1" applyFont="1"/>
    <xf borderId="2" fillId="0" fontId="0" numFmtId="0" xfId="0" applyBorder="1" applyFont="1"/>
    <xf borderId="1" fillId="0" fontId="0" numFmtId="0" xfId="0" applyBorder="1" applyFont="1"/>
    <xf borderId="6" fillId="0" fontId="0" numFmtId="0" xfId="0" applyBorder="1" applyFont="1"/>
    <xf borderId="2" fillId="0" fontId="0" numFmtId="14" xfId="0" applyBorder="1" applyFont="1" applyNumberFormat="1"/>
    <xf borderId="1" fillId="0" fontId="0" numFmtId="4" xfId="0" applyBorder="1" applyFont="1" applyNumberFormat="1"/>
    <xf borderId="7" fillId="0" fontId="0" numFmtId="14" xfId="0" applyBorder="1" applyFont="1" applyNumberFormat="1"/>
    <xf borderId="8" fillId="0" fontId="0" numFmtId="0" xfId="0" applyBorder="1" applyFont="1"/>
    <xf borderId="8" fillId="0" fontId="0" numFmtId="4" xfId="0" applyBorder="1" applyFont="1" applyNumberFormat="1"/>
    <xf borderId="9" fillId="0" fontId="0" numFmtId="0" xfId="0" applyBorder="1" applyFont="1"/>
    <xf borderId="1" fillId="0" fontId="9" numFmtId="14" xfId="0" applyBorder="1" applyFont="1" applyNumberFormat="1"/>
    <xf borderId="1" fillId="0" fontId="10" numFmtId="4" xfId="0" applyBorder="1" applyFont="1" applyNumberFormat="1"/>
    <xf borderId="1" fillId="0" fontId="11" numFmtId="0" xfId="0" applyBorder="1" applyFont="1"/>
    <xf borderId="1" fillId="0" fontId="0" numFmtId="164" xfId="0" applyBorder="1" applyFont="1" applyNumberFormat="1"/>
    <xf borderId="6" fillId="0" fontId="0" numFmtId="164" xfId="0" applyBorder="1" applyFont="1" applyNumberFormat="1"/>
    <xf borderId="7" fillId="0" fontId="0" numFmtId="0" xfId="0" applyBorder="1" applyFont="1"/>
    <xf borderId="8" fillId="0" fontId="0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F81BD"/>
          <bgColor rgb="FF4F81BD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4">
    <tableStyle count="3" pivot="0" name="JUNE 2015-style">
      <tableStyleElement dxfId="1" type="headerRow"/>
      <tableStyleElement dxfId="2" type="firstRowStripe"/>
      <tableStyleElement dxfId="3" type="secondRowStripe"/>
    </tableStyle>
    <tableStyle count="3" pivot="0" name="JULY 2015-style">
      <tableStyleElement dxfId="1" type="headerRow"/>
      <tableStyleElement dxfId="2" type="firstRowStripe"/>
      <tableStyleElement dxfId="3" type="secondRowStripe"/>
    </tableStyle>
    <tableStyle count="3" pivot="0" name="AUGUST 2015-style">
      <tableStyleElement dxfId="1" type="headerRow"/>
      <tableStyleElement dxfId="2" type="firstRowStripe"/>
      <tableStyleElement dxfId="3" type="secondRowStripe"/>
    </tableStyle>
    <tableStyle count="3" pivot="0" name="SEPTEMBER 2015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'JANUARY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'JANUARY 2015'!$J$36:$J$47</c:f>
            </c:strRef>
          </c:cat>
          <c:val>
            <c:numRef>
              <c:f>'JANUARY 2015'!$K$36:$K$47</c:f>
              <c:numCache/>
            </c:numRef>
          </c:val>
        </c:ser>
        <c:axId val="1556873759"/>
        <c:axId val="1804482541"/>
      </c:barChart>
      <c:catAx>
        <c:axId val="155687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4482541"/>
      </c:catAx>
      <c:valAx>
        <c:axId val="1804482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5687375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AVERAGE SALES KEROSENE JUNE</a:t>
            </a:r>
          </a:p>
        </c:rich>
      </c:tx>
      <c:overlay val="0"/>
    </c:title>
    <c:plotArea>
      <c:layout>
        <c:manualLayout>
          <c:xMode val="edge"/>
          <c:yMode val="edge"/>
          <c:x val="0.09447541096836581"/>
          <c:y val="0.16816544720900717"/>
          <c:w val="0.8901737118386515"/>
          <c:h val="0.5259409087625515"/>
        </c:manualLayout>
      </c:layout>
      <c:barChart>
        <c:barDir val="col"/>
        <c:ser>
          <c:idx val="0"/>
          <c:order val="0"/>
          <c:tx>
            <c:strRef>
              <c:f>'JUNE 2015'!$I$39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'JUNE 2015'!$H$40:$H$51</c:f>
            </c:strRef>
          </c:cat>
          <c:val>
            <c:numRef>
              <c:f>'JUNE 2015'!$I$40:$I$51</c:f>
              <c:numCache/>
            </c:numRef>
          </c:val>
        </c:ser>
        <c:axId val="1674532780"/>
        <c:axId val="2131395206"/>
      </c:barChart>
      <c:catAx>
        <c:axId val="1674532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1395206"/>
      </c:catAx>
      <c:valAx>
        <c:axId val="2131395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4532780"/>
      </c:valAx>
      <c:spPr>
        <a:solidFill>
          <a:srgbClr val="FFFFFF"/>
        </a:solidFill>
      </c:spPr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2015'!$J$36:$J$47</c:f>
            </c:strRef>
          </c:cat>
          <c:val>
            <c:numRef>
              <c:f>'APRIL 2015'!$K$36:$K$47</c:f>
              <c:numCache/>
            </c:numRef>
          </c:val>
        </c:ser>
        <c:axId val="1391840206"/>
        <c:axId val="1711894887"/>
      </c:barChart>
      <c:catAx>
        <c:axId val="1391840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1894887"/>
      </c:catAx>
      <c:valAx>
        <c:axId val="1711894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184020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2015'!$J$36:$J$47</c:f>
            </c:strRef>
          </c:cat>
          <c:val>
            <c:numRef>
              <c:f>'APRIL 2015'!$K$36:$K$47</c:f>
              <c:numCache/>
            </c:numRef>
          </c:val>
        </c:ser>
        <c:axId val="1758783281"/>
        <c:axId val="1086798190"/>
      </c:barChart>
      <c:catAx>
        <c:axId val="1758783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6798190"/>
      </c:catAx>
      <c:valAx>
        <c:axId val="1086798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878328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AVERAGE SALES KERO JULY</a:t>
            </a:r>
          </a:p>
        </c:rich>
      </c:tx>
      <c:overlay val="0"/>
    </c:title>
    <c:plotArea>
      <c:layout>
        <c:manualLayout>
          <c:xMode val="edge"/>
          <c:yMode val="edge"/>
          <c:x val="0.09525897986166801"/>
          <c:y val="0.2008475372559337"/>
          <c:w val="0.8251390162292721"/>
          <c:h val="0.5206359348279556"/>
        </c:manualLayout>
      </c:layout>
      <c:barChart>
        <c:barDir val="col"/>
        <c:ser>
          <c:idx val="0"/>
          <c:order val="0"/>
          <c:tx>
            <c:strRef>
              <c:f>'JULY 2015'!$I$41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'JULY 2015'!$H$42:$H$53</c:f>
            </c:strRef>
          </c:cat>
          <c:val>
            <c:numRef>
              <c:f>'JULY 2015'!$I$42:$I$53</c:f>
              <c:numCache/>
            </c:numRef>
          </c:val>
        </c:ser>
        <c:axId val="1054477904"/>
        <c:axId val="882248455"/>
      </c:barChart>
      <c:catAx>
        <c:axId val="105447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2248455"/>
      </c:catAx>
      <c:valAx>
        <c:axId val="882248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4477904"/>
      </c:valAx>
      <c:spPr>
        <a:solidFill>
          <a:srgbClr val="FFFFFF"/>
        </a:solidFill>
      </c:spPr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2015'!$J$36:$J$47</c:f>
            </c:strRef>
          </c:cat>
          <c:val>
            <c:numRef>
              <c:f>'APRIL 2015'!$K$36:$K$47</c:f>
              <c:numCache/>
            </c:numRef>
          </c:val>
        </c:ser>
        <c:axId val="1790148192"/>
        <c:axId val="50095200"/>
      </c:barChart>
      <c:catAx>
        <c:axId val="179014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095200"/>
      </c:catAx>
      <c:valAx>
        <c:axId val="50095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014819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2015'!$J$36:$J$47</c:f>
            </c:strRef>
          </c:cat>
          <c:val>
            <c:numRef>
              <c:f>'APRIL 2015'!$K$36:$K$47</c:f>
              <c:numCache/>
            </c:numRef>
          </c:val>
        </c:ser>
        <c:axId val="681794932"/>
        <c:axId val="1703493692"/>
      </c:barChart>
      <c:catAx>
        <c:axId val="681794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3493692"/>
      </c:catAx>
      <c:valAx>
        <c:axId val="1703493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179493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AVERAGE SALES KERO AUG</a:t>
            </a:r>
          </a:p>
        </c:rich>
      </c:tx>
      <c:overlay val="0"/>
    </c:title>
    <c:plotArea>
      <c:layout>
        <c:manualLayout>
          <c:xMode val="edge"/>
          <c:yMode val="edge"/>
          <c:x val="0.09525897986166801"/>
          <c:y val="0.2008475372559337"/>
          <c:w val="0.8251390162292725"/>
          <c:h val="0.5206359348279556"/>
        </c:manualLayout>
      </c:layout>
      <c:barChart>
        <c:barDir val="col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'AUGUST 2015'!$H$42:$H$53</c:f>
            </c:strRef>
          </c:cat>
          <c:val>
            <c:numRef>
              <c:f>'AUGUST 2015'!$I$42:$I$53</c:f>
              <c:numCache/>
            </c:numRef>
          </c:val>
        </c:ser>
        <c:axId val="1016751947"/>
        <c:axId val="2083388877"/>
      </c:barChart>
      <c:catAx>
        <c:axId val="1016751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3388877"/>
      </c:catAx>
      <c:valAx>
        <c:axId val="2083388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6751947"/>
      </c:valAx>
      <c:spPr>
        <a:solidFill>
          <a:srgbClr val="FFFFFF"/>
        </a:solidFill>
      </c:spPr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2015'!$J$36:$J$47</c:f>
            </c:strRef>
          </c:cat>
          <c:val>
            <c:numRef>
              <c:f>'APRIL 2015'!$K$36:$K$47</c:f>
              <c:numCache/>
            </c:numRef>
          </c:val>
        </c:ser>
        <c:axId val="1875329949"/>
        <c:axId val="1993909019"/>
      </c:barChart>
      <c:catAx>
        <c:axId val="1875329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3909019"/>
      </c:catAx>
      <c:valAx>
        <c:axId val="1993909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532994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2015'!$J$36:$J$47</c:f>
            </c:strRef>
          </c:cat>
          <c:val>
            <c:numRef>
              <c:f>'APRIL 2015'!$K$36:$K$47</c:f>
              <c:numCache/>
            </c:numRef>
          </c:val>
        </c:ser>
        <c:axId val="553230181"/>
        <c:axId val="1749561742"/>
      </c:barChart>
      <c:catAx>
        <c:axId val="553230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9561742"/>
      </c:catAx>
      <c:valAx>
        <c:axId val="1749561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323018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AVERAGE SALES KERO SEPT</a:t>
            </a:r>
          </a:p>
        </c:rich>
      </c:tx>
      <c:overlay val="0"/>
    </c:title>
    <c:plotArea>
      <c:layout>
        <c:manualLayout>
          <c:xMode val="edge"/>
          <c:yMode val="edge"/>
          <c:x val="0.09525897986166801"/>
          <c:y val="0.2008475372559337"/>
          <c:w val="0.825139016229273"/>
          <c:h val="0.5206359348279556"/>
        </c:manualLayout>
      </c:layout>
      <c:barChart>
        <c:barDir val="col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'SEPTEMBER 2015'!$H$39:$H$50</c:f>
            </c:strRef>
          </c:cat>
          <c:val>
            <c:numRef>
              <c:f>'SEPTEMBER 2015'!$I$39:$I$50</c:f>
              <c:numCache/>
            </c:numRef>
          </c:val>
        </c:ser>
        <c:axId val="1428373441"/>
        <c:axId val="2038089055"/>
      </c:barChart>
      <c:catAx>
        <c:axId val="1428373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8089055"/>
      </c:catAx>
      <c:valAx>
        <c:axId val="2038089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8373441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'FEBRUARY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'FEBRUARY 2015'!$J$36:$J$47</c:f>
            </c:strRef>
          </c:cat>
          <c:val>
            <c:numRef>
              <c:f>'FEBRUARY 2015'!$K$36:$K$47</c:f>
              <c:numCache/>
            </c:numRef>
          </c:val>
        </c:ser>
        <c:axId val="2032616300"/>
        <c:axId val="1297005928"/>
      </c:barChart>
      <c:catAx>
        <c:axId val="2032616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7005928"/>
      </c:catAx>
      <c:valAx>
        <c:axId val="1297005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261630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'MARCH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'MARCH 2015'!$J$36:$J$47</c:f>
            </c:strRef>
          </c:cat>
          <c:val>
            <c:numRef>
              <c:f>'MARCH 2015'!$K$36:$K$47</c:f>
              <c:numCache/>
            </c:numRef>
          </c:val>
        </c:ser>
        <c:axId val="1742781242"/>
        <c:axId val="119703570"/>
      </c:barChart>
      <c:catAx>
        <c:axId val="174278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703570"/>
      </c:catAx>
      <c:valAx>
        <c:axId val="119703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2781242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2015'!$J$36:$J$47</c:f>
            </c:strRef>
          </c:cat>
          <c:val>
            <c:numRef>
              <c:f>'APRIL 2015'!$K$36:$K$47</c:f>
              <c:numCache/>
            </c:numRef>
          </c:val>
        </c:ser>
        <c:axId val="1728858377"/>
        <c:axId val="1899691431"/>
      </c:barChart>
      <c:catAx>
        <c:axId val="1728858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9691431"/>
      </c:catAx>
      <c:valAx>
        <c:axId val="1899691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885837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2015'!$J$36:$J$47</c:f>
            </c:strRef>
          </c:cat>
          <c:val>
            <c:numRef>
              <c:f>'APRIL 2015'!$K$36:$K$47</c:f>
              <c:numCache/>
            </c:numRef>
          </c:val>
        </c:ser>
        <c:axId val="766766348"/>
        <c:axId val="1681554162"/>
      </c:barChart>
      <c:catAx>
        <c:axId val="766766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1554162"/>
      </c:catAx>
      <c:valAx>
        <c:axId val="1681554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676634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2015'!$J$36:$J$47</c:f>
            </c:strRef>
          </c:cat>
          <c:val>
            <c:numRef>
              <c:f>'APRIL 2015'!$K$36:$K$47</c:f>
              <c:numCache/>
            </c:numRef>
          </c:val>
        </c:ser>
        <c:axId val="1589152528"/>
        <c:axId val="1171009075"/>
      </c:barChart>
      <c:catAx>
        <c:axId val="158915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1009075"/>
      </c:catAx>
      <c:valAx>
        <c:axId val="1171009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915252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'MAY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'MAY 2015'!$J$36:$J$47</c:f>
            </c:strRef>
          </c:cat>
          <c:val>
            <c:numRef>
              <c:f>'MAY 2015'!$K$36:$K$47</c:f>
              <c:numCache/>
            </c:numRef>
          </c:val>
        </c:ser>
        <c:axId val="2058104016"/>
        <c:axId val="2111044176"/>
      </c:barChart>
      <c:catAx>
        <c:axId val="205810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1044176"/>
      </c:catAx>
      <c:valAx>
        <c:axId val="2111044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810401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2015'!$J$36:$J$47</c:f>
            </c:strRef>
          </c:cat>
          <c:val>
            <c:numRef>
              <c:f>'APRIL 2015'!$K$36:$K$47</c:f>
              <c:numCache/>
            </c:numRef>
          </c:val>
        </c:ser>
        <c:axId val="619912963"/>
        <c:axId val="279947856"/>
      </c:barChart>
      <c:catAx>
        <c:axId val="619912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9947856"/>
      </c:catAx>
      <c:valAx>
        <c:axId val="279947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991296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'APRIL 2015'!$K$35</c:f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'APRIL 2015'!$J$36:$J$47</c:f>
            </c:strRef>
          </c:cat>
          <c:val>
            <c:numRef>
              <c:f>'APRIL 2015'!$K$36:$K$47</c:f>
              <c:numCache/>
            </c:numRef>
          </c:val>
        </c:ser>
        <c:axId val="537379111"/>
        <c:axId val="1488551016"/>
      </c:barChart>
      <c:catAx>
        <c:axId val="537379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8551016"/>
      </c:catAx>
      <c:valAx>
        <c:axId val="1488551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737911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47</xdr:row>
      <xdr:rowOff>76200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47</xdr:row>
      <xdr:rowOff>9525</xdr:rowOff>
    </xdr:from>
    <xdr:ext cx="471487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47</xdr:row>
      <xdr:rowOff>9525</xdr:rowOff>
    </xdr:from>
    <xdr:ext cx="4981575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47</xdr:row>
      <xdr:rowOff>0</xdr:rowOff>
    </xdr:from>
    <xdr:ext cx="4714875" cy="2876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47</xdr:row>
      <xdr:rowOff>0</xdr:rowOff>
    </xdr:from>
    <xdr:ext cx="4714875" cy="28765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323850</xdr:colOff>
      <xdr:row>47</xdr:row>
      <xdr:rowOff>0</xdr:rowOff>
    </xdr:from>
    <xdr:ext cx="4714875" cy="28765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323850</xdr:colOff>
      <xdr:row>47</xdr:row>
      <xdr:rowOff>0</xdr:rowOff>
    </xdr:from>
    <xdr:ext cx="4714875" cy="28765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59</xdr:row>
      <xdr:rowOff>28575</xdr:rowOff>
    </xdr:from>
    <xdr:ext cx="47625" cy="381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276225</xdr:colOff>
      <xdr:row>59</xdr:row>
      <xdr:rowOff>76200</xdr:rowOff>
    </xdr:from>
    <xdr:ext cx="38100" cy="381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161925</xdr:rowOff>
    </xdr:from>
    <xdr:ext cx="5705475" cy="27051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60</xdr:row>
      <xdr:rowOff>28575</xdr:rowOff>
    </xdr:from>
    <xdr:ext cx="38100" cy="381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323850</xdr:colOff>
      <xdr:row>60</xdr:row>
      <xdr:rowOff>76200</xdr:rowOff>
    </xdr:from>
    <xdr:ext cx="38100" cy="381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38</xdr:row>
      <xdr:rowOff>152400</xdr:rowOff>
    </xdr:from>
    <xdr:ext cx="5429250" cy="280035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60</xdr:row>
      <xdr:rowOff>28575</xdr:rowOff>
    </xdr:from>
    <xdr:ext cx="38100" cy="38100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323850</xdr:colOff>
      <xdr:row>60</xdr:row>
      <xdr:rowOff>76200</xdr:rowOff>
    </xdr:from>
    <xdr:ext cx="38100" cy="38100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39</xdr:row>
      <xdr:rowOff>9525</xdr:rowOff>
    </xdr:from>
    <xdr:ext cx="5724525" cy="2724150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57</xdr:row>
      <xdr:rowOff>28575</xdr:rowOff>
    </xdr:from>
    <xdr:ext cx="38100" cy="38100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323850</xdr:colOff>
      <xdr:row>57</xdr:row>
      <xdr:rowOff>76200</xdr:rowOff>
    </xdr:from>
    <xdr:ext cx="38100" cy="38100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36</xdr:row>
      <xdr:rowOff>142875</xdr:rowOff>
    </xdr:from>
    <xdr:ext cx="5715000" cy="2743200"/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4:I36" displayName="Table_1" id="1">
  <tableColumns count="9">
    <tableColumn name="DATE" id="1"/>
    <tableColumn name="OPENING" id="2"/>
    <tableColumn name="DIPPINGS" id="3"/>
    <tableColumn name="CUMULATIVE" id="4"/>
    <tableColumn name="DAILY" id="5"/>
    <tableColumn name="ADDED" id="6"/>
    <tableColumn name="ACC-PURCHASE" id="7"/>
    <tableColumn name="SALES" id="8"/>
    <tableColumn name="ACC-SALES" id="9"/>
  </tableColumns>
  <tableStyleInfo name="JUNE 2015-style" showColumnStripes="0" showFirstColumn="1" showLastColumn="1" showRowStripes="1"/>
</table>
</file>

<file path=xl/tables/table2.xml><?xml version="1.0" encoding="utf-8"?>
<table xmlns="http://schemas.openxmlformats.org/spreadsheetml/2006/main" ref="A4:I53" displayName="Table_2" id="2">
  <tableColumns count="9">
    <tableColumn name="DATE" id="1"/>
    <tableColumn name="OPENING" id="2"/>
    <tableColumn name="DIPPINGS" id="3"/>
    <tableColumn name="CUMULATIVE" id="4"/>
    <tableColumn name="DAILY" id="5"/>
    <tableColumn name="ADDED" id="6"/>
    <tableColumn name="ACC-PURCHASE" id="7"/>
    <tableColumn name="SALES" id="8"/>
    <tableColumn name="ACC-SALES" id="9"/>
  </tableColumns>
  <tableStyleInfo name="JULY 2015-style" showColumnStripes="0" showFirstColumn="1" showLastColumn="1" showRowStripes="1"/>
</table>
</file>

<file path=xl/tables/table3.xml><?xml version="1.0" encoding="utf-8"?>
<table xmlns="http://schemas.openxmlformats.org/spreadsheetml/2006/main" ref="A4:I53" displayName="Table_3" id="3">
  <tableColumns count="9">
    <tableColumn name="DATE" id="1"/>
    <tableColumn name="OPENING" id="2"/>
    <tableColumn name="DIPPINGS" id="3"/>
    <tableColumn name="CUMULATIVE" id="4"/>
    <tableColumn name="DAILY" id="5"/>
    <tableColumn name="ADDED" id="6"/>
    <tableColumn name="ACC-PURCHASE" id="7"/>
    <tableColumn name="SALES" id="8"/>
    <tableColumn name="ACC-SALES" id="9"/>
  </tableColumns>
  <tableStyleInfo name="AUGUST 2015-style" showColumnStripes="0" showFirstColumn="1" showLastColumn="1" showRowStripes="1"/>
</table>
</file>

<file path=xl/tables/table4.xml><?xml version="1.0" encoding="utf-8"?>
<table xmlns="http://schemas.openxmlformats.org/spreadsheetml/2006/main" ref="A4:I50" displayName="Table_4" id="4">
  <tableColumns count="9">
    <tableColumn name="DATE" id="1"/>
    <tableColumn name="OPENING" id="2"/>
    <tableColumn name="DIPPINGS" id="3"/>
    <tableColumn name="CUMULATIVE" id="4"/>
    <tableColumn name="DAILY" id="5"/>
    <tableColumn name="ADDED" id="6"/>
    <tableColumn name="ACC-PURCHASE" id="7"/>
    <tableColumn name="SALES" id="8"/>
    <tableColumn name="ACC-SALES" id="9"/>
  </tableColumns>
  <tableStyleInfo name="SEPTEMBER 2015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71"/>
  </cols>
  <sheetData>
    <row r="2">
      <c r="D2" t="s">
        <v>0</v>
      </c>
    </row>
    <row r="3">
      <c r="A3" s="1"/>
      <c r="B3" s="1"/>
      <c r="C3" s="2">
        <v>42005.0</v>
      </c>
      <c r="D3" s="1"/>
      <c r="E3" s="1"/>
      <c r="F3" s="1"/>
      <c r="G3" s="1"/>
      <c r="H3" s="1"/>
      <c r="I3" s="1"/>
      <c r="J3" s="3"/>
      <c r="K3" s="3"/>
      <c r="L3" s="3"/>
    </row>
    <row r="4">
      <c r="A4" s="1" t="s">
        <v>1</v>
      </c>
      <c r="B4" s="1"/>
      <c r="C4" s="1"/>
      <c r="D4" s="1"/>
      <c r="E4" s="1"/>
      <c r="F4" s="1"/>
      <c r="G4" s="1"/>
      <c r="H4" s="1"/>
      <c r="I4" s="1"/>
      <c r="J4" s="3"/>
      <c r="K4" s="3"/>
      <c r="L4" s="3"/>
    </row>
    <row r="5">
      <c r="A5" s="1"/>
      <c r="B5" s="1" t="s">
        <v>2</v>
      </c>
      <c r="C5" s="1"/>
      <c r="D5" s="1" t="s">
        <v>3</v>
      </c>
      <c r="E5" s="1" t="s">
        <v>3</v>
      </c>
      <c r="F5" s="1"/>
      <c r="G5" s="1"/>
      <c r="H5" s="1"/>
      <c r="I5" s="1"/>
      <c r="J5" s="3"/>
      <c r="K5" s="3"/>
      <c r="L5" s="3"/>
    </row>
    <row r="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4">
        <v>42005.0</v>
      </c>
      <c r="B8" s="3">
        <v>9017.0</v>
      </c>
      <c r="C8" s="3">
        <v>5000.0</v>
      </c>
      <c r="D8" s="3">
        <v>-11725.84</v>
      </c>
      <c r="E8" s="3">
        <v>-6.0</v>
      </c>
      <c r="F8" s="3"/>
      <c r="G8" s="3">
        <v>0.0</v>
      </c>
      <c r="H8" s="3">
        <v>306.0</v>
      </c>
      <c r="I8" s="3">
        <v>306.0</v>
      </c>
      <c r="J8" s="3"/>
      <c r="K8" s="3"/>
      <c r="L8" s="3"/>
    </row>
    <row r="9">
      <c r="A9" s="4">
        <v>42006.0</v>
      </c>
      <c r="B9" s="3">
        <f t="shared" ref="B9:B39" si="1">B8-H8+F8</f>
        <v>8711</v>
      </c>
      <c r="C9" s="3">
        <v>4700.0</v>
      </c>
      <c r="D9" s="3">
        <f t="shared" ref="D9:D39" si="2">D8+E9</f>
        <v>-11721.94</v>
      </c>
      <c r="E9" s="3">
        <f t="shared" ref="E9:E39" si="3">C10+H9-C9-F9</f>
        <v>3.9</v>
      </c>
      <c r="F9" s="3"/>
      <c r="G9" s="3">
        <f t="shared" ref="G9:G39" si="4">G8+F9</f>
        <v>0</v>
      </c>
      <c r="H9" s="3">
        <v>323.0</v>
      </c>
      <c r="I9" s="3">
        <f t="shared" ref="I9:I39" si="5">I8++H9</f>
        <v>629</v>
      </c>
      <c r="J9" s="3"/>
      <c r="K9" s="3"/>
      <c r="L9" s="3"/>
    </row>
    <row r="10">
      <c r="A10" s="4">
        <v>42007.0</v>
      </c>
      <c r="B10" s="3">
        <f t="shared" si="1"/>
        <v>8388</v>
      </c>
      <c r="C10" s="3">
        <v>4380.9</v>
      </c>
      <c r="D10" s="3">
        <f t="shared" si="2"/>
        <v>-11723.84</v>
      </c>
      <c r="E10" s="3">
        <f t="shared" si="3"/>
        <v>-1.9</v>
      </c>
      <c r="F10" s="3"/>
      <c r="G10" s="3">
        <f t="shared" si="4"/>
        <v>0</v>
      </c>
      <c r="H10" s="3">
        <v>446.0</v>
      </c>
      <c r="I10" s="3">
        <f t="shared" si="5"/>
        <v>1075</v>
      </c>
      <c r="J10" s="3"/>
      <c r="K10" s="3"/>
      <c r="L10" s="3"/>
    </row>
    <row r="11">
      <c r="A11" s="4">
        <v>42008.0</v>
      </c>
      <c r="B11" s="3">
        <f t="shared" si="1"/>
        <v>7942</v>
      </c>
      <c r="C11" s="3">
        <v>3933.0</v>
      </c>
      <c r="D11" s="3">
        <f t="shared" si="2"/>
        <v>-11731.84</v>
      </c>
      <c r="E11" s="3">
        <f t="shared" si="3"/>
        <v>-8</v>
      </c>
      <c r="F11" s="3"/>
      <c r="G11" s="3">
        <f t="shared" si="4"/>
        <v>0</v>
      </c>
      <c r="H11" s="3">
        <v>355.0</v>
      </c>
      <c r="I11" s="3">
        <f t="shared" si="5"/>
        <v>1430</v>
      </c>
      <c r="J11" s="3"/>
      <c r="K11" s="3"/>
      <c r="L11" s="3"/>
    </row>
    <row r="12">
      <c r="A12" s="4">
        <v>42009.0</v>
      </c>
      <c r="B12" s="3">
        <f t="shared" si="1"/>
        <v>7587</v>
      </c>
      <c r="C12" s="3">
        <v>3570.0</v>
      </c>
      <c r="D12" s="3">
        <f t="shared" si="2"/>
        <v>-11715.11</v>
      </c>
      <c r="E12" s="3">
        <f t="shared" si="3"/>
        <v>16.73</v>
      </c>
      <c r="F12" s="3"/>
      <c r="G12" s="3">
        <f t="shared" si="4"/>
        <v>0</v>
      </c>
      <c r="H12" s="3">
        <v>514.0</v>
      </c>
      <c r="I12" s="3">
        <f t="shared" si="5"/>
        <v>1944</v>
      </c>
      <c r="J12" s="3"/>
      <c r="K12" s="3"/>
      <c r="L12" s="3"/>
    </row>
    <row r="13">
      <c r="A13" s="4">
        <v>42010.0</v>
      </c>
      <c r="B13" s="3">
        <f t="shared" si="1"/>
        <v>7073</v>
      </c>
      <c r="C13" s="3">
        <v>3072.73</v>
      </c>
      <c r="D13" s="3">
        <f t="shared" si="2"/>
        <v>-11726.18</v>
      </c>
      <c r="E13" s="3">
        <f t="shared" si="3"/>
        <v>-11.07</v>
      </c>
      <c r="F13" s="3"/>
      <c r="G13" s="3">
        <f t="shared" si="4"/>
        <v>0</v>
      </c>
      <c r="H13" s="3">
        <v>495.0</v>
      </c>
      <c r="I13" s="3">
        <f t="shared" si="5"/>
        <v>2439</v>
      </c>
      <c r="J13" s="3"/>
      <c r="K13" s="3"/>
      <c r="L13" s="3"/>
    </row>
    <row r="14">
      <c r="A14" s="4">
        <v>42011.0</v>
      </c>
      <c r="B14" s="3">
        <f t="shared" si="1"/>
        <v>6578</v>
      </c>
      <c r="C14" s="3">
        <v>2566.66</v>
      </c>
      <c r="D14" s="3">
        <f t="shared" si="2"/>
        <v>-11726.51</v>
      </c>
      <c r="E14" s="3">
        <f t="shared" si="3"/>
        <v>-0.33</v>
      </c>
      <c r="F14" s="3"/>
      <c r="G14" s="3">
        <f t="shared" si="4"/>
        <v>0</v>
      </c>
      <c r="H14" s="3">
        <v>458.0</v>
      </c>
      <c r="I14" s="3">
        <f t="shared" si="5"/>
        <v>2897</v>
      </c>
      <c r="J14" s="3"/>
      <c r="K14" s="3"/>
      <c r="L14" s="3"/>
    </row>
    <row r="15">
      <c r="A15" s="4">
        <v>42012.0</v>
      </c>
      <c r="B15" s="3">
        <f t="shared" si="1"/>
        <v>6120</v>
      </c>
      <c r="C15" s="3">
        <v>2108.33</v>
      </c>
      <c r="D15" s="3">
        <f t="shared" si="2"/>
        <v>-11922.84</v>
      </c>
      <c r="E15" s="3">
        <f t="shared" si="3"/>
        <v>-196.33</v>
      </c>
      <c r="F15" s="3">
        <v>10000.0</v>
      </c>
      <c r="G15" s="3">
        <f t="shared" si="4"/>
        <v>10000</v>
      </c>
      <c r="H15" s="3">
        <v>512.0</v>
      </c>
      <c r="I15" s="3">
        <f t="shared" si="5"/>
        <v>3409</v>
      </c>
      <c r="J15" s="3"/>
      <c r="K15" s="3"/>
      <c r="L15" s="3"/>
    </row>
    <row r="16">
      <c r="A16" s="4">
        <v>42013.0</v>
      </c>
      <c r="B16" s="3">
        <f t="shared" si="1"/>
        <v>15608</v>
      </c>
      <c r="C16" s="3">
        <v>11400.0</v>
      </c>
      <c r="D16" s="3">
        <f t="shared" si="2"/>
        <v>-11920.26</v>
      </c>
      <c r="E16" s="3">
        <f t="shared" si="3"/>
        <v>2.58</v>
      </c>
      <c r="F16" s="3"/>
      <c r="G16" s="3">
        <f t="shared" si="4"/>
        <v>10000</v>
      </c>
      <c r="H16" s="3">
        <v>371.0</v>
      </c>
      <c r="I16" s="3">
        <f t="shared" si="5"/>
        <v>3780</v>
      </c>
      <c r="J16" s="3"/>
      <c r="K16" s="3"/>
      <c r="L16" s="3"/>
    </row>
    <row r="17">
      <c r="A17" s="4">
        <v>42014.0</v>
      </c>
      <c r="B17" s="3">
        <f t="shared" si="1"/>
        <v>15237</v>
      </c>
      <c r="C17" s="3">
        <v>11031.58</v>
      </c>
      <c r="D17" s="3">
        <f t="shared" si="2"/>
        <v>-11945.64</v>
      </c>
      <c r="E17" s="3">
        <f t="shared" si="3"/>
        <v>-25.38</v>
      </c>
      <c r="F17" s="3"/>
      <c r="G17" s="3">
        <f t="shared" si="4"/>
        <v>10000</v>
      </c>
      <c r="H17" s="3">
        <v>484.0</v>
      </c>
      <c r="I17" s="3">
        <f t="shared" si="5"/>
        <v>4264</v>
      </c>
      <c r="J17" s="3"/>
      <c r="K17" s="3"/>
      <c r="L17" s="3"/>
    </row>
    <row r="18">
      <c r="A18" s="4">
        <v>42015.0</v>
      </c>
      <c r="B18" s="3">
        <f t="shared" si="1"/>
        <v>14753</v>
      </c>
      <c r="C18" s="3">
        <v>10522.2</v>
      </c>
      <c r="D18" s="3">
        <f t="shared" si="2"/>
        <v>-11935.51</v>
      </c>
      <c r="E18" s="3">
        <f t="shared" si="3"/>
        <v>10.13</v>
      </c>
      <c r="F18" s="3"/>
      <c r="G18" s="3">
        <f t="shared" si="4"/>
        <v>10000</v>
      </c>
      <c r="H18" s="3">
        <v>349.0</v>
      </c>
      <c r="I18" s="3">
        <f t="shared" si="5"/>
        <v>4613</v>
      </c>
      <c r="J18" s="3"/>
      <c r="K18" s="3"/>
      <c r="L18" s="3"/>
    </row>
    <row r="19">
      <c r="A19" s="4">
        <v>42016.0</v>
      </c>
      <c r="B19" s="3">
        <f t="shared" si="1"/>
        <v>14404</v>
      </c>
      <c r="C19" s="3">
        <v>10183.33</v>
      </c>
      <c r="D19" s="3">
        <f t="shared" si="2"/>
        <v>-11915.51</v>
      </c>
      <c r="E19" s="3">
        <f t="shared" si="3"/>
        <v>20</v>
      </c>
      <c r="F19" s="3"/>
      <c r="G19" s="3">
        <f t="shared" si="4"/>
        <v>10000</v>
      </c>
      <c r="H19" s="3">
        <v>570.0</v>
      </c>
      <c r="I19" s="3">
        <f t="shared" si="5"/>
        <v>5183</v>
      </c>
      <c r="J19" s="3"/>
      <c r="K19" s="3"/>
      <c r="L19" s="3"/>
    </row>
    <row r="20">
      <c r="A20" s="4">
        <v>42017.0</v>
      </c>
      <c r="B20" s="3">
        <f t="shared" si="1"/>
        <v>13834</v>
      </c>
      <c r="C20" s="3">
        <v>9633.33</v>
      </c>
      <c r="D20" s="3">
        <f t="shared" si="2"/>
        <v>-11927.84</v>
      </c>
      <c r="E20" s="3">
        <f t="shared" si="3"/>
        <v>-12.33</v>
      </c>
      <c r="F20" s="3"/>
      <c r="G20" s="3">
        <f t="shared" si="4"/>
        <v>10000</v>
      </c>
      <c r="H20" s="3">
        <v>421.0</v>
      </c>
      <c r="I20" s="3">
        <f t="shared" si="5"/>
        <v>5604</v>
      </c>
      <c r="J20" s="3"/>
      <c r="K20" s="3"/>
      <c r="L20" s="3"/>
    </row>
    <row r="21" ht="15.75" customHeight="1">
      <c r="A21" s="4">
        <v>42018.0</v>
      </c>
      <c r="B21" s="3">
        <f t="shared" si="1"/>
        <v>13413</v>
      </c>
      <c r="C21" s="3">
        <v>9200.0</v>
      </c>
      <c r="D21" s="3">
        <f t="shared" si="2"/>
        <v>-11867.84</v>
      </c>
      <c r="E21" s="3">
        <f t="shared" si="3"/>
        <v>60</v>
      </c>
      <c r="F21" s="3"/>
      <c r="G21" s="3">
        <f t="shared" si="4"/>
        <v>10000</v>
      </c>
      <c r="H21" s="3">
        <v>460.0</v>
      </c>
      <c r="I21" s="3">
        <f t="shared" si="5"/>
        <v>6064</v>
      </c>
      <c r="J21" s="3"/>
      <c r="K21" s="3"/>
      <c r="L21" s="3"/>
    </row>
    <row r="22" ht="15.75" customHeight="1">
      <c r="A22" s="4">
        <v>42019.0</v>
      </c>
      <c r="B22" s="3">
        <f t="shared" si="1"/>
        <v>12953</v>
      </c>
      <c r="C22" s="3">
        <v>8800.0</v>
      </c>
      <c r="D22" s="3">
        <f t="shared" si="2"/>
        <v>-11945.84</v>
      </c>
      <c r="E22" s="3">
        <f t="shared" si="3"/>
        <v>-78</v>
      </c>
      <c r="F22" s="3"/>
      <c r="G22" s="3">
        <f t="shared" si="4"/>
        <v>10000</v>
      </c>
      <c r="H22" s="3">
        <v>634.0</v>
      </c>
      <c r="I22" s="3">
        <f t="shared" si="5"/>
        <v>6698</v>
      </c>
      <c r="J22" s="3"/>
      <c r="K22" s="3"/>
      <c r="L22" s="3"/>
    </row>
    <row r="23" ht="15.75" customHeight="1">
      <c r="A23" s="4">
        <v>42020.0</v>
      </c>
      <c r="B23" s="3">
        <f t="shared" si="1"/>
        <v>12319</v>
      </c>
      <c r="C23" s="3">
        <v>8088.0</v>
      </c>
      <c r="D23" s="3">
        <f t="shared" si="2"/>
        <v>-11883.951</v>
      </c>
      <c r="E23" s="3">
        <f t="shared" si="3"/>
        <v>61.889</v>
      </c>
      <c r="F23" s="3"/>
      <c r="G23" s="3">
        <f t="shared" si="4"/>
        <v>10000</v>
      </c>
      <c r="H23" s="3">
        <v>461.0</v>
      </c>
      <c r="I23" s="3">
        <f t="shared" si="5"/>
        <v>7159</v>
      </c>
      <c r="J23" s="3"/>
      <c r="K23" s="3"/>
      <c r="L23" s="3"/>
    </row>
    <row r="24" ht="15.75" customHeight="1">
      <c r="A24" s="4">
        <v>42021.0</v>
      </c>
      <c r="B24" s="3">
        <f t="shared" si="1"/>
        <v>11858</v>
      </c>
      <c r="C24" s="3">
        <v>7688.889</v>
      </c>
      <c r="D24" s="3">
        <f t="shared" si="2"/>
        <v>-11917.14</v>
      </c>
      <c r="E24" s="3">
        <f t="shared" si="3"/>
        <v>-33.189</v>
      </c>
      <c r="F24" s="3"/>
      <c r="G24" s="3">
        <f t="shared" si="4"/>
        <v>10000</v>
      </c>
      <c r="H24" s="3">
        <v>489.0</v>
      </c>
      <c r="I24" s="3">
        <f t="shared" si="5"/>
        <v>7648</v>
      </c>
      <c r="J24" s="3"/>
      <c r="K24" s="3"/>
      <c r="L24" s="3"/>
    </row>
    <row r="25" ht="15.75" customHeight="1">
      <c r="A25" s="4">
        <v>42022.0</v>
      </c>
      <c r="B25" s="3">
        <f t="shared" si="1"/>
        <v>11369</v>
      </c>
      <c r="C25" s="3">
        <v>7166.7</v>
      </c>
      <c r="D25" s="3">
        <f t="shared" si="2"/>
        <v>-11897.24</v>
      </c>
      <c r="E25" s="3">
        <f t="shared" si="3"/>
        <v>19.9</v>
      </c>
      <c r="F25" s="3"/>
      <c r="G25" s="3">
        <f t="shared" si="4"/>
        <v>10000</v>
      </c>
      <c r="H25" s="3">
        <v>431.0</v>
      </c>
      <c r="I25" s="3">
        <f t="shared" si="5"/>
        <v>8079</v>
      </c>
      <c r="J25" s="3"/>
      <c r="K25" s="3"/>
      <c r="L25" s="3"/>
    </row>
    <row r="26" ht="15.75" customHeight="1">
      <c r="A26" s="4">
        <v>42023.0</v>
      </c>
      <c r="B26" s="3">
        <f t="shared" si="1"/>
        <v>10938</v>
      </c>
      <c r="C26" s="3">
        <v>6755.6</v>
      </c>
      <c r="D26" s="3">
        <f t="shared" si="2"/>
        <v>-11909.04</v>
      </c>
      <c r="E26" s="3">
        <f t="shared" si="3"/>
        <v>-11.8</v>
      </c>
      <c r="F26" s="3"/>
      <c r="G26" s="3">
        <f t="shared" si="4"/>
        <v>10000</v>
      </c>
      <c r="H26" s="3">
        <v>566.0</v>
      </c>
      <c r="I26" s="3">
        <f t="shared" si="5"/>
        <v>8645</v>
      </c>
      <c r="J26" s="3"/>
      <c r="K26" s="3"/>
      <c r="L26" s="3"/>
    </row>
    <row r="27" ht="15.75" customHeight="1">
      <c r="A27" s="4">
        <v>42024.0</v>
      </c>
      <c r="B27" s="3">
        <f t="shared" si="1"/>
        <v>10372</v>
      </c>
      <c r="C27" s="3">
        <v>6177.8</v>
      </c>
      <c r="D27" s="3">
        <f t="shared" si="2"/>
        <v>-11895.73</v>
      </c>
      <c r="E27" s="3">
        <f t="shared" si="3"/>
        <v>13.31</v>
      </c>
      <c r="F27" s="3"/>
      <c r="G27" s="3">
        <f t="shared" si="4"/>
        <v>10000</v>
      </c>
      <c r="H27" s="3">
        <v>480.0</v>
      </c>
      <c r="I27" s="3">
        <f t="shared" si="5"/>
        <v>9125</v>
      </c>
      <c r="J27" s="3"/>
      <c r="K27" s="3"/>
      <c r="L27" s="3"/>
    </row>
    <row r="28" ht="15.75" customHeight="1">
      <c r="A28" s="4">
        <v>42025.0</v>
      </c>
      <c r="B28" s="3">
        <f t="shared" si="1"/>
        <v>9892</v>
      </c>
      <c r="C28" s="3">
        <v>5711.11</v>
      </c>
      <c r="D28" s="3">
        <f t="shared" si="2"/>
        <v>-11906.84</v>
      </c>
      <c r="E28" s="3">
        <f t="shared" si="3"/>
        <v>-11.11</v>
      </c>
      <c r="F28" s="3"/>
      <c r="G28" s="3">
        <f t="shared" si="4"/>
        <v>10000</v>
      </c>
      <c r="H28" s="3">
        <v>530.0</v>
      </c>
      <c r="I28" s="3">
        <f t="shared" si="5"/>
        <v>9655</v>
      </c>
      <c r="J28" s="3"/>
      <c r="K28" s="3"/>
      <c r="L28" s="3"/>
    </row>
    <row r="29" ht="15.75" customHeight="1">
      <c r="A29" s="4">
        <v>42026.0</v>
      </c>
      <c r="B29" s="3">
        <f t="shared" si="1"/>
        <v>9362</v>
      </c>
      <c r="C29" s="3">
        <v>5170.0</v>
      </c>
      <c r="D29" s="3">
        <f t="shared" si="2"/>
        <v>-11872.64</v>
      </c>
      <c r="E29" s="3">
        <f t="shared" si="3"/>
        <v>34.2</v>
      </c>
      <c r="F29" s="3"/>
      <c r="G29" s="3">
        <f t="shared" si="4"/>
        <v>10000</v>
      </c>
      <c r="H29" s="3">
        <v>720.0</v>
      </c>
      <c r="I29" s="3">
        <f t="shared" si="5"/>
        <v>10375</v>
      </c>
      <c r="J29" s="3"/>
      <c r="K29" s="3"/>
      <c r="L29" s="3"/>
    </row>
    <row r="30" ht="15.75" customHeight="1">
      <c r="A30" s="4">
        <v>42027.0</v>
      </c>
      <c r="B30" s="3">
        <f t="shared" si="1"/>
        <v>8642</v>
      </c>
      <c r="C30" s="3">
        <v>4484.2</v>
      </c>
      <c r="D30" s="3">
        <f t="shared" si="2"/>
        <v>-11891.84</v>
      </c>
      <c r="E30" s="3">
        <f t="shared" si="3"/>
        <v>-19.2</v>
      </c>
      <c r="F30" s="3"/>
      <c r="G30" s="3">
        <f t="shared" si="4"/>
        <v>10000</v>
      </c>
      <c r="H30" s="3">
        <v>345.0</v>
      </c>
      <c r="I30" s="3">
        <f t="shared" si="5"/>
        <v>10720</v>
      </c>
      <c r="J30" s="3"/>
      <c r="K30" s="3"/>
      <c r="L30" s="3"/>
    </row>
    <row r="31" ht="15.75" customHeight="1">
      <c r="A31" s="4">
        <v>42028.0</v>
      </c>
      <c r="B31" s="3">
        <f t="shared" si="1"/>
        <v>8297</v>
      </c>
      <c r="C31" s="3">
        <v>4120.0</v>
      </c>
      <c r="D31" s="3">
        <f t="shared" si="2"/>
        <v>-11899.84</v>
      </c>
      <c r="E31" s="3">
        <f t="shared" si="3"/>
        <v>-8</v>
      </c>
      <c r="F31" s="3"/>
      <c r="G31" s="3">
        <f t="shared" si="4"/>
        <v>10000</v>
      </c>
      <c r="H31" s="3">
        <v>512.0</v>
      </c>
      <c r="I31" s="3">
        <f t="shared" si="5"/>
        <v>11232</v>
      </c>
      <c r="J31" s="3"/>
      <c r="K31" s="3"/>
      <c r="L31" s="3"/>
    </row>
    <row r="32" ht="15.75" customHeight="1">
      <c r="A32" s="4">
        <v>42029.0</v>
      </c>
      <c r="B32" s="3">
        <f t="shared" si="1"/>
        <v>7785</v>
      </c>
      <c r="C32" s="3">
        <v>3600.0</v>
      </c>
      <c r="D32" s="3">
        <f t="shared" si="2"/>
        <v>-11892.44</v>
      </c>
      <c r="E32" s="3">
        <f t="shared" si="3"/>
        <v>7.4</v>
      </c>
      <c r="F32" s="3"/>
      <c r="G32" s="3">
        <f t="shared" si="4"/>
        <v>10000</v>
      </c>
      <c r="H32" s="3">
        <v>436.0</v>
      </c>
      <c r="I32" s="3">
        <f t="shared" si="5"/>
        <v>11668</v>
      </c>
      <c r="J32" s="3"/>
      <c r="K32" s="3"/>
      <c r="L32" s="3"/>
    </row>
    <row r="33" ht="15.75" customHeight="1">
      <c r="A33" s="4">
        <v>42030.0</v>
      </c>
      <c r="B33" s="3">
        <f t="shared" si="1"/>
        <v>7349</v>
      </c>
      <c r="C33" s="3">
        <v>3171.4</v>
      </c>
      <c r="D33" s="3">
        <f t="shared" si="2"/>
        <v>-11883.84</v>
      </c>
      <c r="E33" s="3">
        <f t="shared" si="3"/>
        <v>8.6</v>
      </c>
      <c r="F33" s="3"/>
      <c r="G33" s="3">
        <f t="shared" si="4"/>
        <v>10000</v>
      </c>
      <c r="H33" s="3">
        <v>676.0</v>
      </c>
      <c r="I33" s="3">
        <f t="shared" si="5"/>
        <v>12344</v>
      </c>
      <c r="J33" s="3"/>
      <c r="K33" s="3"/>
      <c r="L33" s="3"/>
    </row>
    <row r="34" ht="15.75" customHeight="1">
      <c r="A34" s="4">
        <v>42031.0</v>
      </c>
      <c r="B34" s="3">
        <f t="shared" si="1"/>
        <v>6673</v>
      </c>
      <c r="C34" s="3">
        <v>2504.0</v>
      </c>
      <c r="D34" s="3">
        <f t="shared" si="2"/>
        <v>-11920.54</v>
      </c>
      <c r="E34" s="3">
        <f t="shared" si="3"/>
        <v>-36.7</v>
      </c>
      <c r="F34" s="3"/>
      <c r="G34" s="3">
        <f t="shared" si="4"/>
        <v>10000</v>
      </c>
      <c r="H34" s="3">
        <v>534.0</v>
      </c>
      <c r="I34" s="3">
        <f t="shared" si="5"/>
        <v>12878</v>
      </c>
      <c r="J34" s="3"/>
      <c r="K34" s="3"/>
      <c r="L34" s="3"/>
    </row>
    <row r="35" ht="15.75" customHeight="1">
      <c r="A35" s="4">
        <v>42032.0</v>
      </c>
      <c r="B35" s="3">
        <f t="shared" si="1"/>
        <v>6139</v>
      </c>
      <c r="C35" s="3">
        <v>1933.3</v>
      </c>
      <c r="D35" s="3">
        <f t="shared" si="2"/>
        <v>-11867.94</v>
      </c>
      <c r="E35" s="3">
        <f t="shared" si="3"/>
        <v>52.6</v>
      </c>
      <c r="F35" s="3"/>
      <c r="G35" s="3">
        <f t="shared" si="4"/>
        <v>10000</v>
      </c>
      <c r="H35" s="3">
        <v>497.0</v>
      </c>
      <c r="I35" s="3">
        <f t="shared" si="5"/>
        <v>13375</v>
      </c>
      <c r="J35" s="3"/>
      <c r="K35" s="3" t="s">
        <v>13</v>
      </c>
      <c r="L35" s="3"/>
    </row>
    <row r="36" ht="15.75" customHeight="1">
      <c r="A36" s="4">
        <v>42033.0</v>
      </c>
      <c r="B36" s="3">
        <f t="shared" si="1"/>
        <v>5642</v>
      </c>
      <c r="C36" s="3">
        <v>1488.9</v>
      </c>
      <c r="D36" s="3">
        <f t="shared" si="2"/>
        <v>-11944.84</v>
      </c>
      <c r="E36" s="3">
        <f t="shared" si="3"/>
        <v>-76.9</v>
      </c>
      <c r="F36" s="3">
        <v>10000.0</v>
      </c>
      <c r="G36" s="3">
        <f t="shared" si="4"/>
        <v>20000</v>
      </c>
      <c r="H36" s="3">
        <v>687.0</v>
      </c>
      <c r="I36" s="3">
        <f t="shared" si="5"/>
        <v>14062</v>
      </c>
      <c r="J36" s="3" t="s">
        <v>14</v>
      </c>
      <c r="K36" s="3">
        <f>D45</f>
        <v>478.90625</v>
      </c>
      <c r="L36" s="3"/>
    </row>
    <row r="37" ht="15.75" customHeight="1">
      <c r="A37" s="4">
        <v>42034.0</v>
      </c>
      <c r="B37" s="3">
        <f t="shared" si="1"/>
        <v>14955</v>
      </c>
      <c r="C37" s="3">
        <v>10725.0</v>
      </c>
      <c r="D37" s="3">
        <f t="shared" si="2"/>
        <v>-11982.84</v>
      </c>
      <c r="E37" s="3">
        <f t="shared" si="3"/>
        <v>-38</v>
      </c>
      <c r="F37" s="3"/>
      <c r="G37" s="3">
        <f t="shared" si="4"/>
        <v>20000</v>
      </c>
      <c r="H37" s="3">
        <v>403.0</v>
      </c>
      <c r="I37" s="3">
        <f t="shared" si="5"/>
        <v>14465</v>
      </c>
      <c r="J37" s="3" t="s">
        <v>15</v>
      </c>
      <c r="K37" s="3"/>
      <c r="L37" s="3"/>
    </row>
    <row r="38" ht="15.75" customHeight="1">
      <c r="A38" s="4">
        <v>42035.0</v>
      </c>
      <c r="B38" s="3">
        <f t="shared" si="1"/>
        <v>14552</v>
      </c>
      <c r="C38" s="3">
        <v>10284.0</v>
      </c>
      <c r="D38" s="3">
        <f t="shared" si="2"/>
        <v>-11979.24</v>
      </c>
      <c r="E38" s="3">
        <f t="shared" si="3"/>
        <v>3.6</v>
      </c>
      <c r="F38" s="3"/>
      <c r="G38" s="3">
        <f t="shared" si="4"/>
        <v>20000</v>
      </c>
      <c r="H38" s="3">
        <v>432.0</v>
      </c>
      <c r="I38" s="3">
        <f t="shared" si="5"/>
        <v>14897</v>
      </c>
      <c r="J38" s="3" t="s">
        <v>16</v>
      </c>
      <c r="K38" s="3"/>
      <c r="L38" s="3"/>
    </row>
    <row r="39" ht="15.75" customHeight="1">
      <c r="A39" s="4">
        <v>42036.0</v>
      </c>
      <c r="B39" s="3">
        <f t="shared" si="1"/>
        <v>14120</v>
      </c>
      <c r="C39" s="3">
        <v>9855.6</v>
      </c>
      <c r="D39" s="3">
        <f t="shared" si="2"/>
        <v>-12006.84</v>
      </c>
      <c r="E39" s="3">
        <f t="shared" si="3"/>
        <v>-27.6</v>
      </c>
      <c r="F39" s="3"/>
      <c r="G39" s="3">
        <f t="shared" si="4"/>
        <v>20000</v>
      </c>
      <c r="H39" s="3">
        <v>428.0</v>
      </c>
      <c r="I39" s="3">
        <f t="shared" si="5"/>
        <v>15325</v>
      </c>
      <c r="J39" s="3" t="s">
        <v>17</v>
      </c>
      <c r="K39" s="3"/>
      <c r="L39" s="3"/>
    </row>
    <row r="40" ht="15.75" customHeight="1">
      <c r="A40" s="3"/>
      <c r="B40" s="3"/>
      <c r="C40" s="3">
        <v>9400.0</v>
      </c>
      <c r="D40" s="3"/>
      <c r="E40" s="3"/>
      <c r="F40" s="3"/>
      <c r="G40" s="3"/>
      <c r="H40" s="3"/>
      <c r="I40" s="3">
        <v>0.0</v>
      </c>
      <c r="J40" s="3" t="s">
        <v>18</v>
      </c>
      <c r="K40" s="3"/>
      <c r="L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 t="s">
        <v>19</v>
      </c>
      <c r="K41" s="3"/>
      <c r="L41" s="3"/>
    </row>
    <row r="42" ht="15.75" customHeight="1">
      <c r="A42" s="3"/>
      <c r="B42" s="3"/>
      <c r="C42" s="3"/>
      <c r="D42" s="3"/>
      <c r="E42" s="3">
        <v>-122.0</v>
      </c>
      <c r="F42" s="3">
        <v>10000.0</v>
      </c>
      <c r="G42" s="3"/>
      <c r="H42" s="3">
        <v>14418.0</v>
      </c>
      <c r="I42" s="3"/>
      <c r="J42" s="3" t="s">
        <v>20</v>
      </c>
      <c r="K42" s="3"/>
      <c r="L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 t="s">
        <v>21</v>
      </c>
      <c r="K43" s="3"/>
      <c r="L43" s="3"/>
    </row>
    <row r="44" ht="15.75" customHeight="1">
      <c r="A44" s="3"/>
      <c r="B44" s="3" t="s">
        <v>22</v>
      </c>
      <c r="C44" s="3"/>
      <c r="D44" s="3">
        <v>-0.85</v>
      </c>
      <c r="E44" s="3"/>
      <c r="F44" s="3"/>
      <c r="G44" s="3"/>
      <c r="H44" s="3"/>
      <c r="I44" s="3"/>
      <c r="J44" s="3" t="s">
        <v>23</v>
      </c>
      <c r="K44" s="3"/>
      <c r="L44" s="3"/>
    </row>
    <row r="45" ht="15.75" customHeight="1">
      <c r="A45" s="3"/>
      <c r="B45" s="3" t="s">
        <v>24</v>
      </c>
      <c r="C45" s="3"/>
      <c r="D45" s="3">
        <f>AVERAGE(H8:H39)</f>
        <v>478.90625</v>
      </c>
      <c r="E45" s="3"/>
      <c r="F45" s="3"/>
      <c r="G45" s="3"/>
      <c r="H45" s="3"/>
      <c r="I45" s="3"/>
      <c r="J45" s="3" t="s">
        <v>25</v>
      </c>
      <c r="K45" s="3"/>
      <c r="L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 t="s">
        <v>26</v>
      </c>
      <c r="K46" s="3"/>
      <c r="L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 t="s">
        <v>27</v>
      </c>
      <c r="K47" s="3"/>
      <c r="L47" s="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6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9.29"/>
    <col customWidth="1" min="3" max="3" width="9.86"/>
    <col customWidth="1" min="4" max="5" width="9.29"/>
    <col customWidth="1" min="6" max="6" width="9.86"/>
    <col customWidth="1" min="7" max="9" width="9.29"/>
    <col customWidth="1" min="10" max="10" width="8.71"/>
    <col customWidth="1" min="11" max="11" width="9.29"/>
    <col customWidth="1" min="12" max="26" width="8.71"/>
  </cols>
  <sheetData>
    <row r="2">
      <c r="D2" t="s">
        <v>0</v>
      </c>
    </row>
    <row r="3">
      <c r="A3" s="1"/>
      <c r="B3" s="1"/>
      <c r="C3" s="2">
        <v>42036.0</v>
      </c>
      <c r="D3" s="1"/>
      <c r="E3" s="1"/>
      <c r="F3" s="1"/>
      <c r="G3" s="1"/>
      <c r="H3" s="1"/>
      <c r="I3" s="1"/>
      <c r="J3" s="3"/>
      <c r="K3" s="3"/>
      <c r="L3" s="3"/>
    </row>
    <row r="4">
      <c r="A4" s="1" t="s">
        <v>15</v>
      </c>
      <c r="B4" s="1"/>
      <c r="C4" s="1"/>
      <c r="D4" s="1"/>
      <c r="E4" s="1"/>
      <c r="F4" s="1"/>
      <c r="G4" s="1"/>
      <c r="H4" s="1"/>
      <c r="I4" s="1"/>
      <c r="J4" s="3"/>
      <c r="K4" s="3"/>
      <c r="L4" s="3"/>
    </row>
    <row r="5">
      <c r="A5" s="1"/>
      <c r="B5" s="1" t="s">
        <v>2</v>
      </c>
      <c r="C5" s="1"/>
      <c r="D5" s="1" t="s">
        <v>3</v>
      </c>
      <c r="E5" s="1" t="s">
        <v>3</v>
      </c>
      <c r="F5" s="1"/>
      <c r="G5" s="1"/>
      <c r="H5" s="1"/>
      <c r="I5" s="1"/>
      <c r="J5" s="3"/>
      <c r="K5" s="3"/>
      <c r="L5" s="3"/>
    </row>
    <row r="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4">
        <v>42036.0</v>
      </c>
      <c r="B8" s="3">
        <v>14120.0</v>
      </c>
      <c r="C8" s="3">
        <v>9855.6</v>
      </c>
      <c r="D8" s="3">
        <v>-12006.8</v>
      </c>
      <c r="E8" s="3">
        <v>-27.6</v>
      </c>
      <c r="F8" s="3"/>
      <c r="G8" s="3">
        <v>20000.0</v>
      </c>
      <c r="H8" s="3">
        <v>428.0</v>
      </c>
      <c r="I8" s="3">
        <v>15325.0</v>
      </c>
      <c r="J8" s="3"/>
      <c r="K8" s="3"/>
      <c r="L8" s="3"/>
    </row>
    <row r="9">
      <c r="A9" s="4">
        <v>42037.0</v>
      </c>
      <c r="B9" s="3">
        <f t="shared" ref="B9:B36" si="1">B8-H8+F8</f>
        <v>13692</v>
      </c>
      <c r="C9" s="3">
        <v>9400.0</v>
      </c>
      <c r="D9" s="3">
        <f t="shared" ref="D9:D36" si="2">D8+E9</f>
        <v>-11979.8</v>
      </c>
      <c r="E9" s="3">
        <f t="shared" ref="E9:E36" si="3">C10+H9-C9-F9</f>
        <v>27</v>
      </c>
      <c r="F9" s="3"/>
      <c r="G9" s="3">
        <f t="shared" ref="G9:G36" si="4">G8+F9</f>
        <v>20000</v>
      </c>
      <c r="H9" s="3">
        <v>777.0</v>
      </c>
      <c r="I9" s="3">
        <f t="shared" ref="I9:I36" si="5">I8++H9</f>
        <v>16102</v>
      </c>
      <c r="J9" s="3"/>
      <c r="K9" s="3"/>
      <c r="L9" s="3"/>
    </row>
    <row r="10">
      <c r="A10" s="4">
        <v>42038.0</v>
      </c>
      <c r="B10" s="3">
        <f t="shared" si="1"/>
        <v>12915</v>
      </c>
      <c r="C10" s="3">
        <v>8650.0</v>
      </c>
      <c r="D10" s="4">
        <f t="shared" si="2"/>
        <v>-11997.8</v>
      </c>
      <c r="E10" s="4">
        <f t="shared" si="3"/>
        <v>-18</v>
      </c>
      <c r="F10" s="4"/>
      <c r="G10" s="4">
        <f t="shared" si="4"/>
        <v>20000</v>
      </c>
      <c r="H10" s="3">
        <v>432.0</v>
      </c>
      <c r="I10" s="3">
        <f t="shared" si="5"/>
        <v>16534</v>
      </c>
      <c r="J10" s="3"/>
      <c r="K10" s="3"/>
      <c r="L10" s="3"/>
    </row>
    <row r="11">
      <c r="A11" s="4">
        <v>42039.0</v>
      </c>
      <c r="B11" s="4">
        <f t="shared" si="1"/>
        <v>12483</v>
      </c>
      <c r="C11" s="3">
        <v>8200.0</v>
      </c>
      <c r="D11" s="3">
        <f t="shared" si="2"/>
        <v>-12003.7</v>
      </c>
      <c r="E11" s="4">
        <f t="shared" si="3"/>
        <v>-5.9</v>
      </c>
      <c r="F11" s="4"/>
      <c r="G11" s="3">
        <f t="shared" si="4"/>
        <v>20000</v>
      </c>
      <c r="H11" s="3">
        <v>373.0</v>
      </c>
      <c r="I11" s="3">
        <f t="shared" si="5"/>
        <v>16907</v>
      </c>
      <c r="J11" s="3"/>
      <c r="K11" s="3"/>
      <c r="L11" s="3"/>
    </row>
    <row r="12">
      <c r="A12" s="4">
        <v>42040.0</v>
      </c>
      <c r="B12" s="3">
        <f t="shared" si="1"/>
        <v>12110</v>
      </c>
      <c r="C12" s="3">
        <v>7821.1</v>
      </c>
      <c r="D12" s="4">
        <f t="shared" si="2"/>
        <v>-11940.33</v>
      </c>
      <c r="E12" s="4">
        <f t="shared" si="3"/>
        <v>63.37</v>
      </c>
      <c r="F12" s="4"/>
      <c r="G12" s="4">
        <f t="shared" si="4"/>
        <v>20000</v>
      </c>
      <c r="H12" s="3">
        <v>508.0</v>
      </c>
      <c r="I12" s="3">
        <f t="shared" si="5"/>
        <v>17415</v>
      </c>
      <c r="J12" s="3"/>
      <c r="K12" s="3"/>
      <c r="L12" s="3"/>
    </row>
    <row r="13">
      <c r="A13" s="4">
        <v>42041.0</v>
      </c>
      <c r="B13" s="4">
        <f t="shared" si="1"/>
        <v>11602</v>
      </c>
      <c r="C13" s="3">
        <v>7376.47</v>
      </c>
      <c r="D13" s="3">
        <f t="shared" si="2"/>
        <v>-11966.8</v>
      </c>
      <c r="E13" s="4">
        <f t="shared" si="3"/>
        <v>-26.47</v>
      </c>
      <c r="F13" s="4"/>
      <c r="G13" s="3">
        <f t="shared" si="4"/>
        <v>20000</v>
      </c>
      <c r="H13" s="3">
        <v>430.0</v>
      </c>
      <c r="I13" s="3">
        <f t="shared" si="5"/>
        <v>17845</v>
      </c>
      <c r="J13" s="3"/>
      <c r="K13" s="3"/>
      <c r="L13" s="3"/>
    </row>
    <row r="14">
      <c r="A14" s="4">
        <v>42042.0</v>
      </c>
      <c r="B14" s="3">
        <f t="shared" si="1"/>
        <v>11172</v>
      </c>
      <c r="C14" s="3">
        <v>6920.0</v>
      </c>
      <c r="D14" s="4">
        <f t="shared" si="2"/>
        <v>-11962.8</v>
      </c>
      <c r="E14" s="4">
        <f t="shared" si="3"/>
        <v>4</v>
      </c>
      <c r="F14" s="4"/>
      <c r="G14" s="4">
        <f t="shared" si="4"/>
        <v>20000</v>
      </c>
      <c r="H14" s="3">
        <v>564.0</v>
      </c>
      <c r="I14" s="3">
        <f t="shared" si="5"/>
        <v>18409</v>
      </c>
      <c r="J14" s="3"/>
      <c r="K14" s="3"/>
      <c r="L14" s="3"/>
    </row>
    <row r="15">
      <c r="A15" s="4">
        <v>42043.0</v>
      </c>
      <c r="B15" s="4">
        <f t="shared" si="1"/>
        <v>10608</v>
      </c>
      <c r="C15" s="3">
        <v>6360.0</v>
      </c>
      <c r="D15" s="3">
        <f t="shared" si="2"/>
        <v>-11954.3</v>
      </c>
      <c r="E15" s="4">
        <f t="shared" si="3"/>
        <v>8.5</v>
      </c>
      <c r="F15" s="4"/>
      <c r="G15" s="3">
        <f t="shared" si="4"/>
        <v>20000</v>
      </c>
      <c r="H15" s="3">
        <v>392.0</v>
      </c>
      <c r="I15" s="3">
        <f t="shared" si="5"/>
        <v>18801</v>
      </c>
      <c r="J15" s="3"/>
      <c r="K15" s="3"/>
      <c r="L15" s="3"/>
    </row>
    <row r="16">
      <c r="A16" s="4">
        <v>42044.0</v>
      </c>
      <c r="B16" s="3">
        <f t="shared" si="1"/>
        <v>10216</v>
      </c>
      <c r="C16" s="3">
        <v>5976.5</v>
      </c>
      <c r="D16" s="4">
        <f t="shared" si="2"/>
        <v>-11955.8</v>
      </c>
      <c r="E16" s="4">
        <f t="shared" si="3"/>
        <v>-1.5</v>
      </c>
      <c r="F16" s="4"/>
      <c r="G16" s="4">
        <f t="shared" si="4"/>
        <v>20000</v>
      </c>
      <c r="H16" s="3">
        <v>575.0</v>
      </c>
      <c r="I16" s="3">
        <f t="shared" si="5"/>
        <v>19376</v>
      </c>
      <c r="J16" s="3"/>
      <c r="K16" s="3"/>
      <c r="L16" s="3"/>
    </row>
    <row r="17">
      <c r="A17" s="4">
        <v>42045.0</v>
      </c>
      <c r="B17" s="4">
        <f t="shared" si="1"/>
        <v>9641</v>
      </c>
      <c r="C17" s="3">
        <v>5400.0</v>
      </c>
      <c r="D17" s="3">
        <f t="shared" si="2"/>
        <v>-11876.8</v>
      </c>
      <c r="E17" s="4">
        <f t="shared" si="3"/>
        <v>79</v>
      </c>
      <c r="F17" s="4"/>
      <c r="G17" s="3">
        <f t="shared" si="4"/>
        <v>20000</v>
      </c>
      <c r="H17" s="3">
        <v>539.0</v>
      </c>
      <c r="I17" s="3">
        <f t="shared" si="5"/>
        <v>19915</v>
      </c>
      <c r="J17" s="3"/>
      <c r="K17" s="3"/>
      <c r="L17" s="3"/>
    </row>
    <row r="18">
      <c r="A18" s="4">
        <v>42046.0</v>
      </c>
      <c r="B18" s="3">
        <f t="shared" si="1"/>
        <v>9102</v>
      </c>
      <c r="C18" s="3">
        <v>4940.0</v>
      </c>
      <c r="D18" s="4">
        <f t="shared" si="2"/>
        <v>-11624.8</v>
      </c>
      <c r="E18" s="4">
        <f t="shared" si="3"/>
        <v>252</v>
      </c>
      <c r="F18" s="4"/>
      <c r="G18" s="4">
        <f t="shared" si="4"/>
        <v>20000</v>
      </c>
      <c r="H18" s="3">
        <v>322.0</v>
      </c>
      <c r="I18" s="3">
        <f t="shared" si="5"/>
        <v>20237</v>
      </c>
      <c r="J18" s="3"/>
      <c r="K18" s="3"/>
      <c r="L18" s="3"/>
    </row>
    <row r="19">
      <c r="A19" s="4">
        <v>42047.0</v>
      </c>
      <c r="B19" s="4">
        <f t="shared" si="1"/>
        <v>8780</v>
      </c>
      <c r="C19" s="3">
        <v>4870.0</v>
      </c>
      <c r="D19" s="3">
        <f t="shared" si="2"/>
        <v>-11867.8</v>
      </c>
      <c r="E19" s="4">
        <f t="shared" si="3"/>
        <v>-243</v>
      </c>
      <c r="F19" s="4"/>
      <c r="G19" s="3">
        <f t="shared" si="4"/>
        <v>20000</v>
      </c>
      <c r="H19" s="3">
        <v>527.0</v>
      </c>
      <c r="I19" s="3">
        <f t="shared" si="5"/>
        <v>20764</v>
      </c>
      <c r="J19" s="3"/>
      <c r="K19" s="3"/>
      <c r="L19" s="3"/>
    </row>
    <row r="20">
      <c r="A20" s="4">
        <v>42048.0</v>
      </c>
      <c r="B20" s="3">
        <f t="shared" si="1"/>
        <v>8253</v>
      </c>
      <c r="C20" s="3">
        <v>4100.0</v>
      </c>
      <c r="D20" s="4">
        <f t="shared" si="2"/>
        <v>-11809.8</v>
      </c>
      <c r="E20" s="4">
        <f t="shared" si="3"/>
        <v>58</v>
      </c>
      <c r="F20" s="4"/>
      <c r="G20" s="4">
        <f t="shared" si="4"/>
        <v>20000</v>
      </c>
      <c r="H20" s="3">
        <v>358.0</v>
      </c>
      <c r="I20" s="3">
        <f t="shared" si="5"/>
        <v>21122</v>
      </c>
      <c r="J20" s="3"/>
      <c r="K20" s="3"/>
      <c r="L20" s="3"/>
    </row>
    <row r="21" ht="15.75" customHeight="1">
      <c r="A21" s="4">
        <v>42049.0</v>
      </c>
      <c r="B21" s="4">
        <f t="shared" si="1"/>
        <v>7895</v>
      </c>
      <c r="C21" s="3">
        <v>3800.0</v>
      </c>
      <c r="D21" s="3">
        <f t="shared" si="2"/>
        <v>-11870.1</v>
      </c>
      <c r="E21" s="4">
        <f t="shared" si="3"/>
        <v>-60.3</v>
      </c>
      <c r="F21" s="4"/>
      <c r="G21" s="3">
        <f t="shared" si="4"/>
        <v>20000</v>
      </c>
      <c r="H21" s="3">
        <v>454.0</v>
      </c>
      <c r="I21" s="3">
        <f t="shared" si="5"/>
        <v>21576</v>
      </c>
      <c r="J21" s="3"/>
      <c r="K21" s="3"/>
      <c r="L21" s="3"/>
    </row>
    <row r="22" ht="15.75" customHeight="1">
      <c r="A22" s="4">
        <v>42050.0</v>
      </c>
      <c r="B22" s="3">
        <f t="shared" si="1"/>
        <v>7441</v>
      </c>
      <c r="C22" s="3">
        <v>3285.7</v>
      </c>
      <c r="D22" s="4">
        <f t="shared" si="2"/>
        <v>-11868.6</v>
      </c>
      <c r="E22" s="4">
        <f t="shared" si="3"/>
        <v>1.5</v>
      </c>
      <c r="F22" s="4"/>
      <c r="G22" s="4">
        <f t="shared" si="4"/>
        <v>20000</v>
      </c>
      <c r="H22" s="3">
        <v>411.0</v>
      </c>
      <c r="I22" s="3">
        <f t="shared" si="5"/>
        <v>21987</v>
      </c>
      <c r="J22" s="3"/>
      <c r="K22" s="3"/>
      <c r="L22" s="3"/>
    </row>
    <row r="23" ht="15.75" customHeight="1">
      <c r="A23" s="4">
        <v>42051.0</v>
      </c>
      <c r="B23" s="4">
        <f t="shared" si="1"/>
        <v>7030</v>
      </c>
      <c r="C23" s="3">
        <v>2876.2</v>
      </c>
      <c r="D23" s="3">
        <f t="shared" si="2"/>
        <v>-11873.5</v>
      </c>
      <c r="E23" s="4">
        <f t="shared" si="3"/>
        <v>-4.9</v>
      </c>
      <c r="F23" s="4"/>
      <c r="G23" s="3">
        <f t="shared" si="4"/>
        <v>20000</v>
      </c>
      <c r="H23" s="3">
        <v>788.0</v>
      </c>
      <c r="I23" s="3">
        <f t="shared" si="5"/>
        <v>22775</v>
      </c>
      <c r="J23" s="3"/>
      <c r="K23" s="3"/>
      <c r="L23" s="3"/>
    </row>
    <row r="24" ht="15.75" customHeight="1">
      <c r="A24" s="4">
        <v>42052.0</v>
      </c>
      <c r="B24" s="3">
        <f t="shared" si="1"/>
        <v>6242</v>
      </c>
      <c r="C24" s="3">
        <v>2083.3</v>
      </c>
      <c r="D24" s="3">
        <f t="shared" si="2"/>
        <v>-11890.69</v>
      </c>
      <c r="E24" s="3">
        <f t="shared" si="3"/>
        <v>-17.19</v>
      </c>
      <c r="F24" s="3"/>
      <c r="G24" s="3">
        <f t="shared" si="4"/>
        <v>20000</v>
      </c>
      <c r="H24" s="3">
        <v>555.0</v>
      </c>
      <c r="I24" s="3">
        <f t="shared" si="5"/>
        <v>23330</v>
      </c>
      <c r="J24" s="3"/>
      <c r="K24" s="3"/>
      <c r="L24" s="3"/>
    </row>
    <row r="25" ht="15.75" customHeight="1">
      <c r="A25" s="4">
        <v>42053.0</v>
      </c>
      <c r="B25" s="3">
        <f t="shared" si="1"/>
        <v>5687</v>
      </c>
      <c r="C25" s="3">
        <v>1511.11</v>
      </c>
      <c r="D25" s="3">
        <f t="shared" si="2"/>
        <v>-11895.8</v>
      </c>
      <c r="E25" s="3">
        <f t="shared" si="3"/>
        <v>-5.11</v>
      </c>
      <c r="F25" s="3"/>
      <c r="G25" s="3">
        <f t="shared" si="4"/>
        <v>20000</v>
      </c>
      <c r="H25" s="3">
        <v>526.0</v>
      </c>
      <c r="I25" s="3">
        <f t="shared" si="5"/>
        <v>23856</v>
      </c>
      <c r="J25" s="3"/>
      <c r="K25" s="3"/>
      <c r="L25" s="3"/>
    </row>
    <row r="26" ht="15.75" customHeight="1">
      <c r="A26" s="4">
        <v>42054.0</v>
      </c>
      <c r="B26" s="3">
        <f t="shared" si="1"/>
        <v>5161</v>
      </c>
      <c r="C26" s="3">
        <v>980.0</v>
      </c>
      <c r="D26" s="3">
        <f t="shared" si="2"/>
        <v>-12121.8</v>
      </c>
      <c r="E26" s="3">
        <f t="shared" si="3"/>
        <v>-226</v>
      </c>
      <c r="F26" s="3">
        <v>10000.0</v>
      </c>
      <c r="G26" s="3">
        <f t="shared" si="4"/>
        <v>30000</v>
      </c>
      <c r="H26" s="3">
        <v>554.0</v>
      </c>
      <c r="I26" s="3">
        <f t="shared" si="5"/>
        <v>24410</v>
      </c>
      <c r="J26" s="3"/>
      <c r="K26" s="3"/>
      <c r="L26" s="3"/>
    </row>
    <row r="27" ht="15.75" customHeight="1">
      <c r="A27" s="4">
        <v>42055.0</v>
      </c>
      <c r="B27" s="3">
        <f t="shared" si="1"/>
        <v>14607</v>
      </c>
      <c r="C27" s="3">
        <v>10200.0</v>
      </c>
      <c r="D27" s="4">
        <f t="shared" si="2"/>
        <v>-12137.7</v>
      </c>
      <c r="E27" s="4">
        <f t="shared" si="3"/>
        <v>-15.9</v>
      </c>
      <c r="F27" s="4"/>
      <c r="G27" s="4">
        <f t="shared" si="4"/>
        <v>30000</v>
      </c>
      <c r="H27" s="3">
        <v>579.0</v>
      </c>
      <c r="I27" s="3">
        <f t="shared" si="5"/>
        <v>24989</v>
      </c>
      <c r="J27" s="3"/>
      <c r="K27" s="3"/>
      <c r="L27" s="3"/>
    </row>
    <row r="28" ht="15.75" customHeight="1">
      <c r="A28" s="4">
        <v>42056.0</v>
      </c>
      <c r="B28" s="4">
        <f t="shared" si="1"/>
        <v>14028</v>
      </c>
      <c r="C28" s="3">
        <v>9605.1</v>
      </c>
      <c r="D28" s="3">
        <f t="shared" si="2"/>
        <v>-12108.1</v>
      </c>
      <c r="E28" s="4">
        <f t="shared" si="3"/>
        <v>29.6</v>
      </c>
      <c r="F28" s="4"/>
      <c r="G28" s="3">
        <f t="shared" si="4"/>
        <v>30000</v>
      </c>
      <c r="H28" s="3">
        <v>568.0</v>
      </c>
      <c r="I28" s="3">
        <f t="shared" si="5"/>
        <v>25557</v>
      </c>
      <c r="J28" s="3"/>
      <c r="K28" s="3"/>
      <c r="L28" s="3"/>
    </row>
    <row r="29" ht="15.75" customHeight="1">
      <c r="A29" s="4">
        <v>42057.0</v>
      </c>
      <c r="B29" s="3">
        <f t="shared" si="1"/>
        <v>13460</v>
      </c>
      <c r="C29" s="3">
        <v>9066.7</v>
      </c>
      <c r="D29" s="4">
        <f t="shared" si="2"/>
        <v>-12112.8</v>
      </c>
      <c r="E29" s="4">
        <f t="shared" si="3"/>
        <v>-4.7</v>
      </c>
      <c r="F29" s="4"/>
      <c r="G29" s="4">
        <f t="shared" si="4"/>
        <v>30000</v>
      </c>
      <c r="H29" s="3">
        <v>580.0</v>
      </c>
      <c r="I29" s="3">
        <f t="shared" si="5"/>
        <v>26137</v>
      </c>
      <c r="J29" s="3"/>
      <c r="K29" s="3"/>
      <c r="L29" s="3"/>
    </row>
    <row r="30" ht="15.75" customHeight="1">
      <c r="A30" s="4">
        <v>42058.0</v>
      </c>
      <c r="B30" s="4">
        <f t="shared" si="1"/>
        <v>12880</v>
      </c>
      <c r="C30" s="3">
        <v>8482.0</v>
      </c>
      <c r="D30" s="3">
        <f t="shared" si="2"/>
        <v>-12095</v>
      </c>
      <c r="E30" s="4">
        <f t="shared" si="3"/>
        <v>17.8</v>
      </c>
      <c r="F30" s="4"/>
      <c r="G30" s="3">
        <f t="shared" si="4"/>
        <v>30000</v>
      </c>
      <c r="H30" s="3">
        <v>822.0</v>
      </c>
      <c r="I30" s="3">
        <f t="shared" si="5"/>
        <v>26959</v>
      </c>
      <c r="J30" s="3"/>
      <c r="K30" s="3"/>
      <c r="L30" s="3"/>
    </row>
    <row r="31" ht="15.75" customHeight="1">
      <c r="A31" s="4">
        <v>42059.0</v>
      </c>
      <c r="B31" s="3">
        <f t="shared" si="1"/>
        <v>12058</v>
      </c>
      <c r="C31" s="3">
        <v>7677.8</v>
      </c>
      <c r="D31" s="4">
        <f t="shared" si="2"/>
        <v>-12229.8</v>
      </c>
      <c r="E31" s="4">
        <f t="shared" si="3"/>
        <v>-134.8</v>
      </c>
      <c r="F31" s="4"/>
      <c r="G31" s="4">
        <f t="shared" si="4"/>
        <v>30000</v>
      </c>
      <c r="H31" s="3">
        <v>343.0</v>
      </c>
      <c r="I31" s="3">
        <f t="shared" si="5"/>
        <v>27302</v>
      </c>
      <c r="J31" s="3"/>
      <c r="K31" s="3"/>
      <c r="L31" s="3"/>
    </row>
    <row r="32" ht="15.75" customHeight="1">
      <c r="A32" s="4">
        <v>42060.0</v>
      </c>
      <c r="B32" s="4">
        <f t="shared" si="1"/>
        <v>11715</v>
      </c>
      <c r="C32" s="3">
        <v>7200.0</v>
      </c>
      <c r="D32" s="3">
        <f t="shared" si="2"/>
        <v>-12072.8</v>
      </c>
      <c r="E32" s="4">
        <f t="shared" si="3"/>
        <v>157</v>
      </c>
      <c r="F32" s="4"/>
      <c r="G32" s="3">
        <f t="shared" si="4"/>
        <v>30000</v>
      </c>
      <c r="H32" s="3">
        <v>507.0</v>
      </c>
      <c r="I32" s="3">
        <f t="shared" si="5"/>
        <v>27809</v>
      </c>
      <c r="J32" s="3"/>
      <c r="K32" s="3"/>
      <c r="L32" s="3"/>
    </row>
    <row r="33" ht="15.75" customHeight="1">
      <c r="A33" s="4">
        <v>42061.0</v>
      </c>
      <c r="B33" s="3">
        <f t="shared" si="1"/>
        <v>11208</v>
      </c>
      <c r="C33" s="3">
        <v>6850.0</v>
      </c>
      <c r="D33" s="4">
        <f t="shared" si="2"/>
        <v>-12067.8</v>
      </c>
      <c r="E33" s="4">
        <f t="shared" si="3"/>
        <v>5</v>
      </c>
      <c r="F33" s="4"/>
      <c r="G33" s="4">
        <f t="shared" si="4"/>
        <v>30000</v>
      </c>
      <c r="H33" s="3">
        <v>655.0</v>
      </c>
      <c r="I33" s="3">
        <f t="shared" si="5"/>
        <v>28464</v>
      </c>
      <c r="J33" s="3"/>
      <c r="K33" s="3"/>
      <c r="L33" s="3"/>
    </row>
    <row r="34" ht="15.75" customHeight="1">
      <c r="A34" s="4">
        <v>42062.0</v>
      </c>
      <c r="B34" s="4">
        <f t="shared" si="1"/>
        <v>10553</v>
      </c>
      <c r="C34" s="3">
        <v>6200.0</v>
      </c>
      <c r="D34" s="3">
        <f t="shared" si="2"/>
        <v>-12112.8</v>
      </c>
      <c r="E34" s="4">
        <f t="shared" si="3"/>
        <v>-45</v>
      </c>
      <c r="F34" s="4"/>
      <c r="G34" s="3">
        <f t="shared" si="4"/>
        <v>30000</v>
      </c>
      <c r="H34" s="3">
        <v>355.0</v>
      </c>
      <c r="I34" s="3">
        <f t="shared" si="5"/>
        <v>28819</v>
      </c>
      <c r="J34" s="3"/>
      <c r="K34" s="3"/>
      <c r="L34" s="3"/>
    </row>
    <row r="35" ht="15.75" customHeight="1">
      <c r="A35" s="4">
        <v>42063.0</v>
      </c>
      <c r="B35" s="3">
        <f t="shared" si="1"/>
        <v>10198</v>
      </c>
      <c r="C35" s="3">
        <v>5800.0</v>
      </c>
      <c r="D35" s="4">
        <f t="shared" si="2"/>
        <v>-12094.8</v>
      </c>
      <c r="E35" s="4">
        <f t="shared" si="3"/>
        <v>18</v>
      </c>
      <c r="F35" s="4"/>
      <c r="G35" s="4">
        <f t="shared" si="4"/>
        <v>30000</v>
      </c>
      <c r="H35" s="3">
        <v>518.0</v>
      </c>
      <c r="I35" s="3">
        <f t="shared" si="5"/>
        <v>29337</v>
      </c>
      <c r="J35" s="3"/>
      <c r="K35" s="3" t="s">
        <v>13</v>
      </c>
      <c r="L35" s="3"/>
    </row>
    <row r="36" ht="15.75" customHeight="1">
      <c r="A36" s="4">
        <v>42064.0</v>
      </c>
      <c r="B36" s="4">
        <f t="shared" si="1"/>
        <v>9680</v>
      </c>
      <c r="C36" s="3">
        <v>5300.0</v>
      </c>
      <c r="D36" s="4">
        <f t="shared" si="2"/>
        <v>-12083.8</v>
      </c>
      <c r="E36" s="3">
        <f t="shared" si="3"/>
        <v>11</v>
      </c>
      <c r="F36" s="3"/>
      <c r="G36" s="4">
        <f t="shared" si="4"/>
        <v>30000</v>
      </c>
      <c r="H36" s="3">
        <v>511.0</v>
      </c>
      <c r="I36" s="3">
        <f t="shared" si="5"/>
        <v>29848</v>
      </c>
      <c r="J36" s="3" t="s">
        <v>14</v>
      </c>
      <c r="K36" s="3">
        <v>478.9</v>
      </c>
      <c r="L36" s="3"/>
    </row>
    <row r="37" ht="15.75" customHeight="1">
      <c r="A37" s="4"/>
      <c r="B37" s="3"/>
      <c r="C37" s="3">
        <v>4800.0</v>
      </c>
      <c r="D37" s="3"/>
      <c r="E37" s="3"/>
      <c r="F37" s="3"/>
      <c r="G37" s="3"/>
      <c r="H37" s="3"/>
      <c r="I37" s="3"/>
      <c r="J37" s="3" t="s">
        <v>15</v>
      </c>
      <c r="K37" s="3">
        <f>D45</f>
        <v>515.5517241</v>
      </c>
      <c r="L37" s="3"/>
    </row>
    <row r="38" ht="15.75" customHeight="1">
      <c r="A38" s="4"/>
      <c r="B38" s="3"/>
      <c r="C38" s="3"/>
      <c r="D38" s="3"/>
      <c r="E38" s="3">
        <f>SUM(E8:E37)</f>
        <v>-104.6</v>
      </c>
      <c r="F38" s="3"/>
      <c r="G38" s="3"/>
      <c r="H38" s="3"/>
      <c r="I38" s="3"/>
      <c r="J38" s="3" t="s">
        <v>16</v>
      </c>
      <c r="K38" s="3"/>
      <c r="L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 t="s">
        <v>17</v>
      </c>
      <c r="K39" s="3"/>
      <c r="L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>
        <v>0.0</v>
      </c>
      <c r="J40" s="3" t="s">
        <v>18</v>
      </c>
      <c r="K40" s="3"/>
      <c r="L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 t="s">
        <v>19</v>
      </c>
      <c r="K41" s="3"/>
      <c r="L41" s="3"/>
    </row>
    <row r="42" ht="15.75" customHeight="1">
      <c r="A42" s="3"/>
      <c r="B42" s="3"/>
      <c r="C42" s="3"/>
      <c r="D42" s="3"/>
      <c r="E42" s="3"/>
      <c r="F42" s="3">
        <v>10000.0</v>
      </c>
      <c r="G42" s="3"/>
      <c r="H42" s="3">
        <v>14418.0</v>
      </c>
      <c r="I42" s="3"/>
      <c r="J42" s="3" t="s">
        <v>20</v>
      </c>
      <c r="K42" s="3"/>
      <c r="L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 t="s">
        <v>21</v>
      </c>
      <c r="K43" s="3"/>
      <c r="L43" s="3"/>
    </row>
    <row r="44" ht="15.75" customHeight="1">
      <c r="A44" s="3"/>
      <c r="B44" s="3" t="s">
        <v>22</v>
      </c>
      <c r="C44" s="3"/>
      <c r="D44" s="3">
        <v>-0.85</v>
      </c>
      <c r="E44" s="3"/>
      <c r="F44" s="3"/>
      <c r="G44" s="3"/>
      <c r="H44" s="3"/>
      <c r="I44" s="3"/>
      <c r="J44" s="3" t="s">
        <v>23</v>
      </c>
      <c r="K44" s="3"/>
      <c r="L44" s="3"/>
    </row>
    <row r="45" ht="15.75" customHeight="1">
      <c r="A45" s="3"/>
      <c r="B45" s="3" t="s">
        <v>24</v>
      </c>
      <c r="C45" s="3"/>
      <c r="D45" s="3">
        <f>AVERAGE(H8:H39)</f>
        <v>515.5517241</v>
      </c>
      <c r="E45" s="3"/>
      <c r="F45" s="3"/>
      <c r="G45" s="3"/>
      <c r="H45" s="3"/>
      <c r="I45" s="3"/>
      <c r="J45" s="3" t="s">
        <v>25</v>
      </c>
      <c r="K45" s="3"/>
      <c r="L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 t="s">
        <v>26</v>
      </c>
      <c r="K46" s="3"/>
      <c r="L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 t="s">
        <v>27</v>
      </c>
      <c r="K47" s="3"/>
      <c r="L47" s="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6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2.29"/>
    <col customWidth="1" min="3" max="3" width="10.14"/>
    <col customWidth="1" min="4" max="5" width="9.43"/>
    <col customWidth="1" min="6" max="6" width="10.0"/>
    <col customWidth="1" min="7" max="9" width="9.43"/>
    <col customWidth="1" min="10" max="10" width="8.71"/>
    <col customWidth="1" min="11" max="11" width="9.43"/>
    <col customWidth="1" min="12" max="26" width="8.71"/>
  </cols>
  <sheetData>
    <row r="2">
      <c r="D2" t="s">
        <v>0</v>
      </c>
    </row>
    <row r="3">
      <c r="A3" s="1"/>
      <c r="B3" s="1"/>
      <c r="C3" s="2">
        <v>42064.0</v>
      </c>
      <c r="D3" s="1"/>
      <c r="E3" s="1"/>
      <c r="F3" s="1"/>
      <c r="G3" s="1"/>
      <c r="H3" s="1"/>
      <c r="I3" s="1"/>
      <c r="J3" s="3"/>
      <c r="K3" s="3"/>
      <c r="L3" s="3"/>
    </row>
    <row r="4">
      <c r="A4" s="1" t="s">
        <v>16</v>
      </c>
      <c r="B4" s="1"/>
      <c r="C4" s="1"/>
      <c r="D4" s="1"/>
      <c r="E4" s="1"/>
      <c r="F4" s="1"/>
      <c r="G4" s="1"/>
      <c r="H4" s="1"/>
      <c r="I4" s="1"/>
      <c r="J4" s="3"/>
      <c r="K4" s="3"/>
      <c r="L4" s="3"/>
    </row>
    <row r="5">
      <c r="A5" s="1"/>
      <c r="B5" s="1" t="s">
        <v>2</v>
      </c>
      <c r="C5" s="1"/>
      <c r="D5" s="1" t="s">
        <v>3</v>
      </c>
      <c r="E5" s="1" t="s">
        <v>3</v>
      </c>
      <c r="F5" s="1"/>
      <c r="G5" s="1"/>
      <c r="H5" s="1"/>
      <c r="I5" s="1"/>
      <c r="J5" s="3"/>
      <c r="K5" s="3"/>
      <c r="L5" s="3"/>
    </row>
    <row r="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4">
        <v>42064.0</v>
      </c>
      <c r="B8" s="3">
        <v>9680.0</v>
      </c>
      <c r="C8" s="3">
        <v>5300.0</v>
      </c>
      <c r="D8" s="3">
        <v>-12083.8</v>
      </c>
      <c r="E8" s="3">
        <v>11.0</v>
      </c>
      <c r="F8" s="3"/>
      <c r="G8" s="3">
        <v>30000.0</v>
      </c>
      <c r="H8" s="3">
        <v>511.0</v>
      </c>
      <c r="I8" s="3">
        <v>29848.0</v>
      </c>
      <c r="J8" s="3"/>
      <c r="K8" s="3"/>
      <c r="L8" s="3"/>
    </row>
    <row r="9">
      <c r="A9" s="4">
        <v>42065.0</v>
      </c>
      <c r="B9" s="3">
        <f t="shared" ref="B9:B39" si="1">B8-H8+F8</f>
        <v>9169</v>
      </c>
      <c r="C9" s="3">
        <v>4800.0</v>
      </c>
      <c r="D9" s="3">
        <f t="shared" ref="D9:D39" si="2">D8+E9</f>
        <v>-12070.8</v>
      </c>
      <c r="E9" s="3">
        <f t="shared" ref="E9:E39" si="3">C10+H9-C9-F9</f>
        <v>13</v>
      </c>
      <c r="F9" s="3"/>
      <c r="G9" s="3">
        <f t="shared" ref="G9:G39" si="4">G8+F9</f>
        <v>30000</v>
      </c>
      <c r="H9" s="3">
        <v>813.0</v>
      </c>
      <c r="I9" s="3">
        <f t="shared" ref="I9:I39" si="5">I8++H9</f>
        <v>30661</v>
      </c>
      <c r="J9" s="3"/>
      <c r="K9" s="3"/>
      <c r="L9" s="3"/>
    </row>
    <row r="10">
      <c r="A10" s="4">
        <v>42066.0</v>
      </c>
      <c r="B10" s="3">
        <f t="shared" si="1"/>
        <v>8356</v>
      </c>
      <c r="C10" s="3">
        <v>4000.0</v>
      </c>
      <c r="D10" s="3">
        <f t="shared" si="2"/>
        <v>-12087.1</v>
      </c>
      <c r="E10" s="3">
        <f t="shared" si="3"/>
        <v>-16.3</v>
      </c>
      <c r="F10" s="3"/>
      <c r="G10" s="3">
        <f t="shared" si="4"/>
        <v>30000</v>
      </c>
      <c r="H10" s="3">
        <v>517.0</v>
      </c>
      <c r="I10" s="3">
        <f t="shared" si="5"/>
        <v>31178</v>
      </c>
      <c r="J10" s="3"/>
      <c r="K10" s="3"/>
      <c r="L10" s="3"/>
    </row>
    <row r="11">
      <c r="A11" s="4">
        <v>42067.0</v>
      </c>
      <c r="B11" s="3">
        <f t="shared" si="1"/>
        <v>7839</v>
      </c>
      <c r="C11" s="3">
        <v>3466.7</v>
      </c>
      <c r="D11" s="3">
        <f t="shared" si="2"/>
        <v>-12105.5</v>
      </c>
      <c r="E11" s="3">
        <f t="shared" si="3"/>
        <v>-18.4</v>
      </c>
      <c r="F11" s="3"/>
      <c r="G11" s="3">
        <f t="shared" si="4"/>
        <v>30000</v>
      </c>
      <c r="H11" s="3">
        <v>744.0</v>
      </c>
      <c r="I11" s="3">
        <f t="shared" si="5"/>
        <v>31922</v>
      </c>
      <c r="J11" s="3"/>
      <c r="K11" s="3"/>
      <c r="L11" s="3"/>
    </row>
    <row r="12">
      <c r="A12" s="4">
        <v>42068.0</v>
      </c>
      <c r="B12" s="3">
        <f t="shared" si="1"/>
        <v>7095</v>
      </c>
      <c r="C12" s="3">
        <v>2704.3</v>
      </c>
      <c r="D12" s="3">
        <f t="shared" si="2"/>
        <v>-12077.8</v>
      </c>
      <c r="E12" s="3">
        <f t="shared" si="3"/>
        <v>27.7</v>
      </c>
      <c r="F12" s="3"/>
      <c r="G12" s="3">
        <f t="shared" si="4"/>
        <v>30000</v>
      </c>
      <c r="H12" s="3">
        <v>1362.0</v>
      </c>
      <c r="I12" s="3">
        <f t="shared" si="5"/>
        <v>33284</v>
      </c>
      <c r="J12" s="3"/>
      <c r="K12" s="3"/>
      <c r="L12" s="3"/>
    </row>
    <row r="13">
      <c r="A13" s="4">
        <v>42069.0</v>
      </c>
      <c r="B13" s="3">
        <f t="shared" si="1"/>
        <v>5733</v>
      </c>
      <c r="C13" s="3">
        <v>1370.0</v>
      </c>
      <c r="D13" s="3">
        <f t="shared" si="2"/>
        <v>-12263.2</v>
      </c>
      <c r="E13" s="3">
        <f t="shared" si="3"/>
        <v>-185.4</v>
      </c>
      <c r="F13" s="3">
        <v>10000.0</v>
      </c>
      <c r="G13" s="3">
        <f t="shared" si="4"/>
        <v>40000</v>
      </c>
      <c r="H13" s="3">
        <v>829.0</v>
      </c>
      <c r="I13" s="3">
        <f t="shared" si="5"/>
        <v>34113</v>
      </c>
      <c r="J13" s="3"/>
      <c r="K13" s="3"/>
      <c r="L13" s="3"/>
    </row>
    <row r="14">
      <c r="A14" s="4">
        <v>42070.0</v>
      </c>
      <c r="B14" s="3">
        <f t="shared" si="1"/>
        <v>14904</v>
      </c>
      <c r="C14" s="3">
        <v>10355.6</v>
      </c>
      <c r="D14" s="3">
        <f t="shared" si="2"/>
        <v>-12300.9</v>
      </c>
      <c r="E14" s="3">
        <f t="shared" si="3"/>
        <v>-37.7</v>
      </c>
      <c r="F14" s="3"/>
      <c r="G14" s="3">
        <f t="shared" si="4"/>
        <v>40000</v>
      </c>
      <c r="H14" s="3">
        <v>412.0</v>
      </c>
      <c r="I14" s="3">
        <f t="shared" si="5"/>
        <v>34525</v>
      </c>
      <c r="J14" s="3"/>
      <c r="K14" s="3"/>
      <c r="L14" s="3"/>
    </row>
    <row r="15">
      <c r="A15" s="4">
        <v>42071.0</v>
      </c>
      <c r="B15" s="3">
        <f t="shared" si="1"/>
        <v>14492</v>
      </c>
      <c r="C15" s="3">
        <v>9905.9</v>
      </c>
      <c r="D15" s="3">
        <f t="shared" si="2"/>
        <v>-12303.39</v>
      </c>
      <c r="E15" s="3">
        <f t="shared" si="3"/>
        <v>-2.49</v>
      </c>
      <c r="F15" s="3"/>
      <c r="G15" s="3">
        <f t="shared" si="4"/>
        <v>40000</v>
      </c>
      <c r="H15" s="3">
        <v>374.0</v>
      </c>
      <c r="I15" s="3">
        <f t="shared" si="5"/>
        <v>34899</v>
      </c>
      <c r="J15" s="3"/>
      <c r="K15" s="3"/>
      <c r="L15" s="3"/>
    </row>
    <row r="16">
      <c r="A16" s="4">
        <v>42072.0</v>
      </c>
      <c r="B16" s="3">
        <f t="shared" si="1"/>
        <v>14118</v>
      </c>
      <c r="C16" s="3">
        <v>9529.41</v>
      </c>
      <c r="D16" s="3">
        <f t="shared" si="2"/>
        <v>-12294.8</v>
      </c>
      <c r="E16" s="3">
        <f t="shared" si="3"/>
        <v>8.59</v>
      </c>
      <c r="F16" s="3"/>
      <c r="G16" s="3">
        <f t="shared" si="4"/>
        <v>40000</v>
      </c>
      <c r="H16" s="3">
        <v>738.0</v>
      </c>
      <c r="I16" s="3">
        <f t="shared" si="5"/>
        <v>35637</v>
      </c>
      <c r="J16" s="3"/>
      <c r="K16" s="3"/>
      <c r="L16" s="3"/>
    </row>
    <row r="17">
      <c r="A17" s="4">
        <v>42073.0</v>
      </c>
      <c r="B17" s="3">
        <f t="shared" si="1"/>
        <v>13380</v>
      </c>
      <c r="C17" s="3">
        <v>8800.0</v>
      </c>
      <c r="D17" s="3">
        <f t="shared" si="2"/>
        <v>-12315.6</v>
      </c>
      <c r="E17" s="3">
        <f t="shared" si="3"/>
        <v>-20.8</v>
      </c>
      <c r="F17" s="3"/>
      <c r="G17" s="3">
        <f t="shared" si="4"/>
        <v>40000</v>
      </c>
      <c r="H17" s="3">
        <v>438.0</v>
      </c>
      <c r="I17" s="3">
        <f t="shared" si="5"/>
        <v>36075</v>
      </c>
      <c r="J17" s="3"/>
      <c r="K17" s="3"/>
      <c r="L17" s="3"/>
    </row>
    <row r="18">
      <c r="A18" s="4">
        <v>42074.0</v>
      </c>
      <c r="B18" s="3">
        <f t="shared" si="1"/>
        <v>12942</v>
      </c>
      <c r="C18" s="3">
        <v>8341.2</v>
      </c>
      <c r="D18" s="3">
        <f t="shared" si="2"/>
        <v>-12299.1</v>
      </c>
      <c r="E18" s="3">
        <f t="shared" si="3"/>
        <v>16.5</v>
      </c>
      <c r="F18" s="3"/>
      <c r="G18" s="3">
        <f t="shared" si="4"/>
        <v>40000</v>
      </c>
      <c r="H18" s="3">
        <v>463.0</v>
      </c>
      <c r="I18" s="3">
        <f t="shared" si="5"/>
        <v>36538</v>
      </c>
      <c r="J18" s="3"/>
      <c r="K18" s="3"/>
      <c r="L18" s="3"/>
    </row>
    <row r="19">
      <c r="A19" s="4">
        <v>42075.0</v>
      </c>
      <c r="B19" s="3">
        <f t="shared" si="1"/>
        <v>12479</v>
      </c>
      <c r="C19" s="3">
        <v>7894.7</v>
      </c>
      <c r="D19" s="3">
        <f t="shared" si="2"/>
        <v>-12301.75</v>
      </c>
      <c r="E19" s="3">
        <f t="shared" si="3"/>
        <v>-2.65</v>
      </c>
      <c r="F19" s="3"/>
      <c r="G19" s="3">
        <f t="shared" si="4"/>
        <v>40000</v>
      </c>
      <c r="H19" s="3">
        <v>445.0</v>
      </c>
      <c r="I19" s="3">
        <f t="shared" si="5"/>
        <v>36983</v>
      </c>
      <c r="J19" s="3"/>
      <c r="K19" s="3"/>
      <c r="L19" s="3"/>
    </row>
    <row r="20">
      <c r="A20" s="4">
        <v>42076.0</v>
      </c>
      <c r="B20" s="3">
        <f t="shared" si="1"/>
        <v>12034</v>
      </c>
      <c r="C20" s="3">
        <v>7447.05</v>
      </c>
      <c r="D20" s="3">
        <f t="shared" si="2"/>
        <v>-12295.8</v>
      </c>
      <c r="E20" s="3">
        <f t="shared" si="3"/>
        <v>5.95</v>
      </c>
      <c r="F20" s="3"/>
      <c r="G20" s="3">
        <f t="shared" si="4"/>
        <v>40000</v>
      </c>
      <c r="H20" s="3">
        <v>453.0</v>
      </c>
      <c r="I20" s="3">
        <f t="shared" si="5"/>
        <v>37436</v>
      </c>
      <c r="J20" s="3"/>
      <c r="K20" s="3"/>
      <c r="L20" s="3"/>
    </row>
    <row r="21" ht="15.75" customHeight="1">
      <c r="A21" s="4">
        <v>42077.0</v>
      </c>
      <c r="B21" s="3">
        <f t="shared" si="1"/>
        <v>11581</v>
      </c>
      <c r="C21" s="3">
        <v>7000.0</v>
      </c>
      <c r="D21" s="3">
        <f t="shared" si="2"/>
        <v>-12324.8</v>
      </c>
      <c r="E21" s="3">
        <f t="shared" si="3"/>
        <v>-29</v>
      </c>
      <c r="F21" s="3"/>
      <c r="G21" s="3">
        <f t="shared" si="4"/>
        <v>40000</v>
      </c>
      <c r="H21" s="3">
        <v>571.0</v>
      </c>
      <c r="I21" s="3">
        <f t="shared" si="5"/>
        <v>38007</v>
      </c>
      <c r="J21" s="3"/>
      <c r="K21" s="3"/>
      <c r="L21" s="3"/>
    </row>
    <row r="22" ht="15.75" customHeight="1">
      <c r="A22" s="4">
        <v>42078.0</v>
      </c>
      <c r="B22" s="3">
        <f t="shared" si="1"/>
        <v>11010</v>
      </c>
      <c r="C22" s="3">
        <v>6400.0</v>
      </c>
      <c r="D22" s="3">
        <f t="shared" si="2"/>
        <v>-12302.33</v>
      </c>
      <c r="E22" s="3">
        <f t="shared" si="3"/>
        <v>22.47</v>
      </c>
      <c r="F22" s="3"/>
      <c r="G22" s="3">
        <f t="shared" si="4"/>
        <v>40000</v>
      </c>
      <c r="H22" s="3">
        <v>446.0</v>
      </c>
      <c r="I22" s="3">
        <f t="shared" si="5"/>
        <v>38453</v>
      </c>
      <c r="J22" s="3"/>
      <c r="K22" s="3"/>
      <c r="L22" s="3"/>
    </row>
    <row r="23" ht="15.75" customHeight="1">
      <c r="A23" s="4">
        <v>42079.0</v>
      </c>
      <c r="B23" s="3">
        <f t="shared" si="1"/>
        <v>10564</v>
      </c>
      <c r="C23" s="3">
        <v>5976.47</v>
      </c>
      <c r="D23" s="3">
        <f t="shared" si="2"/>
        <v>-12319.8</v>
      </c>
      <c r="E23" s="3">
        <f t="shared" si="3"/>
        <v>-17.47</v>
      </c>
      <c r="F23" s="3"/>
      <c r="G23" s="3">
        <f t="shared" si="4"/>
        <v>40000</v>
      </c>
      <c r="H23" s="3">
        <v>759.0</v>
      </c>
      <c r="I23" s="3">
        <f t="shared" si="5"/>
        <v>39212</v>
      </c>
      <c r="J23" s="3"/>
      <c r="K23" s="3"/>
      <c r="L23" s="3"/>
    </row>
    <row r="24" ht="15.75" customHeight="1">
      <c r="A24" s="4">
        <v>42080.0</v>
      </c>
      <c r="B24" s="3">
        <f t="shared" si="1"/>
        <v>9805</v>
      </c>
      <c r="C24" s="3">
        <v>5200.0</v>
      </c>
      <c r="D24" s="3">
        <f t="shared" si="2"/>
        <v>-12315.3</v>
      </c>
      <c r="E24" s="3">
        <f t="shared" si="3"/>
        <v>4.5</v>
      </c>
      <c r="F24" s="3"/>
      <c r="G24" s="3">
        <f t="shared" si="4"/>
        <v>40000</v>
      </c>
      <c r="H24" s="3">
        <v>415.0</v>
      </c>
      <c r="I24" s="3">
        <f t="shared" si="5"/>
        <v>39627</v>
      </c>
      <c r="J24" s="3"/>
      <c r="K24" s="3"/>
      <c r="L24" s="3"/>
    </row>
    <row r="25" ht="15.75" customHeight="1">
      <c r="A25" s="4">
        <v>42081.0</v>
      </c>
      <c r="B25" s="3">
        <f t="shared" si="1"/>
        <v>9390</v>
      </c>
      <c r="C25" s="3">
        <v>4789.5</v>
      </c>
      <c r="D25" s="3">
        <f t="shared" si="2"/>
        <v>-12295.8</v>
      </c>
      <c r="E25" s="3">
        <f t="shared" si="3"/>
        <v>19.5</v>
      </c>
      <c r="F25" s="3"/>
      <c r="G25" s="3">
        <f t="shared" si="4"/>
        <v>40000</v>
      </c>
      <c r="H25" s="3">
        <v>319.0</v>
      </c>
      <c r="I25" s="3">
        <f t="shared" si="5"/>
        <v>39946</v>
      </c>
      <c r="J25" s="3"/>
      <c r="K25" s="3"/>
      <c r="L25" s="3"/>
    </row>
    <row r="26" ht="15.75" customHeight="1">
      <c r="A26" s="4">
        <v>42082.0</v>
      </c>
      <c r="B26" s="3">
        <f t="shared" si="1"/>
        <v>9071</v>
      </c>
      <c r="C26" s="3">
        <v>4490.0</v>
      </c>
      <c r="D26" s="3">
        <f t="shared" si="2"/>
        <v>-12329.8</v>
      </c>
      <c r="E26" s="3">
        <f t="shared" si="3"/>
        <v>-34</v>
      </c>
      <c r="F26" s="3"/>
      <c r="G26" s="3">
        <f t="shared" si="4"/>
        <v>40000</v>
      </c>
      <c r="H26" s="3">
        <v>356.0</v>
      </c>
      <c r="I26" s="3">
        <f t="shared" si="5"/>
        <v>40302</v>
      </c>
      <c r="J26" s="3"/>
      <c r="K26" s="3"/>
      <c r="L26" s="3"/>
    </row>
    <row r="27" ht="15.75" customHeight="1">
      <c r="A27" s="4">
        <v>42083.0</v>
      </c>
      <c r="B27" s="3">
        <f t="shared" si="1"/>
        <v>8715</v>
      </c>
      <c r="C27" s="3">
        <v>4100.0</v>
      </c>
      <c r="D27" s="3">
        <f t="shared" si="2"/>
        <v>-12369.8</v>
      </c>
      <c r="E27" s="3">
        <f t="shared" si="3"/>
        <v>-40</v>
      </c>
      <c r="F27" s="3"/>
      <c r="G27" s="3">
        <f t="shared" si="4"/>
        <v>40000</v>
      </c>
      <c r="H27" s="3">
        <v>310.0</v>
      </c>
      <c r="I27" s="3">
        <f t="shared" si="5"/>
        <v>40612</v>
      </c>
      <c r="J27" s="3"/>
      <c r="K27" s="3"/>
      <c r="L27" s="3"/>
    </row>
    <row r="28" ht="15.75" customHeight="1">
      <c r="A28" s="4">
        <v>42084.0</v>
      </c>
      <c r="B28" s="3">
        <f t="shared" si="1"/>
        <v>8405</v>
      </c>
      <c r="C28" s="3">
        <v>3750.0</v>
      </c>
      <c r="D28" s="3">
        <f t="shared" si="2"/>
        <v>-12363.4</v>
      </c>
      <c r="E28" s="3">
        <f t="shared" si="3"/>
        <v>6.4</v>
      </c>
      <c r="F28" s="3"/>
      <c r="G28" s="3">
        <f t="shared" si="4"/>
        <v>40000</v>
      </c>
      <c r="H28" s="3">
        <v>404.0</v>
      </c>
      <c r="I28" s="3">
        <f t="shared" si="5"/>
        <v>41016</v>
      </c>
      <c r="J28" s="3"/>
      <c r="K28" s="3"/>
      <c r="L28" s="3"/>
    </row>
    <row r="29" ht="15.75" customHeight="1">
      <c r="A29" s="4">
        <v>42085.0</v>
      </c>
      <c r="B29" s="3">
        <f t="shared" si="1"/>
        <v>8001</v>
      </c>
      <c r="C29" s="3">
        <v>3352.4</v>
      </c>
      <c r="D29" s="3">
        <f t="shared" si="2"/>
        <v>-12380.8</v>
      </c>
      <c r="E29" s="3">
        <f t="shared" si="3"/>
        <v>-17.4</v>
      </c>
      <c r="F29" s="3"/>
      <c r="G29" s="3">
        <f t="shared" si="4"/>
        <v>40000</v>
      </c>
      <c r="H29" s="3">
        <v>435.0</v>
      </c>
      <c r="I29" s="3">
        <f t="shared" si="5"/>
        <v>41451</v>
      </c>
      <c r="J29" s="3"/>
      <c r="K29" s="3"/>
      <c r="L29" s="3"/>
    </row>
    <row r="30" ht="15.75" customHeight="1">
      <c r="A30" s="4">
        <v>42086.0</v>
      </c>
      <c r="B30" s="3">
        <f t="shared" si="1"/>
        <v>7566</v>
      </c>
      <c r="C30" s="3">
        <v>2900.0</v>
      </c>
      <c r="D30" s="3">
        <f t="shared" si="2"/>
        <v>-12344.3</v>
      </c>
      <c r="E30" s="3">
        <f t="shared" si="3"/>
        <v>36.5</v>
      </c>
      <c r="F30" s="3"/>
      <c r="G30" s="3">
        <f t="shared" si="4"/>
        <v>40000</v>
      </c>
      <c r="H30" s="3">
        <v>582.0</v>
      </c>
      <c r="I30" s="3">
        <f t="shared" si="5"/>
        <v>42033</v>
      </c>
      <c r="J30" s="3"/>
      <c r="K30" s="3"/>
      <c r="L30" s="3"/>
    </row>
    <row r="31" ht="15.75" customHeight="1">
      <c r="A31" s="4">
        <v>42087.0</v>
      </c>
      <c r="B31" s="3">
        <f t="shared" si="1"/>
        <v>6984</v>
      </c>
      <c r="C31" s="3">
        <v>2354.5</v>
      </c>
      <c r="D31" s="3">
        <f t="shared" si="2"/>
        <v>-12363.44</v>
      </c>
      <c r="E31" s="3">
        <f t="shared" si="3"/>
        <v>-19.14</v>
      </c>
      <c r="F31" s="3"/>
      <c r="G31" s="3">
        <f t="shared" si="4"/>
        <v>40000</v>
      </c>
      <c r="H31" s="3">
        <v>399.0</v>
      </c>
      <c r="I31" s="3">
        <f t="shared" si="5"/>
        <v>42432</v>
      </c>
      <c r="J31" s="3"/>
      <c r="K31" s="3"/>
      <c r="L31" s="3"/>
    </row>
    <row r="32" ht="15.75" customHeight="1">
      <c r="A32" s="4">
        <v>42088.0</v>
      </c>
      <c r="B32" s="3">
        <f t="shared" si="1"/>
        <v>6585</v>
      </c>
      <c r="C32" s="3">
        <v>1936.36</v>
      </c>
      <c r="D32" s="3">
        <f t="shared" si="2"/>
        <v>-12375.5</v>
      </c>
      <c r="E32" s="3">
        <f t="shared" si="3"/>
        <v>-12.06</v>
      </c>
      <c r="F32" s="3"/>
      <c r="G32" s="3">
        <f t="shared" si="4"/>
        <v>40000</v>
      </c>
      <c r="H32" s="3">
        <v>432.0</v>
      </c>
      <c r="I32" s="3">
        <f t="shared" si="5"/>
        <v>42864</v>
      </c>
      <c r="J32" s="3"/>
      <c r="K32" s="3"/>
      <c r="L32" s="3"/>
    </row>
    <row r="33" ht="15.75" customHeight="1">
      <c r="A33" s="4">
        <v>42089.0</v>
      </c>
      <c r="B33" s="3">
        <f t="shared" si="1"/>
        <v>6153</v>
      </c>
      <c r="C33" s="3">
        <v>1492.3</v>
      </c>
      <c r="D33" s="3">
        <f t="shared" si="2"/>
        <v>-12553.8</v>
      </c>
      <c r="E33" s="3">
        <f t="shared" si="3"/>
        <v>-178.3</v>
      </c>
      <c r="F33" s="3">
        <v>10000.0</v>
      </c>
      <c r="G33" s="3">
        <f t="shared" si="4"/>
        <v>50000</v>
      </c>
      <c r="H33" s="3">
        <v>541.0</v>
      </c>
      <c r="I33" s="3">
        <f t="shared" si="5"/>
        <v>43405</v>
      </c>
      <c r="J33" s="3"/>
      <c r="K33" s="3"/>
      <c r="L33" s="3"/>
    </row>
    <row r="34" ht="15.75" customHeight="1">
      <c r="A34" s="4">
        <v>42090.0</v>
      </c>
      <c r="B34" s="3">
        <f t="shared" si="1"/>
        <v>15612</v>
      </c>
      <c r="C34" s="3">
        <v>10773.0</v>
      </c>
      <c r="D34" s="3">
        <f t="shared" si="2"/>
        <v>-12588.8</v>
      </c>
      <c r="E34" s="3">
        <f t="shared" si="3"/>
        <v>-35</v>
      </c>
      <c r="F34" s="3"/>
      <c r="G34" s="3">
        <f t="shared" si="4"/>
        <v>50000</v>
      </c>
      <c r="H34" s="3">
        <v>338.0</v>
      </c>
      <c r="I34" s="3">
        <f t="shared" si="5"/>
        <v>43743</v>
      </c>
      <c r="J34" s="3"/>
      <c r="K34" s="3"/>
      <c r="L34" s="3"/>
    </row>
    <row r="35" ht="15.75" customHeight="1">
      <c r="A35" s="4">
        <v>42091.0</v>
      </c>
      <c r="B35" s="3">
        <f t="shared" si="1"/>
        <v>15274</v>
      </c>
      <c r="C35" s="3">
        <v>10400.0</v>
      </c>
      <c r="D35" s="3">
        <f t="shared" si="2"/>
        <v>-12551.3</v>
      </c>
      <c r="E35" s="3">
        <f t="shared" si="3"/>
        <v>37.5</v>
      </c>
      <c r="F35" s="3"/>
      <c r="G35" s="3">
        <f t="shared" si="4"/>
        <v>50000</v>
      </c>
      <c r="H35" s="3">
        <v>461.0</v>
      </c>
      <c r="I35" s="3">
        <f t="shared" si="5"/>
        <v>44204</v>
      </c>
      <c r="J35" s="3"/>
      <c r="K35" s="3" t="s">
        <v>13</v>
      </c>
      <c r="L35" s="3"/>
    </row>
    <row r="36" ht="15.75" customHeight="1">
      <c r="A36" s="4">
        <v>42092.0</v>
      </c>
      <c r="B36" s="3">
        <f t="shared" si="1"/>
        <v>14813</v>
      </c>
      <c r="C36" s="3">
        <v>9976.5</v>
      </c>
      <c r="D36" s="3">
        <f t="shared" si="2"/>
        <v>-12559.8</v>
      </c>
      <c r="E36" s="3">
        <f t="shared" si="3"/>
        <v>-8.5</v>
      </c>
      <c r="F36" s="3"/>
      <c r="G36" s="3">
        <f t="shared" si="4"/>
        <v>50000</v>
      </c>
      <c r="H36" s="3">
        <v>435.0</v>
      </c>
      <c r="I36" s="3">
        <f t="shared" si="5"/>
        <v>44639</v>
      </c>
      <c r="J36" s="3" t="s">
        <v>14</v>
      </c>
      <c r="K36" s="3">
        <v>478.9</v>
      </c>
      <c r="L36" s="3"/>
    </row>
    <row r="37" ht="15.75" customHeight="1">
      <c r="A37" s="4">
        <v>42093.0</v>
      </c>
      <c r="B37" s="3">
        <f t="shared" si="1"/>
        <v>14378</v>
      </c>
      <c r="C37" s="3">
        <v>9533.0</v>
      </c>
      <c r="D37" s="3">
        <f t="shared" si="2"/>
        <v>-12548.8</v>
      </c>
      <c r="E37" s="3">
        <f t="shared" si="3"/>
        <v>11</v>
      </c>
      <c r="F37" s="3"/>
      <c r="G37" s="3">
        <f t="shared" si="4"/>
        <v>50000</v>
      </c>
      <c r="H37" s="3">
        <v>819.0</v>
      </c>
      <c r="I37" s="3">
        <f t="shared" si="5"/>
        <v>45458</v>
      </c>
      <c r="J37" s="3" t="s">
        <v>15</v>
      </c>
      <c r="K37" s="3">
        <v>515.6</v>
      </c>
      <c r="L37" s="3"/>
    </row>
    <row r="38" ht="15.75" customHeight="1">
      <c r="A38" s="4">
        <v>42094.0</v>
      </c>
      <c r="B38" s="3">
        <f t="shared" si="1"/>
        <v>13559</v>
      </c>
      <c r="C38" s="3">
        <v>8725.0</v>
      </c>
      <c r="D38" s="3">
        <f t="shared" si="2"/>
        <v>-12507.3</v>
      </c>
      <c r="E38" s="3">
        <f t="shared" si="3"/>
        <v>41.5</v>
      </c>
      <c r="F38" s="3"/>
      <c r="G38" s="3">
        <f t="shared" si="4"/>
        <v>50000</v>
      </c>
      <c r="H38" s="3">
        <v>479.0</v>
      </c>
      <c r="I38" s="3">
        <f t="shared" si="5"/>
        <v>45937</v>
      </c>
      <c r="J38" s="3" t="s">
        <v>16</v>
      </c>
      <c r="K38" s="3">
        <f>D45</f>
        <v>532.90625</v>
      </c>
      <c r="L38" s="3"/>
    </row>
    <row r="39" ht="15.75" customHeight="1">
      <c r="A39" s="4">
        <v>42095.0</v>
      </c>
      <c r="B39" s="3">
        <f t="shared" si="1"/>
        <v>13080</v>
      </c>
      <c r="C39" s="3">
        <v>8287.5</v>
      </c>
      <c r="D39" s="3">
        <f t="shared" si="2"/>
        <v>-12541.8</v>
      </c>
      <c r="E39" s="3">
        <f t="shared" si="3"/>
        <v>-34.5</v>
      </c>
      <c r="F39" s="3"/>
      <c r="G39" s="3">
        <f t="shared" si="4"/>
        <v>50000</v>
      </c>
      <c r="H39" s="3">
        <v>453.0</v>
      </c>
      <c r="I39" s="3">
        <f t="shared" si="5"/>
        <v>46390</v>
      </c>
      <c r="J39" s="3" t="s">
        <v>17</v>
      </c>
      <c r="K39" s="3"/>
      <c r="L39" s="3"/>
    </row>
    <row r="40" ht="15.75" customHeight="1">
      <c r="A40" s="3"/>
      <c r="B40" s="3"/>
      <c r="C40" s="3">
        <v>7800.0</v>
      </c>
      <c r="D40" s="3"/>
      <c r="E40" s="3"/>
      <c r="F40" s="3"/>
      <c r="G40" s="3"/>
      <c r="H40" s="3"/>
      <c r="I40" s="3">
        <v>0.0</v>
      </c>
      <c r="J40" s="3" t="s">
        <v>18</v>
      </c>
      <c r="K40" s="3"/>
      <c r="L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 t="s">
        <v>19</v>
      </c>
      <c r="K41" s="3"/>
      <c r="L41" s="3"/>
    </row>
    <row r="42" ht="15.75" customHeight="1">
      <c r="A42" s="3"/>
      <c r="B42" s="3"/>
      <c r="C42" s="3"/>
      <c r="D42" s="3"/>
      <c r="E42" s="3">
        <f>SUM(E8:E39)</f>
        <v>-447</v>
      </c>
      <c r="F42" s="3"/>
      <c r="G42" s="3"/>
      <c r="H42" s="3">
        <v>14418.0</v>
      </c>
      <c r="I42" s="3"/>
      <c r="J42" s="3" t="s">
        <v>20</v>
      </c>
      <c r="K42" s="3"/>
      <c r="L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 t="s">
        <v>21</v>
      </c>
      <c r="K43" s="3"/>
      <c r="L43" s="3"/>
    </row>
    <row r="44" ht="15.75" customHeight="1">
      <c r="A44" s="3"/>
      <c r="B44" s="3" t="s">
        <v>22</v>
      </c>
      <c r="C44" s="3"/>
      <c r="D44" s="3">
        <f>E42/H42</f>
        <v>-0.03100291303</v>
      </c>
      <c r="E44" s="3"/>
      <c r="F44" s="3"/>
      <c r="G44" s="3"/>
      <c r="H44" s="3"/>
      <c r="I44" s="3"/>
      <c r="J44" s="3" t="s">
        <v>23</v>
      </c>
      <c r="K44" s="3"/>
      <c r="L44" s="3"/>
    </row>
    <row r="45" ht="15.75" customHeight="1">
      <c r="A45" s="3"/>
      <c r="B45" s="3" t="s">
        <v>24</v>
      </c>
      <c r="C45" s="3"/>
      <c r="D45" s="3">
        <f>AVERAGE(H8:H39)</f>
        <v>532.90625</v>
      </c>
      <c r="E45" s="3"/>
      <c r="F45" s="3"/>
      <c r="G45" s="3"/>
      <c r="H45" s="3"/>
      <c r="I45" s="3"/>
      <c r="J45" s="3" t="s">
        <v>25</v>
      </c>
      <c r="K45" s="3"/>
      <c r="L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 t="s">
        <v>26</v>
      </c>
      <c r="K46" s="3"/>
      <c r="L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 t="s">
        <v>27</v>
      </c>
      <c r="K47" s="3"/>
      <c r="L47" s="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74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9.29"/>
    <col customWidth="1" min="3" max="3" width="9.86"/>
    <col customWidth="1" min="4" max="5" width="9.29"/>
    <col customWidth="1" min="6" max="6" width="9.86"/>
    <col customWidth="1" min="7" max="9" width="9.29"/>
    <col customWidth="1" min="10" max="10" width="8.71"/>
    <col customWidth="1" min="11" max="11" width="9.29"/>
    <col customWidth="1" min="12" max="26" width="8.71"/>
  </cols>
  <sheetData>
    <row r="2">
      <c r="D2" t="s">
        <v>0</v>
      </c>
    </row>
    <row r="3">
      <c r="A3" s="1"/>
      <c r="B3" s="1"/>
      <c r="C3" s="2">
        <v>42095.0</v>
      </c>
      <c r="D3" s="1"/>
      <c r="E3" s="1"/>
      <c r="F3" s="1"/>
      <c r="G3" s="1"/>
      <c r="H3" s="1"/>
      <c r="I3" s="1"/>
      <c r="J3" s="3"/>
      <c r="K3" s="3"/>
      <c r="L3" s="3"/>
    </row>
    <row r="4">
      <c r="A4" s="1" t="s">
        <v>17</v>
      </c>
      <c r="B4" s="1"/>
      <c r="C4" s="1"/>
      <c r="D4" s="1"/>
      <c r="E4" s="1"/>
      <c r="F4" s="1"/>
      <c r="G4" s="1"/>
      <c r="H4" s="1"/>
      <c r="I4" s="1"/>
      <c r="J4" s="3"/>
      <c r="K4" s="3"/>
      <c r="L4" s="3"/>
    </row>
    <row r="5">
      <c r="A5" s="1"/>
      <c r="B5" s="1" t="s">
        <v>2</v>
      </c>
      <c r="C5" s="1"/>
      <c r="D5" s="1" t="s">
        <v>3</v>
      </c>
      <c r="E5" s="1" t="s">
        <v>3</v>
      </c>
      <c r="F5" s="1"/>
      <c r="G5" s="1"/>
      <c r="H5" s="1"/>
      <c r="I5" s="1"/>
      <c r="J5" s="3"/>
      <c r="K5" s="3"/>
      <c r="L5" s="3"/>
    </row>
    <row r="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4">
        <v>42095.0</v>
      </c>
      <c r="B8" s="3">
        <v>13080.0</v>
      </c>
      <c r="C8" s="3">
        <v>8287.8</v>
      </c>
      <c r="D8" s="3">
        <v>-12541.8</v>
      </c>
      <c r="E8" s="3">
        <v>-34.5</v>
      </c>
      <c r="F8" s="3"/>
      <c r="G8" s="3">
        <v>50000.0</v>
      </c>
      <c r="H8" s="3">
        <v>453.0</v>
      </c>
      <c r="I8" s="3">
        <v>46390.0</v>
      </c>
      <c r="J8" s="3"/>
      <c r="K8" s="3"/>
      <c r="L8" s="3"/>
    </row>
    <row r="9">
      <c r="A9" s="4">
        <v>42096.0</v>
      </c>
      <c r="B9" s="3">
        <f t="shared" ref="B9:B15" si="1">B8-H8+F8</f>
        <v>12627</v>
      </c>
      <c r="C9" s="3">
        <v>7800.0</v>
      </c>
      <c r="D9" s="3">
        <f t="shared" ref="D9:D38" si="2">D8+E9</f>
        <v>-12514</v>
      </c>
      <c r="E9" s="3">
        <f t="shared" ref="E9:E14" si="3">C10+H9-C9-F9</f>
        <v>27.8</v>
      </c>
      <c r="F9" s="3"/>
      <c r="G9" s="3">
        <f t="shared" ref="G9:G14" si="4">G8+F9</f>
        <v>50000</v>
      </c>
      <c r="H9" s="3">
        <v>750.0</v>
      </c>
      <c r="I9" s="3">
        <f t="shared" ref="I9:I38" si="5">I8++H9</f>
        <v>47140</v>
      </c>
      <c r="J9" s="3"/>
      <c r="K9" s="3"/>
      <c r="L9" s="3"/>
    </row>
    <row r="10">
      <c r="A10" s="4">
        <v>42097.0</v>
      </c>
      <c r="B10" s="3">
        <f t="shared" si="1"/>
        <v>11877</v>
      </c>
      <c r="C10" s="3">
        <v>7077.8</v>
      </c>
      <c r="D10" s="3">
        <f t="shared" si="2"/>
        <v>-12531.8</v>
      </c>
      <c r="E10" s="3">
        <f t="shared" si="3"/>
        <v>-17.8</v>
      </c>
      <c r="F10" s="3"/>
      <c r="G10" s="3">
        <f t="shared" si="4"/>
        <v>50000</v>
      </c>
      <c r="H10" s="3">
        <v>560.0</v>
      </c>
      <c r="I10" s="3">
        <f t="shared" si="5"/>
        <v>47700</v>
      </c>
      <c r="J10" s="3"/>
      <c r="K10" s="3"/>
      <c r="L10" s="3"/>
    </row>
    <row r="11">
      <c r="A11" s="4">
        <v>42098.0</v>
      </c>
      <c r="B11" s="3">
        <f t="shared" si="1"/>
        <v>11317</v>
      </c>
      <c r="C11" s="3">
        <v>6500.0</v>
      </c>
      <c r="D11" s="3">
        <f t="shared" si="2"/>
        <v>-12508.1</v>
      </c>
      <c r="E11" s="3">
        <f t="shared" si="3"/>
        <v>23.7</v>
      </c>
      <c r="F11" s="3"/>
      <c r="G11" s="3">
        <f t="shared" si="4"/>
        <v>50000</v>
      </c>
      <c r="H11" s="3">
        <v>559.0</v>
      </c>
      <c r="I11" s="3">
        <f t="shared" si="5"/>
        <v>48259</v>
      </c>
      <c r="J11" s="3"/>
      <c r="K11" s="3"/>
      <c r="L11" s="3"/>
    </row>
    <row r="12">
      <c r="A12" s="4">
        <v>42099.0</v>
      </c>
      <c r="B12" s="3">
        <f t="shared" si="1"/>
        <v>10758</v>
      </c>
      <c r="C12" s="3">
        <v>5964.7</v>
      </c>
      <c r="D12" s="3">
        <f t="shared" si="2"/>
        <v>-12421.4</v>
      </c>
      <c r="E12" s="3">
        <f t="shared" si="3"/>
        <v>86.7</v>
      </c>
      <c r="F12" s="3"/>
      <c r="G12" s="3">
        <f t="shared" si="4"/>
        <v>50000</v>
      </c>
      <c r="H12" s="3">
        <v>507.0</v>
      </c>
      <c r="I12" s="3">
        <f t="shared" si="5"/>
        <v>48766</v>
      </c>
      <c r="J12" s="3"/>
      <c r="K12" s="3"/>
      <c r="L12" s="3"/>
    </row>
    <row r="13">
      <c r="A13" s="4">
        <v>42100.0</v>
      </c>
      <c r="B13" s="3">
        <f t="shared" si="1"/>
        <v>10251</v>
      </c>
      <c r="C13" s="3">
        <v>5544.4</v>
      </c>
      <c r="D13" s="3">
        <f t="shared" si="2"/>
        <v>-12503.1</v>
      </c>
      <c r="E13" s="3">
        <f t="shared" si="3"/>
        <v>-81.7</v>
      </c>
      <c r="F13" s="3"/>
      <c r="G13" s="3">
        <f t="shared" si="4"/>
        <v>50000</v>
      </c>
      <c r="H13" s="3">
        <v>789.0</v>
      </c>
      <c r="I13" s="3">
        <f t="shared" si="5"/>
        <v>49555</v>
      </c>
      <c r="J13" s="3"/>
      <c r="K13" s="3"/>
      <c r="L13" s="3"/>
    </row>
    <row r="14">
      <c r="A14" s="4">
        <v>42101.0</v>
      </c>
      <c r="B14" s="3">
        <f t="shared" si="1"/>
        <v>9462</v>
      </c>
      <c r="C14" s="3">
        <v>4673.7</v>
      </c>
      <c r="D14" s="3">
        <f t="shared" si="2"/>
        <v>-12508.8</v>
      </c>
      <c r="E14" s="3">
        <f t="shared" si="3"/>
        <v>-5.7</v>
      </c>
      <c r="F14" s="3"/>
      <c r="G14" s="3">
        <f t="shared" si="4"/>
        <v>50000</v>
      </c>
      <c r="H14" s="3">
        <v>468.0</v>
      </c>
      <c r="I14" s="3">
        <f t="shared" si="5"/>
        <v>50023</v>
      </c>
      <c r="J14" s="3"/>
      <c r="K14" s="3"/>
      <c r="L14" s="3"/>
    </row>
    <row r="15">
      <c r="A15" s="4">
        <v>42102.0</v>
      </c>
      <c r="B15" s="3">
        <f t="shared" si="1"/>
        <v>8994</v>
      </c>
      <c r="C15" s="3">
        <v>4200.0</v>
      </c>
      <c r="D15" s="3">
        <f t="shared" si="2"/>
        <v>-12482.2</v>
      </c>
      <c r="E15" s="3">
        <v>26.6</v>
      </c>
      <c r="F15" s="3" t="s">
        <v>28</v>
      </c>
      <c r="G15" s="3">
        <v>50000.0</v>
      </c>
      <c r="H15" s="3">
        <v>821.0</v>
      </c>
      <c r="I15" s="3">
        <f t="shared" si="5"/>
        <v>50844</v>
      </c>
      <c r="J15" s="3"/>
      <c r="K15" s="3"/>
      <c r="L15" s="3"/>
    </row>
    <row r="16">
      <c r="A16" s="4">
        <v>42103.0</v>
      </c>
      <c r="B16" s="3">
        <v>8111.0</v>
      </c>
      <c r="C16" s="3">
        <v>3352.4</v>
      </c>
      <c r="D16" s="3">
        <f t="shared" si="2"/>
        <v>-12485.8</v>
      </c>
      <c r="E16" s="3">
        <f t="shared" ref="E16:E38" si="6">C17+H16-C16-F16</f>
        <v>-3.6</v>
      </c>
      <c r="F16" s="3"/>
      <c r="G16" s="3">
        <f t="shared" ref="G16:G38" si="7">G15+F16</f>
        <v>50000</v>
      </c>
      <c r="H16" s="3">
        <v>1595.0</v>
      </c>
      <c r="I16" s="3">
        <f t="shared" si="5"/>
        <v>52439</v>
      </c>
      <c r="J16" s="3"/>
      <c r="K16" s="3"/>
      <c r="L16" s="3"/>
    </row>
    <row r="17">
      <c r="A17" s="4">
        <v>42104.0</v>
      </c>
      <c r="B17" s="3">
        <f t="shared" ref="B17:B38" si="8">B16-H16+F16</f>
        <v>6516</v>
      </c>
      <c r="C17" s="3">
        <v>1753.8</v>
      </c>
      <c r="D17" s="3">
        <f t="shared" si="2"/>
        <v>-12493.6</v>
      </c>
      <c r="E17" s="3">
        <f t="shared" si="6"/>
        <v>-7.8</v>
      </c>
      <c r="F17" s="3"/>
      <c r="G17" s="3">
        <f t="shared" si="7"/>
        <v>50000</v>
      </c>
      <c r="H17" s="3">
        <v>566.0</v>
      </c>
      <c r="I17" s="3">
        <f t="shared" si="5"/>
        <v>53005</v>
      </c>
      <c r="J17" s="3"/>
      <c r="K17" s="3"/>
      <c r="L17" s="3"/>
    </row>
    <row r="18">
      <c r="A18" s="4">
        <v>42105.0</v>
      </c>
      <c r="B18" s="3">
        <f t="shared" si="8"/>
        <v>5950</v>
      </c>
      <c r="C18" s="3">
        <v>1180.0</v>
      </c>
      <c r="D18" s="3">
        <f t="shared" si="2"/>
        <v>-12533.82</v>
      </c>
      <c r="E18" s="3">
        <f t="shared" si="6"/>
        <v>-40.22</v>
      </c>
      <c r="F18" s="3"/>
      <c r="G18" s="3">
        <f t="shared" si="7"/>
        <v>50000</v>
      </c>
      <c r="H18" s="3">
        <v>662.0</v>
      </c>
      <c r="I18" s="3">
        <f t="shared" si="5"/>
        <v>53667</v>
      </c>
      <c r="J18" s="3"/>
      <c r="K18" s="3"/>
      <c r="L18" s="3"/>
    </row>
    <row r="19">
      <c r="A19" s="4">
        <v>42106.0</v>
      </c>
      <c r="B19" s="3">
        <f t="shared" si="8"/>
        <v>5288</v>
      </c>
      <c r="C19" s="3">
        <v>477.78</v>
      </c>
      <c r="D19" s="3">
        <f t="shared" si="2"/>
        <v>-12530.64</v>
      </c>
      <c r="E19" s="3">
        <f t="shared" si="6"/>
        <v>3.18</v>
      </c>
      <c r="F19" s="3"/>
      <c r="G19" s="3">
        <f t="shared" si="7"/>
        <v>50000</v>
      </c>
      <c r="H19" s="3">
        <v>94.0</v>
      </c>
      <c r="I19" s="3">
        <f t="shared" si="5"/>
        <v>53761</v>
      </c>
      <c r="J19" s="3"/>
      <c r="K19" s="3"/>
      <c r="L19" s="3"/>
    </row>
    <row r="20">
      <c r="A20" s="4">
        <v>42107.0</v>
      </c>
      <c r="B20" s="3">
        <f t="shared" si="8"/>
        <v>5194</v>
      </c>
      <c r="C20" s="3">
        <v>386.96</v>
      </c>
      <c r="D20" s="3">
        <f t="shared" si="2"/>
        <v>-12728.8</v>
      </c>
      <c r="E20" s="3">
        <f t="shared" si="6"/>
        <v>-198.16</v>
      </c>
      <c r="F20" s="3">
        <v>10000.0</v>
      </c>
      <c r="G20" s="3">
        <f t="shared" si="7"/>
        <v>60000</v>
      </c>
      <c r="H20" s="3">
        <v>111.0</v>
      </c>
      <c r="I20" s="3">
        <f t="shared" si="5"/>
        <v>53872</v>
      </c>
      <c r="J20" s="3"/>
      <c r="K20" s="3"/>
      <c r="L20" s="3"/>
    </row>
    <row r="21" ht="15.75" customHeight="1">
      <c r="A21" s="4">
        <v>42108.0</v>
      </c>
      <c r="B21" s="3">
        <f t="shared" si="8"/>
        <v>15083</v>
      </c>
      <c r="C21" s="3">
        <v>10077.8</v>
      </c>
      <c r="D21" s="3">
        <f t="shared" si="2"/>
        <v>-12726.89</v>
      </c>
      <c r="E21" s="3">
        <f t="shared" si="6"/>
        <v>1.91</v>
      </c>
      <c r="F21" s="3"/>
      <c r="G21" s="3">
        <f t="shared" si="7"/>
        <v>60000</v>
      </c>
      <c r="H21" s="3">
        <v>515.0</v>
      </c>
      <c r="I21" s="3">
        <f t="shared" si="5"/>
        <v>54387</v>
      </c>
      <c r="J21" s="3"/>
      <c r="K21" s="3"/>
      <c r="L21" s="3"/>
    </row>
    <row r="22" ht="15.75" customHeight="1">
      <c r="A22" s="4">
        <v>42109.0</v>
      </c>
      <c r="B22" s="3">
        <f t="shared" si="8"/>
        <v>14568</v>
      </c>
      <c r="C22" s="3">
        <v>9564.71</v>
      </c>
      <c r="D22" s="3">
        <f t="shared" si="2"/>
        <v>-12761.6</v>
      </c>
      <c r="E22" s="3">
        <f t="shared" si="6"/>
        <v>-34.71</v>
      </c>
      <c r="F22" s="3"/>
      <c r="G22" s="3">
        <f t="shared" si="7"/>
        <v>60000</v>
      </c>
      <c r="H22" s="3">
        <v>330.0</v>
      </c>
      <c r="I22" s="3">
        <f t="shared" si="5"/>
        <v>54717</v>
      </c>
      <c r="J22" s="3"/>
      <c r="K22" s="3"/>
      <c r="L22" s="3"/>
    </row>
    <row r="23" ht="15.75" customHeight="1">
      <c r="A23" s="4">
        <v>42110.0</v>
      </c>
      <c r="B23" s="3">
        <f t="shared" si="8"/>
        <v>14238</v>
      </c>
      <c r="C23" s="3">
        <v>9200.0</v>
      </c>
      <c r="D23" s="3">
        <f t="shared" si="2"/>
        <v>-12718.6</v>
      </c>
      <c r="E23" s="3">
        <f t="shared" si="6"/>
        <v>43</v>
      </c>
      <c r="F23" s="3"/>
      <c r="G23" s="3">
        <f t="shared" si="7"/>
        <v>60000</v>
      </c>
      <c r="H23" s="3">
        <v>643.0</v>
      </c>
      <c r="I23" s="3">
        <f t="shared" si="5"/>
        <v>55360</v>
      </c>
      <c r="J23" s="3"/>
      <c r="K23" s="3"/>
      <c r="L23" s="3"/>
    </row>
    <row r="24" ht="15.75" customHeight="1">
      <c r="A24" s="4">
        <v>42111.0</v>
      </c>
      <c r="B24" s="3">
        <f t="shared" si="8"/>
        <v>13595</v>
      </c>
      <c r="C24" s="3">
        <v>8600.0</v>
      </c>
      <c r="D24" s="3">
        <f t="shared" si="2"/>
        <v>-12746.3</v>
      </c>
      <c r="E24" s="3">
        <f t="shared" si="6"/>
        <v>-27.7</v>
      </c>
      <c r="F24" s="3"/>
      <c r="G24" s="3">
        <f t="shared" si="7"/>
        <v>60000</v>
      </c>
      <c r="H24" s="3">
        <v>439.0</v>
      </c>
      <c r="I24" s="3">
        <f t="shared" si="5"/>
        <v>55799</v>
      </c>
      <c r="J24" s="3"/>
      <c r="K24" s="3"/>
      <c r="L24" s="3"/>
    </row>
    <row r="25" ht="15.75" customHeight="1">
      <c r="A25" s="4">
        <v>42112.0</v>
      </c>
      <c r="B25" s="3">
        <f t="shared" si="8"/>
        <v>13156</v>
      </c>
      <c r="C25" s="3">
        <v>8133.3</v>
      </c>
      <c r="D25" s="3">
        <f t="shared" si="2"/>
        <v>-12721.2</v>
      </c>
      <c r="E25" s="3">
        <f t="shared" si="6"/>
        <v>25.1</v>
      </c>
      <c r="F25" s="3"/>
      <c r="G25" s="3">
        <f t="shared" si="7"/>
        <v>60000</v>
      </c>
      <c r="H25" s="3">
        <v>514.0</v>
      </c>
      <c r="I25" s="3">
        <f t="shared" si="5"/>
        <v>56313</v>
      </c>
      <c r="J25" s="3"/>
      <c r="K25" s="3"/>
      <c r="L25" s="3"/>
    </row>
    <row r="26" ht="15.75" customHeight="1">
      <c r="A26" s="4">
        <v>42113.0</v>
      </c>
      <c r="B26" s="3">
        <f t="shared" si="8"/>
        <v>12642</v>
      </c>
      <c r="C26" s="3">
        <v>7644.4</v>
      </c>
      <c r="D26" s="3">
        <f t="shared" si="2"/>
        <v>-12687.19</v>
      </c>
      <c r="E26" s="3">
        <f t="shared" si="6"/>
        <v>34.01</v>
      </c>
      <c r="F26" s="3"/>
      <c r="G26" s="3">
        <f t="shared" si="7"/>
        <v>60000</v>
      </c>
      <c r="H26" s="3">
        <v>349.0</v>
      </c>
      <c r="I26" s="3">
        <f t="shared" si="5"/>
        <v>56662</v>
      </c>
      <c r="J26" s="3"/>
      <c r="K26" s="3"/>
      <c r="L26" s="3"/>
    </row>
    <row r="27" ht="15.75" customHeight="1">
      <c r="A27" s="4">
        <v>42114.0</v>
      </c>
      <c r="B27" s="3">
        <f t="shared" si="8"/>
        <v>12293</v>
      </c>
      <c r="C27" s="3">
        <v>7329.41</v>
      </c>
      <c r="D27" s="3">
        <f t="shared" si="2"/>
        <v>-12690.6</v>
      </c>
      <c r="E27" s="3">
        <f t="shared" si="6"/>
        <v>-3.41</v>
      </c>
      <c r="F27" s="3"/>
      <c r="G27" s="3">
        <f t="shared" si="7"/>
        <v>60000</v>
      </c>
      <c r="H27" s="3">
        <v>946.0</v>
      </c>
      <c r="I27" s="3">
        <f t="shared" si="5"/>
        <v>57608</v>
      </c>
      <c r="J27" s="3"/>
      <c r="K27" s="3"/>
      <c r="L27" s="3"/>
    </row>
    <row r="28" ht="15.75" customHeight="1">
      <c r="A28" s="4">
        <v>42115.0</v>
      </c>
      <c r="B28" s="3">
        <f t="shared" si="8"/>
        <v>11347</v>
      </c>
      <c r="C28" s="3">
        <v>6380.0</v>
      </c>
      <c r="D28" s="3">
        <f t="shared" si="2"/>
        <v>-12698.6</v>
      </c>
      <c r="E28" s="3">
        <f t="shared" si="6"/>
        <v>-8</v>
      </c>
      <c r="F28" s="3"/>
      <c r="G28" s="3">
        <f t="shared" si="7"/>
        <v>60000</v>
      </c>
      <c r="H28" s="3">
        <v>547.0</v>
      </c>
      <c r="I28" s="3">
        <f t="shared" si="5"/>
        <v>58155</v>
      </c>
      <c r="J28" s="3"/>
      <c r="K28" s="3"/>
      <c r="L28" s="3"/>
    </row>
    <row r="29" ht="15.75" customHeight="1">
      <c r="A29" s="4">
        <v>42116.0</v>
      </c>
      <c r="B29" s="3">
        <f t="shared" si="8"/>
        <v>10800</v>
      </c>
      <c r="C29" s="3">
        <v>5825.0</v>
      </c>
      <c r="D29" s="3">
        <f t="shared" si="2"/>
        <v>-12709.9</v>
      </c>
      <c r="E29" s="3">
        <f t="shared" si="6"/>
        <v>-11.3</v>
      </c>
      <c r="F29" s="3"/>
      <c r="G29" s="3">
        <f t="shared" si="7"/>
        <v>60000</v>
      </c>
      <c r="H29" s="3">
        <v>740.0</v>
      </c>
      <c r="I29" s="3">
        <f t="shared" si="5"/>
        <v>58895</v>
      </c>
      <c r="J29" s="3"/>
      <c r="K29" s="3"/>
      <c r="L29" s="3"/>
    </row>
    <row r="30" ht="15.75" customHeight="1">
      <c r="A30" s="4">
        <v>42117.0</v>
      </c>
      <c r="B30" s="3">
        <f t="shared" si="8"/>
        <v>10060</v>
      </c>
      <c r="C30" s="3">
        <v>5073.7</v>
      </c>
      <c r="D30" s="3">
        <f t="shared" si="2"/>
        <v>-12696.6</v>
      </c>
      <c r="E30" s="3">
        <f t="shared" si="6"/>
        <v>13.3</v>
      </c>
      <c r="F30" s="3"/>
      <c r="G30" s="3">
        <f t="shared" si="7"/>
        <v>60000</v>
      </c>
      <c r="H30" s="3">
        <v>537.0</v>
      </c>
      <c r="I30" s="3">
        <f t="shared" si="5"/>
        <v>59432</v>
      </c>
      <c r="J30" s="3"/>
      <c r="K30" s="3"/>
      <c r="L30" s="3"/>
    </row>
    <row r="31" ht="15.75" customHeight="1">
      <c r="A31" s="4">
        <v>42118.0</v>
      </c>
      <c r="B31" s="3">
        <f t="shared" si="8"/>
        <v>9523</v>
      </c>
      <c r="C31" s="3">
        <v>4550.0</v>
      </c>
      <c r="D31" s="3">
        <f t="shared" si="2"/>
        <v>-12669.6</v>
      </c>
      <c r="E31" s="3">
        <f t="shared" si="6"/>
        <v>27</v>
      </c>
      <c r="F31" s="3"/>
      <c r="G31" s="3">
        <f t="shared" si="7"/>
        <v>60000</v>
      </c>
      <c r="H31" s="3">
        <v>377.0</v>
      </c>
      <c r="I31" s="3">
        <f t="shared" si="5"/>
        <v>59809</v>
      </c>
      <c r="J31" s="3"/>
      <c r="K31" s="3"/>
      <c r="L31" s="3"/>
    </row>
    <row r="32" ht="15.75" customHeight="1">
      <c r="A32" s="4">
        <v>42119.0</v>
      </c>
      <c r="B32" s="3">
        <f t="shared" si="8"/>
        <v>9146</v>
      </c>
      <c r="C32" s="3">
        <v>4200.0</v>
      </c>
      <c r="D32" s="3">
        <f t="shared" si="2"/>
        <v>-12647.6</v>
      </c>
      <c r="E32" s="3">
        <f t="shared" si="6"/>
        <v>22</v>
      </c>
      <c r="F32" s="3"/>
      <c r="G32" s="3">
        <f t="shared" si="7"/>
        <v>60000</v>
      </c>
      <c r="H32" s="3">
        <v>472.0</v>
      </c>
      <c r="I32" s="3">
        <f t="shared" si="5"/>
        <v>60281</v>
      </c>
      <c r="J32" s="3"/>
      <c r="K32" s="3"/>
      <c r="L32" s="3"/>
    </row>
    <row r="33" ht="15.75" customHeight="1">
      <c r="A33" s="4">
        <v>42120.0</v>
      </c>
      <c r="B33" s="3">
        <f t="shared" si="8"/>
        <v>8674</v>
      </c>
      <c r="C33" s="3">
        <v>3750.0</v>
      </c>
      <c r="D33" s="3">
        <f t="shared" si="2"/>
        <v>-12671</v>
      </c>
      <c r="E33" s="3">
        <f t="shared" si="6"/>
        <v>-23.4</v>
      </c>
      <c r="F33" s="3"/>
      <c r="G33" s="3">
        <f t="shared" si="7"/>
        <v>60000</v>
      </c>
      <c r="H33" s="3">
        <v>463.0</v>
      </c>
      <c r="I33" s="3">
        <f t="shared" si="5"/>
        <v>60744</v>
      </c>
      <c r="J33" s="3"/>
      <c r="K33" s="3"/>
      <c r="L33" s="3"/>
    </row>
    <row r="34" ht="15.75" customHeight="1">
      <c r="A34" s="4">
        <v>42121.0</v>
      </c>
      <c r="B34" s="3">
        <f t="shared" si="8"/>
        <v>8211</v>
      </c>
      <c r="C34" s="3">
        <v>3263.6</v>
      </c>
      <c r="D34" s="3">
        <f t="shared" si="2"/>
        <v>-12705.3</v>
      </c>
      <c r="E34" s="3">
        <f t="shared" si="6"/>
        <v>-34.3</v>
      </c>
      <c r="F34" s="3"/>
      <c r="G34" s="3">
        <f t="shared" si="7"/>
        <v>60000</v>
      </c>
      <c r="H34" s="3">
        <v>1096.0</v>
      </c>
      <c r="I34" s="3">
        <f t="shared" si="5"/>
        <v>61840</v>
      </c>
      <c r="J34" s="3"/>
      <c r="K34" s="3"/>
      <c r="L34" s="3"/>
    </row>
    <row r="35" ht="15.75" customHeight="1">
      <c r="A35" s="4">
        <v>42122.0</v>
      </c>
      <c r="B35" s="3">
        <f t="shared" si="8"/>
        <v>7115</v>
      </c>
      <c r="C35" s="3">
        <v>2133.3</v>
      </c>
      <c r="D35" s="3">
        <f t="shared" si="2"/>
        <v>-12718.6</v>
      </c>
      <c r="E35" s="3">
        <f t="shared" si="6"/>
        <v>-13.3</v>
      </c>
      <c r="F35" s="3"/>
      <c r="G35" s="3">
        <f t="shared" si="7"/>
        <v>60000</v>
      </c>
      <c r="H35" s="3">
        <v>632.0</v>
      </c>
      <c r="I35" s="3">
        <f t="shared" si="5"/>
        <v>62472</v>
      </c>
      <c r="J35" s="3"/>
      <c r="K35" s="3" t="s">
        <v>13</v>
      </c>
      <c r="L35" s="3"/>
    </row>
    <row r="36" ht="15.75" customHeight="1">
      <c r="A36" s="4">
        <v>42123.0</v>
      </c>
      <c r="B36" s="3">
        <f t="shared" si="8"/>
        <v>6483</v>
      </c>
      <c r="C36" s="3">
        <v>1488.0</v>
      </c>
      <c r="D36" s="3">
        <f t="shared" si="2"/>
        <v>-12728.27</v>
      </c>
      <c r="E36" s="3">
        <f t="shared" si="6"/>
        <v>-9.67</v>
      </c>
      <c r="F36" s="3"/>
      <c r="G36" s="3">
        <f t="shared" si="7"/>
        <v>60000</v>
      </c>
      <c r="H36" s="3">
        <v>585.0</v>
      </c>
      <c r="I36" s="3">
        <f t="shared" si="5"/>
        <v>63057</v>
      </c>
      <c r="J36" s="3" t="s">
        <v>14</v>
      </c>
      <c r="K36" s="3">
        <v>478.9</v>
      </c>
      <c r="L36" s="3"/>
    </row>
    <row r="37" ht="15.75" customHeight="1">
      <c r="A37" s="4">
        <v>42124.0</v>
      </c>
      <c r="B37" s="3">
        <f t="shared" si="8"/>
        <v>5898</v>
      </c>
      <c r="C37" s="3">
        <v>893.33</v>
      </c>
      <c r="D37" s="3">
        <f t="shared" si="2"/>
        <v>-12754.6</v>
      </c>
      <c r="E37" s="3">
        <f t="shared" si="6"/>
        <v>-26.33</v>
      </c>
      <c r="F37" s="3"/>
      <c r="G37" s="3">
        <f t="shared" si="7"/>
        <v>60000</v>
      </c>
      <c r="H37" s="3">
        <v>467.0</v>
      </c>
      <c r="I37" s="3">
        <f t="shared" si="5"/>
        <v>63524</v>
      </c>
      <c r="J37" s="3" t="s">
        <v>15</v>
      </c>
      <c r="K37" s="3">
        <v>515.6</v>
      </c>
      <c r="L37" s="3"/>
    </row>
    <row r="38" ht="15.75" customHeight="1">
      <c r="A38" s="4">
        <v>42125.0</v>
      </c>
      <c r="B38" s="3">
        <f t="shared" si="8"/>
        <v>5431</v>
      </c>
      <c r="C38" s="3">
        <v>400.0</v>
      </c>
      <c r="D38" s="3">
        <f t="shared" si="2"/>
        <v>-12473.6</v>
      </c>
      <c r="E38" s="3">
        <f t="shared" si="6"/>
        <v>281</v>
      </c>
      <c r="F38" s="3"/>
      <c r="G38" s="3">
        <f t="shared" si="7"/>
        <v>60000</v>
      </c>
      <c r="H38" s="3">
        <v>681.0</v>
      </c>
      <c r="I38" s="3">
        <f t="shared" si="5"/>
        <v>64205</v>
      </c>
      <c r="J38" s="3" t="s">
        <v>16</v>
      </c>
      <c r="K38" s="3">
        <v>532.9</v>
      </c>
      <c r="L38" s="3"/>
    </row>
    <row r="39" ht="15.75" customHeight="1">
      <c r="A39" s="4"/>
      <c r="B39" s="3"/>
      <c r="C39" s="3"/>
      <c r="D39" s="3"/>
      <c r="E39" s="3"/>
      <c r="F39" s="3"/>
      <c r="G39" s="3"/>
      <c r="H39" s="3"/>
      <c r="I39" s="3"/>
      <c r="J39" s="3" t="s">
        <v>17</v>
      </c>
      <c r="K39" s="3">
        <f>D45</f>
        <v>589.2903226</v>
      </c>
      <c r="L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>
        <v>0.0</v>
      </c>
      <c r="J40" s="3" t="s">
        <v>18</v>
      </c>
      <c r="K40" s="3"/>
      <c r="L40" s="3"/>
    </row>
    <row r="41" ht="15.75" customHeight="1">
      <c r="A41" s="3"/>
      <c r="B41" s="3"/>
      <c r="C41" s="3"/>
      <c r="D41" s="3"/>
      <c r="E41" s="3">
        <f>SUM(E8:E40)</f>
        <v>33.7</v>
      </c>
      <c r="F41" s="3"/>
      <c r="G41" s="3"/>
      <c r="H41" s="3"/>
      <c r="I41" s="3"/>
      <c r="J41" s="3" t="s">
        <v>19</v>
      </c>
      <c r="K41" s="3"/>
      <c r="L41" s="3"/>
    </row>
    <row r="42" ht="15.75" customHeight="1">
      <c r="A42" s="3"/>
      <c r="B42" s="3"/>
      <c r="C42" s="3"/>
      <c r="D42" s="3"/>
      <c r="E42" s="3"/>
      <c r="F42" s="3"/>
      <c r="G42" s="3"/>
      <c r="H42" s="3">
        <v>14418.0</v>
      </c>
      <c r="I42" s="3"/>
      <c r="J42" s="3" t="s">
        <v>20</v>
      </c>
      <c r="K42" s="3"/>
      <c r="L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 t="s">
        <v>21</v>
      </c>
      <c r="K43" s="3"/>
      <c r="L43" s="3"/>
    </row>
    <row r="44" ht="15.75" customHeight="1">
      <c r="A44" s="3"/>
      <c r="B44" s="3" t="s">
        <v>22</v>
      </c>
      <c r="C44" s="3"/>
      <c r="D44" s="3">
        <v>-0.85</v>
      </c>
      <c r="E44" s="3"/>
      <c r="F44" s="3"/>
      <c r="G44" s="3"/>
      <c r="H44" s="3"/>
      <c r="I44" s="3"/>
      <c r="J44" s="3" t="s">
        <v>23</v>
      </c>
      <c r="K44" s="3"/>
      <c r="L44" s="3"/>
    </row>
    <row r="45" ht="15.75" customHeight="1">
      <c r="A45" s="3"/>
      <c r="B45" s="3" t="s">
        <v>24</v>
      </c>
      <c r="C45" s="3"/>
      <c r="D45" s="3">
        <f>AVERAGE(H8:H39)</f>
        <v>589.2903226</v>
      </c>
      <c r="E45" s="3"/>
      <c r="F45" s="3"/>
      <c r="G45" s="3"/>
      <c r="H45" s="3"/>
      <c r="I45" s="3"/>
      <c r="J45" s="3" t="s">
        <v>25</v>
      </c>
      <c r="K45" s="3"/>
      <c r="L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 t="s">
        <v>26</v>
      </c>
      <c r="K46" s="3"/>
      <c r="L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 t="s">
        <v>27</v>
      </c>
      <c r="K47" s="3"/>
      <c r="L47" s="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74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9.29"/>
    <col customWidth="1" min="3" max="3" width="9.86"/>
    <col customWidth="1" min="4" max="5" width="9.29"/>
    <col customWidth="1" min="6" max="6" width="9.86"/>
    <col customWidth="1" min="7" max="9" width="9.29"/>
    <col customWidth="1" min="10" max="10" width="8.71"/>
    <col customWidth="1" min="11" max="11" width="9.29"/>
    <col customWidth="1" min="12" max="26" width="8.71"/>
  </cols>
  <sheetData>
    <row r="2">
      <c r="D2" t="s">
        <v>0</v>
      </c>
    </row>
    <row r="3">
      <c r="A3" s="1"/>
      <c r="B3" s="1"/>
      <c r="C3" s="2">
        <v>42125.0</v>
      </c>
      <c r="D3" s="1"/>
      <c r="E3" s="1"/>
      <c r="F3" s="1"/>
      <c r="G3" s="1"/>
      <c r="H3" s="1"/>
      <c r="I3" s="1"/>
      <c r="J3" s="3"/>
      <c r="K3" s="3"/>
      <c r="L3" s="3"/>
    </row>
    <row r="4">
      <c r="A4" s="1" t="s">
        <v>18</v>
      </c>
      <c r="B4" s="1"/>
      <c r="C4" s="1"/>
      <c r="D4" s="1"/>
      <c r="E4" s="1"/>
      <c r="F4" s="1"/>
      <c r="G4" s="1"/>
      <c r="H4" s="1"/>
      <c r="I4" s="1"/>
      <c r="J4" s="3"/>
      <c r="K4" s="3"/>
      <c r="L4" s="3"/>
    </row>
    <row r="5">
      <c r="A5" s="1"/>
      <c r="B5" s="1" t="s">
        <v>2</v>
      </c>
      <c r="C5" s="1"/>
      <c r="D5" s="1" t="s">
        <v>3</v>
      </c>
      <c r="E5" s="1" t="s">
        <v>3</v>
      </c>
      <c r="F5" s="1"/>
      <c r="G5" s="1"/>
      <c r="H5" s="1"/>
      <c r="I5" s="1"/>
      <c r="J5" s="3"/>
      <c r="K5" s="3"/>
      <c r="L5" s="3"/>
    </row>
    <row r="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3"/>
      <c r="K6" s="3"/>
      <c r="L6" s="3"/>
    </row>
    <row r="7">
      <c r="A7" s="3"/>
      <c r="B7" s="3"/>
      <c r="C7" s="3"/>
      <c r="D7" s="3"/>
      <c r="E7" s="3"/>
      <c r="F7" s="3"/>
      <c r="G7" s="3">
        <v>60000.0</v>
      </c>
      <c r="H7" s="3"/>
      <c r="I7" s="3"/>
      <c r="J7" s="3"/>
      <c r="K7" s="3"/>
      <c r="L7" s="3"/>
    </row>
    <row r="8">
      <c r="A8" s="4">
        <v>42125.0</v>
      </c>
      <c r="B8" s="3">
        <v>5431.0</v>
      </c>
      <c r="C8" s="3">
        <v>400.0</v>
      </c>
      <c r="D8" s="3">
        <v>-12473.6</v>
      </c>
      <c r="E8" s="5">
        <f t="shared" ref="E8:E39" si="1">C9+H8-C8-F8</f>
        <v>-244</v>
      </c>
      <c r="F8" s="3">
        <v>10000.0</v>
      </c>
      <c r="G8" s="3">
        <f t="shared" ref="G8:G39" si="2">G7+F8</f>
        <v>70000</v>
      </c>
      <c r="H8" s="3">
        <v>681.0</v>
      </c>
      <c r="I8" s="3">
        <v>64205.0</v>
      </c>
      <c r="J8" s="3"/>
      <c r="K8" s="3"/>
      <c r="L8" s="3"/>
    </row>
    <row r="9">
      <c r="A9" s="4">
        <v>42126.0</v>
      </c>
      <c r="B9" s="3">
        <f t="shared" ref="B9:B39" si="3">B8-H8+F8</f>
        <v>14750</v>
      </c>
      <c r="C9" s="3">
        <v>9475.0</v>
      </c>
      <c r="D9" s="3">
        <f t="shared" ref="D9:D39" si="4">D8+E9</f>
        <v>-12471.9</v>
      </c>
      <c r="E9" s="5">
        <f t="shared" si="1"/>
        <v>1.7</v>
      </c>
      <c r="F9" s="3"/>
      <c r="G9" s="3">
        <f t="shared" si="2"/>
        <v>70000</v>
      </c>
      <c r="H9" s="3">
        <v>712.0</v>
      </c>
      <c r="I9" s="3">
        <f t="shared" ref="I9:I16" si="5">I8++H9</f>
        <v>64917</v>
      </c>
      <c r="J9" s="3"/>
      <c r="K9" s="3"/>
      <c r="L9" s="3"/>
    </row>
    <row r="10">
      <c r="A10" s="4">
        <v>42127.0</v>
      </c>
      <c r="B10" s="3">
        <f t="shared" si="3"/>
        <v>14038</v>
      </c>
      <c r="C10" s="3">
        <v>8764.7</v>
      </c>
      <c r="D10" s="3">
        <f t="shared" si="4"/>
        <v>-12466.7</v>
      </c>
      <c r="E10" s="5">
        <f t="shared" si="1"/>
        <v>5.2</v>
      </c>
      <c r="F10" s="3"/>
      <c r="G10" s="3">
        <f t="shared" si="2"/>
        <v>70000</v>
      </c>
      <c r="H10" s="3">
        <v>481.0</v>
      </c>
      <c r="I10" s="3">
        <f t="shared" si="5"/>
        <v>65398</v>
      </c>
      <c r="J10" s="3"/>
      <c r="K10" s="3"/>
      <c r="L10" s="3"/>
    </row>
    <row r="11">
      <c r="A11" s="4">
        <v>42128.0</v>
      </c>
      <c r="B11" s="3">
        <f t="shared" si="3"/>
        <v>13557</v>
      </c>
      <c r="C11" s="3">
        <v>8288.9</v>
      </c>
      <c r="D11" s="3">
        <f t="shared" si="4"/>
        <v>-12461.03</v>
      </c>
      <c r="E11" s="5">
        <f t="shared" si="1"/>
        <v>5.67</v>
      </c>
      <c r="F11" s="3"/>
      <c r="G11" s="3">
        <f t="shared" si="2"/>
        <v>70000</v>
      </c>
      <c r="H11" s="3">
        <v>863.0</v>
      </c>
      <c r="I11" s="3">
        <f t="shared" si="5"/>
        <v>66261</v>
      </c>
      <c r="J11" s="3"/>
      <c r="K11" s="3"/>
      <c r="L11" s="3"/>
    </row>
    <row r="12">
      <c r="A12" s="4">
        <v>42129.0</v>
      </c>
      <c r="B12" s="3">
        <f t="shared" si="3"/>
        <v>12694</v>
      </c>
      <c r="C12" s="3">
        <v>7431.57</v>
      </c>
      <c r="D12" s="3">
        <f t="shared" si="4"/>
        <v>-12442.6</v>
      </c>
      <c r="E12" s="5">
        <f t="shared" si="1"/>
        <v>18.43</v>
      </c>
      <c r="F12" s="3"/>
      <c r="G12" s="3">
        <f t="shared" si="2"/>
        <v>70000</v>
      </c>
      <c r="H12" s="3">
        <v>650.0</v>
      </c>
      <c r="I12" s="3">
        <f t="shared" si="5"/>
        <v>66911</v>
      </c>
      <c r="J12" s="3"/>
      <c r="K12" s="3"/>
      <c r="L12" s="3"/>
    </row>
    <row r="13">
      <c r="A13" s="4">
        <v>42130.0</v>
      </c>
      <c r="B13" s="3">
        <f t="shared" si="3"/>
        <v>12044</v>
      </c>
      <c r="C13" s="3">
        <v>6800.0</v>
      </c>
      <c r="D13" s="3">
        <f t="shared" si="4"/>
        <v>-12431.6</v>
      </c>
      <c r="E13" s="5">
        <f t="shared" si="1"/>
        <v>11</v>
      </c>
      <c r="F13" s="3"/>
      <c r="G13" s="3">
        <f t="shared" si="2"/>
        <v>70000</v>
      </c>
      <c r="H13" s="3">
        <v>461.0</v>
      </c>
      <c r="I13" s="3">
        <f t="shared" si="5"/>
        <v>67372</v>
      </c>
      <c r="J13" s="3"/>
      <c r="K13" s="3"/>
      <c r="L13" s="3"/>
    </row>
    <row r="14">
      <c r="A14" s="4">
        <v>42131.0</v>
      </c>
      <c r="B14" s="3">
        <f t="shared" si="3"/>
        <v>11583</v>
      </c>
      <c r="C14" s="3">
        <v>6350.0</v>
      </c>
      <c r="D14" s="3">
        <f t="shared" si="4"/>
        <v>-12468.9</v>
      </c>
      <c r="E14" s="5">
        <f t="shared" si="1"/>
        <v>-37.3</v>
      </c>
      <c r="F14" s="3"/>
      <c r="G14" s="3">
        <f t="shared" si="2"/>
        <v>70000</v>
      </c>
      <c r="H14" s="3">
        <v>639.0</v>
      </c>
      <c r="I14" s="3">
        <f t="shared" si="5"/>
        <v>68011</v>
      </c>
      <c r="J14" s="3"/>
      <c r="K14" s="3"/>
      <c r="L14" s="3"/>
    </row>
    <row r="15">
      <c r="A15" s="4">
        <v>42132.0</v>
      </c>
      <c r="B15" s="3">
        <f t="shared" si="3"/>
        <v>10944</v>
      </c>
      <c r="C15" s="3">
        <v>5673.7</v>
      </c>
      <c r="D15" s="3">
        <f t="shared" si="4"/>
        <v>-12463.6</v>
      </c>
      <c r="E15" s="5">
        <f t="shared" si="1"/>
        <v>5.3</v>
      </c>
      <c r="F15" s="3"/>
      <c r="G15" s="3">
        <f t="shared" si="2"/>
        <v>70000</v>
      </c>
      <c r="H15" s="3">
        <v>529.0</v>
      </c>
      <c r="I15" s="3">
        <f t="shared" si="5"/>
        <v>68540</v>
      </c>
      <c r="J15" s="3"/>
      <c r="K15" s="3"/>
      <c r="L15" s="3"/>
    </row>
    <row r="16">
      <c r="A16" s="4">
        <v>42133.0</v>
      </c>
      <c r="B16" s="3">
        <f t="shared" si="3"/>
        <v>10415</v>
      </c>
      <c r="C16" s="3">
        <v>5150.0</v>
      </c>
      <c r="D16" s="3">
        <f t="shared" si="4"/>
        <v>-12475.3</v>
      </c>
      <c r="E16" s="5">
        <f t="shared" si="1"/>
        <v>-11.7</v>
      </c>
      <c r="F16" s="3"/>
      <c r="G16" s="3">
        <f t="shared" si="2"/>
        <v>70000</v>
      </c>
      <c r="H16" s="3">
        <v>612.0</v>
      </c>
      <c r="I16" s="3">
        <f t="shared" si="5"/>
        <v>69152</v>
      </c>
      <c r="J16" s="3"/>
      <c r="K16" s="3"/>
      <c r="L16" s="3"/>
    </row>
    <row r="17">
      <c r="A17" s="4">
        <v>42134.0</v>
      </c>
      <c r="B17" s="3">
        <f t="shared" si="3"/>
        <v>9803</v>
      </c>
      <c r="C17" s="3">
        <v>4526.3</v>
      </c>
      <c r="D17" s="3">
        <f t="shared" si="4"/>
        <v>-12440.6</v>
      </c>
      <c r="E17" s="5">
        <f t="shared" si="1"/>
        <v>34.7</v>
      </c>
      <c r="F17" s="3"/>
      <c r="G17" s="3">
        <f t="shared" si="2"/>
        <v>70000</v>
      </c>
      <c r="H17" s="3">
        <v>481.0</v>
      </c>
      <c r="I17" s="3">
        <f>69152+612</f>
        <v>69764</v>
      </c>
      <c r="J17" s="3"/>
      <c r="K17" s="3"/>
      <c r="L17" s="3"/>
    </row>
    <row r="18">
      <c r="A18" s="4">
        <v>42135.0</v>
      </c>
      <c r="B18" s="3">
        <f t="shared" si="3"/>
        <v>9322</v>
      </c>
      <c r="C18" s="3">
        <v>4080.0</v>
      </c>
      <c r="D18" s="3">
        <f t="shared" si="4"/>
        <v>-12476.6</v>
      </c>
      <c r="E18" s="5">
        <f t="shared" si="1"/>
        <v>-36</v>
      </c>
      <c r="F18" s="3"/>
      <c r="G18" s="3">
        <f t="shared" si="2"/>
        <v>70000</v>
      </c>
      <c r="H18" s="3">
        <v>744.0</v>
      </c>
      <c r="I18" s="3">
        <f t="shared" ref="I18:I39" si="6">I17++H18</f>
        <v>70508</v>
      </c>
      <c r="J18" s="3"/>
      <c r="K18" s="3"/>
      <c r="L18" s="3"/>
    </row>
    <row r="19">
      <c r="A19" s="4">
        <v>42136.0</v>
      </c>
      <c r="B19" s="3">
        <f t="shared" si="3"/>
        <v>8578</v>
      </c>
      <c r="C19" s="3">
        <v>3300.0</v>
      </c>
      <c r="D19" s="3">
        <f t="shared" si="4"/>
        <v>-12469.93</v>
      </c>
      <c r="E19" s="5">
        <f t="shared" si="1"/>
        <v>6.67</v>
      </c>
      <c r="F19" s="3"/>
      <c r="G19" s="3">
        <f t="shared" si="2"/>
        <v>70000</v>
      </c>
      <c r="H19" s="3">
        <v>590.0</v>
      </c>
      <c r="I19" s="3">
        <f t="shared" si="6"/>
        <v>71098</v>
      </c>
      <c r="J19" s="3"/>
      <c r="K19" s="3"/>
      <c r="L19" s="3"/>
    </row>
    <row r="20">
      <c r="A20" s="4">
        <v>42137.0</v>
      </c>
      <c r="B20" s="3">
        <f t="shared" si="3"/>
        <v>7988</v>
      </c>
      <c r="C20" s="3">
        <v>2716.67</v>
      </c>
      <c r="D20" s="3">
        <f t="shared" si="4"/>
        <v>-12465.6</v>
      </c>
      <c r="E20" s="5">
        <f t="shared" si="1"/>
        <v>4.33</v>
      </c>
      <c r="F20" s="3"/>
      <c r="G20" s="3">
        <f t="shared" si="2"/>
        <v>70000</v>
      </c>
      <c r="H20" s="3">
        <v>649.0</v>
      </c>
      <c r="I20" s="3">
        <f t="shared" si="6"/>
        <v>71747</v>
      </c>
      <c r="J20" s="3"/>
      <c r="K20" s="3"/>
      <c r="L20" s="3"/>
    </row>
    <row r="21" ht="15.75" customHeight="1">
      <c r="A21" s="4">
        <v>42138.0</v>
      </c>
      <c r="B21" s="3">
        <f t="shared" si="3"/>
        <v>7339</v>
      </c>
      <c r="C21" s="3">
        <v>2072.0</v>
      </c>
      <c r="D21" s="3">
        <f t="shared" si="4"/>
        <v>-12483.3</v>
      </c>
      <c r="E21" s="5">
        <f t="shared" si="1"/>
        <v>-17.7</v>
      </c>
      <c r="F21" s="3"/>
      <c r="G21" s="3">
        <f t="shared" si="2"/>
        <v>70000</v>
      </c>
      <c r="H21" s="3">
        <v>981.0</v>
      </c>
      <c r="I21" s="3">
        <f t="shared" si="6"/>
        <v>72728</v>
      </c>
      <c r="J21" s="3"/>
      <c r="K21" s="3"/>
      <c r="L21" s="3"/>
    </row>
    <row r="22" ht="15.75" customHeight="1">
      <c r="A22" s="4">
        <v>42139.0</v>
      </c>
      <c r="B22" s="3">
        <f t="shared" si="3"/>
        <v>6358</v>
      </c>
      <c r="C22" s="3">
        <v>1073.3</v>
      </c>
      <c r="D22" s="3">
        <f t="shared" si="4"/>
        <v>-12796.8</v>
      </c>
      <c r="E22" s="5">
        <f t="shared" si="1"/>
        <v>-313.5</v>
      </c>
      <c r="F22" s="3">
        <v>10000.0</v>
      </c>
      <c r="G22" s="3">
        <f t="shared" si="2"/>
        <v>80000</v>
      </c>
      <c r="H22" s="3">
        <v>482.0</v>
      </c>
      <c r="I22" s="3">
        <f t="shared" si="6"/>
        <v>73210</v>
      </c>
      <c r="J22" s="3"/>
      <c r="K22" s="3"/>
      <c r="L22" s="3"/>
    </row>
    <row r="23" ht="15.75" customHeight="1">
      <c r="A23" s="4">
        <v>42140.0</v>
      </c>
      <c r="B23" s="3">
        <f t="shared" si="3"/>
        <v>15876</v>
      </c>
      <c r="C23" s="3">
        <v>10277.8</v>
      </c>
      <c r="D23" s="3">
        <f t="shared" si="4"/>
        <v>-12838.3</v>
      </c>
      <c r="E23" s="5">
        <f t="shared" si="1"/>
        <v>-41.5</v>
      </c>
      <c r="F23" s="3"/>
      <c r="G23" s="3">
        <f t="shared" si="2"/>
        <v>80000</v>
      </c>
      <c r="H23" s="3">
        <v>710.0</v>
      </c>
      <c r="I23" s="3">
        <f t="shared" si="6"/>
        <v>73920</v>
      </c>
      <c r="J23" s="3"/>
      <c r="K23" s="3"/>
      <c r="L23" s="3"/>
    </row>
    <row r="24" ht="15.75" customHeight="1">
      <c r="A24" s="4">
        <v>42141.0</v>
      </c>
      <c r="B24" s="3">
        <f t="shared" si="3"/>
        <v>15166</v>
      </c>
      <c r="C24" s="3">
        <v>9526.3</v>
      </c>
      <c r="D24" s="3">
        <f t="shared" si="4"/>
        <v>-12795.8</v>
      </c>
      <c r="E24" s="5">
        <f t="shared" si="1"/>
        <v>42.5</v>
      </c>
      <c r="F24" s="3"/>
      <c r="G24" s="3">
        <f t="shared" si="2"/>
        <v>80000</v>
      </c>
      <c r="H24" s="3">
        <v>432.0</v>
      </c>
      <c r="I24" s="3">
        <f t="shared" si="6"/>
        <v>74352</v>
      </c>
      <c r="J24" s="3"/>
      <c r="K24" s="3"/>
      <c r="L24" s="3"/>
    </row>
    <row r="25" ht="15.75" customHeight="1">
      <c r="A25" s="4">
        <v>42142.0</v>
      </c>
      <c r="B25" s="3">
        <f t="shared" si="3"/>
        <v>14734</v>
      </c>
      <c r="C25" s="3">
        <v>9136.8</v>
      </c>
      <c r="D25" s="3">
        <f t="shared" si="4"/>
        <v>-12826</v>
      </c>
      <c r="E25" s="5">
        <f t="shared" si="1"/>
        <v>-30.2</v>
      </c>
      <c r="F25" s="3"/>
      <c r="G25" s="3">
        <f t="shared" si="2"/>
        <v>80000</v>
      </c>
      <c r="H25" s="3">
        <v>789.0</v>
      </c>
      <c r="I25" s="3">
        <f t="shared" si="6"/>
        <v>75141</v>
      </c>
      <c r="J25" s="3"/>
      <c r="K25" s="3"/>
      <c r="L25" s="3"/>
    </row>
    <row r="26" ht="15.75" customHeight="1">
      <c r="A26" s="4">
        <v>42143.0</v>
      </c>
      <c r="B26" s="3">
        <f t="shared" si="3"/>
        <v>13945</v>
      </c>
      <c r="C26" s="3">
        <v>8317.6</v>
      </c>
      <c r="D26" s="3">
        <f t="shared" si="4"/>
        <v>-12893.71111</v>
      </c>
      <c r="E26" s="5">
        <f t="shared" si="1"/>
        <v>-67.71111111</v>
      </c>
      <c r="F26" s="3"/>
      <c r="G26" s="3">
        <f t="shared" si="2"/>
        <v>80000</v>
      </c>
      <c r="H26" s="3">
        <v>441.0</v>
      </c>
      <c r="I26" s="3">
        <f t="shared" si="6"/>
        <v>75582</v>
      </c>
      <c r="J26" s="3"/>
      <c r="K26" s="3"/>
      <c r="L26" s="3"/>
    </row>
    <row r="27" ht="15.75" customHeight="1">
      <c r="A27" s="4">
        <v>42144.0</v>
      </c>
      <c r="B27" s="3">
        <f t="shared" si="3"/>
        <v>13504</v>
      </c>
      <c r="C27" s="3">
        <f>(8/18*20)+7800</f>
        <v>7808.888889</v>
      </c>
      <c r="D27" s="3">
        <f t="shared" si="4"/>
        <v>-12811</v>
      </c>
      <c r="E27" s="5">
        <f t="shared" si="1"/>
        <v>82.71111111</v>
      </c>
      <c r="F27" s="3"/>
      <c r="G27" s="3">
        <f t="shared" si="2"/>
        <v>80000</v>
      </c>
      <c r="H27" s="3">
        <v>436.0</v>
      </c>
      <c r="I27" s="3">
        <f t="shared" si="6"/>
        <v>76018</v>
      </c>
      <c r="J27" s="3"/>
      <c r="K27" s="3"/>
      <c r="L27" s="3"/>
    </row>
    <row r="28" ht="15.75" customHeight="1">
      <c r="A28" s="4">
        <v>42145.0</v>
      </c>
      <c r="B28" s="3">
        <f t="shared" si="3"/>
        <v>13068</v>
      </c>
      <c r="C28" s="3">
        <v>7455.6</v>
      </c>
      <c r="D28" s="3">
        <f t="shared" si="4"/>
        <v>-12794.7</v>
      </c>
      <c r="E28" s="5">
        <f t="shared" si="1"/>
        <v>16.3</v>
      </c>
      <c r="F28" s="3"/>
      <c r="G28" s="3">
        <f t="shared" si="2"/>
        <v>80000</v>
      </c>
      <c r="H28" s="3">
        <v>714.0</v>
      </c>
      <c r="I28" s="3">
        <f t="shared" si="6"/>
        <v>76732</v>
      </c>
      <c r="J28" s="3"/>
      <c r="K28" s="3"/>
      <c r="L28" s="3"/>
    </row>
    <row r="29" ht="15.75" customHeight="1">
      <c r="A29" s="4">
        <v>42146.0</v>
      </c>
      <c r="B29" s="3">
        <f t="shared" si="3"/>
        <v>12354</v>
      </c>
      <c r="C29" s="3">
        <v>6757.9</v>
      </c>
      <c r="D29" s="3">
        <f t="shared" si="4"/>
        <v>-12780.6</v>
      </c>
      <c r="E29" s="5">
        <f t="shared" si="1"/>
        <v>14.1</v>
      </c>
      <c r="F29" s="3"/>
      <c r="G29" s="3">
        <f t="shared" si="2"/>
        <v>80000</v>
      </c>
      <c r="H29" s="3">
        <v>372.0</v>
      </c>
      <c r="I29" s="3">
        <f t="shared" si="6"/>
        <v>77104</v>
      </c>
      <c r="J29" s="3"/>
      <c r="K29" s="3"/>
      <c r="L29" s="3"/>
    </row>
    <row r="30" ht="15.75" customHeight="1">
      <c r="A30" s="4">
        <v>42147.0</v>
      </c>
      <c r="B30" s="3">
        <f t="shared" si="3"/>
        <v>11982</v>
      </c>
      <c r="C30" s="3">
        <v>6400.0</v>
      </c>
      <c r="D30" s="3">
        <f t="shared" si="4"/>
        <v>-12787.17</v>
      </c>
      <c r="E30" s="5">
        <f t="shared" si="1"/>
        <v>-6.57</v>
      </c>
      <c r="F30" s="3"/>
      <c r="G30" s="3">
        <f t="shared" si="2"/>
        <v>80000</v>
      </c>
      <c r="H30" s="3">
        <v>625.0</v>
      </c>
      <c r="I30" s="3">
        <f t="shared" si="6"/>
        <v>77729</v>
      </c>
      <c r="J30" s="3"/>
      <c r="K30" s="3"/>
      <c r="L30" s="3"/>
    </row>
    <row r="31" ht="15.75" customHeight="1">
      <c r="A31" s="4">
        <v>42148.0</v>
      </c>
      <c r="B31" s="3">
        <f t="shared" si="3"/>
        <v>11357</v>
      </c>
      <c r="C31" s="3">
        <v>5768.43</v>
      </c>
      <c r="D31" s="3">
        <f t="shared" si="4"/>
        <v>-12804.49</v>
      </c>
      <c r="E31" s="5">
        <f t="shared" si="1"/>
        <v>-17.32</v>
      </c>
      <c r="F31" s="3"/>
      <c r="G31" s="3">
        <f t="shared" si="2"/>
        <v>80000</v>
      </c>
      <c r="H31" s="3">
        <v>440.0</v>
      </c>
      <c r="I31" s="3">
        <f t="shared" si="6"/>
        <v>78169</v>
      </c>
      <c r="J31" s="3"/>
      <c r="K31" s="3"/>
      <c r="L31" s="3"/>
    </row>
    <row r="32" ht="15.75" customHeight="1">
      <c r="A32" s="4">
        <v>42149.0</v>
      </c>
      <c r="B32" s="3">
        <f t="shared" si="3"/>
        <v>10917</v>
      </c>
      <c r="C32" s="3">
        <v>5311.11</v>
      </c>
      <c r="D32" s="3">
        <f t="shared" si="4"/>
        <v>-12902.6</v>
      </c>
      <c r="E32" s="5">
        <f t="shared" si="1"/>
        <v>-98.11</v>
      </c>
      <c r="F32" s="3"/>
      <c r="G32" s="3">
        <f t="shared" si="2"/>
        <v>80000</v>
      </c>
      <c r="H32" s="3">
        <v>733.0</v>
      </c>
      <c r="I32" s="3">
        <f t="shared" si="6"/>
        <v>78902</v>
      </c>
      <c r="J32" s="3"/>
      <c r="K32" s="3"/>
      <c r="L32" s="3"/>
    </row>
    <row r="33" ht="15.75" customHeight="1">
      <c r="A33" s="4">
        <v>42150.0</v>
      </c>
      <c r="B33" s="3">
        <f t="shared" si="3"/>
        <v>10184</v>
      </c>
      <c r="C33" s="3">
        <v>4480.0</v>
      </c>
      <c r="D33" s="3">
        <f t="shared" si="4"/>
        <v>-12771.6</v>
      </c>
      <c r="E33" s="5">
        <f t="shared" si="1"/>
        <v>131</v>
      </c>
      <c r="F33" s="3"/>
      <c r="G33" s="3">
        <f t="shared" si="2"/>
        <v>80000</v>
      </c>
      <c r="H33" s="3">
        <v>441.0</v>
      </c>
      <c r="I33" s="3">
        <f t="shared" si="6"/>
        <v>79343</v>
      </c>
      <c r="J33" s="3"/>
      <c r="K33" s="3"/>
      <c r="L33" s="3"/>
    </row>
    <row r="34" ht="15.75" customHeight="1">
      <c r="A34" s="4">
        <v>42151.0</v>
      </c>
      <c r="B34" s="3">
        <f t="shared" si="3"/>
        <v>9743</v>
      </c>
      <c r="C34" s="3">
        <v>4170.0</v>
      </c>
      <c r="D34" s="3">
        <f t="shared" si="4"/>
        <v>-12816.6</v>
      </c>
      <c r="E34" s="5">
        <f t="shared" si="1"/>
        <v>-45</v>
      </c>
      <c r="F34" s="3"/>
      <c r="G34" s="3">
        <f t="shared" si="2"/>
        <v>80000</v>
      </c>
      <c r="H34" s="3">
        <v>465.0</v>
      </c>
      <c r="I34" s="3">
        <f t="shared" si="6"/>
        <v>79808</v>
      </c>
      <c r="J34" s="3"/>
      <c r="K34" s="3"/>
      <c r="L34" s="3"/>
    </row>
    <row r="35" ht="15.75" customHeight="1">
      <c r="A35" s="4">
        <v>42152.0</v>
      </c>
      <c r="B35" s="3">
        <f t="shared" si="3"/>
        <v>9278</v>
      </c>
      <c r="C35" s="3">
        <v>3660.0</v>
      </c>
      <c r="D35" s="3">
        <f t="shared" si="4"/>
        <v>-12780.5</v>
      </c>
      <c r="E35" s="5">
        <f t="shared" si="1"/>
        <v>36.1</v>
      </c>
      <c r="F35" s="3"/>
      <c r="G35" s="3">
        <f t="shared" si="2"/>
        <v>80000</v>
      </c>
      <c r="H35" s="3">
        <v>658.0</v>
      </c>
      <c r="I35" s="3">
        <f t="shared" si="6"/>
        <v>80466</v>
      </c>
      <c r="J35" s="3"/>
      <c r="K35" s="3" t="s">
        <v>13</v>
      </c>
      <c r="L35" s="3"/>
    </row>
    <row r="36" ht="15.75" customHeight="1">
      <c r="A36" s="4">
        <v>42153.0</v>
      </c>
      <c r="B36" s="3">
        <f t="shared" si="3"/>
        <v>8620</v>
      </c>
      <c r="C36" s="3">
        <v>3038.1</v>
      </c>
      <c r="D36" s="3">
        <f t="shared" si="4"/>
        <v>-12800.27</v>
      </c>
      <c r="E36" s="5">
        <f t="shared" si="1"/>
        <v>-19.77</v>
      </c>
      <c r="F36" s="3"/>
      <c r="G36" s="3">
        <f t="shared" si="2"/>
        <v>80000</v>
      </c>
      <c r="H36" s="3">
        <v>560.0</v>
      </c>
      <c r="I36" s="3">
        <f t="shared" si="6"/>
        <v>81026</v>
      </c>
      <c r="J36" s="3" t="s">
        <v>14</v>
      </c>
      <c r="K36" s="3">
        <v>478.9</v>
      </c>
      <c r="L36" s="3"/>
    </row>
    <row r="37" ht="15.75" customHeight="1">
      <c r="A37" s="4">
        <v>42154.0</v>
      </c>
      <c r="B37" s="3">
        <f t="shared" si="3"/>
        <v>8060</v>
      </c>
      <c r="C37" s="3">
        <v>2458.33</v>
      </c>
      <c r="D37" s="3">
        <f t="shared" si="4"/>
        <v>-12797.47</v>
      </c>
      <c r="E37" s="5">
        <f t="shared" si="1"/>
        <v>2.8</v>
      </c>
      <c r="F37" s="3"/>
      <c r="G37" s="3">
        <f t="shared" si="2"/>
        <v>80000</v>
      </c>
      <c r="H37" s="3">
        <v>523.0</v>
      </c>
      <c r="I37" s="3">
        <f t="shared" si="6"/>
        <v>81549</v>
      </c>
      <c r="J37" s="3" t="s">
        <v>15</v>
      </c>
      <c r="K37" s="3">
        <v>515.6</v>
      </c>
      <c r="L37" s="3"/>
    </row>
    <row r="38" ht="15.75" customHeight="1">
      <c r="A38" s="4">
        <v>42155.0</v>
      </c>
      <c r="B38" s="3">
        <f t="shared" si="3"/>
        <v>7537</v>
      </c>
      <c r="C38" s="3">
        <v>1938.13</v>
      </c>
      <c r="D38" s="3">
        <f t="shared" si="4"/>
        <v>-12812.6</v>
      </c>
      <c r="E38" s="5">
        <f t="shared" si="1"/>
        <v>-15.13</v>
      </c>
      <c r="F38" s="3"/>
      <c r="G38" s="3">
        <f t="shared" si="2"/>
        <v>80000</v>
      </c>
      <c r="H38" s="3">
        <v>523.0</v>
      </c>
      <c r="I38" s="3">
        <f t="shared" si="6"/>
        <v>82072</v>
      </c>
      <c r="J38" s="3" t="s">
        <v>16</v>
      </c>
      <c r="K38" s="3">
        <v>532.9</v>
      </c>
      <c r="L38" s="3"/>
    </row>
    <row r="39" ht="15.75" customHeight="1">
      <c r="A39" s="4">
        <v>42156.0</v>
      </c>
      <c r="B39" s="3">
        <f t="shared" si="3"/>
        <v>7014</v>
      </c>
      <c r="C39" s="3">
        <v>1400.0</v>
      </c>
      <c r="D39" s="3">
        <f t="shared" si="4"/>
        <v>-12868.6</v>
      </c>
      <c r="E39" s="5">
        <f t="shared" si="1"/>
        <v>-56</v>
      </c>
      <c r="F39" s="3"/>
      <c r="G39" s="3">
        <f t="shared" si="2"/>
        <v>80000</v>
      </c>
      <c r="H39" s="3">
        <v>844.0</v>
      </c>
      <c r="I39" s="3">
        <f t="shared" si="6"/>
        <v>82916</v>
      </c>
      <c r="J39" s="3" t="s">
        <v>17</v>
      </c>
      <c r="K39" s="3">
        <v>589.29</v>
      </c>
      <c r="L39" s="3"/>
    </row>
    <row r="40" ht="15.75" customHeight="1">
      <c r="A40" s="3"/>
      <c r="B40" s="3"/>
      <c r="C40" s="3">
        <v>500.0</v>
      </c>
      <c r="D40" s="3"/>
      <c r="E40" s="3"/>
      <c r="F40" s="3"/>
      <c r="G40" s="3"/>
      <c r="H40" s="3"/>
      <c r="I40" s="3">
        <v>0.0</v>
      </c>
      <c r="J40" s="3" t="s">
        <v>18</v>
      </c>
      <c r="K40" s="3">
        <f>D45</f>
        <v>601.90625</v>
      </c>
      <c r="L40" s="3"/>
    </row>
    <row r="41" ht="15.75" customHeight="1">
      <c r="A41" s="3"/>
      <c r="B41" s="3"/>
      <c r="C41" s="3"/>
      <c r="D41" s="3"/>
      <c r="E41" s="5">
        <f>SUM(E8:E40)</f>
        <v>-639</v>
      </c>
      <c r="F41" s="3"/>
      <c r="G41" s="3"/>
      <c r="H41" s="3"/>
      <c r="I41" s="3"/>
      <c r="J41" s="3" t="s">
        <v>19</v>
      </c>
      <c r="K41" s="3"/>
      <c r="L41" s="3"/>
    </row>
    <row r="42" ht="15.75" customHeight="1">
      <c r="A42" s="3"/>
      <c r="B42" s="3"/>
      <c r="C42" s="3"/>
      <c r="D42" s="3"/>
      <c r="E42" s="3"/>
      <c r="F42" s="3"/>
      <c r="G42" s="3"/>
      <c r="H42" s="3">
        <v>14418.0</v>
      </c>
      <c r="I42" s="3"/>
      <c r="J42" s="3" t="s">
        <v>20</v>
      </c>
      <c r="K42" s="3"/>
      <c r="L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 t="s">
        <v>21</v>
      </c>
      <c r="K43" s="3"/>
      <c r="L43" s="3"/>
    </row>
    <row r="44" ht="15.75" customHeight="1">
      <c r="A44" s="3"/>
      <c r="B44" s="3" t="s">
        <v>22</v>
      </c>
      <c r="C44" s="3"/>
      <c r="D44" s="3">
        <v>-0.85</v>
      </c>
      <c r="E44" s="3"/>
      <c r="F44" s="3"/>
      <c r="G44" s="3"/>
      <c r="H44" s="3"/>
      <c r="I44" s="3"/>
      <c r="J44" s="3" t="s">
        <v>23</v>
      </c>
      <c r="K44" s="3"/>
      <c r="L44" s="3"/>
    </row>
    <row r="45" ht="15.75" customHeight="1">
      <c r="A45" s="3"/>
      <c r="B45" s="3" t="s">
        <v>24</v>
      </c>
      <c r="C45" s="3"/>
      <c r="D45" s="3">
        <f>AVERAGE(H8:H39)</f>
        <v>601.90625</v>
      </c>
      <c r="E45" s="3"/>
      <c r="F45" s="3"/>
      <c r="G45" s="3"/>
      <c r="H45" s="3"/>
      <c r="I45" s="3"/>
      <c r="J45" s="3" t="s">
        <v>25</v>
      </c>
      <c r="K45" s="3"/>
      <c r="L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 t="s">
        <v>26</v>
      </c>
      <c r="K46" s="3"/>
      <c r="L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 t="s">
        <v>27</v>
      </c>
      <c r="K47" s="3"/>
      <c r="L47" s="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74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1.57"/>
    <col customWidth="1" min="3" max="3" width="11.71"/>
    <col customWidth="1" min="4" max="4" width="15.0"/>
    <col customWidth="1" min="5" max="5" width="10.86"/>
    <col customWidth="1" min="6" max="6" width="10.0"/>
    <col customWidth="1" min="7" max="7" width="16.86"/>
    <col customWidth="1" min="8" max="8" width="9.43"/>
    <col customWidth="1" min="9" max="9" width="12.57"/>
    <col customWidth="1" min="10" max="10" width="9.14"/>
    <col customWidth="1" min="11" max="11" width="13.29"/>
    <col customWidth="1" min="12" max="12" width="9.14"/>
    <col customWidth="1" min="13" max="26" width="8.71"/>
  </cols>
  <sheetData>
    <row r="1">
      <c r="A1" s="6"/>
      <c r="B1" s="6"/>
      <c r="C1" s="7"/>
      <c r="D1" s="8" t="s">
        <v>0</v>
      </c>
      <c r="G1" s="6"/>
      <c r="H1" s="6"/>
      <c r="I1" s="6"/>
      <c r="J1" s="9"/>
      <c r="K1" s="3"/>
      <c r="L1" s="3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6"/>
      <c r="B2" s="6"/>
      <c r="C2" s="6"/>
      <c r="D2" s="8" t="s">
        <v>2</v>
      </c>
      <c r="G2" s="6"/>
      <c r="H2" s="6"/>
      <c r="I2" s="6"/>
      <c r="J2" s="9"/>
      <c r="K2" s="3"/>
      <c r="L2" s="3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6"/>
      <c r="B3" s="6"/>
      <c r="C3" s="6"/>
      <c r="D3" s="8" t="s">
        <v>29</v>
      </c>
      <c r="G3" s="6"/>
      <c r="H3" s="6"/>
      <c r="I3" s="6"/>
      <c r="J3" s="9"/>
      <c r="K3" s="3"/>
      <c r="L3" s="3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3" t="s">
        <v>12</v>
      </c>
      <c r="J4" s="3"/>
      <c r="K4" s="3"/>
      <c r="L4" s="3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4"/>
      <c r="B5" s="15"/>
      <c r="C5" s="15"/>
      <c r="D5" s="15"/>
      <c r="E5" s="15"/>
      <c r="F5" s="15"/>
      <c r="G5" s="15"/>
      <c r="H5" s="15"/>
      <c r="I5" s="16"/>
      <c r="J5" s="3"/>
      <c r="K5" s="3"/>
      <c r="L5" s="3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7">
        <v>42156.0</v>
      </c>
      <c r="B6" s="15">
        <v>7014.0</v>
      </c>
      <c r="C6" s="15">
        <v>1400.0</v>
      </c>
      <c r="D6" s="15">
        <v>-12812.6</v>
      </c>
      <c r="E6" s="18">
        <v>-56.0</v>
      </c>
      <c r="F6" s="15"/>
      <c r="G6" s="15">
        <v>80000.0</v>
      </c>
      <c r="H6" s="15">
        <v>844.0</v>
      </c>
      <c r="I6" s="16">
        <v>83916.0</v>
      </c>
      <c r="J6" s="3"/>
      <c r="K6" s="3"/>
      <c r="L6" s="3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7">
        <v>42157.0</v>
      </c>
      <c r="B7" s="15">
        <f t="shared" ref="B7:B36" si="1">B6-H6+F6</f>
        <v>6170</v>
      </c>
      <c r="C7" s="15">
        <v>500.0</v>
      </c>
      <c r="D7" s="15">
        <f t="shared" ref="D7:D36" si="2">D6+E7</f>
        <v>-12805.93</v>
      </c>
      <c r="E7" s="18">
        <f t="shared" ref="E7:E35" si="3">C8+H7-C7-F7</f>
        <v>6.67</v>
      </c>
      <c r="F7" s="15"/>
      <c r="G7" s="15">
        <f t="shared" ref="G7:G36" si="4">G6+F7</f>
        <v>80000</v>
      </c>
      <c r="H7" s="15">
        <v>120.0</v>
      </c>
      <c r="I7" s="16">
        <f t="shared" ref="I7:I36" si="5">I6++H7</f>
        <v>84036</v>
      </c>
      <c r="J7" s="3"/>
      <c r="K7" s="3"/>
      <c r="L7" s="3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7">
        <v>42158.0</v>
      </c>
      <c r="B8" s="15">
        <f t="shared" si="1"/>
        <v>6050</v>
      </c>
      <c r="C8" s="15">
        <v>386.67</v>
      </c>
      <c r="D8" s="15">
        <f t="shared" si="2"/>
        <v>-12963.6</v>
      </c>
      <c r="E8" s="18">
        <f t="shared" si="3"/>
        <v>-157.67</v>
      </c>
      <c r="F8" s="15">
        <v>10000.0</v>
      </c>
      <c r="G8" s="15">
        <f t="shared" si="4"/>
        <v>90000</v>
      </c>
      <c r="H8" s="15">
        <v>629.0</v>
      </c>
      <c r="I8" s="16">
        <f t="shared" si="5"/>
        <v>84665</v>
      </c>
      <c r="J8" s="3"/>
      <c r="K8" s="3"/>
      <c r="L8" s="3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7">
        <v>42159.0</v>
      </c>
      <c r="B9" s="15">
        <f t="shared" si="1"/>
        <v>15421</v>
      </c>
      <c r="C9" s="15">
        <v>9600.0</v>
      </c>
      <c r="D9" s="15">
        <f t="shared" si="2"/>
        <v>-12902.1</v>
      </c>
      <c r="E9" s="18">
        <f t="shared" si="3"/>
        <v>61.5</v>
      </c>
      <c r="F9" s="15"/>
      <c r="G9" s="15">
        <f t="shared" si="4"/>
        <v>90000</v>
      </c>
      <c r="H9" s="15">
        <v>899.0</v>
      </c>
      <c r="I9" s="16">
        <f t="shared" si="5"/>
        <v>85564</v>
      </c>
      <c r="J9" s="3"/>
      <c r="K9" s="3"/>
      <c r="L9" s="3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7">
        <v>42160.0</v>
      </c>
      <c r="B10" s="15">
        <f t="shared" si="1"/>
        <v>14522</v>
      </c>
      <c r="C10" s="15">
        <v>8762.5</v>
      </c>
      <c r="D10" s="15">
        <f t="shared" si="2"/>
        <v>-12944.24</v>
      </c>
      <c r="E10" s="18">
        <f t="shared" si="3"/>
        <v>-42.14</v>
      </c>
      <c r="F10" s="15"/>
      <c r="G10" s="15">
        <f t="shared" si="4"/>
        <v>90000</v>
      </c>
      <c r="H10" s="15">
        <v>573.0</v>
      </c>
      <c r="I10" s="16">
        <f t="shared" si="5"/>
        <v>86137</v>
      </c>
      <c r="J10" s="3"/>
      <c r="K10" s="3"/>
      <c r="L10" s="3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7">
        <v>42161.0</v>
      </c>
      <c r="B11" s="15">
        <f t="shared" si="1"/>
        <v>13949</v>
      </c>
      <c r="C11" s="15">
        <v>8147.36</v>
      </c>
      <c r="D11" s="15">
        <f t="shared" si="2"/>
        <v>-12895.5</v>
      </c>
      <c r="E11" s="18">
        <f t="shared" si="3"/>
        <v>48.74</v>
      </c>
      <c r="F11" s="15"/>
      <c r="G11" s="15">
        <f t="shared" si="4"/>
        <v>90000</v>
      </c>
      <c r="H11" s="15">
        <v>575.0</v>
      </c>
      <c r="I11" s="16">
        <f t="shared" si="5"/>
        <v>86712</v>
      </c>
      <c r="J11" s="3"/>
      <c r="K11" s="3"/>
      <c r="L11" s="3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7">
        <v>42162.0</v>
      </c>
      <c r="B12" s="15">
        <f t="shared" si="1"/>
        <v>13374</v>
      </c>
      <c r="C12" s="15">
        <v>7621.1</v>
      </c>
      <c r="D12" s="15">
        <f t="shared" si="2"/>
        <v>-12901</v>
      </c>
      <c r="E12" s="18">
        <f t="shared" si="3"/>
        <v>-5.5</v>
      </c>
      <c r="F12" s="15"/>
      <c r="G12" s="15">
        <f t="shared" si="4"/>
        <v>90000</v>
      </c>
      <c r="H12" s="15">
        <v>460.0</v>
      </c>
      <c r="I12" s="16">
        <f t="shared" si="5"/>
        <v>87172</v>
      </c>
      <c r="J12" s="3"/>
      <c r="K12" s="3"/>
      <c r="L12" s="3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7">
        <v>42163.0</v>
      </c>
      <c r="B13" s="15">
        <f t="shared" si="1"/>
        <v>12914</v>
      </c>
      <c r="C13" s="15">
        <v>7155.6</v>
      </c>
      <c r="D13" s="15">
        <f t="shared" si="2"/>
        <v>-12942.6</v>
      </c>
      <c r="E13" s="18">
        <f t="shared" si="3"/>
        <v>-41.6</v>
      </c>
      <c r="F13" s="15"/>
      <c r="G13" s="15">
        <f t="shared" si="4"/>
        <v>90000</v>
      </c>
      <c r="H13" s="15">
        <v>1314.0</v>
      </c>
      <c r="I13" s="16">
        <f t="shared" si="5"/>
        <v>88486</v>
      </c>
      <c r="J13" s="3"/>
      <c r="K13" s="3"/>
      <c r="L13" s="3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7">
        <v>42164.0</v>
      </c>
      <c r="B14" s="15">
        <f t="shared" si="1"/>
        <v>11600</v>
      </c>
      <c r="C14" s="15">
        <v>5800.0</v>
      </c>
      <c r="D14" s="15">
        <f t="shared" si="2"/>
        <v>-12897</v>
      </c>
      <c r="E14" s="18">
        <f t="shared" si="3"/>
        <v>45.6</v>
      </c>
      <c r="F14" s="15"/>
      <c r="G14" s="15">
        <f t="shared" si="4"/>
        <v>90000</v>
      </c>
      <c r="H14" s="15">
        <v>593.0</v>
      </c>
      <c r="I14" s="16">
        <f t="shared" si="5"/>
        <v>89079</v>
      </c>
      <c r="J14" s="3"/>
      <c r="K14" s="3"/>
      <c r="L14" s="3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7">
        <v>42165.0</v>
      </c>
      <c r="B15" s="15">
        <f t="shared" si="1"/>
        <v>11007</v>
      </c>
      <c r="C15" s="15">
        <v>5252.6</v>
      </c>
      <c r="D15" s="15">
        <f t="shared" si="2"/>
        <v>-12905.6</v>
      </c>
      <c r="E15" s="18">
        <f t="shared" si="3"/>
        <v>-8.6</v>
      </c>
      <c r="F15" s="15"/>
      <c r="G15" s="15">
        <f t="shared" si="4"/>
        <v>90000</v>
      </c>
      <c r="H15" s="15">
        <v>644.0</v>
      </c>
      <c r="I15" s="16">
        <f t="shared" si="5"/>
        <v>89723</v>
      </c>
      <c r="J15" s="3"/>
      <c r="K15" s="3"/>
      <c r="L15" s="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7">
        <v>42166.0</v>
      </c>
      <c r="B16" s="15">
        <f t="shared" si="1"/>
        <v>10363</v>
      </c>
      <c r="C16" s="15">
        <v>4600.0</v>
      </c>
      <c r="D16" s="15">
        <f t="shared" si="2"/>
        <v>-12878.6</v>
      </c>
      <c r="E16" s="18">
        <f t="shared" si="3"/>
        <v>27</v>
      </c>
      <c r="F16" s="15"/>
      <c r="G16" s="15">
        <f t="shared" si="4"/>
        <v>90000</v>
      </c>
      <c r="H16" s="15">
        <v>717.0</v>
      </c>
      <c r="I16" s="16">
        <f t="shared" si="5"/>
        <v>90440</v>
      </c>
      <c r="J16" s="3"/>
      <c r="K16" s="3"/>
      <c r="L16" s="3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7">
        <v>42167.0</v>
      </c>
      <c r="B17" s="15">
        <f t="shared" si="1"/>
        <v>9646</v>
      </c>
      <c r="C17" s="15">
        <v>3910.0</v>
      </c>
      <c r="D17" s="15">
        <f t="shared" si="2"/>
        <v>-12899.6</v>
      </c>
      <c r="E17" s="18">
        <f t="shared" si="3"/>
        <v>-21</v>
      </c>
      <c r="F17" s="15"/>
      <c r="G17" s="15">
        <f t="shared" si="4"/>
        <v>90000</v>
      </c>
      <c r="H17" s="15">
        <v>609.0</v>
      </c>
      <c r="I17" s="16">
        <f t="shared" si="5"/>
        <v>91049</v>
      </c>
      <c r="J17" s="3"/>
      <c r="K17" s="3"/>
      <c r="L17" s="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7">
        <v>42168.0</v>
      </c>
      <c r="B18" s="15">
        <f t="shared" si="1"/>
        <v>9037</v>
      </c>
      <c r="C18" s="15">
        <v>3280.0</v>
      </c>
      <c r="D18" s="15">
        <f t="shared" si="2"/>
        <v>-12918.47</v>
      </c>
      <c r="E18" s="18">
        <f t="shared" si="3"/>
        <v>-18.87</v>
      </c>
      <c r="F18" s="15"/>
      <c r="G18" s="15">
        <f t="shared" si="4"/>
        <v>90000</v>
      </c>
      <c r="H18" s="15">
        <v>522.0</v>
      </c>
      <c r="I18" s="16">
        <f t="shared" si="5"/>
        <v>91571</v>
      </c>
      <c r="J18" s="3"/>
      <c r="K18" s="3"/>
      <c r="L18" s="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7">
        <v>42169.0</v>
      </c>
      <c r="B19" s="15">
        <f t="shared" si="1"/>
        <v>8515</v>
      </c>
      <c r="C19" s="15">
        <v>2739.13</v>
      </c>
      <c r="D19" s="15">
        <f t="shared" si="2"/>
        <v>-12885.86</v>
      </c>
      <c r="E19" s="18">
        <f t="shared" si="3"/>
        <v>32.61</v>
      </c>
      <c r="F19" s="15"/>
      <c r="G19" s="15">
        <f t="shared" si="4"/>
        <v>90000</v>
      </c>
      <c r="H19" s="15">
        <v>450.0</v>
      </c>
      <c r="I19" s="16">
        <f t="shared" si="5"/>
        <v>92021</v>
      </c>
      <c r="J19" s="3"/>
      <c r="K19" s="3"/>
      <c r="L19" s="3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7">
        <v>42170.0</v>
      </c>
      <c r="B20" s="15">
        <f t="shared" si="1"/>
        <v>8065</v>
      </c>
      <c r="C20" s="15">
        <v>2321.74</v>
      </c>
      <c r="D20" s="15">
        <f t="shared" si="2"/>
        <v>-12913.6</v>
      </c>
      <c r="E20" s="18">
        <f t="shared" si="3"/>
        <v>-27.74</v>
      </c>
      <c r="F20" s="15"/>
      <c r="G20" s="15">
        <f t="shared" si="4"/>
        <v>90000</v>
      </c>
      <c r="H20" s="15">
        <v>857.0</v>
      </c>
      <c r="I20" s="16">
        <f t="shared" si="5"/>
        <v>92878</v>
      </c>
      <c r="J20" s="3"/>
      <c r="K20" s="3"/>
      <c r="L20" s="3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7">
        <v>42171.0</v>
      </c>
      <c r="B21" s="15">
        <f t="shared" si="1"/>
        <v>7208</v>
      </c>
      <c r="C21" s="15">
        <v>1437.0</v>
      </c>
      <c r="D21" s="15">
        <f t="shared" si="2"/>
        <v>-13139.9</v>
      </c>
      <c r="E21" s="18">
        <f t="shared" si="3"/>
        <v>-226.3</v>
      </c>
      <c r="F21" s="15">
        <v>10000.0</v>
      </c>
      <c r="G21" s="15">
        <f t="shared" si="4"/>
        <v>100000</v>
      </c>
      <c r="H21" s="15">
        <v>584.0</v>
      </c>
      <c r="I21" s="16">
        <f t="shared" si="5"/>
        <v>93462</v>
      </c>
      <c r="J21" s="3"/>
      <c r="K21" s="3"/>
      <c r="L21" s="3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7">
        <v>42172.0</v>
      </c>
      <c r="B22" s="15">
        <f t="shared" si="1"/>
        <v>16624</v>
      </c>
      <c r="C22" s="15">
        <v>10626.7</v>
      </c>
      <c r="D22" s="15">
        <f t="shared" si="2"/>
        <v>-13143.6</v>
      </c>
      <c r="E22" s="18">
        <f t="shared" si="3"/>
        <v>-3.7</v>
      </c>
      <c r="F22" s="15"/>
      <c r="G22" s="15">
        <f t="shared" si="4"/>
        <v>100000</v>
      </c>
      <c r="H22" s="15">
        <v>423.0</v>
      </c>
      <c r="I22" s="16">
        <f t="shared" si="5"/>
        <v>93885</v>
      </c>
      <c r="J22" s="3"/>
      <c r="K22" s="3"/>
      <c r="L22" s="3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7">
        <v>42173.0</v>
      </c>
      <c r="B23" s="15">
        <f t="shared" si="1"/>
        <v>16201</v>
      </c>
      <c r="C23" s="15">
        <v>10200.0</v>
      </c>
      <c r="D23" s="15">
        <f t="shared" si="2"/>
        <v>-13165.6</v>
      </c>
      <c r="E23" s="18">
        <f t="shared" si="3"/>
        <v>-22</v>
      </c>
      <c r="F23" s="15"/>
      <c r="G23" s="15">
        <f t="shared" si="4"/>
        <v>100000</v>
      </c>
      <c r="H23" s="15">
        <v>778.0</v>
      </c>
      <c r="I23" s="16">
        <f t="shared" si="5"/>
        <v>94663</v>
      </c>
      <c r="J23" s="3"/>
      <c r="K23" s="3"/>
      <c r="L23" s="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7">
        <v>42174.0</v>
      </c>
      <c r="B24" s="15">
        <f t="shared" si="1"/>
        <v>15423</v>
      </c>
      <c r="C24" s="15">
        <v>9400.0</v>
      </c>
      <c r="D24" s="15">
        <f t="shared" si="2"/>
        <v>-13129.66</v>
      </c>
      <c r="E24" s="18">
        <f t="shared" si="3"/>
        <v>35.94</v>
      </c>
      <c r="F24" s="15"/>
      <c r="G24" s="15">
        <f t="shared" si="4"/>
        <v>100000</v>
      </c>
      <c r="H24" s="15">
        <v>483.0</v>
      </c>
      <c r="I24" s="16">
        <f t="shared" si="5"/>
        <v>95146</v>
      </c>
      <c r="J24" s="3"/>
      <c r="K24" s="3"/>
      <c r="L24" s="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7">
        <v>42175.0</v>
      </c>
      <c r="B25" s="15">
        <f t="shared" si="1"/>
        <v>14940</v>
      </c>
      <c r="C25" s="15">
        <v>8952.94</v>
      </c>
      <c r="D25" s="15">
        <f t="shared" si="2"/>
        <v>-13161.6</v>
      </c>
      <c r="E25" s="18">
        <f t="shared" si="3"/>
        <v>-31.94</v>
      </c>
      <c r="F25" s="15"/>
      <c r="G25" s="15">
        <f t="shared" si="4"/>
        <v>100000</v>
      </c>
      <c r="H25" s="15">
        <v>596.0</v>
      </c>
      <c r="I25" s="16">
        <f t="shared" si="5"/>
        <v>95742</v>
      </c>
      <c r="J25" s="3"/>
      <c r="K25" s="3"/>
      <c r="L25" s="3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7">
        <v>42176.0</v>
      </c>
      <c r="B26" s="15">
        <f t="shared" si="1"/>
        <v>14344</v>
      </c>
      <c r="C26" s="15">
        <v>8325.0</v>
      </c>
      <c r="D26" s="15">
        <f t="shared" si="2"/>
        <v>-13142.2</v>
      </c>
      <c r="E26" s="18">
        <f t="shared" si="3"/>
        <v>19.4</v>
      </c>
      <c r="F26" s="15"/>
      <c r="G26" s="15">
        <f t="shared" si="4"/>
        <v>100000</v>
      </c>
      <c r="H26" s="15">
        <v>400.0</v>
      </c>
      <c r="I26" s="16">
        <f t="shared" si="5"/>
        <v>96142</v>
      </c>
      <c r="J26" s="3"/>
      <c r="K26" s="3"/>
      <c r="L26" s="3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7">
        <v>42177.0</v>
      </c>
      <c r="B27" s="15">
        <f t="shared" si="1"/>
        <v>13944</v>
      </c>
      <c r="C27" s="15">
        <v>7944.4</v>
      </c>
      <c r="D27" s="15">
        <f t="shared" si="2"/>
        <v>-13128.1</v>
      </c>
      <c r="E27" s="18">
        <f t="shared" si="3"/>
        <v>14.1</v>
      </c>
      <c r="F27" s="15"/>
      <c r="G27" s="15">
        <f t="shared" si="4"/>
        <v>100000</v>
      </c>
      <c r="H27" s="15">
        <v>735.0</v>
      </c>
      <c r="I27" s="16">
        <f t="shared" si="5"/>
        <v>96877</v>
      </c>
      <c r="J27" s="3"/>
      <c r="K27" s="3"/>
      <c r="L27" s="3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7">
        <v>42178.0</v>
      </c>
      <c r="B28" s="15">
        <f t="shared" si="1"/>
        <v>13209</v>
      </c>
      <c r="C28" s="15">
        <v>7223.5</v>
      </c>
      <c r="D28" s="15">
        <f t="shared" si="2"/>
        <v>-13102.6</v>
      </c>
      <c r="E28" s="18">
        <f t="shared" si="3"/>
        <v>25.5</v>
      </c>
      <c r="F28" s="15"/>
      <c r="G28" s="15">
        <f t="shared" si="4"/>
        <v>100000</v>
      </c>
      <c r="H28" s="15">
        <v>529.0</v>
      </c>
      <c r="I28" s="16">
        <f t="shared" si="5"/>
        <v>97406</v>
      </c>
      <c r="J28" s="3"/>
      <c r="K28" s="3"/>
      <c r="L28" s="3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7">
        <v>42179.0</v>
      </c>
      <c r="B29" s="15">
        <f t="shared" si="1"/>
        <v>12680</v>
      </c>
      <c r="C29" s="15">
        <v>6720.0</v>
      </c>
      <c r="D29" s="15">
        <f t="shared" si="2"/>
        <v>-13123.6</v>
      </c>
      <c r="E29" s="18">
        <f t="shared" si="3"/>
        <v>-21</v>
      </c>
      <c r="F29" s="15"/>
      <c r="G29" s="15">
        <f t="shared" si="4"/>
        <v>100000</v>
      </c>
      <c r="H29" s="15">
        <v>599.0</v>
      </c>
      <c r="I29" s="16">
        <f t="shared" si="5"/>
        <v>98005</v>
      </c>
      <c r="J29" s="3"/>
      <c r="K29" s="3"/>
      <c r="L29" s="3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7">
        <v>42180.0</v>
      </c>
      <c r="B30" s="15">
        <f t="shared" si="1"/>
        <v>12081</v>
      </c>
      <c r="C30" s="15">
        <v>6100.0</v>
      </c>
      <c r="D30" s="15">
        <f t="shared" si="2"/>
        <v>-13104.6</v>
      </c>
      <c r="E30" s="18">
        <f t="shared" si="3"/>
        <v>19</v>
      </c>
      <c r="F30" s="15"/>
      <c r="G30" s="15">
        <f t="shared" si="4"/>
        <v>100000</v>
      </c>
      <c r="H30" s="15">
        <v>719.0</v>
      </c>
      <c r="I30" s="16">
        <f t="shared" si="5"/>
        <v>98724</v>
      </c>
      <c r="J30" s="3"/>
      <c r="K30" s="3"/>
      <c r="L30" s="3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7">
        <v>42181.0</v>
      </c>
      <c r="B31" s="15">
        <f t="shared" si="1"/>
        <v>11362</v>
      </c>
      <c r="C31" s="15">
        <v>5400.0</v>
      </c>
      <c r="D31" s="15">
        <f t="shared" si="2"/>
        <v>-13127.6</v>
      </c>
      <c r="E31" s="18">
        <f t="shared" si="3"/>
        <v>-23</v>
      </c>
      <c r="F31" s="15"/>
      <c r="G31" s="15">
        <f t="shared" si="4"/>
        <v>100000</v>
      </c>
      <c r="H31" s="15">
        <v>607.0</v>
      </c>
      <c r="I31" s="16">
        <f t="shared" si="5"/>
        <v>99331</v>
      </c>
      <c r="J31" s="3"/>
      <c r="K31" s="3"/>
      <c r="L31" s="3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7">
        <v>42182.0</v>
      </c>
      <c r="B32" s="15">
        <f t="shared" si="1"/>
        <v>10755</v>
      </c>
      <c r="C32" s="15">
        <v>4770.0</v>
      </c>
      <c r="D32" s="15">
        <f t="shared" si="2"/>
        <v>-13123.28</v>
      </c>
      <c r="E32" s="18">
        <f t="shared" si="3"/>
        <v>4.32</v>
      </c>
      <c r="F32" s="15"/>
      <c r="G32" s="15">
        <f t="shared" si="4"/>
        <v>100000</v>
      </c>
      <c r="H32" s="15">
        <v>648.0</v>
      </c>
      <c r="I32" s="16">
        <f t="shared" si="5"/>
        <v>99979</v>
      </c>
      <c r="J32" s="3"/>
      <c r="K32" s="3"/>
      <c r="L32" s="3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7">
        <v>42183.0</v>
      </c>
      <c r="B33" s="15">
        <f t="shared" si="1"/>
        <v>10107</v>
      </c>
      <c r="C33" s="15">
        <v>4126.32</v>
      </c>
      <c r="D33" s="15">
        <f t="shared" si="2"/>
        <v>-13127.6</v>
      </c>
      <c r="E33" s="18">
        <f t="shared" si="3"/>
        <v>-4.32</v>
      </c>
      <c r="F33" s="15"/>
      <c r="G33" s="15">
        <f t="shared" si="4"/>
        <v>100000</v>
      </c>
      <c r="H33" s="15">
        <v>412.0</v>
      </c>
      <c r="I33" s="16">
        <f t="shared" si="5"/>
        <v>100391</v>
      </c>
      <c r="J33" s="10"/>
      <c r="K33" s="10"/>
      <c r="L33" s="3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7">
        <v>42184.0</v>
      </c>
      <c r="B34" s="15">
        <f t="shared" si="1"/>
        <v>9695</v>
      </c>
      <c r="C34" s="15">
        <v>3710.0</v>
      </c>
      <c r="D34" s="15">
        <f t="shared" si="2"/>
        <v>-13210.6</v>
      </c>
      <c r="E34" s="18">
        <f t="shared" si="3"/>
        <v>-83</v>
      </c>
      <c r="F34" s="15"/>
      <c r="G34" s="15">
        <f t="shared" si="4"/>
        <v>100000</v>
      </c>
      <c r="H34" s="15">
        <v>917.0</v>
      </c>
      <c r="I34" s="16">
        <f t="shared" si="5"/>
        <v>101308</v>
      </c>
      <c r="J34" s="10"/>
      <c r="K34" s="10"/>
      <c r="L34" s="3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7">
        <v>42185.0</v>
      </c>
      <c r="B35" s="15">
        <f t="shared" si="1"/>
        <v>8778</v>
      </c>
      <c r="C35" s="15">
        <f>3710-1000</f>
        <v>2710</v>
      </c>
      <c r="D35" s="15">
        <f t="shared" si="2"/>
        <v>-13129</v>
      </c>
      <c r="E35" s="18">
        <f t="shared" si="3"/>
        <v>81.6</v>
      </c>
      <c r="F35" s="15"/>
      <c r="G35" s="15">
        <f t="shared" si="4"/>
        <v>100000</v>
      </c>
      <c r="H35" s="15">
        <v>522.0</v>
      </c>
      <c r="I35" s="16">
        <f t="shared" si="5"/>
        <v>101830</v>
      </c>
      <c r="J35" s="10"/>
      <c r="K35" s="10"/>
      <c r="L35" s="3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9">
        <v>42186.0</v>
      </c>
      <c r="B36" s="20">
        <f t="shared" si="1"/>
        <v>8256</v>
      </c>
      <c r="C36" s="20">
        <v>2269.6</v>
      </c>
      <c r="D36" s="21">
        <f t="shared" si="2"/>
        <v>-13129</v>
      </c>
      <c r="E36" s="21"/>
      <c r="F36" s="20"/>
      <c r="G36" s="20">
        <f t="shared" si="4"/>
        <v>100000</v>
      </c>
      <c r="H36" s="20"/>
      <c r="I36" s="22">
        <f t="shared" si="5"/>
        <v>101830</v>
      </c>
      <c r="J36" s="10"/>
      <c r="K36" s="10"/>
      <c r="L36" s="3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23" t="s">
        <v>30</v>
      </c>
      <c r="B37" s="3"/>
      <c r="C37" s="3"/>
      <c r="D37" s="3"/>
      <c r="E37" s="24">
        <f>SUM(E6:E36)</f>
        <v>-372.4</v>
      </c>
      <c r="F37" s="25"/>
      <c r="G37" s="25"/>
      <c r="H37" s="25">
        <v>14418.0</v>
      </c>
      <c r="I37" s="3"/>
      <c r="J37" s="10"/>
      <c r="K37" s="10"/>
      <c r="L37" s="3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25" t="s">
        <v>31</v>
      </c>
      <c r="B38" s="3"/>
      <c r="C38" s="3"/>
      <c r="D38" s="3"/>
      <c r="E38" s="6"/>
      <c r="F38" s="25"/>
      <c r="G38" s="25"/>
      <c r="H38" s="25">
        <f>AVERAGE(H6:H35)</f>
        <v>625.2666667</v>
      </c>
      <c r="I38" s="3">
        <v>0.0</v>
      </c>
      <c r="J38" s="10"/>
      <c r="K38" s="10"/>
      <c r="L38" s="3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3"/>
      <c r="B39" s="3"/>
      <c r="C39" s="3"/>
      <c r="D39" s="3"/>
      <c r="E39" s="10"/>
      <c r="F39" s="3"/>
      <c r="G39" s="3"/>
      <c r="H39" s="3"/>
      <c r="I39" s="3" t="s">
        <v>13</v>
      </c>
      <c r="J39" s="10"/>
      <c r="K39" s="10"/>
      <c r="L39" s="3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3"/>
      <c r="B40" s="3"/>
      <c r="C40" s="3"/>
      <c r="D40" s="3"/>
      <c r="E40" s="3"/>
      <c r="F40" s="3"/>
      <c r="G40" s="3"/>
      <c r="H40" s="3" t="s">
        <v>14</v>
      </c>
      <c r="I40" s="26">
        <v>478.9</v>
      </c>
      <c r="J40" s="10"/>
      <c r="K40" s="10"/>
      <c r="L40" s="3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"/>
      <c r="B41" s="3"/>
      <c r="C41" s="3"/>
      <c r="D41" s="3"/>
      <c r="E41" s="3"/>
      <c r="F41" s="3"/>
      <c r="G41" s="3"/>
      <c r="H41" s="3" t="s">
        <v>15</v>
      </c>
      <c r="I41" s="26">
        <v>515.6</v>
      </c>
      <c r="J41" s="10"/>
      <c r="K41" s="10"/>
      <c r="L41" s="3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3"/>
      <c r="B42" s="3"/>
      <c r="C42" s="3"/>
      <c r="D42" s="3"/>
      <c r="E42" s="3"/>
      <c r="F42" s="3"/>
      <c r="G42" s="3"/>
      <c r="H42" s="3" t="s">
        <v>16</v>
      </c>
      <c r="I42" s="26">
        <v>532.9</v>
      </c>
      <c r="J42" s="10"/>
      <c r="K42" s="10"/>
      <c r="L42" s="3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3"/>
      <c r="B43" s="3"/>
      <c r="C43" s="3"/>
      <c r="D43" s="10"/>
      <c r="E43" s="3"/>
      <c r="F43" s="3"/>
      <c r="G43" s="3"/>
      <c r="H43" s="3" t="s">
        <v>17</v>
      </c>
      <c r="I43" s="26">
        <v>589.29</v>
      </c>
      <c r="J43" s="10"/>
      <c r="K43" s="10"/>
      <c r="L43" s="3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"/>
      <c r="B44" s="3"/>
      <c r="C44" s="3"/>
      <c r="D44" s="3"/>
      <c r="E44" s="3"/>
      <c r="F44" s="3"/>
      <c r="G44" s="3"/>
      <c r="H44" s="3" t="s">
        <v>18</v>
      </c>
      <c r="I44" s="26">
        <v>609.91</v>
      </c>
      <c r="J44" s="10"/>
      <c r="K44" s="10"/>
      <c r="L44" s="3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3"/>
      <c r="B45" s="3"/>
      <c r="C45" s="3"/>
      <c r="D45" s="3"/>
      <c r="E45" s="3"/>
      <c r="F45" s="3"/>
      <c r="G45" s="3"/>
      <c r="H45" s="3" t="s">
        <v>19</v>
      </c>
      <c r="I45" s="26">
        <f>H38</f>
        <v>625.2666667</v>
      </c>
      <c r="J45" s="10"/>
      <c r="K45" s="10"/>
      <c r="L45" s="3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3" t="s">
        <v>20</v>
      </c>
      <c r="I46" s="3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3" t="s">
        <v>21</v>
      </c>
      <c r="I47" s="3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3" t="s">
        <v>23</v>
      </c>
      <c r="I48" s="3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3" t="s">
        <v>25</v>
      </c>
      <c r="I49" s="3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3" t="s">
        <v>26</v>
      </c>
      <c r="I50" s="3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3" t="s">
        <v>27</v>
      </c>
      <c r="I51" s="3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3">
    <mergeCell ref="D1:F1"/>
    <mergeCell ref="D2:F2"/>
    <mergeCell ref="D3:F3"/>
  </mergeCells>
  <printOptions/>
  <pageMargins bottom="0.75" footer="0.0" header="0.0" left="0.7" right="0.7" top="0.75"/>
  <pageSetup scale="80"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57"/>
    <col customWidth="1" min="3" max="3" width="11.71"/>
    <col customWidth="1" min="4" max="4" width="15.0"/>
    <col customWidth="1" min="5" max="5" width="11.14"/>
    <col customWidth="1" min="6" max="6" width="9.86"/>
    <col customWidth="1" min="7" max="7" width="16.86"/>
    <col customWidth="1" min="8" max="8" width="9.29"/>
    <col customWidth="1" min="9" max="9" width="12.57"/>
    <col customWidth="1" min="10" max="10" width="8.71"/>
    <col customWidth="1" min="11" max="11" width="13.29"/>
    <col customWidth="1" min="12" max="26" width="8.71"/>
  </cols>
  <sheetData>
    <row r="1">
      <c r="A1" s="6"/>
      <c r="B1" s="6"/>
      <c r="C1" s="7"/>
      <c r="D1" s="8" t="s">
        <v>0</v>
      </c>
      <c r="G1" s="6"/>
      <c r="H1" s="6"/>
      <c r="I1" s="6"/>
      <c r="J1" s="9"/>
      <c r="K1" s="3"/>
      <c r="L1" s="3"/>
    </row>
    <row r="2">
      <c r="A2" s="6"/>
      <c r="B2" s="6"/>
      <c r="C2" s="6"/>
      <c r="D2" s="8" t="s">
        <v>2</v>
      </c>
      <c r="G2" s="6"/>
      <c r="H2" s="6"/>
      <c r="I2" s="6"/>
      <c r="J2" s="9"/>
      <c r="K2" s="3"/>
      <c r="L2" s="3"/>
    </row>
    <row r="3">
      <c r="A3" s="6"/>
      <c r="B3" s="6"/>
      <c r="C3" s="6"/>
      <c r="D3" s="8" t="s">
        <v>32</v>
      </c>
      <c r="G3" s="6"/>
      <c r="H3" s="6"/>
      <c r="I3" s="6"/>
      <c r="J3" s="9"/>
      <c r="K3" s="3"/>
      <c r="L3" s="3"/>
    </row>
    <row r="4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3" t="s">
        <v>12</v>
      </c>
      <c r="J4" s="3"/>
      <c r="K4" s="3"/>
      <c r="L4" s="3"/>
    </row>
    <row r="5">
      <c r="A5" s="14"/>
      <c r="B5" s="15"/>
      <c r="C5" s="15"/>
      <c r="D5" s="15"/>
      <c r="E5" s="15"/>
      <c r="F5" s="15"/>
      <c r="G5" s="15"/>
      <c r="H5" s="15"/>
      <c r="I5" s="16"/>
      <c r="J5" s="3"/>
      <c r="K5" s="3"/>
      <c r="L5" s="3"/>
    </row>
    <row r="6">
      <c r="A6" s="17">
        <v>42186.0</v>
      </c>
      <c r="B6" s="15">
        <v>8256.0</v>
      </c>
      <c r="C6" s="15">
        <v>2269.6</v>
      </c>
      <c r="D6" s="15">
        <v>-15398.6</v>
      </c>
      <c r="E6" s="15">
        <v>8.0</v>
      </c>
      <c r="F6" s="15">
        <v>10000.0</v>
      </c>
      <c r="G6" s="15">
        <v>110000.0</v>
      </c>
      <c r="H6" s="15">
        <v>456.0</v>
      </c>
      <c r="I6" s="16">
        <v>101830.0</v>
      </c>
      <c r="J6" s="3"/>
      <c r="K6" s="3"/>
      <c r="L6" s="3"/>
    </row>
    <row r="7">
      <c r="A7" s="17">
        <v>42187.0</v>
      </c>
      <c r="B7" s="15">
        <f t="shared" ref="B7:B37" si="1">B6-H6+F6</f>
        <v>17800</v>
      </c>
      <c r="C7" s="15">
        <v>11647.1</v>
      </c>
      <c r="D7" s="15">
        <f t="shared" ref="D7:D36" si="2">D6+E7</f>
        <v>-15565.1</v>
      </c>
      <c r="E7" s="18">
        <f t="shared" ref="E7:E36" si="3">C7+H6-C6-F6</f>
        <v>-166.5</v>
      </c>
      <c r="F7" s="15"/>
      <c r="G7" s="15">
        <f t="shared" ref="G7:G36" si="4">G6+F7</f>
        <v>110000</v>
      </c>
      <c r="H7" s="15">
        <v>871.0</v>
      </c>
      <c r="I7" s="16">
        <f t="shared" ref="I7:I36" si="5">I6++H7</f>
        <v>102701</v>
      </c>
      <c r="J7" s="3"/>
      <c r="K7" s="3"/>
      <c r="L7" s="3"/>
    </row>
    <row r="8">
      <c r="A8" s="17">
        <v>42188.0</v>
      </c>
      <c r="B8" s="15">
        <f t="shared" si="1"/>
        <v>16929</v>
      </c>
      <c r="C8" s="15">
        <v>10750.0</v>
      </c>
      <c r="D8" s="15">
        <f t="shared" si="2"/>
        <v>-15591.2</v>
      </c>
      <c r="E8" s="18">
        <f t="shared" si="3"/>
        <v>-26.1</v>
      </c>
      <c r="F8" s="15"/>
      <c r="G8" s="15">
        <f t="shared" si="4"/>
        <v>110000</v>
      </c>
      <c r="H8" s="15">
        <v>350.0</v>
      </c>
      <c r="I8" s="16">
        <f t="shared" si="5"/>
        <v>103051</v>
      </c>
      <c r="J8" s="3"/>
      <c r="K8" s="3"/>
      <c r="L8" s="3"/>
    </row>
    <row r="9">
      <c r="A9" s="17">
        <v>42189.0</v>
      </c>
      <c r="B9" s="15">
        <f t="shared" si="1"/>
        <v>16579</v>
      </c>
      <c r="C9" s="15">
        <v>10400.0</v>
      </c>
      <c r="D9" s="15">
        <f t="shared" si="2"/>
        <v>-15591.2</v>
      </c>
      <c r="E9" s="18">
        <f t="shared" si="3"/>
        <v>0</v>
      </c>
      <c r="F9" s="15"/>
      <c r="G9" s="15">
        <f t="shared" si="4"/>
        <v>110000</v>
      </c>
      <c r="H9" s="15">
        <v>743.0</v>
      </c>
      <c r="I9" s="16">
        <f t="shared" si="5"/>
        <v>103794</v>
      </c>
      <c r="J9" s="3"/>
      <c r="K9" s="3"/>
      <c r="L9" s="3"/>
    </row>
    <row r="10">
      <c r="A10" s="17">
        <v>42190.0</v>
      </c>
      <c r="B10" s="15">
        <f t="shared" si="1"/>
        <v>15836</v>
      </c>
      <c r="C10" s="15">
        <v>9666.7</v>
      </c>
      <c r="D10" s="15">
        <f t="shared" si="2"/>
        <v>-15581.5</v>
      </c>
      <c r="E10" s="18">
        <f t="shared" si="3"/>
        <v>9.7</v>
      </c>
      <c r="F10" s="15"/>
      <c r="G10" s="15">
        <f t="shared" si="4"/>
        <v>110000</v>
      </c>
      <c r="H10" s="15">
        <v>384.0</v>
      </c>
      <c r="I10" s="16">
        <f t="shared" si="5"/>
        <v>104178</v>
      </c>
      <c r="J10" s="3"/>
      <c r="K10" s="3"/>
      <c r="L10" s="3"/>
    </row>
    <row r="11">
      <c r="A11" s="17">
        <v>42191.0</v>
      </c>
      <c r="B11" s="15">
        <f t="shared" si="1"/>
        <v>15452</v>
      </c>
      <c r="C11" s="15">
        <v>9294.12</v>
      </c>
      <c r="D11" s="15">
        <f t="shared" si="2"/>
        <v>-15570.08</v>
      </c>
      <c r="E11" s="18">
        <f t="shared" si="3"/>
        <v>11.42</v>
      </c>
      <c r="F11" s="15"/>
      <c r="G11" s="15">
        <f t="shared" si="4"/>
        <v>110000</v>
      </c>
      <c r="H11" s="15">
        <v>829.0</v>
      </c>
      <c r="I11" s="16">
        <f t="shared" si="5"/>
        <v>105007</v>
      </c>
      <c r="J11" s="3"/>
      <c r="K11" s="3"/>
      <c r="L11" s="3"/>
    </row>
    <row r="12">
      <c r="A12" s="17">
        <v>42192.0</v>
      </c>
      <c r="B12" s="15">
        <f t="shared" si="1"/>
        <v>14623</v>
      </c>
      <c r="C12" s="15">
        <v>8458.8</v>
      </c>
      <c r="D12" s="15">
        <f t="shared" si="2"/>
        <v>-15576.4</v>
      </c>
      <c r="E12" s="18">
        <f t="shared" si="3"/>
        <v>-6.32</v>
      </c>
      <c r="F12" s="15"/>
      <c r="G12" s="15">
        <f t="shared" si="4"/>
        <v>110000</v>
      </c>
      <c r="H12" s="15">
        <v>772.0</v>
      </c>
      <c r="I12" s="16">
        <f t="shared" si="5"/>
        <v>105779</v>
      </c>
      <c r="J12" s="3"/>
      <c r="K12" s="3"/>
      <c r="L12" s="3"/>
    </row>
    <row r="13">
      <c r="A13" s="17">
        <v>42193.0</v>
      </c>
      <c r="B13" s="15">
        <f t="shared" si="1"/>
        <v>13851</v>
      </c>
      <c r="C13" s="15">
        <v>7694.74</v>
      </c>
      <c r="D13" s="15">
        <f t="shared" si="2"/>
        <v>-15568.46</v>
      </c>
      <c r="E13" s="18">
        <f t="shared" si="3"/>
        <v>7.94</v>
      </c>
      <c r="F13" s="15"/>
      <c r="G13" s="15">
        <f t="shared" si="4"/>
        <v>110000</v>
      </c>
      <c r="H13" s="15">
        <v>633.0</v>
      </c>
      <c r="I13" s="16">
        <f t="shared" si="5"/>
        <v>106412</v>
      </c>
      <c r="J13" s="3"/>
      <c r="K13" s="3"/>
      <c r="L13" s="3"/>
    </row>
    <row r="14">
      <c r="A14" s="17">
        <v>42194.0</v>
      </c>
      <c r="B14" s="15">
        <f t="shared" si="1"/>
        <v>13218</v>
      </c>
      <c r="C14" s="15">
        <v>7044.4</v>
      </c>
      <c r="D14" s="15">
        <f t="shared" si="2"/>
        <v>-15585.8</v>
      </c>
      <c r="E14" s="18">
        <f t="shared" si="3"/>
        <v>-17.34</v>
      </c>
      <c r="F14" s="15"/>
      <c r="G14" s="15">
        <f t="shared" si="4"/>
        <v>110000</v>
      </c>
      <c r="H14" s="15">
        <v>747.0</v>
      </c>
      <c r="I14" s="16">
        <f t="shared" si="5"/>
        <v>107159</v>
      </c>
      <c r="J14" s="3"/>
      <c r="K14" s="3"/>
      <c r="L14" s="3"/>
    </row>
    <row r="15">
      <c r="A15" s="17">
        <v>42195.0</v>
      </c>
      <c r="B15" s="15">
        <f t="shared" si="1"/>
        <v>12471</v>
      </c>
      <c r="C15" s="15">
        <v>6326.3</v>
      </c>
      <c r="D15" s="15">
        <f t="shared" si="2"/>
        <v>-15556.9</v>
      </c>
      <c r="E15" s="18">
        <f t="shared" si="3"/>
        <v>28.9</v>
      </c>
      <c r="F15" s="15"/>
      <c r="G15" s="15">
        <f t="shared" si="4"/>
        <v>110000</v>
      </c>
      <c r="H15" s="15">
        <v>453.0</v>
      </c>
      <c r="I15" s="16">
        <f t="shared" si="5"/>
        <v>107612</v>
      </c>
      <c r="J15" s="3"/>
      <c r="K15" s="3"/>
      <c r="L15" s="3"/>
    </row>
    <row r="16">
      <c r="A16" s="17">
        <v>42196.0</v>
      </c>
      <c r="B16" s="15">
        <f t="shared" si="1"/>
        <v>12018</v>
      </c>
      <c r="C16" s="15">
        <v>5862.5</v>
      </c>
      <c r="D16" s="15">
        <f t="shared" si="2"/>
        <v>-15567.7</v>
      </c>
      <c r="E16" s="18">
        <f t="shared" si="3"/>
        <v>-10.8</v>
      </c>
      <c r="F16" s="15"/>
      <c r="G16" s="15">
        <f t="shared" si="4"/>
        <v>110000</v>
      </c>
      <c r="H16" s="15">
        <v>568.0</v>
      </c>
      <c r="I16" s="16">
        <f t="shared" si="5"/>
        <v>108180</v>
      </c>
      <c r="J16" s="3"/>
      <c r="K16" s="3"/>
      <c r="L16" s="3"/>
    </row>
    <row r="17">
      <c r="A17" s="17">
        <v>42197.0</v>
      </c>
      <c r="B17" s="15">
        <f t="shared" si="1"/>
        <v>11450</v>
      </c>
      <c r="C17" s="15">
        <v>5300.0</v>
      </c>
      <c r="D17" s="15">
        <f t="shared" si="2"/>
        <v>-15562.2</v>
      </c>
      <c r="E17" s="18">
        <f t="shared" si="3"/>
        <v>5.5</v>
      </c>
      <c r="F17" s="15"/>
      <c r="G17" s="15">
        <f t="shared" si="4"/>
        <v>110000</v>
      </c>
      <c r="H17" s="15">
        <v>479.0</v>
      </c>
      <c r="I17" s="16">
        <f t="shared" si="5"/>
        <v>108659</v>
      </c>
      <c r="J17" s="3"/>
      <c r="K17" s="3"/>
      <c r="L17" s="3"/>
    </row>
    <row r="18">
      <c r="A18" s="17">
        <v>42198.0</v>
      </c>
      <c r="B18" s="15">
        <f t="shared" si="1"/>
        <v>10971</v>
      </c>
      <c r="C18" s="15">
        <v>4800.0</v>
      </c>
      <c r="D18" s="15">
        <f t="shared" si="2"/>
        <v>-15583.2</v>
      </c>
      <c r="E18" s="18">
        <f t="shared" si="3"/>
        <v>-21</v>
      </c>
      <c r="F18" s="15"/>
      <c r="G18" s="15">
        <f t="shared" si="4"/>
        <v>110000</v>
      </c>
      <c r="H18" s="15">
        <v>872.0</v>
      </c>
      <c r="I18" s="16">
        <f t="shared" si="5"/>
        <v>109531</v>
      </c>
      <c r="J18" s="3"/>
      <c r="K18" s="3"/>
      <c r="L18" s="3"/>
    </row>
    <row r="19">
      <c r="A19" s="17">
        <v>42199.0</v>
      </c>
      <c r="B19" s="15">
        <f t="shared" si="1"/>
        <v>10099</v>
      </c>
      <c r="C19" s="15">
        <v>3960.0</v>
      </c>
      <c r="D19" s="15">
        <f t="shared" si="2"/>
        <v>-15551.2</v>
      </c>
      <c r="E19" s="18">
        <f t="shared" si="3"/>
        <v>32</v>
      </c>
      <c r="F19" s="15"/>
      <c r="G19" s="15">
        <f t="shared" si="4"/>
        <v>110000</v>
      </c>
      <c r="H19" s="15">
        <v>479.0</v>
      </c>
      <c r="I19" s="16">
        <f t="shared" si="5"/>
        <v>110010</v>
      </c>
      <c r="J19" s="3"/>
      <c r="K19" s="3"/>
      <c r="L19" s="3"/>
    </row>
    <row r="20">
      <c r="A20" s="17">
        <v>42200.0</v>
      </c>
      <c r="B20" s="15">
        <f t="shared" si="1"/>
        <v>9620</v>
      </c>
      <c r="C20" s="15">
        <v>3450.0</v>
      </c>
      <c r="D20" s="15">
        <f t="shared" si="2"/>
        <v>-15582.2</v>
      </c>
      <c r="E20" s="18">
        <f t="shared" si="3"/>
        <v>-31</v>
      </c>
      <c r="F20" s="15"/>
      <c r="G20" s="15">
        <f t="shared" si="4"/>
        <v>110000</v>
      </c>
      <c r="H20" s="15">
        <v>481.0</v>
      </c>
      <c r="I20" s="16">
        <f t="shared" si="5"/>
        <v>110491</v>
      </c>
      <c r="J20" s="3"/>
      <c r="K20" s="3"/>
      <c r="L20" s="3"/>
    </row>
    <row r="21" ht="15.75" customHeight="1">
      <c r="A21" s="17">
        <v>42201.0</v>
      </c>
      <c r="B21" s="15">
        <f t="shared" si="1"/>
        <v>9139</v>
      </c>
      <c r="C21" s="15">
        <v>3000.0</v>
      </c>
      <c r="D21" s="15">
        <f t="shared" si="2"/>
        <v>-15551.2</v>
      </c>
      <c r="E21" s="18">
        <f t="shared" si="3"/>
        <v>31</v>
      </c>
      <c r="F21" s="15"/>
      <c r="G21" s="15">
        <f t="shared" si="4"/>
        <v>110000</v>
      </c>
      <c r="H21" s="15">
        <v>648.0</v>
      </c>
      <c r="I21" s="16">
        <f t="shared" si="5"/>
        <v>111139</v>
      </c>
      <c r="J21" s="3"/>
      <c r="K21" s="3"/>
      <c r="L21" s="3"/>
    </row>
    <row r="22" ht="15.75" customHeight="1">
      <c r="A22" s="17">
        <v>42202.0</v>
      </c>
      <c r="B22" s="15">
        <f t="shared" si="1"/>
        <v>8491</v>
      </c>
      <c r="C22" s="15">
        <v>2352.4</v>
      </c>
      <c r="D22" s="15">
        <f t="shared" si="2"/>
        <v>-15550.8</v>
      </c>
      <c r="E22" s="18">
        <f t="shared" si="3"/>
        <v>0.4</v>
      </c>
      <c r="F22" s="15">
        <v>10000.0</v>
      </c>
      <c r="G22" s="15">
        <f t="shared" si="4"/>
        <v>120000</v>
      </c>
      <c r="H22" s="15">
        <v>612.0</v>
      </c>
      <c r="I22" s="16">
        <f t="shared" si="5"/>
        <v>111751</v>
      </c>
      <c r="J22" s="3"/>
      <c r="K22" s="3"/>
      <c r="L22" s="3"/>
    </row>
    <row r="23" ht="15.75" customHeight="1">
      <c r="A23" s="17">
        <v>42203.0</v>
      </c>
      <c r="B23" s="15">
        <f t="shared" si="1"/>
        <v>17879</v>
      </c>
      <c r="C23" s="15">
        <v>11575.0</v>
      </c>
      <c r="D23" s="15">
        <f t="shared" si="2"/>
        <v>-15716.2</v>
      </c>
      <c r="E23" s="18">
        <f t="shared" si="3"/>
        <v>-165.4</v>
      </c>
      <c r="F23" s="15"/>
      <c r="G23" s="15">
        <f t="shared" si="4"/>
        <v>120000</v>
      </c>
      <c r="H23" s="15">
        <v>587.0</v>
      </c>
      <c r="I23" s="16">
        <f t="shared" si="5"/>
        <v>112338</v>
      </c>
      <c r="J23" s="3"/>
      <c r="K23" s="3"/>
      <c r="L23" s="3"/>
    </row>
    <row r="24" ht="15.75" customHeight="1">
      <c r="A24" s="17">
        <v>42204.0</v>
      </c>
      <c r="B24" s="15">
        <f t="shared" si="1"/>
        <v>17292</v>
      </c>
      <c r="C24" s="15">
        <v>10977.8</v>
      </c>
      <c r="D24" s="15">
        <f t="shared" si="2"/>
        <v>-15726.4</v>
      </c>
      <c r="E24" s="18">
        <f t="shared" si="3"/>
        <v>-10.2</v>
      </c>
      <c r="F24" s="15"/>
      <c r="G24" s="15">
        <f t="shared" si="4"/>
        <v>120000</v>
      </c>
      <c r="H24" s="15">
        <v>364.0</v>
      </c>
      <c r="I24" s="16">
        <f t="shared" si="5"/>
        <v>112702</v>
      </c>
      <c r="J24" s="3"/>
      <c r="K24" s="3"/>
      <c r="L24" s="3"/>
    </row>
    <row r="25" ht="15.75" customHeight="1">
      <c r="A25" s="17">
        <v>42205.0</v>
      </c>
      <c r="B25" s="15">
        <f t="shared" si="1"/>
        <v>16928</v>
      </c>
      <c r="C25" s="15">
        <v>10600.0</v>
      </c>
      <c r="D25" s="15">
        <f t="shared" si="2"/>
        <v>-15740.2</v>
      </c>
      <c r="E25" s="18">
        <f t="shared" si="3"/>
        <v>-13.8</v>
      </c>
      <c r="F25" s="15"/>
      <c r="G25" s="15">
        <f t="shared" si="4"/>
        <v>120000</v>
      </c>
      <c r="H25" s="15">
        <v>902.0</v>
      </c>
      <c r="I25" s="16">
        <f t="shared" si="5"/>
        <v>113604</v>
      </c>
      <c r="J25" s="3"/>
      <c r="K25" s="3"/>
      <c r="L25" s="3"/>
    </row>
    <row r="26" ht="15.75" customHeight="1">
      <c r="A26" s="17">
        <v>42206.0</v>
      </c>
      <c r="B26" s="15">
        <f t="shared" si="1"/>
        <v>16026</v>
      </c>
      <c r="C26" s="15">
        <v>9726.31</v>
      </c>
      <c r="D26" s="15">
        <f t="shared" si="2"/>
        <v>-15711.89</v>
      </c>
      <c r="E26" s="18">
        <f t="shared" si="3"/>
        <v>28.31</v>
      </c>
      <c r="F26" s="15"/>
      <c r="G26" s="15">
        <f t="shared" si="4"/>
        <v>120000</v>
      </c>
      <c r="H26" s="15">
        <v>558.0</v>
      </c>
      <c r="I26" s="16">
        <f t="shared" si="5"/>
        <v>114162</v>
      </c>
      <c r="J26" s="3"/>
      <c r="K26" s="3"/>
      <c r="L26" s="3"/>
    </row>
    <row r="27" ht="15.75" customHeight="1">
      <c r="A27" s="17">
        <v>42207.0</v>
      </c>
      <c r="B27" s="15">
        <f t="shared" si="1"/>
        <v>15468</v>
      </c>
      <c r="C27" s="15">
        <v>9166.7</v>
      </c>
      <c r="D27" s="15">
        <f t="shared" si="2"/>
        <v>-15713.5</v>
      </c>
      <c r="E27" s="18">
        <f t="shared" si="3"/>
        <v>-1.61</v>
      </c>
      <c r="F27" s="15"/>
      <c r="G27" s="15">
        <f t="shared" si="4"/>
        <v>120000</v>
      </c>
      <c r="H27" s="15">
        <v>546.0</v>
      </c>
      <c r="I27" s="16">
        <f t="shared" si="5"/>
        <v>114708</v>
      </c>
      <c r="J27" s="3"/>
      <c r="K27" s="3"/>
      <c r="L27" s="3"/>
    </row>
    <row r="28" ht="15.75" customHeight="1">
      <c r="A28" s="17">
        <v>42208.0</v>
      </c>
      <c r="B28" s="15">
        <f t="shared" si="1"/>
        <v>14922</v>
      </c>
      <c r="C28" s="15">
        <v>8600.0</v>
      </c>
      <c r="D28" s="15">
        <f t="shared" si="2"/>
        <v>-15734.2</v>
      </c>
      <c r="E28" s="18">
        <f t="shared" si="3"/>
        <v>-20.7</v>
      </c>
      <c r="F28" s="15"/>
      <c r="G28" s="15">
        <f t="shared" si="4"/>
        <v>120000</v>
      </c>
      <c r="H28" s="15">
        <v>583.0</v>
      </c>
      <c r="I28" s="16">
        <f t="shared" si="5"/>
        <v>115291</v>
      </c>
      <c r="J28" s="3"/>
      <c r="K28" s="3"/>
      <c r="L28" s="3"/>
    </row>
    <row r="29" ht="15.75" customHeight="1">
      <c r="A29" s="17">
        <v>42209.0</v>
      </c>
      <c r="B29" s="15">
        <f t="shared" si="1"/>
        <v>14339</v>
      </c>
      <c r="C29" s="15">
        <v>8033.33</v>
      </c>
      <c r="D29" s="15">
        <f t="shared" si="2"/>
        <v>-15717.87</v>
      </c>
      <c r="E29" s="18">
        <f t="shared" si="3"/>
        <v>16.33</v>
      </c>
      <c r="F29" s="15"/>
      <c r="G29" s="15">
        <f t="shared" si="4"/>
        <v>120000</v>
      </c>
      <c r="H29" s="15">
        <v>435.0</v>
      </c>
      <c r="I29" s="16">
        <f t="shared" si="5"/>
        <v>115726</v>
      </c>
      <c r="J29" s="3"/>
      <c r="K29" s="3"/>
      <c r="L29" s="3"/>
    </row>
    <row r="30" ht="15.75" customHeight="1">
      <c r="A30" s="17">
        <v>42210.0</v>
      </c>
      <c r="B30" s="15">
        <f t="shared" si="1"/>
        <v>13904</v>
      </c>
      <c r="C30" s="15">
        <v>7600.0</v>
      </c>
      <c r="D30" s="15">
        <f t="shared" si="2"/>
        <v>-15716.2</v>
      </c>
      <c r="E30" s="18">
        <f t="shared" si="3"/>
        <v>1.67</v>
      </c>
      <c r="F30" s="15"/>
      <c r="G30" s="15">
        <f t="shared" si="4"/>
        <v>120000</v>
      </c>
      <c r="H30" s="15">
        <v>726.0</v>
      </c>
      <c r="I30" s="16">
        <f t="shared" si="5"/>
        <v>116452</v>
      </c>
      <c r="J30" s="3"/>
      <c r="K30" s="3"/>
      <c r="L30" s="3"/>
    </row>
    <row r="31" ht="15.75" customHeight="1">
      <c r="A31" s="17">
        <v>42211.0</v>
      </c>
      <c r="B31" s="15">
        <f t="shared" si="1"/>
        <v>13178</v>
      </c>
      <c r="C31" s="15">
        <v>6890.0</v>
      </c>
      <c r="D31" s="15">
        <f t="shared" si="2"/>
        <v>-15700.2</v>
      </c>
      <c r="E31" s="18">
        <f t="shared" si="3"/>
        <v>16</v>
      </c>
      <c r="F31" s="15"/>
      <c r="G31" s="15">
        <f t="shared" si="4"/>
        <v>120000</v>
      </c>
      <c r="H31" s="15">
        <v>478.0</v>
      </c>
      <c r="I31" s="16">
        <f t="shared" si="5"/>
        <v>116930</v>
      </c>
      <c r="J31" s="3"/>
      <c r="K31" s="3"/>
      <c r="L31" s="3"/>
    </row>
    <row r="32" ht="15.75" customHeight="1">
      <c r="A32" s="17">
        <v>42212.0</v>
      </c>
      <c r="B32" s="15">
        <f t="shared" si="1"/>
        <v>12700</v>
      </c>
      <c r="C32" s="15">
        <v>6400.0</v>
      </c>
      <c r="D32" s="15">
        <f t="shared" si="2"/>
        <v>-15712.2</v>
      </c>
      <c r="E32" s="18">
        <f t="shared" si="3"/>
        <v>-12</v>
      </c>
      <c r="F32" s="15"/>
      <c r="G32" s="15">
        <f t="shared" si="4"/>
        <v>120000</v>
      </c>
      <c r="H32" s="15">
        <v>651.0</v>
      </c>
      <c r="I32" s="16">
        <f t="shared" si="5"/>
        <v>117581</v>
      </c>
      <c r="J32" s="3"/>
      <c r="K32" s="3"/>
      <c r="L32" s="3"/>
    </row>
    <row r="33" ht="15.75" customHeight="1">
      <c r="A33" s="17">
        <v>42213.0</v>
      </c>
      <c r="B33" s="15">
        <f t="shared" si="1"/>
        <v>12049</v>
      </c>
      <c r="C33" s="15">
        <v>5755.0</v>
      </c>
      <c r="D33" s="15">
        <f t="shared" si="2"/>
        <v>-15706.2</v>
      </c>
      <c r="E33" s="18">
        <f t="shared" si="3"/>
        <v>6</v>
      </c>
      <c r="F33" s="15"/>
      <c r="G33" s="15">
        <f t="shared" si="4"/>
        <v>120000</v>
      </c>
      <c r="H33" s="15">
        <v>606.0</v>
      </c>
      <c r="I33" s="16">
        <f t="shared" si="5"/>
        <v>118187</v>
      </c>
      <c r="L33" s="3"/>
    </row>
    <row r="34" ht="15.75" customHeight="1">
      <c r="A34" s="17">
        <v>42214.0</v>
      </c>
      <c r="B34" s="15">
        <f t="shared" si="1"/>
        <v>11443</v>
      </c>
      <c r="C34" s="15">
        <v>5178.9</v>
      </c>
      <c r="D34" s="15">
        <f t="shared" si="2"/>
        <v>-15676.3</v>
      </c>
      <c r="E34" s="18">
        <f t="shared" si="3"/>
        <v>29.9</v>
      </c>
      <c r="F34" s="15"/>
      <c r="G34" s="15">
        <f t="shared" si="4"/>
        <v>120000</v>
      </c>
      <c r="H34" s="15">
        <v>451.0</v>
      </c>
      <c r="I34" s="16">
        <f t="shared" si="5"/>
        <v>118638</v>
      </c>
      <c r="L34" s="3"/>
    </row>
    <row r="35" ht="15.75" customHeight="1">
      <c r="A35" s="17">
        <v>42215.0</v>
      </c>
      <c r="B35" s="15">
        <f t="shared" si="1"/>
        <v>10992</v>
      </c>
      <c r="C35" s="15">
        <v>4720.0</v>
      </c>
      <c r="D35" s="15">
        <f t="shared" si="2"/>
        <v>-15684.2</v>
      </c>
      <c r="E35" s="18">
        <f t="shared" si="3"/>
        <v>-7.9</v>
      </c>
      <c r="F35" s="15"/>
      <c r="G35" s="15">
        <f t="shared" si="4"/>
        <v>120000</v>
      </c>
      <c r="H35" s="15">
        <v>838.0</v>
      </c>
      <c r="I35" s="16">
        <f t="shared" si="5"/>
        <v>119476</v>
      </c>
      <c r="L35" s="3"/>
    </row>
    <row r="36" ht="15.75" customHeight="1">
      <c r="A36" s="19">
        <v>42216.0</v>
      </c>
      <c r="B36" s="20">
        <f t="shared" si="1"/>
        <v>10154</v>
      </c>
      <c r="C36" s="20">
        <v>3873.7</v>
      </c>
      <c r="D36" s="15">
        <f t="shared" si="2"/>
        <v>-15692.5</v>
      </c>
      <c r="E36" s="18">
        <f t="shared" si="3"/>
        <v>-8.3</v>
      </c>
      <c r="F36" s="20"/>
      <c r="G36" s="15">
        <f t="shared" si="4"/>
        <v>120000</v>
      </c>
      <c r="H36" s="20">
        <v>463.0</v>
      </c>
      <c r="I36" s="16">
        <f t="shared" si="5"/>
        <v>119939</v>
      </c>
      <c r="L36" s="3"/>
    </row>
    <row r="37" ht="15.75" customHeight="1">
      <c r="A37" s="17"/>
      <c r="B37" s="20">
        <f t="shared" si="1"/>
        <v>9691</v>
      </c>
      <c r="C37" s="20"/>
      <c r="D37" s="20">
        <f>D36-J36+H36</f>
        <v>-15229.5</v>
      </c>
      <c r="E37" s="20"/>
      <c r="F37" s="20">
        <f t="shared" ref="F37:G37" si="6">F36-L36+J36</f>
        <v>0</v>
      </c>
      <c r="G37" s="20">
        <f t="shared" si="6"/>
        <v>120000</v>
      </c>
      <c r="H37" s="20"/>
      <c r="I37" s="20">
        <f>I36-O36+M36</f>
        <v>119939</v>
      </c>
      <c r="L37" s="3"/>
    </row>
    <row r="38" ht="15.75" customHeight="1">
      <c r="A38" s="19" t="s">
        <v>30</v>
      </c>
      <c r="B38" s="20"/>
      <c r="C38" s="20"/>
      <c r="D38" s="20"/>
      <c r="E38" s="18">
        <f>SUM(E6:E36)</f>
        <v>-285.9</v>
      </c>
      <c r="F38" s="20"/>
      <c r="G38" s="20"/>
      <c r="H38" s="15">
        <v>14418.0</v>
      </c>
      <c r="I38" s="22"/>
      <c r="L38" s="3"/>
    </row>
    <row r="39" ht="15.75" customHeight="1">
      <c r="A39" s="19" t="s">
        <v>31</v>
      </c>
      <c r="B39" s="20"/>
      <c r="C39" s="20"/>
      <c r="D39" s="20"/>
      <c r="E39" s="20"/>
      <c r="F39" s="20"/>
      <c r="G39" s="20"/>
      <c r="H39" s="15">
        <f>AVERAGE(H6:H36)</f>
        <v>598.8709677</v>
      </c>
      <c r="I39" s="22">
        <v>0.0</v>
      </c>
      <c r="L39" s="3"/>
    </row>
    <row r="40" ht="15.75" customHeight="1">
      <c r="A40" s="17"/>
      <c r="B40" s="15">
        <f>B39-H39+F39</f>
        <v>-598.8709677</v>
      </c>
      <c r="C40" s="15"/>
      <c r="D40" s="15"/>
      <c r="E40" s="15"/>
      <c r="F40" s="15"/>
      <c r="G40" s="15"/>
      <c r="H40" s="15"/>
      <c r="I40" s="16"/>
      <c r="L40" s="3"/>
    </row>
    <row r="41" ht="15.75" customHeight="1">
      <c r="A41" s="17"/>
      <c r="B41" s="15">
        <f t="shared" ref="B41:B52" si="7">B40-H41+F40</f>
        <v>-598.8709677</v>
      </c>
      <c r="C41" s="15"/>
      <c r="D41" s="15"/>
      <c r="E41" s="15"/>
      <c r="F41" s="15"/>
      <c r="G41" s="15"/>
      <c r="H41" s="15"/>
      <c r="I41" s="16" t="s">
        <v>13</v>
      </c>
      <c r="L41" s="3"/>
    </row>
    <row r="42" ht="15.75" customHeight="1">
      <c r="A42" s="17"/>
      <c r="B42" s="15" t="str">
        <f t="shared" si="7"/>
        <v>#VALUE!</v>
      </c>
      <c r="C42" s="15"/>
      <c r="D42" s="15"/>
      <c r="E42" s="15"/>
      <c r="F42" s="15"/>
      <c r="G42" s="15"/>
      <c r="H42" s="15" t="s">
        <v>14</v>
      </c>
      <c r="I42" s="27">
        <v>478.9</v>
      </c>
      <c r="L42" s="3"/>
    </row>
    <row r="43" ht="15.75" customHeight="1">
      <c r="A43" s="17"/>
      <c r="B43" s="15" t="str">
        <f t="shared" si="7"/>
        <v>#VALUE!</v>
      </c>
      <c r="C43" s="15"/>
      <c r="D43" s="15"/>
      <c r="E43" s="15"/>
      <c r="F43" s="15"/>
      <c r="G43" s="15"/>
      <c r="H43" s="15" t="s">
        <v>15</v>
      </c>
      <c r="I43" s="27">
        <v>515.6</v>
      </c>
      <c r="L43" s="3"/>
    </row>
    <row r="44" ht="15.75" customHeight="1">
      <c r="A44" s="17"/>
      <c r="B44" s="15" t="str">
        <f t="shared" si="7"/>
        <v>#VALUE!</v>
      </c>
      <c r="C44" s="15"/>
      <c r="D44" s="15"/>
      <c r="E44" s="15"/>
      <c r="F44" s="15"/>
      <c r="G44" s="15"/>
      <c r="H44" s="15" t="s">
        <v>16</v>
      </c>
      <c r="I44" s="27">
        <v>532.9</v>
      </c>
      <c r="L44" s="3"/>
    </row>
    <row r="45" ht="15.75" customHeight="1">
      <c r="A45" s="17"/>
      <c r="B45" s="15" t="str">
        <f t="shared" si="7"/>
        <v>#VALUE!</v>
      </c>
      <c r="C45" s="15"/>
      <c r="D45" s="15"/>
      <c r="E45" s="15"/>
      <c r="F45" s="15"/>
      <c r="G45" s="15"/>
      <c r="H45" s="15" t="s">
        <v>17</v>
      </c>
      <c r="I45" s="27">
        <v>589.29</v>
      </c>
      <c r="L45" s="3"/>
    </row>
    <row r="46" ht="15.75" customHeight="1">
      <c r="A46" s="17"/>
      <c r="B46" s="15" t="str">
        <f t="shared" si="7"/>
        <v>#VALUE!</v>
      </c>
      <c r="C46" s="15"/>
      <c r="D46" s="15"/>
      <c r="E46" s="15"/>
      <c r="F46" s="15"/>
      <c r="G46" s="15"/>
      <c r="H46" s="15" t="s">
        <v>18</v>
      </c>
      <c r="I46" s="27">
        <v>609.91</v>
      </c>
    </row>
    <row r="47" ht="15.75" customHeight="1">
      <c r="A47" s="17"/>
      <c r="B47" s="15" t="str">
        <f t="shared" si="7"/>
        <v>#VALUE!</v>
      </c>
      <c r="C47" s="15"/>
      <c r="D47" s="15"/>
      <c r="E47" s="15"/>
      <c r="F47" s="15"/>
      <c r="G47" s="15"/>
      <c r="H47" s="15" t="s">
        <v>19</v>
      </c>
      <c r="I47" s="27">
        <v>625.3</v>
      </c>
    </row>
    <row r="48" ht="15.75" customHeight="1">
      <c r="A48" s="17"/>
      <c r="B48" s="15" t="str">
        <f t="shared" si="7"/>
        <v>#VALUE!</v>
      </c>
      <c r="C48" s="15"/>
      <c r="D48" s="15"/>
      <c r="E48" s="15"/>
      <c r="F48" s="15"/>
      <c r="G48" s="15"/>
      <c r="H48" s="15" t="s">
        <v>20</v>
      </c>
      <c r="I48" s="27">
        <f>H39</f>
        <v>598.8709677</v>
      </c>
    </row>
    <row r="49" ht="15.75" customHeight="1">
      <c r="A49" s="17"/>
      <c r="B49" s="15" t="str">
        <f t="shared" si="7"/>
        <v>#VALUE!</v>
      </c>
      <c r="C49" s="15"/>
      <c r="D49" s="15"/>
      <c r="E49" s="15"/>
      <c r="F49" s="15"/>
      <c r="G49" s="15"/>
      <c r="H49" s="15" t="s">
        <v>21</v>
      </c>
      <c r="I49" s="16"/>
    </row>
    <row r="50" ht="15.75" customHeight="1">
      <c r="A50" s="17"/>
      <c r="B50" s="15" t="str">
        <f t="shared" si="7"/>
        <v>#VALUE!</v>
      </c>
      <c r="C50" s="15"/>
      <c r="D50" s="15"/>
      <c r="E50" s="15"/>
      <c r="F50" s="15"/>
      <c r="G50" s="15"/>
      <c r="H50" s="15" t="s">
        <v>23</v>
      </c>
      <c r="I50" s="16"/>
    </row>
    <row r="51" ht="15.75" customHeight="1">
      <c r="A51" s="17"/>
      <c r="B51" s="15" t="str">
        <f t="shared" si="7"/>
        <v>#VALUE!</v>
      </c>
      <c r="C51" s="15"/>
      <c r="D51" s="15"/>
      <c r="E51" s="15"/>
      <c r="F51" s="15"/>
      <c r="G51" s="15"/>
      <c r="H51" s="15" t="s">
        <v>25</v>
      </c>
      <c r="I51" s="16"/>
    </row>
    <row r="52" ht="15.75" customHeight="1">
      <c r="A52" s="19"/>
      <c r="B52" s="20" t="str">
        <f t="shared" si="7"/>
        <v>#VALUE!</v>
      </c>
      <c r="C52" s="20"/>
      <c r="D52" s="20"/>
      <c r="E52" s="20"/>
      <c r="F52" s="20"/>
      <c r="G52" s="20"/>
      <c r="H52" s="20" t="s">
        <v>26</v>
      </c>
      <c r="I52" s="22"/>
    </row>
    <row r="53" ht="15.75" customHeight="1">
      <c r="A53" s="17"/>
      <c r="B53" s="15" t="str">
        <f>B52-H52+F52</f>
        <v>#VALUE!</v>
      </c>
      <c r="C53" s="15"/>
      <c r="D53" s="15"/>
      <c r="E53" s="15"/>
      <c r="F53" s="15"/>
      <c r="G53" s="15"/>
      <c r="H53" s="20" t="s">
        <v>27</v>
      </c>
      <c r="I53" s="22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F1"/>
    <mergeCell ref="D2:F2"/>
    <mergeCell ref="D3:F3"/>
  </mergeCells>
  <printOptions/>
  <pageMargins bottom="0.75" footer="0.0" header="0.0" left="0.7" right="0.7" top="0.75"/>
  <pageSetup orientation="portrait"/>
  <colBreaks count="1" manualBreakCount="1">
    <brk id="12" man="1"/>
  </colBreak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57"/>
    <col customWidth="1" min="3" max="3" width="11.71"/>
    <col customWidth="1" min="4" max="4" width="15.0"/>
    <col customWidth="1" min="5" max="5" width="11.14"/>
    <col customWidth="1" min="6" max="6" width="9.86"/>
    <col customWidth="1" min="7" max="7" width="16.86"/>
    <col customWidth="1" min="8" max="8" width="9.29"/>
    <col customWidth="1" min="9" max="9" width="12.57"/>
    <col customWidth="1" min="10" max="10" width="8.71"/>
    <col customWidth="1" min="11" max="11" width="13.29"/>
    <col customWidth="1" min="12" max="26" width="8.71"/>
  </cols>
  <sheetData>
    <row r="1">
      <c r="A1" s="6"/>
      <c r="B1" s="6"/>
      <c r="C1" s="7"/>
      <c r="D1" s="8" t="s">
        <v>0</v>
      </c>
      <c r="G1" s="6"/>
      <c r="H1" s="6"/>
      <c r="I1" s="6"/>
      <c r="J1" s="28"/>
      <c r="K1" s="29"/>
      <c r="L1" s="29"/>
    </row>
    <row r="2">
      <c r="A2" s="6"/>
      <c r="B2" s="6"/>
      <c r="C2" s="6"/>
      <c r="D2" s="8" t="s">
        <v>2</v>
      </c>
      <c r="G2" s="6"/>
      <c r="H2" s="6"/>
      <c r="I2" s="6"/>
      <c r="J2" s="10"/>
      <c r="K2" s="10"/>
      <c r="L2" s="10"/>
      <c r="M2" s="10"/>
    </row>
    <row r="3">
      <c r="A3" s="6"/>
      <c r="B3" s="6"/>
      <c r="C3" s="6"/>
      <c r="D3" s="8" t="s">
        <v>33</v>
      </c>
      <c r="G3" s="6"/>
      <c r="H3" s="6"/>
      <c r="I3" s="6"/>
      <c r="J3" s="10"/>
      <c r="K3" s="10"/>
      <c r="L3" s="10"/>
      <c r="M3" s="10"/>
    </row>
    <row r="4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3" t="s">
        <v>12</v>
      </c>
      <c r="J4" s="10"/>
      <c r="K4" s="10"/>
      <c r="L4" s="10"/>
      <c r="M4" s="10"/>
    </row>
    <row r="5">
      <c r="A5" s="14"/>
      <c r="B5" s="15"/>
      <c r="C5" s="15"/>
      <c r="D5" s="15"/>
      <c r="E5" s="15"/>
      <c r="F5" s="15"/>
      <c r="G5" s="15"/>
      <c r="H5" s="15"/>
      <c r="I5" s="16"/>
      <c r="J5" s="10"/>
      <c r="K5" s="10"/>
      <c r="L5" s="10"/>
      <c r="M5" s="10"/>
    </row>
    <row r="6">
      <c r="A6" s="17">
        <v>42217.0</v>
      </c>
      <c r="B6" s="15">
        <v>9691.0</v>
      </c>
      <c r="C6" s="15">
        <v>3400.0</v>
      </c>
      <c r="D6" s="15">
        <v>-15229.5</v>
      </c>
      <c r="E6" s="15">
        <v>-84.0</v>
      </c>
      <c r="F6" s="15"/>
      <c r="G6" s="15">
        <v>120000.0</v>
      </c>
      <c r="H6" s="15">
        <v>610.0</v>
      </c>
      <c r="I6" s="16">
        <v>119939.0</v>
      </c>
      <c r="J6" s="10"/>
      <c r="K6" s="10"/>
      <c r="L6" s="10"/>
      <c r="M6" s="10"/>
    </row>
    <row r="7">
      <c r="A7" s="17">
        <v>42218.0</v>
      </c>
      <c r="B7" s="15">
        <f t="shared" ref="B7:B37" si="1">B6-H6+F6</f>
        <v>9081</v>
      </c>
      <c r="C7" s="15">
        <v>2800.0</v>
      </c>
      <c r="D7" s="15">
        <f t="shared" ref="D7:D37" si="2">D6+E7</f>
        <v>-15219.5</v>
      </c>
      <c r="E7" s="18">
        <f t="shared" ref="E7:E37" si="3">C7+H6-C6-F6</f>
        <v>10</v>
      </c>
      <c r="F7" s="15"/>
      <c r="G7" s="15">
        <f t="shared" ref="G7:G37" si="4">G6+F7</f>
        <v>120000</v>
      </c>
      <c r="H7" s="15">
        <v>436.0</v>
      </c>
      <c r="I7" s="16">
        <f t="shared" ref="I7:I37" si="5">I6++H7</f>
        <v>120375</v>
      </c>
      <c r="J7" s="10"/>
      <c r="K7" s="10"/>
      <c r="L7" s="10"/>
      <c r="M7" s="10"/>
    </row>
    <row r="8">
      <c r="A8" s="17">
        <v>42219.0</v>
      </c>
      <c r="B8" s="15">
        <f t="shared" si="1"/>
        <v>8645</v>
      </c>
      <c r="C8" s="15">
        <v>2372.7</v>
      </c>
      <c r="D8" s="15">
        <f t="shared" si="2"/>
        <v>-15210.8</v>
      </c>
      <c r="E8" s="18">
        <f t="shared" si="3"/>
        <v>8.7</v>
      </c>
      <c r="F8" s="15"/>
      <c r="G8" s="15">
        <f t="shared" si="4"/>
        <v>120000</v>
      </c>
      <c r="H8" s="15">
        <v>953.0</v>
      </c>
      <c r="I8" s="16">
        <f t="shared" si="5"/>
        <v>121328</v>
      </c>
      <c r="J8" s="10"/>
      <c r="K8" s="10"/>
      <c r="L8" s="10"/>
      <c r="M8" s="10"/>
    </row>
    <row r="9">
      <c r="A9" s="17">
        <v>42220.0</v>
      </c>
      <c r="B9" s="15">
        <f t="shared" si="1"/>
        <v>7692</v>
      </c>
      <c r="C9" s="15">
        <v>1400.0</v>
      </c>
      <c r="D9" s="15">
        <f t="shared" si="2"/>
        <v>-15230.5</v>
      </c>
      <c r="E9" s="18">
        <f t="shared" si="3"/>
        <v>-19.7</v>
      </c>
      <c r="F9" s="15">
        <v>10000.0</v>
      </c>
      <c r="G9" s="15">
        <f t="shared" si="4"/>
        <v>130000</v>
      </c>
      <c r="H9" s="15">
        <v>597.0</v>
      </c>
      <c r="I9" s="16">
        <f t="shared" si="5"/>
        <v>121925</v>
      </c>
      <c r="J9" s="10"/>
      <c r="K9" s="10"/>
      <c r="L9" s="10"/>
      <c r="M9" s="10"/>
    </row>
    <row r="10">
      <c r="A10" s="17">
        <v>42221.0</v>
      </c>
      <c r="B10" s="15">
        <f t="shared" si="1"/>
        <v>17095</v>
      </c>
      <c r="C10" s="15">
        <v>10666.67</v>
      </c>
      <c r="D10" s="15">
        <f t="shared" si="2"/>
        <v>-15366.83</v>
      </c>
      <c r="E10" s="18">
        <f t="shared" si="3"/>
        <v>-136.33</v>
      </c>
      <c r="F10" s="15"/>
      <c r="G10" s="15">
        <f t="shared" si="4"/>
        <v>130000</v>
      </c>
      <c r="H10" s="15">
        <v>500.0</v>
      </c>
      <c r="I10" s="16">
        <f t="shared" si="5"/>
        <v>122425</v>
      </c>
      <c r="J10" s="10"/>
      <c r="K10" s="10"/>
      <c r="L10" s="10"/>
      <c r="M10" s="10"/>
    </row>
    <row r="11">
      <c r="A11" s="17">
        <v>42222.0</v>
      </c>
      <c r="B11" s="15">
        <f t="shared" si="1"/>
        <v>16595</v>
      </c>
      <c r="C11" s="15">
        <v>10166.9</v>
      </c>
      <c r="D11" s="15">
        <f t="shared" si="2"/>
        <v>-15366.6</v>
      </c>
      <c r="E11" s="18">
        <f t="shared" si="3"/>
        <v>0.23</v>
      </c>
      <c r="F11" s="15"/>
      <c r="G11" s="15">
        <f t="shared" si="4"/>
        <v>130000</v>
      </c>
      <c r="H11" s="15">
        <v>845.0</v>
      </c>
      <c r="I11" s="16">
        <f t="shared" si="5"/>
        <v>123270</v>
      </c>
      <c r="J11" s="10"/>
      <c r="K11" s="10"/>
      <c r="L11" s="10"/>
      <c r="M11" s="10"/>
    </row>
    <row r="12">
      <c r="A12" s="17">
        <v>42223.0</v>
      </c>
      <c r="B12" s="15">
        <f t="shared" si="1"/>
        <v>15750</v>
      </c>
      <c r="C12" s="15">
        <v>9311.1</v>
      </c>
      <c r="D12" s="15">
        <f t="shared" si="2"/>
        <v>-15377.4</v>
      </c>
      <c r="E12" s="18">
        <f t="shared" si="3"/>
        <v>-10.8</v>
      </c>
      <c r="F12" s="15"/>
      <c r="G12" s="15">
        <f t="shared" si="4"/>
        <v>130000</v>
      </c>
      <c r="H12" s="15">
        <v>531.0</v>
      </c>
      <c r="I12" s="16">
        <f t="shared" si="5"/>
        <v>123801</v>
      </c>
      <c r="J12" s="10"/>
      <c r="K12" s="10"/>
      <c r="L12" s="10"/>
      <c r="M12" s="10"/>
    </row>
    <row r="13">
      <c r="A13" s="17">
        <v>42224.0</v>
      </c>
      <c r="B13" s="15">
        <f t="shared" si="1"/>
        <v>15219</v>
      </c>
      <c r="C13" s="15">
        <v>8800.0</v>
      </c>
      <c r="D13" s="15">
        <f t="shared" si="2"/>
        <v>-15357.5</v>
      </c>
      <c r="E13" s="18">
        <f t="shared" si="3"/>
        <v>19.9</v>
      </c>
      <c r="F13" s="15"/>
      <c r="G13" s="15">
        <f t="shared" si="4"/>
        <v>130000</v>
      </c>
      <c r="H13" s="15">
        <v>723.0</v>
      </c>
      <c r="I13" s="16">
        <f t="shared" si="5"/>
        <v>124524</v>
      </c>
      <c r="J13" s="10"/>
      <c r="K13" s="10"/>
      <c r="L13" s="10"/>
      <c r="M13" s="10"/>
    </row>
    <row r="14">
      <c r="A14" s="17">
        <v>42225.0</v>
      </c>
      <c r="B14" s="15">
        <f t="shared" si="1"/>
        <v>14496</v>
      </c>
      <c r="C14" s="15">
        <v>8077.8</v>
      </c>
      <c r="D14" s="15">
        <f t="shared" si="2"/>
        <v>-15356.7</v>
      </c>
      <c r="E14" s="18">
        <f t="shared" si="3"/>
        <v>0.8</v>
      </c>
      <c r="F14" s="15"/>
      <c r="G14" s="15">
        <f t="shared" si="4"/>
        <v>130000</v>
      </c>
      <c r="H14" s="15">
        <v>453.0</v>
      </c>
      <c r="I14" s="16">
        <f t="shared" si="5"/>
        <v>124977</v>
      </c>
      <c r="J14" s="10"/>
      <c r="K14" s="10"/>
      <c r="L14" s="10"/>
      <c r="M14" s="10"/>
    </row>
    <row r="15">
      <c r="A15" s="17">
        <v>42226.0</v>
      </c>
      <c r="B15" s="15">
        <f t="shared" si="1"/>
        <v>14043</v>
      </c>
      <c r="C15" s="15">
        <v>7600.0</v>
      </c>
      <c r="D15" s="15">
        <f t="shared" si="2"/>
        <v>-15381.5</v>
      </c>
      <c r="E15" s="18">
        <f t="shared" si="3"/>
        <v>-24.8</v>
      </c>
      <c r="F15" s="15"/>
      <c r="G15" s="15">
        <f t="shared" si="4"/>
        <v>130000</v>
      </c>
      <c r="H15" s="15">
        <v>988.0</v>
      </c>
      <c r="I15" s="16">
        <f t="shared" si="5"/>
        <v>125965</v>
      </c>
      <c r="J15" s="10"/>
      <c r="K15" s="10"/>
      <c r="L15" s="10"/>
      <c r="M15" s="10"/>
    </row>
    <row r="16">
      <c r="A16" s="17">
        <v>42227.0</v>
      </c>
      <c r="B16" s="15">
        <f t="shared" si="1"/>
        <v>13055</v>
      </c>
      <c r="C16" s="15">
        <v>6677.8</v>
      </c>
      <c r="D16" s="15">
        <f t="shared" si="2"/>
        <v>-15315.7</v>
      </c>
      <c r="E16" s="18">
        <f t="shared" si="3"/>
        <v>65.8</v>
      </c>
      <c r="F16" s="15"/>
      <c r="G16" s="15">
        <f t="shared" si="4"/>
        <v>130000</v>
      </c>
      <c r="H16" s="15">
        <v>626.0</v>
      </c>
      <c r="I16" s="16">
        <f t="shared" si="5"/>
        <v>126591</v>
      </c>
      <c r="J16" s="10"/>
      <c r="K16" s="10"/>
      <c r="L16" s="10"/>
      <c r="M16" s="10"/>
    </row>
    <row r="17">
      <c r="A17" s="17">
        <v>42228.0</v>
      </c>
      <c r="B17" s="15">
        <f t="shared" si="1"/>
        <v>12429</v>
      </c>
      <c r="C17" s="15">
        <v>6044.44</v>
      </c>
      <c r="D17" s="15">
        <f t="shared" si="2"/>
        <v>-15323.06</v>
      </c>
      <c r="E17" s="18">
        <f t="shared" si="3"/>
        <v>-7.36</v>
      </c>
      <c r="F17" s="15"/>
      <c r="G17" s="15">
        <f t="shared" si="4"/>
        <v>130000</v>
      </c>
      <c r="H17" s="15">
        <v>546.0</v>
      </c>
      <c r="I17" s="16">
        <f t="shared" si="5"/>
        <v>127137</v>
      </c>
      <c r="J17" s="10"/>
      <c r="K17" s="10"/>
      <c r="L17" s="10"/>
      <c r="M17" s="10"/>
    </row>
    <row r="18">
      <c r="A18" s="17">
        <v>42229.0</v>
      </c>
      <c r="B18" s="15">
        <f t="shared" si="1"/>
        <v>11883</v>
      </c>
      <c r="C18" s="15">
        <v>5498.44</v>
      </c>
      <c r="D18" s="15">
        <f t="shared" si="2"/>
        <v>-15323.06</v>
      </c>
      <c r="E18" s="18">
        <f t="shared" si="3"/>
        <v>0</v>
      </c>
      <c r="F18" s="15"/>
      <c r="G18" s="15">
        <f t="shared" si="4"/>
        <v>130000</v>
      </c>
      <c r="H18" s="15">
        <v>660.0</v>
      </c>
      <c r="I18" s="16">
        <f t="shared" si="5"/>
        <v>127797</v>
      </c>
      <c r="J18" s="10"/>
      <c r="K18" s="10"/>
      <c r="L18" s="10"/>
      <c r="M18" s="10"/>
    </row>
    <row r="19">
      <c r="A19" s="17">
        <v>42230.0</v>
      </c>
      <c r="B19" s="15">
        <f t="shared" si="1"/>
        <v>11223</v>
      </c>
      <c r="C19" s="15">
        <v>4820.0</v>
      </c>
      <c r="D19" s="15">
        <f t="shared" si="2"/>
        <v>-15341.5</v>
      </c>
      <c r="E19" s="18">
        <f t="shared" si="3"/>
        <v>-18.44</v>
      </c>
      <c r="F19" s="15"/>
      <c r="G19" s="15">
        <f t="shared" si="4"/>
        <v>130000</v>
      </c>
      <c r="H19" s="15">
        <v>564.0</v>
      </c>
      <c r="I19" s="16">
        <f t="shared" si="5"/>
        <v>128361</v>
      </c>
      <c r="J19" s="10"/>
      <c r="K19" s="10"/>
      <c r="L19" s="10"/>
      <c r="M19" s="10"/>
    </row>
    <row r="20">
      <c r="A20" s="17">
        <v>42231.0</v>
      </c>
      <c r="B20" s="15">
        <f t="shared" si="1"/>
        <v>10659</v>
      </c>
      <c r="C20" s="15">
        <v>4276.2</v>
      </c>
      <c r="D20" s="15">
        <f t="shared" si="2"/>
        <v>-15321.3</v>
      </c>
      <c r="E20" s="18">
        <f t="shared" si="3"/>
        <v>20.2</v>
      </c>
      <c r="F20" s="15"/>
      <c r="G20" s="15">
        <f t="shared" si="4"/>
        <v>130000</v>
      </c>
      <c r="H20" s="15">
        <v>547.0</v>
      </c>
      <c r="I20" s="16">
        <f t="shared" si="5"/>
        <v>128908</v>
      </c>
      <c r="J20" s="10"/>
      <c r="K20" s="10"/>
      <c r="L20" s="10"/>
      <c r="M20" s="10"/>
    </row>
    <row r="21" ht="15.75" customHeight="1">
      <c r="A21" s="17">
        <v>42232.0</v>
      </c>
      <c r="B21" s="15">
        <f t="shared" si="1"/>
        <v>10112</v>
      </c>
      <c r="C21" s="15">
        <v>3726.3</v>
      </c>
      <c r="D21" s="15">
        <f t="shared" si="2"/>
        <v>-15324.2</v>
      </c>
      <c r="E21" s="18">
        <f t="shared" si="3"/>
        <v>-2.9</v>
      </c>
      <c r="F21" s="15"/>
      <c r="G21" s="15">
        <f t="shared" si="4"/>
        <v>130000</v>
      </c>
      <c r="H21" s="15">
        <v>469.0</v>
      </c>
      <c r="I21" s="16">
        <f t="shared" si="5"/>
        <v>129377</v>
      </c>
      <c r="J21" s="10"/>
      <c r="K21" s="10"/>
      <c r="L21" s="10"/>
      <c r="M21" s="10"/>
    </row>
    <row r="22" ht="15.75" customHeight="1">
      <c r="A22" s="17">
        <v>42233.0</v>
      </c>
      <c r="B22" s="15">
        <f t="shared" si="1"/>
        <v>9643</v>
      </c>
      <c r="C22" s="15">
        <v>3276.2</v>
      </c>
      <c r="D22" s="15">
        <f t="shared" si="2"/>
        <v>-15305.3</v>
      </c>
      <c r="E22" s="18">
        <f t="shared" si="3"/>
        <v>18.9</v>
      </c>
      <c r="F22" s="15">
        <v>10000.0</v>
      </c>
      <c r="G22" s="15">
        <f t="shared" si="4"/>
        <v>140000</v>
      </c>
      <c r="H22" s="15">
        <v>883.0</v>
      </c>
      <c r="I22" s="16">
        <f t="shared" si="5"/>
        <v>130260</v>
      </c>
      <c r="J22" s="10"/>
      <c r="K22" s="10"/>
      <c r="L22" s="10"/>
      <c r="M22" s="10"/>
    </row>
    <row r="23" ht="15.75" customHeight="1">
      <c r="A23" s="17">
        <v>42234.0</v>
      </c>
      <c r="B23" s="15">
        <f t="shared" si="1"/>
        <v>18760</v>
      </c>
      <c r="C23" s="15">
        <v>12200.0</v>
      </c>
      <c r="D23" s="15">
        <f t="shared" si="2"/>
        <v>-15498.5</v>
      </c>
      <c r="E23" s="18">
        <f t="shared" si="3"/>
        <v>-193.2</v>
      </c>
      <c r="F23" s="15"/>
      <c r="G23" s="15">
        <f t="shared" si="4"/>
        <v>140000</v>
      </c>
      <c r="H23" s="15">
        <v>492.0</v>
      </c>
      <c r="I23" s="16">
        <f t="shared" si="5"/>
        <v>130752</v>
      </c>
      <c r="J23" s="10"/>
      <c r="K23" s="10"/>
      <c r="L23" s="10"/>
      <c r="M23" s="10"/>
    </row>
    <row r="24" ht="15.75" customHeight="1">
      <c r="A24" s="17">
        <v>42235.0</v>
      </c>
      <c r="B24" s="15">
        <f t="shared" si="1"/>
        <v>18268</v>
      </c>
      <c r="C24" s="15">
        <v>11711.1</v>
      </c>
      <c r="D24" s="15">
        <f t="shared" si="2"/>
        <v>-15495.4</v>
      </c>
      <c r="E24" s="18">
        <f t="shared" si="3"/>
        <v>3.1</v>
      </c>
      <c r="F24" s="15"/>
      <c r="G24" s="15">
        <f t="shared" si="4"/>
        <v>140000</v>
      </c>
      <c r="H24" s="15">
        <v>498.0</v>
      </c>
      <c r="I24" s="16">
        <f t="shared" si="5"/>
        <v>131250</v>
      </c>
      <c r="J24" s="10"/>
      <c r="K24" s="10"/>
      <c r="L24" s="10"/>
      <c r="M24" s="10"/>
    </row>
    <row r="25" ht="15.75" customHeight="1">
      <c r="A25" s="17">
        <v>42236.0</v>
      </c>
      <c r="B25" s="15">
        <f t="shared" si="1"/>
        <v>17770</v>
      </c>
      <c r="C25" s="15">
        <v>11233.3</v>
      </c>
      <c r="D25" s="15">
        <f t="shared" si="2"/>
        <v>-15475.2</v>
      </c>
      <c r="E25" s="18">
        <f t="shared" si="3"/>
        <v>20.2</v>
      </c>
      <c r="F25" s="15"/>
      <c r="G25" s="15">
        <f t="shared" si="4"/>
        <v>140000</v>
      </c>
      <c r="H25" s="15">
        <v>678.0</v>
      </c>
      <c r="I25" s="16">
        <f t="shared" si="5"/>
        <v>131928</v>
      </c>
      <c r="J25" s="10"/>
      <c r="K25" s="10"/>
      <c r="L25" s="10"/>
      <c r="M25" s="10"/>
    </row>
    <row r="26" ht="15.75" customHeight="1">
      <c r="A26" s="17">
        <v>42237.0</v>
      </c>
      <c r="B26" s="15">
        <f t="shared" si="1"/>
        <v>17092</v>
      </c>
      <c r="C26" s="15">
        <v>10511.1</v>
      </c>
      <c r="D26" s="15">
        <f t="shared" si="2"/>
        <v>-15519.4</v>
      </c>
      <c r="E26" s="18">
        <f t="shared" si="3"/>
        <v>-44.2</v>
      </c>
      <c r="F26" s="15"/>
      <c r="G26" s="15">
        <f t="shared" si="4"/>
        <v>140000</v>
      </c>
      <c r="H26" s="15">
        <v>607.0</v>
      </c>
      <c r="I26" s="16">
        <f t="shared" si="5"/>
        <v>132535</v>
      </c>
      <c r="J26" s="10"/>
      <c r="K26" s="10"/>
      <c r="L26" s="10"/>
      <c r="M26" s="10"/>
    </row>
    <row r="27" ht="15.75" customHeight="1">
      <c r="A27" s="17">
        <v>42238.0</v>
      </c>
      <c r="B27" s="15">
        <f t="shared" si="1"/>
        <v>16485</v>
      </c>
      <c r="C27" s="15">
        <v>9929.4</v>
      </c>
      <c r="D27" s="15">
        <f t="shared" si="2"/>
        <v>-15494.1</v>
      </c>
      <c r="E27" s="18">
        <f t="shared" si="3"/>
        <v>25.3</v>
      </c>
      <c r="F27" s="15"/>
      <c r="G27" s="15">
        <f t="shared" si="4"/>
        <v>140000</v>
      </c>
      <c r="H27" s="15">
        <v>569.0</v>
      </c>
      <c r="I27" s="16">
        <f t="shared" si="5"/>
        <v>133104</v>
      </c>
      <c r="J27" s="10"/>
      <c r="K27" s="10"/>
      <c r="L27" s="10"/>
      <c r="M27" s="10"/>
    </row>
    <row r="28" ht="15.75" customHeight="1">
      <c r="A28" s="17">
        <v>42239.0</v>
      </c>
      <c r="B28" s="15">
        <f t="shared" si="1"/>
        <v>15916</v>
      </c>
      <c r="C28" s="15">
        <v>9372.7</v>
      </c>
      <c r="D28" s="15">
        <f t="shared" si="2"/>
        <v>-15481.8</v>
      </c>
      <c r="E28" s="18">
        <f t="shared" si="3"/>
        <v>12.3</v>
      </c>
      <c r="F28" s="15"/>
      <c r="G28" s="15">
        <f t="shared" si="4"/>
        <v>140000</v>
      </c>
      <c r="H28" s="15">
        <v>456.0</v>
      </c>
      <c r="I28" s="16">
        <f t="shared" si="5"/>
        <v>133560</v>
      </c>
      <c r="J28" s="10"/>
      <c r="K28" s="10"/>
      <c r="L28" s="10"/>
      <c r="M28" s="10"/>
    </row>
    <row r="29" ht="15.75" customHeight="1">
      <c r="A29" s="17">
        <v>42240.0</v>
      </c>
      <c r="B29" s="15">
        <f t="shared" si="1"/>
        <v>15460</v>
      </c>
      <c r="C29" s="15">
        <v>8917.6</v>
      </c>
      <c r="D29" s="15">
        <f t="shared" si="2"/>
        <v>-15480.9</v>
      </c>
      <c r="E29" s="18">
        <f t="shared" si="3"/>
        <v>0.9</v>
      </c>
      <c r="F29" s="15"/>
      <c r="G29" s="15">
        <f t="shared" si="4"/>
        <v>140000</v>
      </c>
      <c r="H29" s="15">
        <v>700.0</v>
      </c>
      <c r="I29" s="16">
        <f t="shared" si="5"/>
        <v>134260</v>
      </c>
      <c r="J29" s="10"/>
      <c r="K29" s="10"/>
      <c r="L29" s="10"/>
      <c r="M29" s="10"/>
    </row>
    <row r="30" ht="15.75" customHeight="1">
      <c r="A30" s="17">
        <v>42241.0</v>
      </c>
      <c r="B30" s="15">
        <f t="shared" si="1"/>
        <v>14760</v>
      </c>
      <c r="C30" s="15">
        <v>8200.0</v>
      </c>
      <c r="D30" s="15">
        <f t="shared" si="2"/>
        <v>-15498.5</v>
      </c>
      <c r="E30" s="18">
        <f t="shared" si="3"/>
        <v>-17.6</v>
      </c>
      <c r="F30" s="15"/>
      <c r="G30" s="15">
        <f t="shared" si="4"/>
        <v>140000</v>
      </c>
      <c r="H30" s="15">
        <v>385.0</v>
      </c>
      <c r="I30" s="16">
        <f t="shared" si="5"/>
        <v>134645</v>
      </c>
      <c r="J30" s="10"/>
      <c r="K30" s="10"/>
      <c r="L30" s="10"/>
      <c r="M30" s="10"/>
    </row>
    <row r="31" ht="15.75" customHeight="1">
      <c r="A31" s="17">
        <v>42242.0</v>
      </c>
      <c r="B31" s="15">
        <f t="shared" si="1"/>
        <v>14375</v>
      </c>
      <c r="C31" s="15">
        <v>7800.0</v>
      </c>
      <c r="D31" s="15">
        <f t="shared" si="2"/>
        <v>-15513.5</v>
      </c>
      <c r="E31" s="18">
        <f t="shared" si="3"/>
        <v>-15</v>
      </c>
      <c r="F31" s="15"/>
      <c r="G31" s="15">
        <f t="shared" si="4"/>
        <v>140000</v>
      </c>
      <c r="H31" s="15">
        <v>661.0</v>
      </c>
      <c r="I31" s="16">
        <f t="shared" si="5"/>
        <v>135306</v>
      </c>
      <c r="J31" s="10"/>
      <c r="K31" s="10"/>
      <c r="L31" s="10"/>
      <c r="M31" s="10"/>
    </row>
    <row r="32" ht="15.75" customHeight="1">
      <c r="A32" s="17">
        <v>42243.0</v>
      </c>
      <c r="B32" s="15">
        <f t="shared" si="1"/>
        <v>13714</v>
      </c>
      <c r="C32" s="15">
        <v>7200.0</v>
      </c>
      <c r="D32" s="15">
        <f t="shared" si="2"/>
        <v>-15452.5</v>
      </c>
      <c r="E32" s="18">
        <f t="shared" si="3"/>
        <v>61</v>
      </c>
      <c r="F32" s="15"/>
      <c r="G32" s="15">
        <f t="shared" si="4"/>
        <v>140000</v>
      </c>
      <c r="H32" s="15">
        <v>604.0</v>
      </c>
      <c r="I32" s="16">
        <f t="shared" si="5"/>
        <v>135910</v>
      </c>
      <c r="J32" s="10"/>
      <c r="K32" s="10"/>
      <c r="L32" s="10"/>
      <c r="M32" s="10"/>
    </row>
    <row r="33" ht="15.75" customHeight="1">
      <c r="A33" s="17">
        <v>42244.0</v>
      </c>
      <c r="B33" s="15">
        <f t="shared" si="1"/>
        <v>13110</v>
      </c>
      <c r="C33" s="15">
        <v>6588.9</v>
      </c>
      <c r="D33" s="15">
        <f t="shared" si="2"/>
        <v>-15459.6</v>
      </c>
      <c r="E33" s="18">
        <f t="shared" si="3"/>
        <v>-7.1</v>
      </c>
      <c r="F33" s="15"/>
      <c r="G33" s="15">
        <f t="shared" si="4"/>
        <v>140000</v>
      </c>
      <c r="H33" s="15">
        <v>587.0</v>
      </c>
      <c r="I33" s="16">
        <f t="shared" si="5"/>
        <v>136497</v>
      </c>
      <c r="J33" s="10"/>
      <c r="K33" s="10"/>
      <c r="L33" s="10"/>
      <c r="M33" s="10"/>
    </row>
    <row r="34" ht="15.75" customHeight="1">
      <c r="A34" s="17">
        <v>42245.0</v>
      </c>
      <c r="B34" s="15">
        <f t="shared" si="1"/>
        <v>12523</v>
      </c>
      <c r="C34" s="15">
        <v>6000.0</v>
      </c>
      <c r="D34" s="15">
        <f t="shared" si="2"/>
        <v>-15461.5</v>
      </c>
      <c r="E34" s="18">
        <f t="shared" si="3"/>
        <v>-1.9</v>
      </c>
      <c r="F34" s="15"/>
      <c r="G34" s="15">
        <f t="shared" si="4"/>
        <v>140000</v>
      </c>
      <c r="H34" s="15">
        <v>624.0</v>
      </c>
      <c r="I34" s="16">
        <f t="shared" si="5"/>
        <v>137121</v>
      </c>
      <c r="J34" s="10"/>
      <c r="K34" s="10"/>
      <c r="L34" s="10"/>
      <c r="M34" s="10"/>
    </row>
    <row r="35" ht="15.75" customHeight="1">
      <c r="A35" s="17">
        <v>42246.0</v>
      </c>
      <c r="B35" s="15">
        <f t="shared" si="1"/>
        <v>11899</v>
      </c>
      <c r="C35" s="15">
        <v>5200.0</v>
      </c>
      <c r="D35" s="15">
        <f t="shared" si="2"/>
        <v>-15637.5</v>
      </c>
      <c r="E35" s="18">
        <f t="shared" si="3"/>
        <v>-176</v>
      </c>
      <c r="F35" s="15"/>
      <c r="G35" s="15">
        <f t="shared" si="4"/>
        <v>140000</v>
      </c>
      <c r="H35" s="15">
        <v>448.0</v>
      </c>
      <c r="I35" s="16">
        <f t="shared" si="5"/>
        <v>137569</v>
      </c>
      <c r="J35" s="10"/>
      <c r="K35" s="10"/>
      <c r="L35" s="10"/>
      <c r="M35" s="10"/>
    </row>
    <row r="36" ht="15.75" customHeight="1">
      <c r="A36" s="17">
        <v>42247.0</v>
      </c>
      <c r="B36" s="15">
        <f t="shared" si="1"/>
        <v>11451</v>
      </c>
      <c r="C36" s="15">
        <v>4911.1</v>
      </c>
      <c r="D36" s="15">
        <f t="shared" si="2"/>
        <v>-15478.4</v>
      </c>
      <c r="E36" s="18">
        <f t="shared" si="3"/>
        <v>159.1</v>
      </c>
      <c r="F36" s="15"/>
      <c r="G36" s="15">
        <f t="shared" si="4"/>
        <v>140000</v>
      </c>
      <c r="H36" s="15">
        <v>828.0</v>
      </c>
      <c r="I36" s="16">
        <f t="shared" si="5"/>
        <v>138397</v>
      </c>
      <c r="J36" s="10"/>
      <c r="K36" s="10"/>
      <c r="L36" s="10"/>
      <c r="M36" s="10"/>
    </row>
    <row r="37" ht="15.75" customHeight="1">
      <c r="A37" s="17">
        <v>42248.0</v>
      </c>
      <c r="B37" s="15">
        <f t="shared" si="1"/>
        <v>10623</v>
      </c>
      <c r="C37" s="15">
        <v>4100.0</v>
      </c>
      <c r="D37" s="15">
        <f t="shared" si="2"/>
        <v>-15461.5</v>
      </c>
      <c r="E37" s="18">
        <f t="shared" si="3"/>
        <v>16.9</v>
      </c>
      <c r="F37" s="15"/>
      <c r="G37" s="15">
        <f t="shared" si="4"/>
        <v>140000</v>
      </c>
      <c r="H37" s="15">
        <v>565.0</v>
      </c>
      <c r="I37" s="16">
        <f t="shared" si="5"/>
        <v>138962</v>
      </c>
      <c r="J37" s="10"/>
      <c r="K37" s="10"/>
      <c r="L37" s="10"/>
      <c r="M37" s="10"/>
    </row>
    <row r="38" ht="15.75" customHeight="1">
      <c r="A38" s="17" t="s">
        <v>30</v>
      </c>
      <c r="B38" s="15">
        <f>B36-H36+F36</f>
        <v>10623</v>
      </c>
      <c r="C38" s="20">
        <v>4100.0</v>
      </c>
      <c r="D38" s="15">
        <f>D36+E38</f>
        <v>-15811.3</v>
      </c>
      <c r="E38" s="18">
        <f>SUM(E6:E36)</f>
        <v>-332.9</v>
      </c>
      <c r="F38" s="20"/>
      <c r="G38" s="15">
        <f>G36+F38</f>
        <v>140000</v>
      </c>
      <c r="H38" s="15">
        <v>14418.0</v>
      </c>
      <c r="I38" s="16">
        <f>I36++H38</f>
        <v>152815</v>
      </c>
      <c r="J38" s="10"/>
      <c r="K38" s="10"/>
      <c r="L38" s="10"/>
      <c r="M38" s="10"/>
    </row>
    <row r="39" ht="15.75" customHeight="1">
      <c r="A39" s="17">
        <v>42250.0</v>
      </c>
      <c r="B39" s="15">
        <f t="shared" ref="B39:B40" si="6">B38-H38+F38</f>
        <v>-3795</v>
      </c>
      <c r="C39" s="20"/>
      <c r="D39" s="15">
        <f t="shared" ref="D39:D53" si="7">D38+E39</f>
        <v>-15811.3</v>
      </c>
      <c r="E39" s="20"/>
      <c r="F39" s="20"/>
      <c r="G39" s="15">
        <f t="shared" ref="G39:G53" si="8">G38+F39</f>
        <v>140000</v>
      </c>
      <c r="H39" s="15">
        <f>AVERAGE(H6:H36)</f>
        <v>615.0967742</v>
      </c>
      <c r="I39" s="22">
        <v>0.0</v>
      </c>
      <c r="J39" s="10"/>
      <c r="K39" s="10"/>
      <c r="L39" s="10"/>
      <c r="M39" s="10"/>
    </row>
    <row r="40" ht="15.75" customHeight="1">
      <c r="A40" s="17" t="s">
        <v>31</v>
      </c>
      <c r="B40" s="15">
        <f t="shared" si="6"/>
        <v>-4410.096774</v>
      </c>
      <c r="C40" s="15"/>
      <c r="D40" s="15">
        <f t="shared" si="7"/>
        <v>-15811.3</v>
      </c>
      <c r="E40" s="15"/>
      <c r="F40" s="15"/>
      <c r="G40" s="15">
        <f t="shared" si="8"/>
        <v>140000</v>
      </c>
      <c r="H40" s="15"/>
      <c r="I40" s="16"/>
      <c r="J40" s="10"/>
      <c r="K40" s="10"/>
      <c r="L40" s="10"/>
      <c r="M40" s="10"/>
    </row>
    <row r="41" ht="15.75" customHeight="1">
      <c r="A41" s="17"/>
      <c r="B41" s="15">
        <f t="shared" ref="B41:B52" si="9">B40-H41+F40</f>
        <v>-4410.096774</v>
      </c>
      <c r="C41" s="15"/>
      <c r="D41" s="15">
        <f t="shared" si="7"/>
        <v>-15811.3</v>
      </c>
      <c r="E41" s="15"/>
      <c r="F41" s="15"/>
      <c r="G41" s="15">
        <f t="shared" si="8"/>
        <v>140000</v>
      </c>
      <c r="H41" s="15"/>
      <c r="I41" s="16" t="s">
        <v>13</v>
      </c>
      <c r="J41" s="10"/>
      <c r="K41" s="10"/>
      <c r="L41" s="10"/>
      <c r="M41" s="10"/>
    </row>
    <row r="42" ht="15.75" customHeight="1">
      <c r="A42" s="17"/>
      <c r="B42" s="15" t="str">
        <f t="shared" si="9"/>
        <v>#VALUE!</v>
      </c>
      <c r="C42" s="15"/>
      <c r="D42" s="15">
        <f t="shared" si="7"/>
        <v>-15811.3</v>
      </c>
      <c r="E42" s="15"/>
      <c r="F42" s="15"/>
      <c r="G42" s="15">
        <f t="shared" si="8"/>
        <v>140000</v>
      </c>
      <c r="H42" s="15" t="s">
        <v>14</v>
      </c>
      <c r="I42" s="27">
        <v>478.9</v>
      </c>
      <c r="J42" s="10"/>
      <c r="K42" s="10"/>
      <c r="L42" s="10"/>
      <c r="M42" s="10"/>
    </row>
    <row r="43" ht="15.75" customHeight="1">
      <c r="A43" s="17"/>
      <c r="B43" s="15" t="str">
        <f t="shared" si="9"/>
        <v>#VALUE!</v>
      </c>
      <c r="C43" s="15"/>
      <c r="D43" s="15">
        <f t="shared" si="7"/>
        <v>-15811.3</v>
      </c>
      <c r="E43" s="15"/>
      <c r="F43" s="15"/>
      <c r="G43" s="15">
        <f t="shared" si="8"/>
        <v>140000</v>
      </c>
      <c r="H43" s="15" t="s">
        <v>15</v>
      </c>
      <c r="I43" s="27">
        <v>515.6</v>
      </c>
      <c r="J43" s="10"/>
      <c r="K43" s="10"/>
      <c r="L43" s="10"/>
      <c r="M43" s="10"/>
    </row>
    <row r="44" ht="15.75" customHeight="1">
      <c r="A44" s="17"/>
      <c r="B44" s="15" t="str">
        <f t="shared" si="9"/>
        <v>#VALUE!</v>
      </c>
      <c r="C44" s="15"/>
      <c r="D44" s="15">
        <f t="shared" si="7"/>
        <v>-15811.3</v>
      </c>
      <c r="E44" s="15"/>
      <c r="F44" s="15"/>
      <c r="G44" s="15">
        <f t="shared" si="8"/>
        <v>140000</v>
      </c>
      <c r="H44" s="15" t="s">
        <v>16</v>
      </c>
      <c r="I44" s="27">
        <v>532.9</v>
      </c>
      <c r="J44" s="10"/>
      <c r="K44" s="10"/>
      <c r="L44" s="10"/>
      <c r="M44" s="10"/>
    </row>
    <row r="45" ht="15.75" customHeight="1">
      <c r="A45" s="17"/>
      <c r="B45" s="15" t="str">
        <f t="shared" si="9"/>
        <v>#VALUE!</v>
      </c>
      <c r="C45" s="15"/>
      <c r="D45" s="15">
        <f t="shared" si="7"/>
        <v>-15811.3</v>
      </c>
      <c r="E45" s="15"/>
      <c r="F45" s="15"/>
      <c r="G45" s="15">
        <f t="shared" si="8"/>
        <v>140000</v>
      </c>
      <c r="H45" s="15" t="s">
        <v>17</v>
      </c>
      <c r="I45" s="27">
        <v>589.29</v>
      </c>
      <c r="J45" s="10"/>
      <c r="K45" s="10"/>
      <c r="L45" s="10"/>
      <c r="M45" s="10"/>
    </row>
    <row r="46" ht="15.75" customHeight="1">
      <c r="A46" s="17"/>
      <c r="B46" s="15" t="str">
        <f t="shared" si="9"/>
        <v>#VALUE!</v>
      </c>
      <c r="C46" s="15"/>
      <c r="D46" s="15">
        <f t="shared" si="7"/>
        <v>-15811.3</v>
      </c>
      <c r="E46" s="15"/>
      <c r="F46" s="15"/>
      <c r="G46" s="15">
        <f t="shared" si="8"/>
        <v>140000</v>
      </c>
      <c r="H46" s="15" t="s">
        <v>18</v>
      </c>
      <c r="I46" s="27">
        <v>609.91</v>
      </c>
      <c r="J46" s="10"/>
      <c r="K46" s="10"/>
      <c r="L46" s="10"/>
      <c r="M46" s="10"/>
    </row>
    <row r="47" ht="15.75" customHeight="1">
      <c r="A47" s="17"/>
      <c r="B47" s="15" t="str">
        <f t="shared" si="9"/>
        <v>#VALUE!</v>
      </c>
      <c r="C47" s="15"/>
      <c r="D47" s="15">
        <f t="shared" si="7"/>
        <v>-15811.3</v>
      </c>
      <c r="E47" s="15"/>
      <c r="F47" s="15"/>
      <c r="G47" s="15">
        <f t="shared" si="8"/>
        <v>140000</v>
      </c>
      <c r="H47" s="15" t="s">
        <v>19</v>
      </c>
      <c r="I47" s="27">
        <v>625.3</v>
      </c>
      <c r="J47" s="10"/>
      <c r="K47" s="10"/>
      <c r="L47" s="10"/>
      <c r="M47" s="10"/>
    </row>
    <row r="48" ht="15.75" customHeight="1">
      <c r="A48" s="17"/>
      <c r="B48" s="15" t="str">
        <f t="shared" si="9"/>
        <v>#VALUE!</v>
      </c>
      <c r="C48" s="15"/>
      <c r="D48" s="15">
        <f t="shared" si="7"/>
        <v>-15811.3</v>
      </c>
      <c r="E48" s="15"/>
      <c r="F48" s="15"/>
      <c r="G48" s="15">
        <f t="shared" si="8"/>
        <v>140000</v>
      </c>
      <c r="H48" s="15" t="s">
        <v>20</v>
      </c>
      <c r="I48" s="27">
        <v>598.9</v>
      </c>
      <c r="J48" s="10"/>
      <c r="K48" s="10"/>
      <c r="L48" s="10"/>
      <c r="M48" s="10"/>
    </row>
    <row r="49" ht="15.75" customHeight="1">
      <c r="A49" s="17"/>
      <c r="B49" s="15" t="str">
        <f t="shared" si="9"/>
        <v>#VALUE!</v>
      </c>
      <c r="C49" s="15"/>
      <c r="D49" s="15">
        <f t="shared" si="7"/>
        <v>-15811.3</v>
      </c>
      <c r="E49" s="15"/>
      <c r="F49" s="15"/>
      <c r="G49" s="15">
        <f t="shared" si="8"/>
        <v>140000</v>
      </c>
      <c r="H49" s="15" t="s">
        <v>21</v>
      </c>
      <c r="I49" s="16">
        <f>H39</f>
        <v>615.0967742</v>
      </c>
    </row>
    <row r="50" ht="15.75" customHeight="1">
      <c r="A50" s="17"/>
      <c r="B50" s="15" t="str">
        <f t="shared" si="9"/>
        <v>#VALUE!</v>
      </c>
      <c r="C50" s="15"/>
      <c r="D50" s="15">
        <f t="shared" si="7"/>
        <v>-15811.3</v>
      </c>
      <c r="E50" s="15"/>
      <c r="F50" s="15"/>
      <c r="G50" s="15">
        <f t="shared" si="8"/>
        <v>140000</v>
      </c>
      <c r="H50" s="15" t="s">
        <v>23</v>
      </c>
      <c r="I50" s="16"/>
    </row>
    <row r="51" ht="15.75" customHeight="1">
      <c r="A51" s="17"/>
      <c r="B51" s="15" t="str">
        <f t="shared" si="9"/>
        <v>#VALUE!</v>
      </c>
      <c r="C51" s="15"/>
      <c r="D51" s="15">
        <f t="shared" si="7"/>
        <v>-15811.3</v>
      </c>
      <c r="E51" s="15"/>
      <c r="F51" s="15"/>
      <c r="G51" s="15">
        <f t="shared" si="8"/>
        <v>140000</v>
      </c>
      <c r="H51" s="15" t="s">
        <v>25</v>
      </c>
      <c r="I51" s="16"/>
    </row>
    <row r="52" ht="15.75" customHeight="1">
      <c r="A52" s="19"/>
      <c r="B52" s="20" t="str">
        <f t="shared" si="9"/>
        <v>#VALUE!</v>
      </c>
      <c r="C52" s="20"/>
      <c r="D52" s="15">
        <f t="shared" si="7"/>
        <v>-15811.3</v>
      </c>
      <c r="E52" s="20"/>
      <c r="F52" s="20"/>
      <c r="G52" s="15">
        <f t="shared" si="8"/>
        <v>140000</v>
      </c>
      <c r="H52" s="20" t="s">
        <v>26</v>
      </c>
      <c r="I52" s="22"/>
    </row>
    <row r="53" ht="15.75" customHeight="1">
      <c r="A53" s="17"/>
      <c r="B53" s="15" t="str">
        <f>B52-H52+F52</f>
        <v>#VALUE!</v>
      </c>
      <c r="C53" s="15"/>
      <c r="D53" s="15">
        <f t="shared" si="7"/>
        <v>-15811.3</v>
      </c>
      <c r="E53" s="15"/>
      <c r="F53" s="15"/>
      <c r="G53" s="15">
        <f t="shared" si="8"/>
        <v>140000</v>
      </c>
      <c r="H53" s="20" t="s">
        <v>27</v>
      </c>
      <c r="I53" s="22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F1"/>
    <mergeCell ref="D2:F2"/>
    <mergeCell ref="D3:F3"/>
  </mergeCells>
  <printOptions/>
  <pageMargins bottom="0.75" footer="0.0" header="0.0" left="0.7" right="0.7" top="0.75"/>
  <pageSetup scale="83" orientation="portrait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57"/>
    <col customWidth="1" min="3" max="3" width="11.71"/>
    <col customWidth="1" min="4" max="4" width="15.0"/>
    <col customWidth="1" min="5" max="5" width="11.14"/>
    <col customWidth="1" min="6" max="6" width="9.86"/>
    <col customWidth="1" min="7" max="7" width="16.86"/>
    <col customWidth="1" min="8" max="8" width="9.29"/>
    <col customWidth="1" min="9" max="9" width="12.57"/>
    <col customWidth="1" min="10" max="10" width="8.71"/>
    <col customWidth="1" min="11" max="11" width="13.29"/>
    <col customWidth="1" min="12" max="26" width="8.71"/>
  </cols>
  <sheetData>
    <row r="1">
      <c r="A1" s="6"/>
      <c r="B1" s="6"/>
      <c r="C1" s="7"/>
      <c r="D1" s="8" t="s">
        <v>0</v>
      </c>
      <c r="G1" s="6"/>
      <c r="H1" s="6"/>
      <c r="I1" s="6"/>
      <c r="J1" s="28"/>
      <c r="K1" s="29"/>
      <c r="L1" s="29"/>
    </row>
    <row r="2">
      <c r="A2" s="6"/>
      <c r="B2" s="6"/>
      <c r="C2" s="6"/>
      <c r="D2" s="8" t="s">
        <v>2</v>
      </c>
      <c r="G2" s="6"/>
      <c r="H2" s="6"/>
      <c r="I2" s="6"/>
      <c r="J2" s="10"/>
      <c r="K2" s="10"/>
      <c r="L2" s="10"/>
      <c r="M2" s="10"/>
    </row>
    <row r="3">
      <c r="A3" s="6"/>
      <c r="B3" s="6"/>
      <c r="C3" s="6"/>
      <c r="D3" s="8" t="s">
        <v>34</v>
      </c>
      <c r="G3" s="6"/>
      <c r="H3" s="6"/>
      <c r="I3" s="6"/>
      <c r="J3" s="10"/>
      <c r="K3" s="10"/>
      <c r="L3" s="10"/>
      <c r="M3" s="10"/>
    </row>
    <row r="4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3" t="s">
        <v>12</v>
      </c>
      <c r="J4" s="10"/>
      <c r="K4" s="10"/>
      <c r="L4" s="10"/>
      <c r="M4" s="10"/>
    </row>
    <row r="5">
      <c r="A5" s="14"/>
      <c r="B5" s="15"/>
      <c r="C5" s="15"/>
      <c r="D5" s="15"/>
      <c r="E5" s="15"/>
      <c r="F5" s="15"/>
      <c r="G5" s="15"/>
      <c r="H5" s="15"/>
      <c r="I5" s="15"/>
      <c r="J5" s="10"/>
      <c r="K5" s="10"/>
      <c r="L5" s="10"/>
      <c r="M5" s="10"/>
    </row>
    <row r="6">
      <c r="A6" s="17">
        <v>42248.0</v>
      </c>
      <c r="B6" s="15">
        <v>10623.0</v>
      </c>
      <c r="C6" s="15">
        <v>4100.0</v>
      </c>
      <c r="D6" s="15">
        <v>-15811.3</v>
      </c>
      <c r="E6" s="15">
        <v>16.9</v>
      </c>
      <c r="F6" s="15"/>
      <c r="G6" s="15">
        <v>140000.0</v>
      </c>
      <c r="H6" s="15">
        <v>566.0</v>
      </c>
      <c r="I6" s="15">
        <v>139223.0</v>
      </c>
      <c r="J6" s="10"/>
      <c r="K6" s="10"/>
      <c r="L6" s="10"/>
      <c r="M6" s="10"/>
    </row>
    <row r="7">
      <c r="A7" s="17">
        <v>42249.0</v>
      </c>
      <c r="B7" s="15">
        <f t="shared" ref="B7:B36" si="1">B6-H6+F6</f>
        <v>10057</v>
      </c>
      <c r="C7" s="15">
        <v>3510.0</v>
      </c>
      <c r="D7" s="15">
        <f t="shared" ref="D7:D36" si="2">D6+E7</f>
        <v>-15835.3</v>
      </c>
      <c r="E7" s="18">
        <f t="shared" ref="E7:E36" si="3">C7+H6-C6-F6</f>
        <v>-24</v>
      </c>
      <c r="F7" s="15"/>
      <c r="G7" s="15">
        <f t="shared" ref="G7:G36" si="4">G6+F7</f>
        <v>140000</v>
      </c>
      <c r="H7" s="15">
        <v>619.0</v>
      </c>
      <c r="I7" s="16">
        <f t="shared" ref="I7:I37" si="5">I6++H7</f>
        <v>139842</v>
      </c>
      <c r="J7" s="10"/>
      <c r="K7" s="10"/>
      <c r="L7" s="10"/>
      <c r="M7" s="10"/>
    </row>
    <row r="8">
      <c r="A8" s="17">
        <v>42250.0</v>
      </c>
      <c r="B8" s="15">
        <f t="shared" si="1"/>
        <v>9438</v>
      </c>
      <c r="C8" s="15">
        <v>2885.7</v>
      </c>
      <c r="D8" s="15">
        <f t="shared" si="2"/>
        <v>-15840.6</v>
      </c>
      <c r="E8" s="18">
        <f t="shared" si="3"/>
        <v>-5.3</v>
      </c>
      <c r="F8" s="15"/>
      <c r="G8" s="15">
        <f t="shared" si="4"/>
        <v>140000</v>
      </c>
      <c r="H8" s="15">
        <v>649.0</v>
      </c>
      <c r="I8" s="16">
        <f t="shared" si="5"/>
        <v>140491</v>
      </c>
      <c r="J8" s="10"/>
      <c r="K8" s="10"/>
      <c r="L8" s="10"/>
      <c r="M8" s="10"/>
    </row>
    <row r="9">
      <c r="A9" s="17">
        <v>42251.0</v>
      </c>
      <c r="B9" s="15">
        <f t="shared" si="1"/>
        <v>8789</v>
      </c>
      <c r="C9" s="15">
        <v>2252.2</v>
      </c>
      <c r="D9" s="15">
        <f t="shared" si="2"/>
        <v>-15825.1</v>
      </c>
      <c r="E9" s="18">
        <f t="shared" si="3"/>
        <v>15.5</v>
      </c>
      <c r="F9" s="15"/>
      <c r="G9" s="15">
        <f t="shared" si="4"/>
        <v>140000</v>
      </c>
      <c r="H9" s="15">
        <v>582.0</v>
      </c>
      <c r="I9" s="16">
        <f t="shared" si="5"/>
        <v>141073</v>
      </c>
      <c r="J9" s="10"/>
      <c r="K9" s="10"/>
      <c r="L9" s="10"/>
      <c r="M9" s="10"/>
    </row>
    <row r="10">
      <c r="A10" s="17">
        <v>42252.0</v>
      </c>
      <c r="B10" s="15">
        <f t="shared" si="1"/>
        <v>8207</v>
      </c>
      <c r="C10" s="15">
        <v>1661.54</v>
      </c>
      <c r="D10" s="15">
        <f t="shared" si="2"/>
        <v>-15833.76</v>
      </c>
      <c r="E10" s="18">
        <f t="shared" si="3"/>
        <v>-8.66</v>
      </c>
      <c r="F10" s="15"/>
      <c r="G10" s="15">
        <f t="shared" si="4"/>
        <v>140000</v>
      </c>
      <c r="H10" s="15">
        <v>661.0</v>
      </c>
      <c r="I10" s="16">
        <f t="shared" si="5"/>
        <v>141734</v>
      </c>
      <c r="J10" s="10"/>
      <c r="K10" s="10"/>
      <c r="L10" s="10"/>
      <c r="M10" s="10"/>
    </row>
    <row r="11">
      <c r="A11" s="17">
        <v>42253.0</v>
      </c>
      <c r="B11" s="15">
        <f t="shared" si="1"/>
        <v>7546</v>
      </c>
      <c r="C11" s="15">
        <v>987.1</v>
      </c>
      <c r="D11" s="15">
        <f t="shared" si="2"/>
        <v>-15847.2</v>
      </c>
      <c r="E11" s="18">
        <f t="shared" si="3"/>
        <v>-13.44</v>
      </c>
      <c r="F11" s="15"/>
      <c r="G11" s="15">
        <f t="shared" si="4"/>
        <v>140000</v>
      </c>
      <c r="H11" s="15">
        <v>422.0</v>
      </c>
      <c r="I11" s="16">
        <f t="shared" si="5"/>
        <v>142156</v>
      </c>
      <c r="J11" s="10"/>
      <c r="K11" s="10"/>
      <c r="L11" s="10"/>
      <c r="M11" s="10"/>
    </row>
    <row r="12">
      <c r="A12" s="17">
        <v>42254.0</v>
      </c>
      <c r="B12" s="15">
        <f t="shared" si="1"/>
        <v>7124</v>
      </c>
      <c r="C12" s="15">
        <v>539.4</v>
      </c>
      <c r="D12" s="15">
        <f t="shared" si="2"/>
        <v>-15872.9</v>
      </c>
      <c r="E12" s="18">
        <f t="shared" si="3"/>
        <v>-25.7</v>
      </c>
      <c r="F12" s="15">
        <v>10000.0</v>
      </c>
      <c r="G12" s="15">
        <f t="shared" si="4"/>
        <v>150000</v>
      </c>
      <c r="H12" s="15">
        <v>564.0</v>
      </c>
      <c r="I12" s="16">
        <f t="shared" si="5"/>
        <v>142720</v>
      </c>
      <c r="J12" s="10"/>
      <c r="K12" s="10"/>
      <c r="L12" s="10"/>
      <c r="M12" s="10"/>
    </row>
    <row r="13">
      <c r="A13" s="17">
        <v>42255.0</v>
      </c>
      <c r="B13" s="15">
        <f t="shared" si="1"/>
        <v>16560</v>
      </c>
      <c r="C13" s="15">
        <v>9800.0</v>
      </c>
      <c r="D13" s="15">
        <f t="shared" si="2"/>
        <v>-16048.3</v>
      </c>
      <c r="E13" s="18">
        <f t="shared" si="3"/>
        <v>-175.4</v>
      </c>
      <c r="F13" s="15"/>
      <c r="G13" s="15">
        <f t="shared" si="4"/>
        <v>150000</v>
      </c>
      <c r="H13" s="15">
        <v>512.0</v>
      </c>
      <c r="I13" s="16">
        <f t="shared" si="5"/>
        <v>143232</v>
      </c>
      <c r="J13" s="10"/>
      <c r="K13" s="10"/>
      <c r="L13" s="10"/>
      <c r="M13" s="10"/>
    </row>
    <row r="14">
      <c r="A14" s="17">
        <v>42256.0</v>
      </c>
      <c r="B14" s="15">
        <f t="shared" si="1"/>
        <v>16048</v>
      </c>
      <c r="C14" s="15">
        <v>9300.0</v>
      </c>
      <c r="D14" s="15">
        <f t="shared" si="2"/>
        <v>-16036.3</v>
      </c>
      <c r="E14" s="18">
        <f t="shared" si="3"/>
        <v>12</v>
      </c>
      <c r="F14" s="15"/>
      <c r="G14" s="15">
        <f t="shared" si="4"/>
        <v>150000</v>
      </c>
      <c r="H14" s="15"/>
      <c r="I14" s="16">
        <f t="shared" si="5"/>
        <v>143232</v>
      </c>
      <c r="J14" s="10"/>
      <c r="K14" s="10"/>
      <c r="L14" s="10"/>
      <c r="M14" s="10"/>
    </row>
    <row r="15">
      <c r="A15" s="17">
        <v>42257.0</v>
      </c>
      <c r="B15" s="15">
        <f t="shared" si="1"/>
        <v>16048</v>
      </c>
      <c r="C15" s="15"/>
      <c r="D15" s="15">
        <f t="shared" si="2"/>
        <v>-25336.3</v>
      </c>
      <c r="E15" s="18">
        <f t="shared" si="3"/>
        <v>-9300</v>
      </c>
      <c r="F15" s="15"/>
      <c r="G15" s="15">
        <f t="shared" si="4"/>
        <v>150000</v>
      </c>
      <c r="H15" s="15"/>
      <c r="I15" s="16">
        <f t="shared" si="5"/>
        <v>143232</v>
      </c>
      <c r="J15" s="10"/>
      <c r="K15" s="10"/>
      <c r="L15" s="10"/>
      <c r="M15" s="10"/>
    </row>
    <row r="16">
      <c r="A16" s="17">
        <v>42258.0</v>
      </c>
      <c r="B16" s="15">
        <f t="shared" si="1"/>
        <v>16048</v>
      </c>
      <c r="C16" s="15"/>
      <c r="D16" s="15">
        <f t="shared" si="2"/>
        <v>-25336.3</v>
      </c>
      <c r="E16" s="18">
        <f t="shared" si="3"/>
        <v>0</v>
      </c>
      <c r="F16" s="15"/>
      <c r="G16" s="15">
        <f t="shared" si="4"/>
        <v>150000</v>
      </c>
      <c r="H16" s="15"/>
      <c r="I16" s="16">
        <f t="shared" si="5"/>
        <v>143232</v>
      </c>
      <c r="J16" s="10"/>
      <c r="K16" s="10"/>
      <c r="L16" s="10"/>
      <c r="M16" s="10"/>
    </row>
    <row r="17">
      <c r="A17" s="17">
        <v>42259.0</v>
      </c>
      <c r="B17" s="15">
        <f t="shared" si="1"/>
        <v>16048</v>
      </c>
      <c r="C17" s="15"/>
      <c r="D17" s="15">
        <f t="shared" si="2"/>
        <v>-25336.3</v>
      </c>
      <c r="E17" s="18">
        <f t="shared" si="3"/>
        <v>0</v>
      </c>
      <c r="F17" s="15"/>
      <c r="G17" s="15">
        <f t="shared" si="4"/>
        <v>150000</v>
      </c>
      <c r="H17" s="15"/>
      <c r="I17" s="16">
        <f t="shared" si="5"/>
        <v>143232</v>
      </c>
      <c r="J17" s="10"/>
      <c r="K17" s="10"/>
      <c r="L17" s="10"/>
      <c r="M17" s="10"/>
    </row>
    <row r="18">
      <c r="A18" s="17">
        <v>42260.0</v>
      </c>
      <c r="B18" s="15">
        <f t="shared" si="1"/>
        <v>16048</v>
      </c>
      <c r="C18" s="15"/>
      <c r="D18" s="15">
        <f t="shared" si="2"/>
        <v>-25336.3</v>
      </c>
      <c r="E18" s="18">
        <f t="shared" si="3"/>
        <v>0</v>
      </c>
      <c r="F18" s="15"/>
      <c r="G18" s="15">
        <f t="shared" si="4"/>
        <v>150000</v>
      </c>
      <c r="H18" s="15"/>
      <c r="I18" s="16">
        <f t="shared" si="5"/>
        <v>143232</v>
      </c>
      <c r="J18" s="10"/>
      <c r="K18" s="10"/>
      <c r="L18" s="10"/>
      <c r="M18" s="10"/>
    </row>
    <row r="19">
      <c r="A19" s="17">
        <v>42261.0</v>
      </c>
      <c r="B19" s="15">
        <f t="shared" si="1"/>
        <v>16048</v>
      </c>
      <c r="C19" s="15"/>
      <c r="D19" s="15">
        <f t="shared" si="2"/>
        <v>-25336.3</v>
      </c>
      <c r="E19" s="18">
        <f t="shared" si="3"/>
        <v>0</v>
      </c>
      <c r="F19" s="15"/>
      <c r="G19" s="15">
        <f t="shared" si="4"/>
        <v>150000</v>
      </c>
      <c r="H19" s="15"/>
      <c r="I19" s="16">
        <f t="shared" si="5"/>
        <v>143232</v>
      </c>
      <c r="J19" s="10"/>
      <c r="K19" s="10"/>
      <c r="L19" s="10"/>
      <c r="M19" s="10"/>
    </row>
    <row r="20">
      <c r="A20" s="17">
        <v>42262.0</v>
      </c>
      <c r="B20" s="15">
        <f t="shared" si="1"/>
        <v>16048</v>
      </c>
      <c r="C20" s="15"/>
      <c r="D20" s="15">
        <f t="shared" si="2"/>
        <v>-25336.3</v>
      </c>
      <c r="E20" s="18">
        <f t="shared" si="3"/>
        <v>0</v>
      </c>
      <c r="F20" s="15"/>
      <c r="G20" s="15">
        <f t="shared" si="4"/>
        <v>150000</v>
      </c>
      <c r="H20" s="15"/>
      <c r="I20" s="16">
        <f t="shared" si="5"/>
        <v>143232</v>
      </c>
      <c r="J20" s="10"/>
      <c r="K20" s="10"/>
      <c r="L20" s="10"/>
      <c r="M20" s="10"/>
    </row>
    <row r="21" ht="15.75" customHeight="1">
      <c r="A21" s="17">
        <v>42263.0</v>
      </c>
      <c r="B21" s="15">
        <f t="shared" si="1"/>
        <v>16048</v>
      </c>
      <c r="C21" s="15"/>
      <c r="D21" s="15">
        <f t="shared" si="2"/>
        <v>-25336.3</v>
      </c>
      <c r="E21" s="18">
        <f t="shared" si="3"/>
        <v>0</v>
      </c>
      <c r="F21" s="15"/>
      <c r="G21" s="15">
        <f t="shared" si="4"/>
        <v>150000</v>
      </c>
      <c r="H21" s="15"/>
      <c r="I21" s="16">
        <f t="shared" si="5"/>
        <v>143232</v>
      </c>
      <c r="J21" s="10"/>
      <c r="K21" s="10"/>
      <c r="L21" s="10"/>
      <c r="M21" s="10"/>
    </row>
    <row r="22" ht="15.75" customHeight="1">
      <c r="A22" s="17">
        <v>42264.0</v>
      </c>
      <c r="B22" s="15">
        <f t="shared" si="1"/>
        <v>16048</v>
      </c>
      <c r="C22" s="15"/>
      <c r="D22" s="15">
        <f t="shared" si="2"/>
        <v>-25336.3</v>
      </c>
      <c r="E22" s="18">
        <f t="shared" si="3"/>
        <v>0</v>
      </c>
      <c r="F22" s="15"/>
      <c r="G22" s="15">
        <f t="shared" si="4"/>
        <v>150000</v>
      </c>
      <c r="H22" s="15"/>
      <c r="I22" s="16">
        <f t="shared" si="5"/>
        <v>143232</v>
      </c>
      <c r="J22" s="10"/>
      <c r="K22" s="10"/>
      <c r="L22" s="10"/>
      <c r="M22" s="10"/>
    </row>
    <row r="23" ht="15.75" customHeight="1">
      <c r="A23" s="17">
        <v>42265.0</v>
      </c>
      <c r="B23" s="15">
        <f t="shared" si="1"/>
        <v>16048</v>
      </c>
      <c r="C23" s="15"/>
      <c r="D23" s="15">
        <f t="shared" si="2"/>
        <v>-25336.3</v>
      </c>
      <c r="E23" s="18">
        <f t="shared" si="3"/>
        <v>0</v>
      </c>
      <c r="F23" s="15"/>
      <c r="G23" s="15">
        <f t="shared" si="4"/>
        <v>150000</v>
      </c>
      <c r="H23" s="15"/>
      <c r="I23" s="16">
        <f t="shared" si="5"/>
        <v>143232</v>
      </c>
      <c r="J23" s="10"/>
      <c r="K23" s="10"/>
      <c r="L23" s="10"/>
      <c r="M23" s="10"/>
    </row>
    <row r="24" ht="15.75" customHeight="1">
      <c r="A24" s="17">
        <v>42266.0</v>
      </c>
      <c r="B24" s="15">
        <f t="shared" si="1"/>
        <v>16048</v>
      </c>
      <c r="C24" s="15"/>
      <c r="D24" s="15">
        <f t="shared" si="2"/>
        <v>-25336.3</v>
      </c>
      <c r="E24" s="18">
        <f t="shared" si="3"/>
        <v>0</v>
      </c>
      <c r="F24" s="15"/>
      <c r="G24" s="15">
        <f t="shared" si="4"/>
        <v>150000</v>
      </c>
      <c r="H24" s="15"/>
      <c r="I24" s="16">
        <f t="shared" si="5"/>
        <v>143232</v>
      </c>
      <c r="J24" s="10"/>
      <c r="K24" s="10"/>
      <c r="L24" s="10"/>
      <c r="M24" s="10"/>
    </row>
    <row r="25" ht="15.75" customHeight="1">
      <c r="A25" s="17">
        <v>42267.0</v>
      </c>
      <c r="B25" s="15">
        <f t="shared" si="1"/>
        <v>16048</v>
      </c>
      <c r="C25" s="15"/>
      <c r="D25" s="15">
        <f t="shared" si="2"/>
        <v>-25336.3</v>
      </c>
      <c r="E25" s="18">
        <f t="shared" si="3"/>
        <v>0</v>
      </c>
      <c r="F25" s="15"/>
      <c r="G25" s="15">
        <f t="shared" si="4"/>
        <v>150000</v>
      </c>
      <c r="H25" s="15"/>
      <c r="I25" s="16">
        <f t="shared" si="5"/>
        <v>143232</v>
      </c>
      <c r="J25" s="10"/>
      <c r="K25" s="10"/>
      <c r="L25" s="10"/>
      <c r="M25" s="10"/>
    </row>
    <row r="26" ht="15.75" customHeight="1">
      <c r="A26" s="17">
        <v>42268.0</v>
      </c>
      <c r="B26" s="15">
        <f t="shared" si="1"/>
        <v>16048</v>
      </c>
      <c r="C26" s="15"/>
      <c r="D26" s="15">
        <f t="shared" si="2"/>
        <v>-25336.3</v>
      </c>
      <c r="E26" s="18">
        <f t="shared" si="3"/>
        <v>0</v>
      </c>
      <c r="F26" s="15"/>
      <c r="G26" s="15">
        <f t="shared" si="4"/>
        <v>150000</v>
      </c>
      <c r="H26" s="15"/>
      <c r="I26" s="16">
        <f t="shared" si="5"/>
        <v>143232</v>
      </c>
      <c r="J26" s="10"/>
      <c r="K26" s="10"/>
      <c r="L26" s="10"/>
      <c r="M26" s="10"/>
    </row>
    <row r="27" ht="15.75" customHeight="1">
      <c r="A27" s="17">
        <v>42269.0</v>
      </c>
      <c r="B27" s="15">
        <f t="shared" si="1"/>
        <v>16048</v>
      </c>
      <c r="C27" s="15"/>
      <c r="D27" s="15">
        <f t="shared" si="2"/>
        <v>-25336.3</v>
      </c>
      <c r="E27" s="18">
        <f t="shared" si="3"/>
        <v>0</v>
      </c>
      <c r="F27" s="15"/>
      <c r="G27" s="15">
        <f t="shared" si="4"/>
        <v>150000</v>
      </c>
      <c r="H27" s="15"/>
      <c r="I27" s="16">
        <f t="shared" si="5"/>
        <v>143232</v>
      </c>
      <c r="J27" s="10"/>
      <c r="K27" s="10"/>
      <c r="L27" s="10"/>
      <c r="M27" s="10"/>
    </row>
    <row r="28" ht="15.75" customHeight="1">
      <c r="A28" s="17">
        <v>42270.0</v>
      </c>
      <c r="B28" s="15">
        <f t="shared" si="1"/>
        <v>16048</v>
      </c>
      <c r="C28" s="15"/>
      <c r="D28" s="15">
        <f t="shared" si="2"/>
        <v>-25336.3</v>
      </c>
      <c r="E28" s="18">
        <f t="shared" si="3"/>
        <v>0</v>
      </c>
      <c r="F28" s="15"/>
      <c r="G28" s="15">
        <f t="shared" si="4"/>
        <v>150000</v>
      </c>
      <c r="H28" s="15"/>
      <c r="I28" s="16">
        <f t="shared" si="5"/>
        <v>143232</v>
      </c>
      <c r="J28" s="10"/>
      <c r="K28" s="10"/>
      <c r="L28" s="10"/>
      <c r="M28" s="10"/>
    </row>
    <row r="29" ht="15.75" customHeight="1">
      <c r="A29" s="17">
        <v>42271.0</v>
      </c>
      <c r="B29" s="15">
        <f t="shared" si="1"/>
        <v>16048</v>
      </c>
      <c r="C29" s="15"/>
      <c r="D29" s="15">
        <f t="shared" si="2"/>
        <v>-25336.3</v>
      </c>
      <c r="E29" s="18">
        <f t="shared" si="3"/>
        <v>0</v>
      </c>
      <c r="F29" s="15"/>
      <c r="G29" s="15">
        <f t="shared" si="4"/>
        <v>150000</v>
      </c>
      <c r="H29" s="15"/>
      <c r="I29" s="16">
        <f t="shared" si="5"/>
        <v>143232</v>
      </c>
      <c r="J29" s="10"/>
      <c r="K29" s="10"/>
      <c r="L29" s="10"/>
      <c r="M29" s="10"/>
    </row>
    <row r="30" ht="15.75" customHeight="1">
      <c r="A30" s="17">
        <v>42272.0</v>
      </c>
      <c r="B30" s="15">
        <f t="shared" si="1"/>
        <v>16048</v>
      </c>
      <c r="C30" s="15"/>
      <c r="D30" s="15">
        <f t="shared" si="2"/>
        <v>-25336.3</v>
      </c>
      <c r="E30" s="18">
        <f t="shared" si="3"/>
        <v>0</v>
      </c>
      <c r="F30" s="15"/>
      <c r="G30" s="15">
        <f t="shared" si="4"/>
        <v>150000</v>
      </c>
      <c r="H30" s="15"/>
      <c r="I30" s="16">
        <f t="shared" si="5"/>
        <v>143232</v>
      </c>
      <c r="J30" s="10"/>
      <c r="K30" s="10"/>
      <c r="L30" s="10"/>
      <c r="M30" s="10"/>
    </row>
    <row r="31" ht="15.75" customHeight="1">
      <c r="A31" s="17">
        <v>42273.0</v>
      </c>
      <c r="B31" s="15">
        <f t="shared" si="1"/>
        <v>16048</v>
      </c>
      <c r="C31" s="15"/>
      <c r="D31" s="15">
        <f t="shared" si="2"/>
        <v>-25336.3</v>
      </c>
      <c r="E31" s="18">
        <f t="shared" si="3"/>
        <v>0</v>
      </c>
      <c r="F31" s="15"/>
      <c r="G31" s="15">
        <f t="shared" si="4"/>
        <v>150000</v>
      </c>
      <c r="H31" s="15"/>
      <c r="I31" s="16">
        <f t="shared" si="5"/>
        <v>143232</v>
      </c>
      <c r="J31" s="10"/>
      <c r="K31" s="10"/>
      <c r="L31" s="10"/>
      <c r="M31" s="10"/>
    </row>
    <row r="32" ht="15.75" customHeight="1">
      <c r="A32" s="17">
        <v>42274.0</v>
      </c>
      <c r="B32" s="15">
        <f t="shared" si="1"/>
        <v>16048</v>
      </c>
      <c r="C32" s="15"/>
      <c r="D32" s="15">
        <f t="shared" si="2"/>
        <v>-25336.3</v>
      </c>
      <c r="E32" s="18">
        <f t="shared" si="3"/>
        <v>0</v>
      </c>
      <c r="F32" s="15"/>
      <c r="G32" s="15">
        <f t="shared" si="4"/>
        <v>150000</v>
      </c>
      <c r="H32" s="15"/>
      <c r="I32" s="16">
        <f t="shared" si="5"/>
        <v>143232</v>
      </c>
      <c r="J32" s="10"/>
      <c r="K32" s="10"/>
      <c r="L32" s="10"/>
      <c r="M32" s="10"/>
    </row>
    <row r="33" ht="15.75" customHeight="1">
      <c r="A33" s="17">
        <v>42275.0</v>
      </c>
      <c r="B33" s="15">
        <f t="shared" si="1"/>
        <v>16048</v>
      </c>
      <c r="C33" s="15"/>
      <c r="D33" s="15">
        <f t="shared" si="2"/>
        <v>-25336.3</v>
      </c>
      <c r="E33" s="18">
        <f t="shared" si="3"/>
        <v>0</v>
      </c>
      <c r="F33" s="15"/>
      <c r="G33" s="15">
        <f t="shared" si="4"/>
        <v>150000</v>
      </c>
      <c r="H33" s="15"/>
      <c r="I33" s="16">
        <f t="shared" si="5"/>
        <v>143232</v>
      </c>
      <c r="J33" s="10"/>
      <c r="K33" s="10"/>
      <c r="L33" s="10"/>
      <c r="M33" s="10"/>
    </row>
    <row r="34" ht="15.75" customHeight="1">
      <c r="A34" s="17">
        <v>42276.0</v>
      </c>
      <c r="B34" s="15">
        <f t="shared" si="1"/>
        <v>16048</v>
      </c>
      <c r="C34" s="15"/>
      <c r="D34" s="15">
        <f t="shared" si="2"/>
        <v>-25336.3</v>
      </c>
      <c r="E34" s="18">
        <f t="shared" si="3"/>
        <v>0</v>
      </c>
      <c r="F34" s="15"/>
      <c r="G34" s="15">
        <f t="shared" si="4"/>
        <v>150000</v>
      </c>
      <c r="H34" s="15"/>
      <c r="I34" s="16">
        <f t="shared" si="5"/>
        <v>143232</v>
      </c>
      <c r="J34" s="10"/>
      <c r="K34" s="10"/>
      <c r="L34" s="10"/>
      <c r="M34" s="10"/>
    </row>
    <row r="35" ht="15.75" customHeight="1">
      <c r="A35" s="17">
        <v>42277.0</v>
      </c>
      <c r="B35" s="15">
        <f t="shared" si="1"/>
        <v>16048</v>
      </c>
      <c r="C35" s="15"/>
      <c r="D35" s="15">
        <f t="shared" si="2"/>
        <v>-25336.3</v>
      </c>
      <c r="E35" s="18">
        <f t="shared" si="3"/>
        <v>0</v>
      </c>
      <c r="F35" s="15"/>
      <c r="G35" s="15">
        <f t="shared" si="4"/>
        <v>150000</v>
      </c>
      <c r="H35" s="15"/>
      <c r="I35" s="16">
        <f t="shared" si="5"/>
        <v>143232</v>
      </c>
      <c r="J35" s="10"/>
      <c r="K35" s="10"/>
      <c r="L35" s="10"/>
      <c r="M35" s="10"/>
    </row>
    <row r="36" ht="15.75" customHeight="1">
      <c r="A36" s="17">
        <v>42278.0</v>
      </c>
      <c r="B36" s="15">
        <f t="shared" si="1"/>
        <v>16048</v>
      </c>
      <c r="C36" s="15"/>
      <c r="D36" s="15">
        <f t="shared" si="2"/>
        <v>-25336.3</v>
      </c>
      <c r="E36" s="18">
        <f t="shared" si="3"/>
        <v>0</v>
      </c>
      <c r="F36" s="15"/>
      <c r="G36" s="15">
        <f t="shared" si="4"/>
        <v>150000</v>
      </c>
      <c r="H36" s="15"/>
      <c r="I36" s="16">
        <f t="shared" si="5"/>
        <v>143232</v>
      </c>
      <c r="J36" s="10"/>
      <c r="K36" s="10"/>
      <c r="L36" s="10"/>
      <c r="M36" s="10"/>
    </row>
    <row r="37" ht="15.75" customHeight="1">
      <c r="A37" s="17"/>
      <c r="B37" s="15"/>
      <c r="C37" s="15"/>
      <c r="D37" s="15"/>
      <c r="E37" s="18">
        <f>SUM(E6:E36)</f>
        <v>-9508.1</v>
      </c>
      <c r="F37" s="15"/>
      <c r="G37" s="15"/>
      <c r="H37" s="15"/>
      <c r="I37" s="16">
        <f t="shared" si="5"/>
        <v>143232</v>
      </c>
      <c r="J37" s="10"/>
      <c r="K37" s="10"/>
      <c r="L37" s="10"/>
      <c r="M37" s="10"/>
    </row>
    <row r="38" ht="15.75" customHeight="1">
      <c r="A38" s="17"/>
      <c r="B38" s="15"/>
      <c r="C38" s="15"/>
      <c r="D38" s="15"/>
      <c r="E38" s="18"/>
      <c r="F38" s="15"/>
      <c r="G38" s="15"/>
      <c r="H38" s="15">
        <f>AVERAGE(H6:H36)</f>
        <v>571.875</v>
      </c>
      <c r="I38" s="16" t="s">
        <v>13</v>
      </c>
      <c r="J38" s="10"/>
      <c r="K38" s="10"/>
      <c r="L38" s="10"/>
      <c r="M38" s="10"/>
    </row>
    <row r="39" ht="15.75" customHeight="1">
      <c r="A39" s="17"/>
      <c r="B39" s="15" t="str">
        <f t="shared" ref="B39:B49" si="6">B38-H39+F38</f>
        <v>#VALUE!</v>
      </c>
      <c r="C39" s="15"/>
      <c r="D39" s="15">
        <f t="shared" ref="D39:D50" si="7">D38+E39</f>
        <v>571.875</v>
      </c>
      <c r="E39" s="18">
        <f t="shared" ref="E39:E50" si="8">C39+H38-C38-F38</f>
        <v>571.875</v>
      </c>
      <c r="F39" s="15"/>
      <c r="G39" s="15">
        <f t="shared" ref="G39:G50" si="9">G38+F39</f>
        <v>0</v>
      </c>
      <c r="H39" s="15" t="s">
        <v>14</v>
      </c>
      <c r="I39" s="27">
        <v>478.9</v>
      </c>
      <c r="J39" s="10"/>
      <c r="K39" s="10"/>
      <c r="L39" s="10"/>
      <c r="M39" s="10"/>
    </row>
    <row r="40" ht="15.75" customHeight="1">
      <c r="A40" s="17"/>
      <c r="B40" s="15" t="str">
        <f t="shared" si="6"/>
        <v>#VALUE!</v>
      </c>
      <c r="C40" s="15"/>
      <c r="D40" s="15" t="str">
        <f t="shared" si="7"/>
        <v>#VALUE!</v>
      </c>
      <c r="E40" s="18" t="str">
        <f t="shared" si="8"/>
        <v>#VALUE!</v>
      </c>
      <c r="F40" s="15"/>
      <c r="G40" s="15">
        <f t="shared" si="9"/>
        <v>0</v>
      </c>
      <c r="H40" s="15" t="s">
        <v>15</v>
      </c>
      <c r="I40" s="27">
        <v>515.6</v>
      </c>
      <c r="J40" s="10"/>
      <c r="K40" s="10"/>
      <c r="L40" s="10"/>
      <c r="M40" s="10"/>
    </row>
    <row r="41" ht="15.75" customHeight="1">
      <c r="A41" s="17"/>
      <c r="B41" s="15" t="str">
        <f t="shared" si="6"/>
        <v>#VALUE!</v>
      </c>
      <c r="C41" s="15"/>
      <c r="D41" s="15" t="str">
        <f t="shared" si="7"/>
        <v>#VALUE!</v>
      </c>
      <c r="E41" s="18" t="str">
        <f t="shared" si="8"/>
        <v>#VALUE!</v>
      </c>
      <c r="F41" s="15"/>
      <c r="G41" s="15">
        <f t="shared" si="9"/>
        <v>0</v>
      </c>
      <c r="H41" s="15" t="s">
        <v>16</v>
      </c>
      <c r="I41" s="27">
        <v>532.9</v>
      </c>
      <c r="J41" s="10"/>
      <c r="K41" s="10"/>
      <c r="L41" s="10"/>
      <c r="M41" s="10"/>
    </row>
    <row r="42" ht="15.75" customHeight="1">
      <c r="A42" s="17"/>
      <c r="B42" s="15" t="str">
        <f t="shared" si="6"/>
        <v>#VALUE!</v>
      </c>
      <c r="C42" s="15"/>
      <c r="D42" s="15" t="str">
        <f t="shared" si="7"/>
        <v>#VALUE!</v>
      </c>
      <c r="E42" s="18" t="str">
        <f t="shared" si="8"/>
        <v>#VALUE!</v>
      </c>
      <c r="F42" s="15"/>
      <c r="G42" s="15">
        <f t="shared" si="9"/>
        <v>0</v>
      </c>
      <c r="H42" s="15" t="s">
        <v>17</v>
      </c>
      <c r="I42" s="27">
        <v>589.29</v>
      </c>
      <c r="J42" s="10"/>
      <c r="K42" s="10"/>
      <c r="L42" s="10"/>
      <c r="M42" s="10"/>
    </row>
    <row r="43" ht="15.75" customHeight="1">
      <c r="A43" s="17"/>
      <c r="B43" s="15" t="str">
        <f t="shared" si="6"/>
        <v>#VALUE!</v>
      </c>
      <c r="C43" s="15"/>
      <c r="D43" s="15" t="str">
        <f t="shared" si="7"/>
        <v>#VALUE!</v>
      </c>
      <c r="E43" s="18" t="str">
        <f t="shared" si="8"/>
        <v>#VALUE!</v>
      </c>
      <c r="F43" s="15"/>
      <c r="G43" s="15">
        <f t="shared" si="9"/>
        <v>0</v>
      </c>
      <c r="H43" s="15" t="s">
        <v>18</v>
      </c>
      <c r="I43" s="27">
        <v>609.91</v>
      </c>
      <c r="J43" s="10"/>
      <c r="K43" s="10"/>
      <c r="L43" s="10"/>
      <c r="M43" s="10"/>
    </row>
    <row r="44" ht="15.75" customHeight="1">
      <c r="A44" s="17"/>
      <c r="B44" s="15" t="str">
        <f t="shared" si="6"/>
        <v>#VALUE!</v>
      </c>
      <c r="C44" s="15"/>
      <c r="D44" s="15" t="str">
        <f t="shared" si="7"/>
        <v>#VALUE!</v>
      </c>
      <c r="E44" s="18" t="str">
        <f t="shared" si="8"/>
        <v>#VALUE!</v>
      </c>
      <c r="F44" s="15"/>
      <c r="G44" s="15">
        <f t="shared" si="9"/>
        <v>0</v>
      </c>
      <c r="H44" s="15" t="s">
        <v>19</v>
      </c>
      <c r="I44" s="27">
        <v>625.3</v>
      </c>
      <c r="J44" s="10"/>
      <c r="K44" s="10"/>
      <c r="L44" s="10"/>
      <c r="M44" s="10"/>
    </row>
    <row r="45" ht="15.75" customHeight="1">
      <c r="A45" s="17"/>
      <c r="B45" s="15" t="str">
        <f t="shared" si="6"/>
        <v>#VALUE!</v>
      </c>
      <c r="C45" s="15"/>
      <c r="D45" s="15" t="str">
        <f t="shared" si="7"/>
        <v>#VALUE!</v>
      </c>
      <c r="E45" s="18" t="str">
        <f t="shared" si="8"/>
        <v>#VALUE!</v>
      </c>
      <c r="F45" s="15"/>
      <c r="G45" s="15">
        <f t="shared" si="9"/>
        <v>0</v>
      </c>
      <c r="H45" s="15" t="s">
        <v>20</v>
      </c>
      <c r="I45" s="27">
        <v>598.9</v>
      </c>
      <c r="J45" s="10"/>
      <c r="K45" s="10"/>
      <c r="L45" s="10"/>
      <c r="M45" s="10"/>
    </row>
    <row r="46" ht="15.75" customHeight="1">
      <c r="A46" s="17"/>
      <c r="B46" s="15" t="str">
        <f t="shared" si="6"/>
        <v>#VALUE!</v>
      </c>
      <c r="C46" s="15"/>
      <c r="D46" s="15" t="str">
        <f t="shared" si="7"/>
        <v>#VALUE!</v>
      </c>
      <c r="E46" s="18" t="str">
        <f t="shared" si="8"/>
        <v>#VALUE!</v>
      </c>
      <c r="F46" s="15"/>
      <c r="G46" s="15">
        <f t="shared" si="9"/>
        <v>0</v>
      </c>
      <c r="H46" s="15" t="s">
        <v>21</v>
      </c>
      <c r="I46" s="16">
        <v>615.0</v>
      </c>
      <c r="J46" s="10"/>
      <c r="K46" s="10"/>
      <c r="L46" s="10"/>
      <c r="M46" s="10"/>
    </row>
    <row r="47" ht="15.75" customHeight="1">
      <c r="A47" s="17"/>
      <c r="B47" s="15" t="str">
        <f t="shared" si="6"/>
        <v>#VALUE!</v>
      </c>
      <c r="C47" s="15"/>
      <c r="D47" s="15" t="str">
        <f t="shared" si="7"/>
        <v>#VALUE!</v>
      </c>
      <c r="E47" s="18" t="str">
        <f t="shared" si="8"/>
        <v>#VALUE!</v>
      </c>
      <c r="F47" s="15"/>
      <c r="G47" s="15">
        <f t="shared" si="9"/>
        <v>0</v>
      </c>
      <c r="H47" s="15" t="s">
        <v>23</v>
      </c>
      <c r="I47" s="27">
        <f>H38</f>
        <v>571.875</v>
      </c>
      <c r="J47" s="10"/>
      <c r="K47" s="10"/>
      <c r="L47" s="10"/>
      <c r="M47" s="10"/>
    </row>
    <row r="48" ht="15.75" customHeight="1">
      <c r="A48" s="17"/>
      <c r="B48" s="15" t="str">
        <f t="shared" si="6"/>
        <v>#VALUE!</v>
      </c>
      <c r="C48" s="15"/>
      <c r="D48" s="15" t="str">
        <f t="shared" si="7"/>
        <v>#VALUE!</v>
      </c>
      <c r="E48" s="18" t="str">
        <f t="shared" si="8"/>
        <v>#VALUE!</v>
      </c>
      <c r="F48" s="15"/>
      <c r="G48" s="15">
        <f t="shared" si="9"/>
        <v>0</v>
      </c>
      <c r="H48" s="15" t="s">
        <v>25</v>
      </c>
      <c r="I48" s="16"/>
      <c r="J48" s="10"/>
      <c r="K48" s="10"/>
      <c r="L48" s="10"/>
      <c r="M48" s="10"/>
    </row>
    <row r="49" ht="15.75" customHeight="1">
      <c r="A49" s="19"/>
      <c r="B49" s="20" t="str">
        <f t="shared" si="6"/>
        <v>#VALUE!</v>
      </c>
      <c r="C49" s="20"/>
      <c r="D49" s="15" t="str">
        <f t="shared" si="7"/>
        <v>#VALUE!</v>
      </c>
      <c r="E49" s="18" t="str">
        <f t="shared" si="8"/>
        <v>#VALUE!</v>
      </c>
      <c r="F49" s="20"/>
      <c r="G49" s="15">
        <f t="shared" si="9"/>
        <v>0</v>
      </c>
      <c r="H49" s="20" t="s">
        <v>26</v>
      </c>
      <c r="I49" s="22"/>
    </row>
    <row r="50" ht="15.75" customHeight="1">
      <c r="A50" s="17"/>
      <c r="B50" s="15" t="str">
        <f>B49-H49+F49</f>
        <v>#VALUE!</v>
      </c>
      <c r="C50" s="15"/>
      <c r="D50" s="15" t="str">
        <f t="shared" si="7"/>
        <v>#VALUE!</v>
      </c>
      <c r="E50" s="18" t="str">
        <f t="shared" si="8"/>
        <v>#VALUE!</v>
      </c>
      <c r="F50" s="15"/>
      <c r="G50" s="15">
        <f t="shared" si="9"/>
        <v>0</v>
      </c>
      <c r="H50" s="20" t="s">
        <v>27</v>
      </c>
      <c r="I50" s="22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F1"/>
    <mergeCell ref="D2:F2"/>
    <mergeCell ref="D3:F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