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Music\StudentsWork-Lessons-\Eric\Outlier detection\"/>
    </mc:Choice>
  </mc:AlternateContent>
  <xr:revisionPtr revIDLastSave="0" documentId="13_ncr:1_{8F9236A6-1705-4037-B473-B13968BF8B74}" xr6:coauthVersionLast="47" xr6:coauthVersionMax="47" xr10:uidLastSave="{00000000-0000-0000-0000-000000000000}"/>
  <bookViews>
    <workbookView xWindow="-110" yWindow="-110" windowWidth="19420" windowHeight="11020" activeTab="1" xr2:uid="{B47CC0C0-F284-48DF-BA45-6F5F4506BB4A}"/>
  </bookViews>
  <sheets>
    <sheet name="2021 anlysis DS" sheetId="1" r:id="rId1"/>
    <sheet name="2021 OUTLI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3" i="2"/>
  <c r="F48" i="2"/>
  <c r="F11" i="2"/>
  <c r="F7" i="2"/>
  <c r="F53" i="2"/>
  <c r="F37" i="2"/>
  <c r="C93" i="2"/>
  <c r="F93" i="2"/>
  <c r="C55" i="2"/>
  <c r="F55" i="2"/>
  <c r="F63" i="2"/>
  <c r="F42" i="2"/>
  <c r="C69" i="2"/>
  <c r="F69" i="2"/>
  <c r="F76" i="2"/>
  <c r="F39" i="2"/>
  <c r="F77" i="2"/>
  <c r="F32" i="2"/>
  <c r="F26" i="2"/>
  <c r="F100" i="2"/>
  <c r="F102" i="2"/>
  <c r="F61" i="2"/>
  <c r="F103" i="2"/>
  <c r="F78" i="2"/>
  <c r="F85" i="2"/>
  <c r="F27" i="2"/>
  <c r="F45" i="2"/>
  <c r="F12" i="2"/>
  <c r="F73" i="2"/>
  <c r="F90" i="2"/>
  <c r="F62" i="2"/>
  <c r="F92" i="2"/>
  <c r="F35" i="2"/>
  <c r="F75" i="2"/>
  <c r="F80" i="2"/>
  <c r="F54" i="2"/>
  <c r="F46" i="2"/>
  <c r="F47" i="2"/>
  <c r="F89" i="2"/>
  <c r="F19" i="2"/>
  <c r="F97" i="2"/>
  <c r="F84" i="2"/>
  <c r="F65" i="2"/>
  <c r="F52" i="2"/>
  <c r="F94" i="2"/>
  <c r="F28" i="2"/>
  <c r="F68" i="2"/>
  <c r="F98" i="2"/>
  <c r="F91" i="2"/>
  <c r="F64" i="2"/>
  <c r="F99" i="2"/>
  <c r="F95" i="2"/>
  <c r="F13" i="2"/>
  <c r="F60" i="2"/>
  <c r="F56" i="2"/>
  <c r="F14" i="2"/>
  <c r="F49" i="2"/>
  <c r="F87" i="2"/>
  <c r="F25" i="2"/>
  <c r="F86" i="2"/>
  <c r="F88" i="2"/>
  <c r="F5" i="2"/>
  <c r="F20" i="2"/>
  <c r="F40" i="2"/>
  <c r="C44" i="2"/>
  <c r="F44" i="2"/>
  <c r="F50" i="2"/>
  <c r="F8" i="2"/>
  <c r="F71" i="2"/>
  <c r="F6" i="2"/>
  <c r="F66" i="2"/>
  <c r="F57" i="2"/>
  <c r="F33" i="2"/>
  <c r="F70" i="2"/>
  <c r="F17" i="2"/>
  <c r="F16" i="2"/>
  <c r="F41" i="2"/>
  <c r="F72" i="2"/>
  <c r="F82" i="2"/>
  <c r="F9" i="2"/>
  <c r="F79" i="2"/>
  <c r="C43" i="2"/>
  <c r="F43" i="2"/>
  <c r="F18" i="2"/>
  <c r="F15" i="2"/>
  <c r="F83" i="2"/>
  <c r="F67" i="2"/>
  <c r="F51" i="2"/>
  <c r="F30" i="2"/>
  <c r="F4" i="2"/>
  <c r="F10" i="2"/>
  <c r="F3" i="2"/>
  <c r="C74" i="2"/>
  <c r="F74" i="2"/>
  <c r="F21" i="2"/>
  <c r="F29" i="2"/>
  <c r="F22" i="2"/>
  <c r="F23" i="2"/>
  <c r="F96" i="2"/>
  <c r="F59" i="2"/>
  <c r="C81" i="2"/>
  <c r="F81" i="2"/>
  <c r="F36" i="2"/>
  <c r="C101" i="2"/>
  <c r="F101" i="2"/>
  <c r="F24" i="2"/>
  <c r="F34" i="2"/>
  <c r="F58" i="2"/>
  <c r="F38" i="2"/>
  <c r="E101" i="1"/>
  <c r="E99" i="1"/>
  <c r="E92" i="1"/>
  <c r="E82" i="1"/>
  <c r="E66" i="1"/>
  <c r="E14" i="1"/>
  <c r="E11" i="1"/>
  <c r="E10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L3" i="2" l="1"/>
  <c r="K3" i="2"/>
  <c r="M3" i="2"/>
  <c r="N3" i="2" l="1"/>
  <c r="O3" i="2" s="1"/>
  <c r="P3" i="2"/>
</calcChain>
</file>

<file path=xl/sharedStrings.xml><?xml version="1.0" encoding="utf-8"?>
<sst xmlns="http://schemas.openxmlformats.org/spreadsheetml/2006/main" count="618" uniqueCount="252">
  <si>
    <t>Rhino -watch Safaris Limited</t>
  </si>
  <si>
    <t>Sales Analysis for the year 2021</t>
  </si>
  <si>
    <t>DATE</t>
  </si>
  <si>
    <t>INVOICE NO.</t>
  </si>
  <si>
    <t>CLIENT NAME</t>
  </si>
  <si>
    <t>INV. AMOUNT</t>
  </si>
  <si>
    <t xml:space="preserve">INV. AMOUNT </t>
  </si>
  <si>
    <t>DATE BANKED</t>
  </si>
  <si>
    <t>ACCOUNT BANKED</t>
  </si>
  <si>
    <t xml:space="preserve">ACCOMODATION </t>
  </si>
  <si>
    <t>SAFARIS</t>
  </si>
  <si>
    <t>PARK ENTRY FEES</t>
  </si>
  <si>
    <t>LOCAL AIR TRAVEL CHARGES</t>
  </si>
  <si>
    <t>EUROS</t>
  </si>
  <si>
    <t>USD</t>
  </si>
  <si>
    <t>21/3/2020</t>
  </si>
  <si>
    <t>33-RW-2021</t>
  </si>
  <si>
    <t>THOMAS BRUNNER</t>
  </si>
  <si>
    <t>26/1/2021</t>
  </si>
  <si>
    <t>RECHNUNG 40-2021</t>
  </si>
  <si>
    <t>SOPHIE WENDLANDT</t>
  </si>
  <si>
    <t>14/10/2020</t>
  </si>
  <si>
    <t>RECHNUNG33.21</t>
  </si>
  <si>
    <t>KARIN FROJD</t>
  </si>
  <si>
    <t>EURO</t>
  </si>
  <si>
    <t>22/1/2021</t>
  </si>
  <si>
    <t>RECHNUNG 39-2021</t>
  </si>
  <si>
    <t>DOREINE AND VERONIKA JOB</t>
  </si>
  <si>
    <t>25/12/2020</t>
  </si>
  <si>
    <t>RECHNUNG 36-2021</t>
  </si>
  <si>
    <t xml:space="preserve"> GABRIELE LEBEL AND IRENE FOSTER</t>
  </si>
  <si>
    <t>RECHNUNG 46-2021</t>
  </si>
  <si>
    <t>FOTOREISE</t>
  </si>
  <si>
    <t>17/2/2021</t>
  </si>
  <si>
    <t>GREENBEL</t>
  </si>
  <si>
    <t>RECHNUNG 33.21</t>
  </si>
  <si>
    <t>STEPHANIE MULLER</t>
  </si>
  <si>
    <t>29/4/2021</t>
  </si>
  <si>
    <t>199-RW-2021</t>
  </si>
  <si>
    <t>BRITTA GITTING</t>
  </si>
  <si>
    <t>26-RW-2021</t>
  </si>
  <si>
    <t>BABETTE VALENTINA BRENNER</t>
  </si>
  <si>
    <t>26/06/2021</t>
  </si>
  <si>
    <t>24/6/2021</t>
  </si>
  <si>
    <t>123-RW-2021</t>
  </si>
  <si>
    <t>KENLOD 040721</t>
  </si>
  <si>
    <t>99-RW-2021</t>
  </si>
  <si>
    <t>RAMONA AND LARS WOLF</t>
  </si>
  <si>
    <t>22/5/2021</t>
  </si>
  <si>
    <t>DOMINIK GUENTHER</t>
  </si>
  <si>
    <t>25/6/2020</t>
  </si>
  <si>
    <t>T-202001-11103</t>
  </si>
  <si>
    <t>STOTTMEISTER</t>
  </si>
  <si>
    <t>27/05/2021</t>
  </si>
  <si>
    <t>RECHNUNG 178-2021</t>
  </si>
  <si>
    <t>MARIUS PETTER (RICO)</t>
  </si>
  <si>
    <t>14/06/2021</t>
  </si>
  <si>
    <t>79-RW-2021</t>
  </si>
  <si>
    <t>LIEBERS</t>
  </si>
  <si>
    <t>21/07/2021</t>
  </si>
  <si>
    <t>15/03/2021</t>
  </si>
  <si>
    <t>186-RW-2021</t>
  </si>
  <si>
    <t>MARIA ELENA</t>
  </si>
  <si>
    <t>28/06/2021</t>
  </si>
  <si>
    <t>RECHNUNG 193-2021</t>
  </si>
  <si>
    <t>EWERT</t>
  </si>
  <si>
    <t>GERT JOHANNES</t>
  </si>
  <si>
    <t>22/7/2021</t>
  </si>
  <si>
    <t>236-RW-2021</t>
  </si>
  <si>
    <t>KENLOD 070821</t>
  </si>
  <si>
    <t>22/6/2021</t>
  </si>
  <si>
    <t>321-RW-2021</t>
  </si>
  <si>
    <t>HANNAH PREIS</t>
  </si>
  <si>
    <t>30/07/2021</t>
  </si>
  <si>
    <t>30/06/2021</t>
  </si>
  <si>
    <t>191-RW-2021</t>
  </si>
  <si>
    <t>KENLTC 080821</t>
  </si>
  <si>
    <t>FRANK ACC</t>
  </si>
  <si>
    <t>16/02/2021</t>
  </si>
  <si>
    <t>CHRISTIAN ALBRECHT</t>
  </si>
  <si>
    <t>44-RW-2021</t>
  </si>
  <si>
    <t>KENPUR 140821</t>
  </si>
  <si>
    <t>16/07/2021</t>
  </si>
  <si>
    <t>13/04/2021</t>
  </si>
  <si>
    <t>ASTRID BUSCHMANN</t>
  </si>
  <si>
    <t>245-RW-2020</t>
  </si>
  <si>
    <t>HANS GLANZ</t>
  </si>
  <si>
    <t>RECHNUNG 169-2021</t>
  </si>
  <si>
    <t>MRS HOPPE</t>
  </si>
  <si>
    <t>100-RW-2021</t>
  </si>
  <si>
    <t>PATRICK HUBSCH</t>
  </si>
  <si>
    <t>21/8/2021</t>
  </si>
  <si>
    <t>KENLOD 200821</t>
  </si>
  <si>
    <t>RECHNUNG 200-2021</t>
  </si>
  <si>
    <t>DAVID STUCKI</t>
  </si>
  <si>
    <t>18/08/2021</t>
  </si>
  <si>
    <t>26/05/2021</t>
  </si>
  <si>
    <t>134-RW-2021</t>
  </si>
  <si>
    <t>MARTINA</t>
  </si>
  <si>
    <t>26/07/2021</t>
  </si>
  <si>
    <t>19/03/2021</t>
  </si>
  <si>
    <t>RECHNUNG 96-2021</t>
  </si>
  <si>
    <t>SPINDLER</t>
  </si>
  <si>
    <t>KUCHNEL</t>
  </si>
  <si>
    <t>22/06/2021</t>
  </si>
  <si>
    <t>T202007-12791</t>
  </si>
  <si>
    <t>KARIN WENDEL</t>
  </si>
  <si>
    <t>18/8/2021</t>
  </si>
  <si>
    <t>239-RW-2021</t>
  </si>
  <si>
    <t>FRAU CORNELIA SCHMIDT</t>
  </si>
  <si>
    <t>26/08/2021</t>
  </si>
  <si>
    <t>33-RW-2022</t>
  </si>
  <si>
    <t>FRAU SUSANNE WEIGEL</t>
  </si>
  <si>
    <t>25/08/2021</t>
  </si>
  <si>
    <t>336.1-RW-2021</t>
  </si>
  <si>
    <t>KENFO 4</t>
  </si>
  <si>
    <t>24/08/2021</t>
  </si>
  <si>
    <t>256-RW-2021</t>
  </si>
  <si>
    <t>ROLF AND DAGMAR</t>
  </si>
  <si>
    <t>94-RW-2021</t>
  </si>
  <si>
    <t>HENTSCHEL</t>
  </si>
  <si>
    <t>T-202103-14031</t>
  </si>
  <si>
    <t>DOROTHEE &amp; ERIC AUBERSON</t>
  </si>
  <si>
    <t>27/08/21</t>
  </si>
  <si>
    <t>19/08/2021</t>
  </si>
  <si>
    <t>344-RW-2021</t>
  </si>
  <si>
    <t>KENSON TURKANALAND</t>
  </si>
  <si>
    <t>29/07/2021</t>
  </si>
  <si>
    <t>19-RW-2022</t>
  </si>
  <si>
    <t>MONIKA AND MICHELLE</t>
  </si>
  <si>
    <t>26/5/2021</t>
  </si>
  <si>
    <t>133-RW-2021</t>
  </si>
  <si>
    <t>ULI AND VIOLA ASSMANN</t>
  </si>
  <si>
    <t>333-RW-2021</t>
  </si>
  <si>
    <t>FOTOTRAUM JOHNNY KRUGER</t>
  </si>
  <si>
    <t>24/5/2021</t>
  </si>
  <si>
    <t>RECHNUNG 139-2021</t>
  </si>
  <si>
    <t xml:space="preserve">TURSTEN </t>
  </si>
  <si>
    <t>30/08/2021</t>
  </si>
  <si>
    <t>RECHNUNG 332-2021</t>
  </si>
  <si>
    <t>GOTHEL</t>
  </si>
  <si>
    <t>RECHNUNG 339-2021</t>
  </si>
  <si>
    <t>400-RW-2021</t>
  </si>
  <si>
    <t>KENBIG 250921</t>
  </si>
  <si>
    <t>27/06/2021</t>
  </si>
  <si>
    <t>RECHNUNG 133-2021</t>
  </si>
  <si>
    <t>MARTIN WEIGEL</t>
  </si>
  <si>
    <t>31/08/2021</t>
  </si>
  <si>
    <t>20/08/2021</t>
  </si>
  <si>
    <t>T-202107-14700</t>
  </si>
  <si>
    <t>SCHULTE</t>
  </si>
  <si>
    <t>24/02/2021</t>
  </si>
  <si>
    <t>T-202102-13959</t>
  </si>
  <si>
    <t>JANA &amp; AARON BIESENBACH</t>
  </si>
  <si>
    <t>T-202109-15103</t>
  </si>
  <si>
    <t>MAGDALENA FURTAK</t>
  </si>
  <si>
    <t>21/06/2021</t>
  </si>
  <si>
    <t>T-20210614453</t>
  </si>
  <si>
    <t>JENNY JANSON</t>
  </si>
  <si>
    <t>MARTINA GUNTHER</t>
  </si>
  <si>
    <t>20/09/2021</t>
  </si>
  <si>
    <t>T-202109-15157</t>
  </si>
  <si>
    <t>MIGUEL GONCALVES</t>
  </si>
  <si>
    <t>21/10/21</t>
  </si>
  <si>
    <t>HAHN KRIEHMIG</t>
  </si>
  <si>
    <t>KENLOD 031021</t>
  </si>
  <si>
    <t>MRS ANDREA ANNELIESE</t>
  </si>
  <si>
    <t>T-202107-14795</t>
  </si>
  <si>
    <t>GABRIELLE ULRIKE ERIKA</t>
  </si>
  <si>
    <t>T-202105-14292</t>
  </si>
  <si>
    <t>SANDRA ZETTEL</t>
  </si>
  <si>
    <t>299-RW-2021</t>
  </si>
  <si>
    <t>KOELZER</t>
  </si>
  <si>
    <t>RECHNUNG 76-2021</t>
  </si>
  <si>
    <t>KADIR BUYUK</t>
  </si>
  <si>
    <t xml:space="preserve">WINBECK </t>
  </si>
  <si>
    <t>T-202109-15293</t>
  </si>
  <si>
    <t>CLEMENS HAAG</t>
  </si>
  <si>
    <t>T-202109-15295</t>
  </si>
  <si>
    <t>KERNEN BERGER</t>
  </si>
  <si>
    <t>T-202109-15248</t>
  </si>
  <si>
    <t>GRUND</t>
  </si>
  <si>
    <t>39-RW-2021</t>
  </si>
  <si>
    <t>MELINDA CAMBLAR</t>
  </si>
  <si>
    <t>450-RW-2021</t>
  </si>
  <si>
    <t>MR TOM HAUGAARDSVENSON</t>
  </si>
  <si>
    <t>T-202109-15322</t>
  </si>
  <si>
    <t>DANIELLA FATH</t>
  </si>
  <si>
    <t>T-202110-15412</t>
  </si>
  <si>
    <t>ANN-KATHERIN HELMIC</t>
  </si>
  <si>
    <t>T-202110-15521</t>
  </si>
  <si>
    <t>MARKUS KIRSCH ER</t>
  </si>
  <si>
    <t>T-202110-15460</t>
  </si>
  <si>
    <t>MAXIMILIEANE RADTKE</t>
  </si>
  <si>
    <t>336-RW-2021</t>
  </si>
  <si>
    <t>BADER ANDREA</t>
  </si>
  <si>
    <t>112-RW-2019</t>
  </si>
  <si>
    <t>MEILER/ JOHANNES</t>
  </si>
  <si>
    <t>KENLOD 311021</t>
  </si>
  <si>
    <t>T-202109-15200</t>
  </si>
  <si>
    <t>IVO GUNTHER</t>
  </si>
  <si>
    <t>279-RW-2021</t>
  </si>
  <si>
    <t>FRAU CLARISSA</t>
  </si>
  <si>
    <t>ARUO AND SVANTJE</t>
  </si>
  <si>
    <t>351-RW-2021</t>
  </si>
  <si>
    <t>KLEIN</t>
  </si>
  <si>
    <t>190-RW-2021</t>
  </si>
  <si>
    <t>HENRIK KARLSSON</t>
  </si>
  <si>
    <t>28/07//2021</t>
  </si>
  <si>
    <t>212-RW-2021</t>
  </si>
  <si>
    <t>MR ZIEMKA</t>
  </si>
  <si>
    <t>RECHNUNG 336-2021</t>
  </si>
  <si>
    <t xml:space="preserve">MRS REGULA THERESE </t>
  </si>
  <si>
    <t>T-202109-15118</t>
  </si>
  <si>
    <t>OLIVER FELIX BINER</t>
  </si>
  <si>
    <t>130-RW-2021</t>
  </si>
  <si>
    <t>ROLAND GOCKET</t>
  </si>
  <si>
    <t>459-RW-202</t>
  </si>
  <si>
    <t>SELLMANN</t>
  </si>
  <si>
    <t>A0011982</t>
  </si>
  <si>
    <t>ANJA &amp; AXEL SCHIMIDT</t>
  </si>
  <si>
    <t>RAINER AND BETTINE FACKEL</t>
  </si>
  <si>
    <t>RECHNUNG 346-2021</t>
  </si>
  <si>
    <t>ANNE UND HARALD BRAUN</t>
  </si>
  <si>
    <t>188-RW-2021</t>
  </si>
  <si>
    <t>BOB KOHNEN</t>
  </si>
  <si>
    <t>300-RW-2021</t>
  </si>
  <si>
    <t>MRS.JULIA POMPEI</t>
  </si>
  <si>
    <t>4 PAX FARUCCI</t>
  </si>
  <si>
    <t>233-RW-2021</t>
  </si>
  <si>
    <t>JOCHEN ALIUS &amp; MRS.ALIUS</t>
  </si>
  <si>
    <t>KENLOD 191221</t>
  </si>
  <si>
    <t>185-NEU.2-RW-2021</t>
  </si>
  <si>
    <t>GERRIT STEINHAGEN</t>
  </si>
  <si>
    <t>296-RW-2021</t>
  </si>
  <si>
    <t>CARSTEN KLAAS</t>
  </si>
  <si>
    <t>106-RW-2022</t>
  </si>
  <si>
    <t>MR.MICHAEL WINTER</t>
  </si>
  <si>
    <t>419-RW-2021</t>
  </si>
  <si>
    <t>KENPUR231221</t>
  </si>
  <si>
    <t>BEATE AND LOTHAR KRUSKA</t>
  </si>
  <si>
    <t xml:space="preserve">ANDREA </t>
  </si>
  <si>
    <t>T-202109-15135</t>
  </si>
  <si>
    <t>THORSTEN SVEN MUSCHLER</t>
  </si>
  <si>
    <t xml:space="preserve"> </t>
  </si>
  <si>
    <t>LO</t>
  </si>
  <si>
    <t xml:space="preserve">LOWER BOUND </t>
  </si>
  <si>
    <t>MEDIAN</t>
  </si>
  <si>
    <t>UPPER BOUND</t>
  </si>
  <si>
    <t>IQR</t>
  </si>
  <si>
    <t>LL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</si>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</sst>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-[$$-409]* #,##0.00_ ;_-[$$-409]* \-#,##0.00\ ;_-[$$-409]* &quot;-&quot;??_ ;_-@_ "/>
    <numFmt numFmtId="166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44" fontId="2" fillId="0" borderId="0" xfId="2" applyFont="1" applyAlignment="1">
      <alignment horizontal="left"/>
    </xf>
    <xf numFmtId="165" fontId="2" fillId="0" borderId="0" xfId="1" applyNumberFormat="1" applyFont="1" applyAlignment="1">
      <alignment horizontal="left"/>
    </xf>
    <xf numFmtId="44" fontId="2" fillId="0" borderId="0" xfId="2" applyFont="1" applyAlignment="1"/>
    <xf numFmtId="14" fontId="2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44" fontId="2" fillId="0" borderId="2" xfId="2" applyFont="1" applyBorder="1" applyAlignment="1">
      <alignment horizontal="left"/>
    </xf>
    <xf numFmtId="165" fontId="2" fillId="0" borderId="2" xfId="1" applyNumberFormat="1" applyFont="1" applyBorder="1" applyAlignment="1">
      <alignment horizontal="left"/>
    </xf>
    <xf numFmtId="44" fontId="2" fillId="0" borderId="2" xfId="2" applyFont="1" applyBorder="1" applyAlignment="1"/>
    <xf numFmtId="14" fontId="0" fillId="0" borderId="3" xfId="0" applyNumberForma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5" fontId="2" fillId="0" borderId="3" xfId="0" applyNumberFormat="1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44" fontId="2" fillId="0" borderId="3" xfId="2" applyFont="1" applyBorder="1" applyAlignment="1">
      <alignment horizontal="left"/>
    </xf>
    <xf numFmtId="44" fontId="2" fillId="0" borderId="3" xfId="2" applyFont="1" applyBorder="1" applyAlignment="1"/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44" fontId="0" fillId="0" borderId="2" xfId="2" applyFont="1" applyBorder="1" applyAlignment="1">
      <alignment horizontal="left"/>
    </xf>
    <xf numFmtId="165" fontId="0" fillId="0" borderId="2" xfId="1" applyNumberFormat="1" applyFont="1" applyBorder="1" applyAlignment="1">
      <alignment horizontal="left"/>
    </xf>
    <xf numFmtId="44" fontId="0" fillId="0" borderId="2" xfId="2" applyFont="1" applyBorder="1" applyAlignment="1"/>
    <xf numFmtId="166" fontId="0" fillId="0" borderId="2" xfId="0" applyNumberFormat="1" applyBorder="1" applyAlignment="1">
      <alignment horizontal="left"/>
    </xf>
    <xf numFmtId="165" fontId="0" fillId="0" borderId="0" xfId="1" applyNumberFormat="1" applyFont="1" applyAlignment="1">
      <alignment horizontal="left"/>
    </xf>
    <xf numFmtId="43" fontId="0" fillId="0" borderId="2" xfId="1" applyFont="1" applyBorder="1" applyAlignment="1">
      <alignment horizontal="left"/>
    </xf>
    <xf numFmtId="14" fontId="0" fillId="0" borderId="4" xfId="0" applyNumberFormat="1" applyBorder="1" applyAlignment="1">
      <alignment horizontal="left"/>
    </xf>
    <xf numFmtId="44" fontId="0" fillId="0" borderId="4" xfId="2" applyFont="1" applyBorder="1" applyAlignment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44" fontId="1" fillId="0" borderId="2" xfId="2" applyFont="1" applyBorder="1" applyAlignment="1">
      <alignment horizontal="left"/>
    </xf>
    <xf numFmtId="165" fontId="1" fillId="0" borderId="2" xfId="1" applyNumberFormat="1" applyFont="1" applyBorder="1" applyAlignment="1">
      <alignment horizontal="left"/>
    </xf>
    <xf numFmtId="44" fontId="1" fillId="0" borderId="2" xfId="2" applyFont="1" applyBorder="1" applyAlignment="1"/>
    <xf numFmtId="0" fontId="2" fillId="0" borderId="0" xfId="0" applyFont="1"/>
    <xf numFmtId="165" fontId="0" fillId="0" borderId="0" xfId="0" applyNumberFormat="1"/>
    <xf numFmtId="165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165" fontId="0" fillId="0" borderId="0" xfId="1" applyNumberFormat="1" applyFont="1" applyBorder="1" applyAlignment="1">
      <alignment horizontal="left"/>
    </xf>
    <xf numFmtId="44" fontId="0" fillId="0" borderId="3" xfId="2" applyFont="1" applyBorder="1" applyAlignment="1"/>
    <xf numFmtId="43" fontId="0" fillId="0" borderId="4" xfId="1" applyFont="1" applyBorder="1" applyAlignment="1">
      <alignment horizontal="left"/>
    </xf>
    <xf numFmtId="44" fontId="2" fillId="0" borderId="0" xfId="2" applyFont="1" applyBorder="1" applyAlignment="1"/>
    <xf numFmtId="44" fontId="0" fillId="0" borderId="0" xfId="2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9E11-2D22-4396-8C6C-5392A5A9AE8F}">
  <dimension ref="A1:K106"/>
  <sheetViews>
    <sheetView topLeftCell="A46" workbookViewId="0">
      <selection activeCell="C3" sqref="C3:K105"/>
    </sheetView>
  </sheetViews>
  <sheetFormatPr defaultRowHeight="14.5" x14ac:dyDescent="0.35"/>
  <cols>
    <col min="1" max="1" width="24.7265625" bestFit="1" customWidth="1"/>
    <col min="2" max="2" width="18.6328125" bestFit="1" customWidth="1"/>
    <col min="3" max="3" width="31.1796875" bestFit="1" customWidth="1"/>
    <col min="4" max="4" width="14" bestFit="1" customWidth="1"/>
    <col min="5" max="5" width="14.26953125" bestFit="1" customWidth="1"/>
    <col min="6" max="6" width="12.6328125" bestFit="1" customWidth="1"/>
    <col min="7" max="7" width="16.54296875" bestFit="1" customWidth="1"/>
    <col min="8" max="8" width="17.1796875" bestFit="1" customWidth="1"/>
    <col min="9" max="9" width="9.90625" bestFit="1" customWidth="1"/>
    <col min="10" max="10" width="16.54296875" bestFit="1" customWidth="1"/>
    <col min="11" max="11" width="26" bestFit="1" customWidth="1"/>
  </cols>
  <sheetData>
    <row r="1" spans="1:11" x14ac:dyDescent="0.35">
      <c r="A1" s="1" t="s">
        <v>0</v>
      </c>
      <c r="B1" s="2"/>
      <c r="C1" s="2"/>
      <c r="D1" s="3"/>
      <c r="E1" s="4"/>
      <c r="F1" s="1"/>
      <c r="G1" s="2"/>
      <c r="H1" s="5"/>
      <c r="I1" s="6"/>
      <c r="J1" s="6"/>
      <c r="K1" s="7"/>
    </row>
    <row r="2" spans="1:11" x14ac:dyDescent="0.35">
      <c r="A2" s="8" t="s">
        <v>1</v>
      </c>
      <c r="B2" s="8"/>
      <c r="C2" s="2"/>
      <c r="D2" s="3"/>
      <c r="E2" s="4"/>
      <c r="F2" s="1"/>
      <c r="G2" s="2"/>
      <c r="H2" s="5"/>
      <c r="I2" s="6"/>
      <c r="J2" s="6"/>
      <c r="K2" s="7"/>
    </row>
    <row r="3" spans="1:11" x14ac:dyDescent="0.35">
      <c r="A3" s="9" t="s">
        <v>2</v>
      </c>
      <c r="B3" s="10" t="s">
        <v>3</v>
      </c>
      <c r="C3" s="10" t="s">
        <v>4</v>
      </c>
      <c r="D3" s="11" t="s">
        <v>5</v>
      </c>
      <c r="E3" s="12" t="s">
        <v>6</v>
      </c>
      <c r="F3" s="9" t="s">
        <v>7</v>
      </c>
      <c r="G3" s="10" t="s">
        <v>8</v>
      </c>
      <c r="H3" s="13" t="s">
        <v>9</v>
      </c>
      <c r="I3" s="14" t="s">
        <v>10</v>
      </c>
      <c r="J3" s="14" t="s">
        <v>11</v>
      </c>
      <c r="K3" s="15" t="s">
        <v>12</v>
      </c>
    </row>
    <row r="4" spans="1:11" x14ac:dyDescent="0.35">
      <c r="A4" s="16"/>
      <c r="B4" s="10"/>
      <c r="C4" s="10"/>
      <c r="D4" s="17" t="s">
        <v>13</v>
      </c>
      <c r="E4" s="18" t="s">
        <v>14</v>
      </c>
      <c r="F4" s="19"/>
      <c r="G4" s="20"/>
      <c r="H4" s="21" t="s">
        <v>14</v>
      </c>
      <c r="I4" s="18" t="s">
        <v>14</v>
      </c>
      <c r="J4" s="18" t="s">
        <v>14</v>
      </c>
      <c r="K4" s="22" t="s">
        <v>14</v>
      </c>
    </row>
    <row r="5" spans="1:11" x14ac:dyDescent="0.35">
      <c r="A5" s="16" t="s">
        <v>15</v>
      </c>
      <c r="B5" s="23" t="s">
        <v>16</v>
      </c>
      <c r="C5" s="23" t="s">
        <v>17</v>
      </c>
      <c r="D5" s="24"/>
      <c r="E5" s="25">
        <v>7227</v>
      </c>
      <c r="F5" s="26"/>
      <c r="G5" s="23" t="s">
        <v>14</v>
      </c>
      <c r="H5" s="27">
        <f>E5-I5-J5</f>
        <v>4297</v>
      </c>
      <c r="I5" s="28">
        <v>1400</v>
      </c>
      <c r="J5" s="28">
        <v>1530</v>
      </c>
      <c r="K5" s="22">
        <v>0</v>
      </c>
    </row>
    <row r="6" spans="1:11" x14ac:dyDescent="0.35">
      <c r="A6" s="26" t="s">
        <v>18</v>
      </c>
      <c r="B6" s="23" t="s">
        <v>19</v>
      </c>
      <c r="C6" s="23" t="s">
        <v>20</v>
      </c>
      <c r="D6" s="24"/>
      <c r="E6" s="25">
        <v>2966</v>
      </c>
      <c r="F6" s="26"/>
      <c r="G6" s="23" t="s">
        <v>14</v>
      </c>
      <c r="H6" s="27">
        <f>E6-I6-K6</f>
        <v>1606</v>
      </c>
      <c r="I6" s="28">
        <v>700</v>
      </c>
      <c r="J6" s="28">
        <v>0</v>
      </c>
      <c r="K6" s="29">
        <v>660</v>
      </c>
    </row>
    <row r="7" spans="1:11" x14ac:dyDescent="0.35">
      <c r="A7" s="26" t="s">
        <v>21</v>
      </c>
      <c r="B7" s="23" t="s">
        <v>22</v>
      </c>
      <c r="C7" s="23" t="s">
        <v>23</v>
      </c>
      <c r="D7" s="30">
        <v>1750</v>
      </c>
      <c r="E7" s="25">
        <v>2070.25</v>
      </c>
      <c r="F7" s="26"/>
      <c r="G7" s="23" t="s">
        <v>24</v>
      </c>
      <c r="H7" s="27">
        <f>D7-I7-K7</f>
        <v>700</v>
      </c>
      <c r="I7" s="31">
        <v>1050</v>
      </c>
      <c r="J7" s="28">
        <v>222</v>
      </c>
      <c r="K7" s="32">
        <v>0</v>
      </c>
    </row>
    <row r="8" spans="1:11" x14ac:dyDescent="0.35">
      <c r="A8" s="26" t="s">
        <v>25</v>
      </c>
      <c r="B8" s="23" t="s">
        <v>26</v>
      </c>
      <c r="C8" s="23" t="s">
        <v>27</v>
      </c>
      <c r="D8" s="30"/>
      <c r="E8" s="25">
        <v>7280</v>
      </c>
      <c r="F8" s="26"/>
      <c r="G8" s="23" t="s">
        <v>14</v>
      </c>
      <c r="H8" s="27">
        <f t="shared" ref="H8:H36" si="0">E8-I8-K8</f>
        <v>5330</v>
      </c>
      <c r="I8" s="28">
        <v>1750</v>
      </c>
      <c r="J8" s="28">
        <v>0</v>
      </c>
      <c r="K8" s="32">
        <v>200</v>
      </c>
    </row>
    <row r="9" spans="1:11" x14ac:dyDescent="0.35">
      <c r="A9" s="33" t="s">
        <v>28</v>
      </c>
      <c r="B9" s="23" t="s">
        <v>29</v>
      </c>
      <c r="C9" s="23" t="s">
        <v>30</v>
      </c>
      <c r="D9" s="24"/>
      <c r="E9" s="25">
        <v>6600</v>
      </c>
      <c r="F9" s="26"/>
      <c r="G9" s="23" t="s">
        <v>14</v>
      </c>
      <c r="H9" s="27">
        <f>E9-I9-K9</f>
        <v>3900</v>
      </c>
      <c r="I9" s="28">
        <v>2100</v>
      </c>
      <c r="J9" s="28">
        <v>0</v>
      </c>
      <c r="K9" s="34">
        <v>600</v>
      </c>
    </row>
    <row r="10" spans="1:11" x14ac:dyDescent="0.35">
      <c r="A10" s="33">
        <v>44319</v>
      </c>
      <c r="B10" s="23" t="s">
        <v>31</v>
      </c>
      <c r="C10" s="23" t="s">
        <v>32</v>
      </c>
      <c r="D10" s="24">
        <v>15060</v>
      </c>
      <c r="E10" s="25">
        <f>D10*1.183</f>
        <v>17815.98</v>
      </c>
      <c r="F10" s="35"/>
      <c r="G10" s="23" t="s">
        <v>24</v>
      </c>
      <c r="H10" s="27">
        <f>D10-I10-K10</f>
        <v>10510</v>
      </c>
      <c r="I10" s="28">
        <v>4550</v>
      </c>
      <c r="J10" s="28">
        <v>3640</v>
      </c>
      <c r="K10" s="29">
        <v>0</v>
      </c>
    </row>
    <row r="11" spans="1:11" x14ac:dyDescent="0.35">
      <c r="A11" s="26" t="s">
        <v>33</v>
      </c>
      <c r="B11" s="23"/>
      <c r="C11" s="23" t="s">
        <v>34</v>
      </c>
      <c r="D11" s="24">
        <v>6400</v>
      </c>
      <c r="E11" s="25">
        <f>D11*1.183</f>
        <v>7571.2000000000007</v>
      </c>
      <c r="F11" s="26"/>
      <c r="G11" s="23" t="s">
        <v>24</v>
      </c>
      <c r="H11" s="27">
        <f>D11-I11-K11</f>
        <v>1990</v>
      </c>
      <c r="I11" s="28">
        <v>3500</v>
      </c>
      <c r="J11" s="28"/>
      <c r="K11" s="29">
        <v>910</v>
      </c>
    </row>
    <row r="12" spans="1:11" x14ac:dyDescent="0.35">
      <c r="A12" s="33" t="s">
        <v>21</v>
      </c>
      <c r="B12" s="23" t="s">
        <v>35</v>
      </c>
      <c r="C12" s="23" t="s">
        <v>36</v>
      </c>
      <c r="D12" s="24"/>
      <c r="E12" s="25">
        <v>8974</v>
      </c>
      <c r="F12" s="26"/>
      <c r="G12" s="23" t="s">
        <v>14</v>
      </c>
      <c r="H12" s="27">
        <f>E12-I12-K12</f>
        <v>5474</v>
      </c>
      <c r="I12" s="28">
        <v>3500</v>
      </c>
      <c r="J12" s="28">
        <v>1278</v>
      </c>
      <c r="K12" s="29"/>
    </row>
    <row r="13" spans="1:11" x14ac:dyDescent="0.35">
      <c r="A13" s="26" t="s">
        <v>37</v>
      </c>
      <c r="B13" s="23" t="s">
        <v>38</v>
      </c>
      <c r="C13" s="23" t="s">
        <v>39</v>
      </c>
      <c r="D13" s="24"/>
      <c r="E13" s="25">
        <v>7000</v>
      </c>
      <c r="F13" s="26"/>
      <c r="G13" s="23" t="s">
        <v>14</v>
      </c>
      <c r="H13" s="27">
        <f t="shared" si="0"/>
        <v>2800</v>
      </c>
      <c r="I13" s="28">
        <v>4200</v>
      </c>
      <c r="J13" s="28">
        <v>0</v>
      </c>
      <c r="K13" s="29"/>
    </row>
    <row r="14" spans="1:11" x14ac:dyDescent="0.35">
      <c r="A14" s="26">
        <v>43840</v>
      </c>
      <c r="B14" s="23" t="s">
        <v>40</v>
      </c>
      <c r="C14" s="23" t="s">
        <v>41</v>
      </c>
      <c r="D14" s="24">
        <v>8700</v>
      </c>
      <c r="E14" s="25">
        <f>D14*1.183</f>
        <v>10292.1</v>
      </c>
      <c r="F14" s="26" t="s">
        <v>42</v>
      </c>
      <c r="G14" s="23" t="s">
        <v>24</v>
      </c>
      <c r="H14" s="27">
        <f>D14-I14-K14</f>
        <v>7650</v>
      </c>
      <c r="I14" s="28">
        <v>1050</v>
      </c>
      <c r="J14" s="28">
        <v>995</v>
      </c>
      <c r="K14" s="29"/>
    </row>
    <row r="15" spans="1:11" x14ac:dyDescent="0.35">
      <c r="A15" s="26" t="s">
        <v>43</v>
      </c>
      <c r="B15" s="23" t="s">
        <v>44</v>
      </c>
      <c r="C15" s="23" t="s">
        <v>45</v>
      </c>
      <c r="D15" s="24"/>
      <c r="E15" s="25">
        <v>11210</v>
      </c>
      <c r="F15" s="26"/>
      <c r="G15" s="23" t="s">
        <v>14</v>
      </c>
      <c r="H15" s="27">
        <f t="shared" si="0"/>
        <v>9460</v>
      </c>
      <c r="I15" s="28">
        <v>1750</v>
      </c>
      <c r="J15" s="28">
        <v>1100</v>
      </c>
      <c r="K15" s="29"/>
    </row>
    <row r="16" spans="1:11" x14ac:dyDescent="0.35">
      <c r="A16" s="26">
        <v>44260</v>
      </c>
      <c r="B16" s="23" t="s">
        <v>46</v>
      </c>
      <c r="C16" s="23" t="s">
        <v>47</v>
      </c>
      <c r="D16" s="24"/>
      <c r="E16" s="25">
        <v>6718</v>
      </c>
      <c r="F16" s="26">
        <v>44449</v>
      </c>
      <c r="G16" s="23" t="s">
        <v>14</v>
      </c>
      <c r="H16" s="27">
        <f t="shared" si="0"/>
        <v>4418</v>
      </c>
      <c r="I16" s="28">
        <v>2100</v>
      </c>
      <c r="J16" s="28"/>
      <c r="K16" s="29">
        <v>200</v>
      </c>
    </row>
    <row r="17" spans="1:11" x14ac:dyDescent="0.35">
      <c r="A17" s="26" t="s">
        <v>48</v>
      </c>
      <c r="B17" s="23" t="s">
        <v>38</v>
      </c>
      <c r="C17" s="23" t="s">
        <v>49</v>
      </c>
      <c r="D17" s="24"/>
      <c r="E17" s="25">
        <v>11388</v>
      </c>
      <c r="F17" s="26">
        <v>44263</v>
      </c>
      <c r="G17" s="23" t="s">
        <v>14</v>
      </c>
      <c r="H17" s="27">
        <f t="shared" si="0"/>
        <v>7035.32</v>
      </c>
      <c r="I17" s="28">
        <v>3850</v>
      </c>
      <c r="J17" s="28">
        <v>2768</v>
      </c>
      <c r="K17" s="29">
        <v>502.68</v>
      </c>
    </row>
    <row r="18" spans="1:11" x14ac:dyDescent="0.35">
      <c r="A18" s="26" t="s">
        <v>50</v>
      </c>
      <c r="B18" s="23" t="s">
        <v>51</v>
      </c>
      <c r="C18" s="23" t="s">
        <v>52</v>
      </c>
      <c r="D18" s="24"/>
      <c r="E18" s="25">
        <v>5540</v>
      </c>
      <c r="F18" s="26">
        <v>44263</v>
      </c>
      <c r="G18" s="23" t="s">
        <v>14</v>
      </c>
      <c r="H18" s="27">
        <f t="shared" si="0"/>
        <v>3400</v>
      </c>
      <c r="I18" s="28">
        <v>1400</v>
      </c>
      <c r="J18" s="28">
        <v>964</v>
      </c>
      <c r="K18" s="29">
        <v>740</v>
      </c>
    </row>
    <row r="19" spans="1:11" x14ac:dyDescent="0.35">
      <c r="A19" s="26" t="s">
        <v>53</v>
      </c>
      <c r="B19" s="23" t="s">
        <v>54</v>
      </c>
      <c r="C19" s="23" t="s">
        <v>55</v>
      </c>
      <c r="D19" s="24"/>
      <c r="E19" s="25">
        <v>4790</v>
      </c>
      <c r="F19" s="26" t="s">
        <v>56</v>
      </c>
      <c r="G19" s="23" t="s">
        <v>14</v>
      </c>
      <c r="H19" s="27">
        <f t="shared" si="0"/>
        <v>1760</v>
      </c>
      <c r="I19" s="28">
        <v>1050</v>
      </c>
      <c r="J19" s="28">
        <v>1170</v>
      </c>
      <c r="K19" s="29">
        <v>1980</v>
      </c>
    </row>
    <row r="20" spans="1:11" x14ac:dyDescent="0.35">
      <c r="A20" s="26" t="s">
        <v>37</v>
      </c>
      <c r="B20" s="23" t="s">
        <v>57</v>
      </c>
      <c r="C20" s="23" t="s">
        <v>58</v>
      </c>
      <c r="D20" s="24"/>
      <c r="E20" s="25">
        <v>37700</v>
      </c>
      <c r="F20" s="26" t="s">
        <v>59</v>
      </c>
      <c r="G20" s="23" t="s">
        <v>14</v>
      </c>
      <c r="H20" s="27">
        <f t="shared" si="0"/>
        <v>32100</v>
      </c>
      <c r="I20" s="28">
        <v>5600</v>
      </c>
      <c r="J20" s="28">
        <v>1740</v>
      </c>
      <c r="K20" s="29">
        <v>0</v>
      </c>
    </row>
    <row r="21" spans="1:11" x14ac:dyDescent="0.35">
      <c r="A21" s="26" t="s">
        <v>60</v>
      </c>
      <c r="B21" s="23" t="s">
        <v>61</v>
      </c>
      <c r="C21" s="23" t="s">
        <v>62</v>
      </c>
      <c r="D21" s="24"/>
      <c r="E21" s="25">
        <v>63920</v>
      </c>
      <c r="F21" s="26"/>
      <c r="G21" s="23" t="s">
        <v>14</v>
      </c>
      <c r="H21" s="27">
        <f t="shared" si="0"/>
        <v>58064.88</v>
      </c>
      <c r="I21" s="28">
        <v>4900</v>
      </c>
      <c r="J21" s="28">
        <v>3080</v>
      </c>
      <c r="K21" s="29">
        <v>955.12</v>
      </c>
    </row>
    <row r="22" spans="1:11" x14ac:dyDescent="0.35">
      <c r="A22" s="26" t="s">
        <v>63</v>
      </c>
      <c r="B22" s="23" t="s">
        <v>64</v>
      </c>
      <c r="C22" s="23" t="s">
        <v>65</v>
      </c>
      <c r="D22" s="24"/>
      <c r="E22" s="25">
        <v>8580</v>
      </c>
      <c r="F22" s="26">
        <v>44263</v>
      </c>
      <c r="G22" s="23" t="s">
        <v>14</v>
      </c>
      <c r="H22" s="27">
        <f t="shared" si="0"/>
        <v>4730</v>
      </c>
      <c r="I22" s="28">
        <v>3850</v>
      </c>
      <c r="J22" s="28">
        <v>2730</v>
      </c>
      <c r="K22" s="29">
        <v>0</v>
      </c>
    </row>
    <row r="23" spans="1:11" x14ac:dyDescent="0.35">
      <c r="A23" s="26">
        <v>44234</v>
      </c>
      <c r="B23" s="23" t="s">
        <v>44</v>
      </c>
      <c r="C23" s="23" t="s">
        <v>66</v>
      </c>
      <c r="D23" s="24"/>
      <c r="E23" s="25">
        <v>88585.4</v>
      </c>
      <c r="F23" s="26"/>
      <c r="G23" s="23" t="s">
        <v>14</v>
      </c>
      <c r="H23" s="27">
        <f t="shared" si="0"/>
        <v>81326.899999999994</v>
      </c>
      <c r="I23" s="28">
        <v>700</v>
      </c>
      <c r="J23" s="28">
        <v>970</v>
      </c>
      <c r="K23" s="29">
        <v>6558.5</v>
      </c>
    </row>
    <row r="24" spans="1:11" x14ac:dyDescent="0.35">
      <c r="A24" s="26" t="s">
        <v>67</v>
      </c>
      <c r="B24" s="23" t="s">
        <v>68</v>
      </c>
      <c r="C24" s="23" t="s">
        <v>69</v>
      </c>
      <c r="D24" s="24"/>
      <c r="E24" s="25">
        <v>11676</v>
      </c>
      <c r="F24" s="26">
        <v>43532</v>
      </c>
      <c r="G24" s="23" t="s">
        <v>14</v>
      </c>
      <c r="H24" s="27">
        <f t="shared" si="0"/>
        <v>8551</v>
      </c>
      <c r="I24" s="28">
        <v>1750</v>
      </c>
      <c r="J24" s="28">
        <v>740</v>
      </c>
      <c r="K24" s="29">
        <v>1375</v>
      </c>
    </row>
    <row r="25" spans="1:11" x14ac:dyDescent="0.35">
      <c r="A25" s="26" t="s">
        <v>70</v>
      </c>
      <c r="B25" s="23" t="s">
        <v>71</v>
      </c>
      <c r="C25" s="23" t="s">
        <v>72</v>
      </c>
      <c r="D25" s="24"/>
      <c r="E25" s="25">
        <v>13832</v>
      </c>
      <c r="F25" s="26" t="s">
        <v>73</v>
      </c>
      <c r="G25" s="23" t="s">
        <v>14</v>
      </c>
      <c r="H25" s="27">
        <f t="shared" si="0"/>
        <v>9632</v>
      </c>
      <c r="I25" s="28">
        <v>4200</v>
      </c>
      <c r="J25" s="28">
        <v>1988</v>
      </c>
      <c r="K25" s="29">
        <v>0</v>
      </c>
    </row>
    <row r="26" spans="1:11" x14ac:dyDescent="0.35">
      <c r="A26" s="26" t="s">
        <v>74</v>
      </c>
      <c r="B26" s="23" t="s">
        <v>75</v>
      </c>
      <c r="C26" s="23" t="s">
        <v>76</v>
      </c>
      <c r="D26" s="24"/>
      <c r="E26" s="36">
        <v>5020</v>
      </c>
      <c r="F26" s="26" t="s">
        <v>77</v>
      </c>
      <c r="G26" s="23" t="s">
        <v>14</v>
      </c>
      <c r="H26" s="27">
        <f t="shared" si="0"/>
        <v>2200</v>
      </c>
      <c r="I26" s="28">
        <v>2100</v>
      </c>
      <c r="J26" s="28">
        <v>860</v>
      </c>
      <c r="K26" s="29">
        <v>720</v>
      </c>
    </row>
    <row r="27" spans="1:11" x14ac:dyDescent="0.35">
      <c r="A27" s="26" t="s">
        <v>78</v>
      </c>
      <c r="B27" s="23" t="s">
        <v>46</v>
      </c>
      <c r="C27" s="23" t="s">
        <v>79</v>
      </c>
      <c r="D27" s="24"/>
      <c r="E27" s="25">
        <v>7180</v>
      </c>
      <c r="F27" s="26">
        <v>44263</v>
      </c>
      <c r="G27" s="23" t="s">
        <v>14</v>
      </c>
      <c r="H27" s="27">
        <f t="shared" si="0"/>
        <v>2630</v>
      </c>
      <c r="I27" s="28">
        <v>4550</v>
      </c>
      <c r="J27" s="28">
        <v>1566</v>
      </c>
      <c r="K27" s="29">
        <v>0</v>
      </c>
    </row>
    <row r="28" spans="1:11" x14ac:dyDescent="0.35">
      <c r="A28" s="26">
        <v>44531</v>
      </c>
      <c r="B28" s="23" t="s">
        <v>80</v>
      </c>
      <c r="C28" s="23" t="s">
        <v>81</v>
      </c>
      <c r="D28" s="24"/>
      <c r="E28" s="25">
        <v>3170</v>
      </c>
      <c r="F28" s="26" t="s">
        <v>82</v>
      </c>
      <c r="G28" s="23" t="s">
        <v>14</v>
      </c>
      <c r="H28" s="27">
        <f t="shared" si="0"/>
        <v>2120</v>
      </c>
      <c r="I28" s="28">
        <v>1050</v>
      </c>
      <c r="J28" s="28">
        <v>855</v>
      </c>
      <c r="K28" s="29">
        <v>0</v>
      </c>
    </row>
    <row r="29" spans="1:11" x14ac:dyDescent="0.35">
      <c r="A29" s="26" t="s">
        <v>83</v>
      </c>
      <c r="B29" s="23" t="s">
        <v>57</v>
      </c>
      <c r="C29" s="23" t="s">
        <v>84</v>
      </c>
      <c r="D29" s="24"/>
      <c r="E29" s="25">
        <v>10550</v>
      </c>
      <c r="F29" s="26"/>
      <c r="G29" s="23" t="s">
        <v>14</v>
      </c>
      <c r="H29" s="27">
        <f t="shared" si="0"/>
        <v>3050</v>
      </c>
      <c r="I29" s="28">
        <v>7350</v>
      </c>
      <c r="J29" s="28">
        <v>0</v>
      </c>
      <c r="K29" s="29">
        <v>150</v>
      </c>
    </row>
    <row r="30" spans="1:11" x14ac:dyDescent="0.35">
      <c r="A30" s="26">
        <v>44107</v>
      </c>
      <c r="B30" s="23" t="s">
        <v>85</v>
      </c>
      <c r="C30" s="23" t="s">
        <v>86</v>
      </c>
      <c r="D30" s="24"/>
      <c r="E30" s="25">
        <v>16369</v>
      </c>
      <c r="F30" s="26"/>
      <c r="G30" s="23" t="s">
        <v>14</v>
      </c>
      <c r="H30" s="27">
        <f t="shared" si="0"/>
        <v>11109.85</v>
      </c>
      <c r="I30" s="28">
        <v>3150</v>
      </c>
      <c r="J30" s="28">
        <v>1640</v>
      </c>
      <c r="K30" s="29">
        <v>2109.15</v>
      </c>
    </row>
    <row r="31" spans="1:11" x14ac:dyDescent="0.35">
      <c r="A31" s="26" t="s">
        <v>53</v>
      </c>
      <c r="B31" s="23" t="s">
        <v>87</v>
      </c>
      <c r="C31" s="23" t="s">
        <v>88</v>
      </c>
      <c r="D31" s="24"/>
      <c r="E31" s="25">
        <v>8860</v>
      </c>
      <c r="F31" s="26">
        <v>44477</v>
      </c>
      <c r="G31" s="23" t="s">
        <v>14</v>
      </c>
      <c r="H31" s="27">
        <f t="shared" si="0"/>
        <v>5924.81</v>
      </c>
      <c r="I31" s="28">
        <v>2800</v>
      </c>
      <c r="J31" s="28">
        <v>1060</v>
      </c>
      <c r="K31" s="29">
        <v>135.19</v>
      </c>
    </row>
    <row r="32" spans="1:11" x14ac:dyDescent="0.35">
      <c r="A32" s="26">
        <v>44471</v>
      </c>
      <c r="B32" s="23" t="s">
        <v>89</v>
      </c>
      <c r="C32" s="23" t="s">
        <v>90</v>
      </c>
      <c r="D32" s="24"/>
      <c r="E32" s="25">
        <v>17632</v>
      </c>
      <c r="F32" s="26">
        <v>44415</v>
      </c>
      <c r="G32" s="23" t="s">
        <v>14</v>
      </c>
      <c r="H32" s="27">
        <f t="shared" si="0"/>
        <v>12400.42</v>
      </c>
      <c r="I32" s="28">
        <v>3500</v>
      </c>
      <c r="J32" s="28">
        <v>1840</v>
      </c>
      <c r="K32" s="29">
        <v>1731.58</v>
      </c>
    </row>
    <row r="33" spans="1:11" x14ac:dyDescent="0.35">
      <c r="A33" s="26" t="s">
        <v>91</v>
      </c>
      <c r="B33" s="23" t="s">
        <v>68</v>
      </c>
      <c r="C33" s="23" t="s">
        <v>92</v>
      </c>
      <c r="D33" s="24"/>
      <c r="E33" s="25">
        <v>6328</v>
      </c>
      <c r="F33" s="26"/>
      <c r="G33" s="23" t="s">
        <v>14</v>
      </c>
      <c r="H33" s="27">
        <f t="shared" si="0"/>
        <v>4578</v>
      </c>
      <c r="I33" s="28">
        <v>1750</v>
      </c>
      <c r="J33" s="28">
        <v>510</v>
      </c>
      <c r="K33" s="29">
        <v>0</v>
      </c>
    </row>
    <row r="34" spans="1:11" x14ac:dyDescent="0.35">
      <c r="A34" s="26">
        <v>44293</v>
      </c>
      <c r="B34" s="23" t="s">
        <v>93</v>
      </c>
      <c r="C34" s="23" t="s">
        <v>94</v>
      </c>
      <c r="D34" s="24"/>
      <c r="E34" s="25">
        <v>10854</v>
      </c>
      <c r="F34" s="26" t="s">
        <v>95</v>
      </c>
      <c r="G34" s="23" t="s">
        <v>14</v>
      </c>
      <c r="H34" s="27">
        <f t="shared" si="0"/>
        <v>6654</v>
      </c>
      <c r="I34" s="28">
        <v>2800</v>
      </c>
      <c r="J34" s="28">
        <v>1240</v>
      </c>
      <c r="K34" s="29">
        <v>1400</v>
      </c>
    </row>
    <row r="35" spans="1:11" x14ac:dyDescent="0.35">
      <c r="A35" s="26" t="s">
        <v>96</v>
      </c>
      <c r="B35" s="23" t="s">
        <v>97</v>
      </c>
      <c r="C35" s="23" t="s">
        <v>98</v>
      </c>
      <c r="D35" s="24"/>
      <c r="E35" s="25">
        <v>12000</v>
      </c>
      <c r="F35" s="26" t="s">
        <v>99</v>
      </c>
      <c r="G35" s="23" t="s">
        <v>14</v>
      </c>
      <c r="H35" s="27">
        <f t="shared" si="0"/>
        <v>6750</v>
      </c>
      <c r="I35" s="25">
        <v>5250</v>
      </c>
      <c r="J35" s="25">
        <v>1434</v>
      </c>
      <c r="K35" s="29">
        <v>0</v>
      </c>
    </row>
    <row r="36" spans="1:11" x14ac:dyDescent="0.35">
      <c r="A36" s="26" t="s">
        <v>100</v>
      </c>
      <c r="B36" s="23" t="s">
        <v>101</v>
      </c>
      <c r="C36" s="23" t="s">
        <v>102</v>
      </c>
      <c r="D36" s="24"/>
      <c r="E36" s="25">
        <v>7430</v>
      </c>
      <c r="F36" s="26">
        <v>44477</v>
      </c>
      <c r="G36" s="23" t="s">
        <v>14</v>
      </c>
      <c r="H36" s="27">
        <f t="shared" si="0"/>
        <v>4980</v>
      </c>
      <c r="I36" s="28">
        <v>2450</v>
      </c>
      <c r="J36" s="28">
        <v>1000</v>
      </c>
      <c r="K36" s="29">
        <v>0</v>
      </c>
    </row>
    <row r="37" spans="1:11" x14ac:dyDescent="0.35">
      <c r="A37" s="26" t="s">
        <v>37</v>
      </c>
      <c r="B37" s="23" t="s">
        <v>57</v>
      </c>
      <c r="C37" s="23" t="s">
        <v>103</v>
      </c>
      <c r="D37" s="24"/>
      <c r="E37" s="25">
        <v>7200</v>
      </c>
      <c r="F37" s="26"/>
      <c r="G37" s="23" t="s">
        <v>14</v>
      </c>
      <c r="H37" s="27">
        <f>E37-I37-K37</f>
        <v>4050</v>
      </c>
      <c r="I37" s="28">
        <v>3150</v>
      </c>
      <c r="J37" s="28">
        <v>820</v>
      </c>
      <c r="K37" s="29">
        <v>0</v>
      </c>
    </row>
    <row r="38" spans="1:11" x14ac:dyDescent="0.35">
      <c r="A38" s="26" t="s">
        <v>104</v>
      </c>
      <c r="B38" s="23" t="s">
        <v>105</v>
      </c>
      <c r="C38" s="23" t="s">
        <v>106</v>
      </c>
      <c r="D38" s="24"/>
      <c r="E38" s="25">
        <v>7221.14</v>
      </c>
      <c r="F38" s="26">
        <v>44508</v>
      </c>
      <c r="G38" s="23" t="s">
        <v>14</v>
      </c>
      <c r="H38" s="27">
        <f t="shared" ref="H38:H79" si="1">E38-I38-J38-K38</f>
        <v>2887.9500000000003</v>
      </c>
      <c r="I38" s="28">
        <v>3150</v>
      </c>
      <c r="J38" s="28">
        <v>1048</v>
      </c>
      <c r="K38" s="29">
        <v>135.19</v>
      </c>
    </row>
    <row r="39" spans="1:11" x14ac:dyDescent="0.35">
      <c r="A39" s="26" t="s">
        <v>107</v>
      </c>
      <c r="B39" s="23" t="s">
        <v>108</v>
      </c>
      <c r="C39" s="23" t="s">
        <v>109</v>
      </c>
      <c r="D39" s="24"/>
      <c r="E39" s="25">
        <v>16140</v>
      </c>
      <c r="F39" s="26" t="s">
        <v>110</v>
      </c>
      <c r="G39" s="23" t="s">
        <v>14</v>
      </c>
      <c r="H39" s="27">
        <f t="shared" si="1"/>
        <v>11015</v>
      </c>
      <c r="I39" s="28">
        <v>2100</v>
      </c>
      <c r="J39" s="28">
        <v>1375</v>
      </c>
      <c r="K39" s="29">
        <v>1650</v>
      </c>
    </row>
    <row r="40" spans="1:11" x14ac:dyDescent="0.35">
      <c r="A40" s="26">
        <v>44261</v>
      </c>
      <c r="B40" s="23" t="s">
        <v>111</v>
      </c>
      <c r="C40" s="23" t="s">
        <v>112</v>
      </c>
      <c r="D40" s="24"/>
      <c r="E40" s="25">
        <v>4080</v>
      </c>
      <c r="F40" s="26">
        <v>44539</v>
      </c>
      <c r="G40" s="23" t="s">
        <v>14</v>
      </c>
      <c r="H40" s="27">
        <f t="shared" si="1"/>
        <v>2780</v>
      </c>
      <c r="I40" s="28">
        <v>1050</v>
      </c>
      <c r="J40" s="28">
        <v>250</v>
      </c>
      <c r="K40" s="29">
        <v>0</v>
      </c>
    </row>
    <row r="41" spans="1:11" x14ac:dyDescent="0.35">
      <c r="A41" s="26" t="s">
        <v>113</v>
      </c>
      <c r="B41" s="23" t="s">
        <v>114</v>
      </c>
      <c r="C41" s="23" t="s">
        <v>115</v>
      </c>
      <c r="D41" s="24"/>
      <c r="E41" s="25">
        <v>28740</v>
      </c>
      <c r="F41" s="26" t="s">
        <v>95</v>
      </c>
      <c r="G41" s="23" t="s">
        <v>14</v>
      </c>
      <c r="H41" s="27">
        <f t="shared" si="1"/>
        <v>17080</v>
      </c>
      <c r="I41" s="28">
        <v>4200</v>
      </c>
      <c r="J41" s="28">
        <v>4760</v>
      </c>
      <c r="K41" s="29">
        <v>2700</v>
      </c>
    </row>
    <row r="42" spans="1:11" x14ac:dyDescent="0.35">
      <c r="A42" s="26" t="s">
        <v>116</v>
      </c>
      <c r="B42" s="23" t="s">
        <v>117</v>
      </c>
      <c r="C42" s="23" t="s">
        <v>118</v>
      </c>
      <c r="D42" s="24"/>
      <c r="E42" s="25">
        <v>12578</v>
      </c>
      <c r="F42" s="26">
        <v>44236</v>
      </c>
      <c r="G42" s="23" t="s">
        <v>14</v>
      </c>
      <c r="H42" s="27">
        <f>E42-I42-J42-K42</f>
        <v>7043</v>
      </c>
      <c r="I42" s="28">
        <v>2450</v>
      </c>
      <c r="J42" s="28">
        <v>2335</v>
      </c>
      <c r="K42" s="29">
        <v>750</v>
      </c>
    </row>
    <row r="43" spans="1:11" x14ac:dyDescent="0.35">
      <c r="A43" s="26">
        <v>44535</v>
      </c>
      <c r="B43" s="23" t="s">
        <v>119</v>
      </c>
      <c r="C43" s="23" t="s">
        <v>120</v>
      </c>
      <c r="D43" s="24"/>
      <c r="E43" s="25">
        <v>9100</v>
      </c>
      <c r="F43" s="26" t="s">
        <v>95</v>
      </c>
      <c r="G43" s="23" t="s">
        <v>14</v>
      </c>
      <c r="H43" s="27">
        <f t="shared" si="1"/>
        <v>4690</v>
      </c>
      <c r="I43" s="28">
        <v>3150</v>
      </c>
      <c r="J43" s="28">
        <v>1260</v>
      </c>
      <c r="K43" s="29">
        <v>0</v>
      </c>
    </row>
    <row r="44" spans="1:11" x14ac:dyDescent="0.35">
      <c r="A44" s="26" t="s">
        <v>95</v>
      </c>
      <c r="B44" s="23" t="s">
        <v>121</v>
      </c>
      <c r="C44" s="23" t="s">
        <v>122</v>
      </c>
      <c r="D44" s="24"/>
      <c r="E44" s="25">
        <v>7272</v>
      </c>
      <c r="F44" s="26" t="s">
        <v>123</v>
      </c>
      <c r="G44" s="23" t="s">
        <v>14</v>
      </c>
      <c r="H44" s="27">
        <f t="shared" si="1"/>
        <v>3822</v>
      </c>
      <c r="I44" s="28">
        <v>2100</v>
      </c>
      <c r="J44" s="28">
        <v>920</v>
      </c>
      <c r="K44" s="29">
        <v>430</v>
      </c>
    </row>
    <row r="45" spans="1:11" x14ac:dyDescent="0.35">
      <c r="A45" s="26" t="s">
        <v>124</v>
      </c>
      <c r="B45" s="23" t="s">
        <v>125</v>
      </c>
      <c r="C45" s="23" t="s">
        <v>126</v>
      </c>
      <c r="D45" s="24"/>
      <c r="E45" s="25">
        <v>19125</v>
      </c>
      <c r="F45" s="26">
        <v>44478</v>
      </c>
      <c r="G45" s="23" t="s">
        <v>14</v>
      </c>
      <c r="H45" s="27">
        <f t="shared" si="1"/>
        <v>13945</v>
      </c>
      <c r="I45" s="28">
        <v>3150</v>
      </c>
      <c r="J45" s="28">
        <v>2030</v>
      </c>
      <c r="K45" s="29">
        <v>0</v>
      </c>
    </row>
    <row r="46" spans="1:11" x14ac:dyDescent="0.35">
      <c r="A46" s="26" t="s">
        <v>127</v>
      </c>
      <c r="B46" s="23" t="s">
        <v>128</v>
      </c>
      <c r="C46" s="23" t="s">
        <v>129</v>
      </c>
      <c r="D46" s="24"/>
      <c r="E46" s="25">
        <v>5074</v>
      </c>
      <c r="F46" s="26"/>
      <c r="G46" s="23" t="s">
        <v>14</v>
      </c>
      <c r="H46" s="27">
        <f t="shared" si="1"/>
        <v>1124</v>
      </c>
      <c r="I46" s="28">
        <v>2800</v>
      </c>
      <c r="J46" s="28">
        <v>720</v>
      </c>
      <c r="K46" s="29">
        <v>430</v>
      </c>
    </row>
    <row r="47" spans="1:11" x14ac:dyDescent="0.35">
      <c r="A47" s="26" t="s">
        <v>130</v>
      </c>
      <c r="B47" s="23" t="s">
        <v>131</v>
      </c>
      <c r="C47" s="23" t="s">
        <v>132</v>
      </c>
      <c r="D47" s="24"/>
      <c r="E47" s="25">
        <v>10120</v>
      </c>
      <c r="F47" s="26">
        <v>44417</v>
      </c>
      <c r="G47" s="23" t="s">
        <v>14</v>
      </c>
      <c r="H47" s="27">
        <f t="shared" si="1"/>
        <v>5570</v>
      </c>
      <c r="I47" s="28">
        <v>4550</v>
      </c>
      <c r="J47" s="28">
        <v>0</v>
      </c>
      <c r="K47" s="29">
        <v>0</v>
      </c>
    </row>
    <row r="48" spans="1:11" x14ac:dyDescent="0.35">
      <c r="A48" s="26">
        <v>44205</v>
      </c>
      <c r="B48" s="23" t="s">
        <v>133</v>
      </c>
      <c r="C48" s="23" t="s">
        <v>134</v>
      </c>
      <c r="D48" s="24"/>
      <c r="E48" s="25">
        <v>33411</v>
      </c>
      <c r="F48" s="26"/>
      <c r="G48" s="23" t="s">
        <v>14</v>
      </c>
      <c r="H48" s="27">
        <f t="shared" si="1"/>
        <v>26961</v>
      </c>
      <c r="I48" s="28">
        <v>2100</v>
      </c>
      <c r="J48" s="28">
        <v>4350</v>
      </c>
      <c r="K48" s="29">
        <v>0</v>
      </c>
    </row>
    <row r="49" spans="1:11" x14ac:dyDescent="0.35">
      <c r="A49" s="26" t="s">
        <v>135</v>
      </c>
      <c r="B49" s="23" t="s">
        <v>136</v>
      </c>
      <c r="C49" s="23" t="s">
        <v>137</v>
      </c>
      <c r="D49" s="24"/>
      <c r="E49" s="25">
        <v>16600</v>
      </c>
      <c r="F49" s="26" t="s">
        <v>138</v>
      </c>
      <c r="G49" s="23" t="s">
        <v>14</v>
      </c>
      <c r="H49" s="27">
        <f t="shared" si="1"/>
        <v>11350</v>
      </c>
      <c r="I49" s="28">
        <v>5250</v>
      </c>
      <c r="J49" s="28">
        <v>0</v>
      </c>
      <c r="K49" s="29">
        <v>0</v>
      </c>
    </row>
    <row r="50" spans="1:11" x14ac:dyDescent="0.35">
      <c r="A50" s="26" t="s">
        <v>113</v>
      </c>
      <c r="B50" s="23" t="s">
        <v>139</v>
      </c>
      <c r="C50" s="23" t="s">
        <v>140</v>
      </c>
      <c r="D50" s="24"/>
      <c r="E50" s="25">
        <v>9000</v>
      </c>
      <c r="F50" s="26"/>
      <c r="G50" s="23" t="s">
        <v>14</v>
      </c>
      <c r="H50" s="27">
        <f t="shared" si="1"/>
        <v>5060</v>
      </c>
      <c r="I50" s="28">
        <v>2800</v>
      </c>
      <c r="J50" s="28">
        <v>1140</v>
      </c>
      <c r="K50" s="29">
        <v>0</v>
      </c>
    </row>
    <row r="51" spans="1:11" x14ac:dyDescent="0.35">
      <c r="A51" s="26" t="s">
        <v>113</v>
      </c>
      <c r="B51" s="23" t="s">
        <v>141</v>
      </c>
      <c r="C51" s="23" t="s">
        <v>32</v>
      </c>
      <c r="D51" s="24"/>
      <c r="E51" s="25">
        <v>35340</v>
      </c>
      <c r="F51" s="26">
        <v>44264</v>
      </c>
      <c r="G51" s="23" t="s">
        <v>14</v>
      </c>
      <c r="H51" s="27">
        <f t="shared" si="1"/>
        <v>16249</v>
      </c>
      <c r="I51" s="28">
        <v>9100</v>
      </c>
      <c r="J51" s="28">
        <v>6760</v>
      </c>
      <c r="K51" s="29">
        <v>3231</v>
      </c>
    </row>
    <row r="52" spans="1:11" x14ac:dyDescent="0.35">
      <c r="A52" s="26">
        <v>44448</v>
      </c>
      <c r="B52" s="23" t="s">
        <v>142</v>
      </c>
      <c r="C52" s="23" t="s">
        <v>143</v>
      </c>
      <c r="D52" s="24"/>
      <c r="E52" s="25">
        <v>19830</v>
      </c>
      <c r="F52" s="26">
        <v>44296</v>
      </c>
      <c r="G52" s="23" t="s">
        <v>14</v>
      </c>
      <c r="H52" s="27">
        <f t="shared" si="1"/>
        <v>12680</v>
      </c>
      <c r="I52" s="28">
        <v>4200</v>
      </c>
      <c r="J52" s="28">
        <v>2950</v>
      </c>
      <c r="K52" s="29">
        <v>0</v>
      </c>
    </row>
    <row r="53" spans="1:11" x14ac:dyDescent="0.35">
      <c r="A53" s="26" t="s">
        <v>144</v>
      </c>
      <c r="B53" s="23" t="s">
        <v>145</v>
      </c>
      <c r="C53" s="23" t="s">
        <v>146</v>
      </c>
      <c r="D53" s="24"/>
      <c r="E53" s="25">
        <v>3180</v>
      </c>
      <c r="F53" s="26" t="s">
        <v>147</v>
      </c>
      <c r="G53" s="23" t="s">
        <v>14</v>
      </c>
      <c r="H53" s="27">
        <f t="shared" si="1"/>
        <v>1260</v>
      </c>
      <c r="I53" s="28">
        <v>1400</v>
      </c>
      <c r="J53" s="28">
        <v>520</v>
      </c>
      <c r="K53" s="29">
        <v>0</v>
      </c>
    </row>
    <row r="54" spans="1:11" x14ac:dyDescent="0.35">
      <c r="A54" s="26" t="s">
        <v>148</v>
      </c>
      <c r="B54" s="23" t="s">
        <v>149</v>
      </c>
      <c r="C54" s="23" t="s">
        <v>150</v>
      </c>
      <c r="D54" s="24"/>
      <c r="E54" s="25">
        <v>8289</v>
      </c>
      <c r="F54" s="26"/>
      <c r="G54" s="23" t="s">
        <v>14</v>
      </c>
      <c r="H54" s="27">
        <f t="shared" si="1"/>
        <v>5234</v>
      </c>
      <c r="I54" s="28">
        <v>1930</v>
      </c>
      <c r="J54" s="28">
        <v>1125</v>
      </c>
      <c r="K54" s="29">
        <v>0</v>
      </c>
    </row>
    <row r="55" spans="1:11" x14ac:dyDescent="0.35">
      <c r="A55" s="26" t="s">
        <v>151</v>
      </c>
      <c r="B55" s="23" t="s">
        <v>152</v>
      </c>
      <c r="C55" s="23" t="s">
        <v>153</v>
      </c>
      <c r="D55" s="24"/>
      <c r="E55" s="25">
        <v>7765</v>
      </c>
      <c r="F55" s="26"/>
      <c r="G55" s="23" t="s">
        <v>14</v>
      </c>
      <c r="H55" s="27">
        <f t="shared" si="1"/>
        <v>2659</v>
      </c>
      <c r="I55" s="28">
        <v>3500</v>
      </c>
      <c r="J55" s="28">
        <v>880</v>
      </c>
      <c r="K55" s="29">
        <v>726</v>
      </c>
    </row>
    <row r="56" spans="1:11" x14ac:dyDescent="0.35">
      <c r="A56" s="26">
        <v>44417</v>
      </c>
      <c r="B56" s="23" t="s">
        <v>154</v>
      </c>
      <c r="C56" s="23" t="s">
        <v>155</v>
      </c>
      <c r="D56" s="24"/>
      <c r="E56" s="25">
        <v>3400</v>
      </c>
      <c r="F56" s="26">
        <v>44296</v>
      </c>
      <c r="G56" s="23" t="s">
        <v>14</v>
      </c>
      <c r="H56" s="27">
        <f t="shared" si="1"/>
        <v>240</v>
      </c>
      <c r="I56" s="28">
        <v>1400</v>
      </c>
      <c r="J56" s="28">
        <v>1760</v>
      </c>
      <c r="K56" s="29"/>
    </row>
    <row r="57" spans="1:11" x14ac:dyDescent="0.35">
      <c r="A57" s="26" t="s">
        <v>156</v>
      </c>
      <c r="B57" s="23" t="s">
        <v>157</v>
      </c>
      <c r="C57" s="23" t="s">
        <v>158</v>
      </c>
      <c r="D57" s="24"/>
      <c r="E57" s="25">
        <v>7240</v>
      </c>
      <c r="F57" s="26">
        <v>44296</v>
      </c>
      <c r="G57" s="23" t="s">
        <v>14</v>
      </c>
      <c r="H57" s="27">
        <f t="shared" si="1"/>
        <v>3272</v>
      </c>
      <c r="I57" s="28">
        <v>2100</v>
      </c>
      <c r="J57" s="28">
        <v>1868</v>
      </c>
      <c r="K57" s="29">
        <v>0</v>
      </c>
    </row>
    <row r="58" spans="1:11" x14ac:dyDescent="0.35">
      <c r="A58" s="26">
        <v>44531</v>
      </c>
      <c r="B58" s="23" t="s">
        <v>80</v>
      </c>
      <c r="C58" s="23" t="s">
        <v>159</v>
      </c>
      <c r="D58" s="24"/>
      <c r="E58" s="25">
        <v>14416</v>
      </c>
      <c r="F58" s="26" t="s">
        <v>160</v>
      </c>
      <c r="G58" s="23" t="s">
        <v>14</v>
      </c>
      <c r="H58" s="27">
        <f t="shared" si="1"/>
        <v>8496.880000000001</v>
      </c>
      <c r="I58" s="28">
        <v>2800</v>
      </c>
      <c r="J58" s="28">
        <v>1920</v>
      </c>
      <c r="K58" s="29">
        <v>1199.1199999999999</v>
      </c>
    </row>
    <row r="59" spans="1:11" x14ac:dyDescent="0.35">
      <c r="A59" s="26" t="s">
        <v>160</v>
      </c>
      <c r="B59" s="23" t="s">
        <v>161</v>
      </c>
      <c r="C59" s="23" t="s">
        <v>162</v>
      </c>
      <c r="D59" s="24"/>
      <c r="E59" s="25">
        <v>4748</v>
      </c>
      <c r="F59" s="26" t="s">
        <v>163</v>
      </c>
      <c r="G59" s="23" t="s">
        <v>14</v>
      </c>
      <c r="H59" s="27">
        <f t="shared" si="1"/>
        <v>2158</v>
      </c>
      <c r="I59" s="28">
        <v>1750</v>
      </c>
      <c r="J59" s="28">
        <v>440</v>
      </c>
      <c r="K59" s="29">
        <v>400</v>
      </c>
    </row>
    <row r="60" spans="1:11" x14ac:dyDescent="0.35">
      <c r="A60" s="26">
        <v>44315</v>
      </c>
      <c r="B60" s="23" t="s">
        <v>57</v>
      </c>
      <c r="C60" s="23" t="s">
        <v>164</v>
      </c>
      <c r="D60" s="24"/>
      <c r="E60" s="25">
        <v>13970</v>
      </c>
      <c r="F60" s="26">
        <v>44459</v>
      </c>
      <c r="G60" s="23" t="s">
        <v>14</v>
      </c>
      <c r="H60" s="27">
        <f t="shared" si="1"/>
        <v>7420</v>
      </c>
      <c r="I60" s="28">
        <v>4550</v>
      </c>
      <c r="J60" s="28">
        <v>1340</v>
      </c>
      <c r="K60" s="29">
        <v>660</v>
      </c>
    </row>
    <row r="61" spans="1:11" x14ac:dyDescent="0.35">
      <c r="A61" s="26">
        <v>44446</v>
      </c>
      <c r="B61" s="23" t="s">
        <v>117</v>
      </c>
      <c r="C61" s="23" t="s">
        <v>165</v>
      </c>
      <c r="D61" s="24"/>
      <c r="E61" s="25">
        <v>14810</v>
      </c>
      <c r="F61" s="26">
        <v>44459</v>
      </c>
      <c r="G61" s="23" t="s">
        <v>14</v>
      </c>
      <c r="H61" s="27">
        <f t="shared" si="1"/>
        <v>10880</v>
      </c>
      <c r="I61" s="28">
        <v>2100</v>
      </c>
      <c r="J61" s="28">
        <v>1830</v>
      </c>
      <c r="K61" s="29">
        <v>0</v>
      </c>
    </row>
    <row r="62" spans="1:11" x14ac:dyDescent="0.35">
      <c r="A62" s="26">
        <v>44369</v>
      </c>
      <c r="B62" s="23" t="s">
        <v>71</v>
      </c>
      <c r="C62" s="23" t="s">
        <v>166</v>
      </c>
      <c r="D62" s="24"/>
      <c r="E62" s="25">
        <v>748</v>
      </c>
      <c r="F62" s="26">
        <v>44491</v>
      </c>
      <c r="G62" s="23" t="s">
        <v>14</v>
      </c>
      <c r="H62" s="27">
        <f t="shared" si="1"/>
        <v>748</v>
      </c>
      <c r="I62" s="28">
        <v>0</v>
      </c>
      <c r="J62" s="28">
        <v>0</v>
      </c>
      <c r="K62" s="29">
        <v>0</v>
      </c>
    </row>
    <row r="63" spans="1:11" x14ac:dyDescent="0.35">
      <c r="A63" s="26">
        <v>44431</v>
      </c>
      <c r="B63" s="23" t="s">
        <v>167</v>
      </c>
      <c r="C63" s="23" t="s">
        <v>168</v>
      </c>
      <c r="D63" s="24"/>
      <c r="E63" s="25">
        <v>5415</v>
      </c>
      <c r="F63" s="26">
        <v>44490</v>
      </c>
      <c r="G63" s="23" t="s">
        <v>14</v>
      </c>
      <c r="H63" s="27">
        <v>2450</v>
      </c>
      <c r="I63" s="28">
        <v>954</v>
      </c>
      <c r="J63" s="28">
        <v>0</v>
      </c>
      <c r="K63" s="29"/>
    </row>
    <row r="64" spans="1:11" x14ac:dyDescent="0.35">
      <c r="A64" s="26">
        <v>44455</v>
      </c>
      <c r="B64" s="23" t="s">
        <v>169</v>
      </c>
      <c r="C64" s="23" t="s">
        <v>170</v>
      </c>
      <c r="D64" s="24"/>
      <c r="E64" s="25">
        <v>4110</v>
      </c>
      <c r="F64" s="26">
        <v>44490</v>
      </c>
      <c r="G64" s="23" t="s">
        <v>14</v>
      </c>
      <c r="H64" s="27">
        <f t="shared" si="1"/>
        <v>1720</v>
      </c>
      <c r="I64" s="28">
        <v>1750</v>
      </c>
      <c r="J64" s="28">
        <v>440</v>
      </c>
      <c r="K64" s="29">
        <v>200</v>
      </c>
    </row>
    <row r="65" spans="1:11" x14ac:dyDescent="0.35">
      <c r="A65" s="26">
        <v>44420</v>
      </c>
      <c r="B65" s="23" t="s">
        <v>171</v>
      </c>
      <c r="C65" s="23" t="s">
        <v>172</v>
      </c>
      <c r="D65" s="24"/>
      <c r="E65" s="25">
        <v>6800</v>
      </c>
      <c r="F65" s="26">
        <v>44459</v>
      </c>
      <c r="G65" s="23" t="s">
        <v>14</v>
      </c>
      <c r="H65" s="27">
        <f t="shared" si="1"/>
        <v>2880</v>
      </c>
      <c r="I65" s="28">
        <v>2800</v>
      </c>
      <c r="J65" s="28">
        <v>1120</v>
      </c>
      <c r="K65" s="29">
        <v>0</v>
      </c>
    </row>
    <row r="66" spans="1:11" x14ac:dyDescent="0.35">
      <c r="A66" s="26">
        <v>44290</v>
      </c>
      <c r="B66" s="23" t="s">
        <v>173</v>
      </c>
      <c r="C66" s="23" t="s">
        <v>174</v>
      </c>
      <c r="D66" s="24">
        <v>6000</v>
      </c>
      <c r="E66" s="25">
        <f>D66*1.183</f>
        <v>7098</v>
      </c>
      <c r="F66" s="26">
        <v>44475</v>
      </c>
      <c r="G66" s="23" t="s">
        <v>24</v>
      </c>
      <c r="H66" s="27">
        <f>D66-I66-J66-K66</f>
        <v>3800</v>
      </c>
      <c r="I66" s="28">
        <v>1400</v>
      </c>
      <c r="J66" s="28">
        <v>800</v>
      </c>
      <c r="K66" s="29">
        <v>0</v>
      </c>
    </row>
    <row r="67" spans="1:11" x14ac:dyDescent="0.35">
      <c r="A67" s="26">
        <v>44406</v>
      </c>
      <c r="B67" s="23" t="s">
        <v>128</v>
      </c>
      <c r="C67" s="23" t="s">
        <v>175</v>
      </c>
      <c r="D67" s="24"/>
      <c r="E67" s="25">
        <v>7260</v>
      </c>
      <c r="F67" s="26">
        <v>44479</v>
      </c>
      <c r="G67" s="23" t="s">
        <v>14</v>
      </c>
      <c r="H67" s="27">
        <f t="shared" si="1"/>
        <v>2970</v>
      </c>
      <c r="I67" s="28">
        <v>3150</v>
      </c>
      <c r="J67" s="28">
        <v>1140</v>
      </c>
      <c r="K67" s="29">
        <v>0</v>
      </c>
    </row>
    <row r="68" spans="1:11" x14ac:dyDescent="0.35">
      <c r="A68" s="26">
        <v>44463</v>
      </c>
      <c r="B68" s="23" t="s">
        <v>176</v>
      </c>
      <c r="C68" s="23" t="s">
        <v>177</v>
      </c>
      <c r="D68" s="24"/>
      <c r="E68" s="25">
        <v>2631</v>
      </c>
      <c r="F68" s="26">
        <v>44473</v>
      </c>
      <c r="G68" s="23" t="s">
        <v>14</v>
      </c>
      <c r="H68" s="27">
        <f t="shared" si="1"/>
        <v>831</v>
      </c>
      <c r="I68" s="28">
        <v>1400</v>
      </c>
      <c r="J68" s="28">
        <v>400</v>
      </c>
      <c r="K68" s="29">
        <v>0</v>
      </c>
    </row>
    <row r="69" spans="1:11" x14ac:dyDescent="0.35">
      <c r="A69" s="26">
        <v>44470</v>
      </c>
      <c r="B69" s="23" t="s">
        <v>178</v>
      </c>
      <c r="C69" s="23" t="s">
        <v>179</v>
      </c>
      <c r="D69" s="24"/>
      <c r="E69" s="25">
        <v>10449</v>
      </c>
      <c r="F69" s="26">
        <v>44490</v>
      </c>
      <c r="G69" s="23" t="s">
        <v>14</v>
      </c>
      <c r="H69" s="27">
        <f t="shared" si="1"/>
        <v>5655</v>
      </c>
      <c r="I69" s="28">
        <v>3500</v>
      </c>
      <c r="J69" s="28">
        <v>1094</v>
      </c>
      <c r="K69" s="29">
        <v>200</v>
      </c>
    </row>
    <row r="70" spans="1:11" x14ac:dyDescent="0.35">
      <c r="A70" s="26">
        <v>44463</v>
      </c>
      <c r="B70" s="23" t="s">
        <v>180</v>
      </c>
      <c r="C70" s="23" t="s">
        <v>181</v>
      </c>
      <c r="D70" s="24"/>
      <c r="E70" s="25">
        <v>2053</v>
      </c>
      <c r="F70" s="26">
        <v>44473</v>
      </c>
      <c r="G70" s="23" t="s">
        <v>14</v>
      </c>
      <c r="H70" s="27">
        <f t="shared" si="1"/>
        <v>433</v>
      </c>
      <c r="I70" s="28">
        <v>1050</v>
      </c>
      <c r="J70" s="28">
        <v>240</v>
      </c>
      <c r="K70" s="29">
        <v>330</v>
      </c>
    </row>
    <row r="71" spans="1:11" x14ac:dyDescent="0.35">
      <c r="A71" s="26">
        <v>44279</v>
      </c>
      <c r="B71" s="23" t="s">
        <v>182</v>
      </c>
      <c r="C71" s="23" t="s">
        <v>183</v>
      </c>
      <c r="D71" s="24"/>
      <c r="E71" s="25">
        <v>9450</v>
      </c>
      <c r="F71" s="26">
        <v>44455</v>
      </c>
      <c r="G71" s="23" t="s">
        <v>14</v>
      </c>
      <c r="H71" s="27">
        <f t="shared" si="1"/>
        <v>4550</v>
      </c>
      <c r="I71" s="28">
        <v>4900</v>
      </c>
      <c r="J71" s="28">
        <v>0</v>
      </c>
      <c r="K71" s="29"/>
    </row>
    <row r="72" spans="1:11" x14ac:dyDescent="0.35">
      <c r="A72" s="26">
        <v>44461</v>
      </c>
      <c r="B72" s="23" t="s">
        <v>184</v>
      </c>
      <c r="C72" s="23" t="s">
        <v>185</v>
      </c>
      <c r="D72" s="24"/>
      <c r="E72" s="25">
        <v>7895</v>
      </c>
      <c r="F72" s="26">
        <v>44483</v>
      </c>
      <c r="G72" s="23" t="s">
        <v>14</v>
      </c>
      <c r="H72" s="27">
        <f t="shared" si="1"/>
        <v>1315</v>
      </c>
      <c r="I72" s="28">
        <v>4550</v>
      </c>
      <c r="J72" s="28">
        <v>1330</v>
      </c>
      <c r="K72" s="29">
        <v>700</v>
      </c>
    </row>
    <row r="73" spans="1:11" x14ac:dyDescent="0.35">
      <c r="A73" s="26">
        <v>44468</v>
      </c>
      <c r="B73" s="23" t="s">
        <v>186</v>
      </c>
      <c r="C73" s="23" t="s">
        <v>187</v>
      </c>
      <c r="D73" s="24"/>
      <c r="E73" s="25">
        <v>5962</v>
      </c>
      <c r="F73" s="26">
        <v>44490</v>
      </c>
      <c r="G73" s="23" t="s">
        <v>14</v>
      </c>
      <c r="H73" s="27">
        <f t="shared" si="1"/>
        <v>4082</v>
      </c>
      <c r="I73" s="28">
        <v>1400</v>
      </c>
      <c r="J73" s="28">
        <v>480</v>
      </c>
      <c r="K73" s="29">
        <v>0</v>
      </c>
    </row>
    <row r="74" spans="1:11" x14ac:dyDescent="0.35">
      <c r="A74" s="26">
        <v>44481</v>
      </c>
      <c r="B74" s="23" t="s">
        <v>188</v>
      </c>
      <c r="C74" s="23" t="s">
        <v>189</v>
      </c>
      <c r="D74" s="24"/>
      <c r="E74" s="25">
        <v>10358</v>
      </c>
      <c r="F74" s="26">
        <v>44490</v>
      </c>
      <c r="G74" s="23" t="s">
        <v>14</v>
      </c>
      <c r="H74" s="27">
        <f t="shared" si="1"/>
        <v>7008</v>
      </c>
      <c r="I74" s="28">
        <v>1750</v>
      </c>
      <c r="J74" s="28">
        <v>1100</v>
      </c>
      <c r="K74" s="29">
        <v>500</v>
      </c>
    </row>
    <row r="75" spans="1:11" x14ac:dyDescent="0.35">
      <c r="A75" s="26">
        <v>44484</v>
      </c>
      <c r="B75" s="23" t="s">
        <v>190</v>
      </c>
      <c r="C75" s="23" t="s">
        <v>191</v>
      </c>
      <c r="D75" s="24"/>
      <c r="E75" s="25">
        <v>3616</v>
      </c>
      <c r="F75" s="26">
        <v>44490</v>
      </c>
      <c r="G75" s="23" t="s">
        <v>14</v>
      </c>
      <c r="H75" s="27">
        <f t="shared" si="1"/>
        <v>2006</v>
      </c>
      <c r="I75" s="28">
        <v>1050</v>
      </c>
      <c r="J75" s="28">
        <v>560</v>
      </c>
      <c r="K75" s="29"/>
    </row>
    <row r="76" spans="1:11" x14ac:dyDescent="0.35">
      <c r="A76" s="26">
        <v>44475</v>
      </c>
      <c r="B76" s="23" t="s">
        <v>192</v>
      </c>
      <c r="C76" s="23" t="s">
        <v>193</v>
      </c>
      <c r="D76" s="24"/>
      <c r="E76" s="25">
        <v>3592</v>
      </c>
      <c r="F76" s="26">
        <v>44490</v>
      </c>
      <c r="G76" s="23" t="s">
        <v>14</v>
      </c>
      <c r="H76" s="27">
        <f t="shared" si="1"/>
        <v>1902</v>
      </c>
      <c r="I76" s="28">
        <v>1050</v>
      </c>
      <c r="J76" s="28">
        <v>440</v>
      </c>
      <c r="K76" s="29">
        <v>200</v>
      </c>
    </row>
    <row r="77" spans="1:11" x14ac:dyDescent="0.35">
      <c r="A77" s="26">
        <v>44406</v>
      </c>
      <c r="B77" s="23" t="s">
        <v>194</v>
      </c>
      <c r="C77" s="23" t="s">
        <v>195</v>
      </c>
      <c r="D77" s="24"/>
      <c r="E77" s="25">
        <v>6850</v>
      </c>
      <c r="F77" s="26">
        <v>44479</v>
      </c>
      <c r="G77" s="23" t="s">
        <v>14</v>
      </c>
      <c r="H77" s="37">
        <f t="shared" si="1"/>
        <v>3990</v>
      </c>
      <c r="I77" s="38">
        <v>2100</v>
      </c>
      <c r="J77" s="38">
        <v>760</v>
      </c>
      <c r="K77" s="39">
        <v>0</v>
      </c>
    </row>
    <row r="78" spans="1:11" x14ac:dyDescent="0.35">
      <c r="A78" s="26">
        <v>43697</v>
      </c>
      <c r="B78" s="23" t="s">
        <v>196</v>
      </c>
      <c r="C78" s="23" t="s">
        <v>197</v>
      </c>
      <c r="D78" s="24"/>
      <c r="E78" s="25">
        <v>10520</v>
      </c>
      <c r="F78" s="26">
        <v>44479</v>
      </c>
      <c r="G78" s="23" t="s">
        <v>14</v>
      </c>
      <c r="H78" s="27">
        <f t="shared" si="1"/>
        <v>5070</v>
      </c>
      <c r="I78" s="28">
        <v>4200</v>
      </c>
      <c r="J78" s="28">
        <v>1250</v>
      </c>
      <c r="K78" s="29">
        <v>0</v>
      </c>
    </row>
    <row r="79" spans="1:11" x14ac:dyDescent="0.35">
      <c r="A79" s="26">
        <v>44446</v>
      </c>
      <c r="B79" s="23" t="s">
        <v>117</v>
      </c>
      <c r="C79" s="23" t="s">
        <v>198</v>
      </c>
      <c r="D79" s="24"/>
      <c r="E79" s="25">
        <v>12400</v>
      </c>
      <c r="F79" s="26"/>
      <c r="G79" s="23" t="s">
        <v>14</v>
      </c>
      <c r="H79" s="27">
        <f t="shared" si="1"/>
        <v>8650</v>
      </c>
      <c r="I79" s="28">
        <v>2100</v>
      </c>
      <c r="J79" s="28">
        <v>1650</v>
      </c>
      <c r="K79" s="29">
        <v>0</v>
      </c>
    </row>
    <row r="80" spans="1:11" x14ac:dyDescent="0.35">
      <c r="A80" s="26">
        <v>44462</v>
      </c>
      <c r="B80" s="23" t="s">
        <v>199</v>
      </c>
      <c r="C80" s="23" t="s">
        <v>200</v>
      </c>
      <c r="D80" s="24"/>
      <c r="E80" s="25">
        <v>2631</v>
      </c>
      <c r="F80" s="26">
        <v>44468</v>
      </c>
      <c r="G80" s="23" t="s">
        <v>14</v>
      </c>
      <c r="H80" s="27">
        <f>E80-I80-J80-K80</f>
        <v>1141</v>
      </c>
      <c r="I80" s="28">
        <v>1050</v>
      </c>
      <c r="J80" s="28">
        <v>440</v>
      </c>
      <c r="K80" s="29">
        <v>0</v>
      </c>
    </row>
    <row r="81" spans="1:11" x14ac:dyDescent="0.35">
      <c r="A81" s="26">
        <v>44464</v>
      </c>
      <c r="B81" s="23" t="s">
        <v>201</v>
      </c>
      <c r="C81" s="23" t="s">
        <v>202</v>
      </c>
      <c r="D81" s="24"/>
      <c r="E81" s="25">
        <v>11920</v>
      </c>
      <c r="F81" s="26">
        <v>44490</v>
      </c>
      <c r="G81" s="23" t="s">
        <v>14</v>
      </c>
      <c r="H81" s="27">
        <f t="shared" ref="H81:H106" si="2">E81-I81-J81-K81</f>
        <v>11140</v>
      </c>
      <c r="I81" s="28">
        <v>780</v>
      </c>
      <c r="J81" s="28">
        <v>0</v>
      </c>
      <c r="K81" s="29"/>
    </row>
    <row r="82" spans="1:11" x14ac:dyDescent="0.35">
      <c r="A82" s="26">
        <v>44429</v>
      </c>
      <c r="B82" s="23" t="s">
        <v>61</v>
      </c>
      <c r="C82" s="23" t="s">
        <v>203</v>
      </c>
      <c r="D82" s="24">
        <v>5980</v>
      </c>
      <c r="E82" s="25">
        <f>D82*1.183</f>
        <v>7074.34</v>
      </c>
      <c r="F82" s="26">
        <v>44475</v>
      </c>
      <c r="G82" s="23" t="s">
        <v>24</v>
      </c>
      <c r="H82" s="27">
        <f>D82-I82-J82-K82</f>
        <v>3337</v>
      </c>
      <c r="I82" s="28">
        <v>1750</v>
      </c>
      <c r="J82" s="28">
        <v>774</v>
      </c>
      <c r="K82" s="29">
        <v>119</v>
      </c>
    </row>
    <row r="83" spans="1:11" x14ac:dyDescent="0.35">
      <c r="A83" s="26">
        <v>44463</v>
      </c>
      <c r="B83" s="23" t="s">
        <v>204</v>
      </c>
      <c r="C83" s="23" t="s">
        <v>205</v>
      </c>
      <c r="D83" s="24"/>
      <c r="E83" s="25">
        <v>3925</v>
      </c>
      <c r="F83" s="26">
        <v>44479</v>
      </c>
      <c r="G83" s="23" t="s">
        <v>14</v>
      </c>
      <c r="H83" s="27">
        <f t="shared" si="2"/>
        <v>1540</v>
      </c>
      <c r="I83" s="28">
        <v>2100</v>
      </c>
      <c r="J83" s="28">
        <v>285</v>
      </c>
      <c r="K83" s="29">
        <v>0</v>
      </c>
    </row>
    <row r="84" spans="1:11" x14ac:dyDescent="0.35">
      <c r="A84" s="26">
        <v>44455</v>
      </c>
      <c r="B84" s="23" t="s">
        <v>206</v>
      </c>
      <c r="C84" s="23" t="s">
        <v>207</v>
      </c>
      <c r="D84" s="24"/>
      <c r="E84" s="25">
        <v>3435</v>
      </c>
      <c r="F84" s="26">
        <v>44497</v>
      </c>
      <c r="G84" s="23" t="s">
        <v>14</v>
      </c>
      <c r="H84" s="27">
        <f t="shared" si="2"/>
        <v>2385</v>
      </c>
      <c r="I84" s="28">
        <v>1050</v>
      </c>
      <c r="J84" s="28">
        <v>0</v>
      </c>
      <c r="K84" s="29">
        <v>0</v>
      </c>
    </row>
    <row r="85" spans="1:11" x14ac:dyDescent="0.35">
      <c r="A85" s="26" t="s">
        <v>208</v>
      </c>
      <c r="B85" s="23" t="s">
        <v>209</v>
      </c>
      <c r="C85" s="23" t="s">
        <v>210</v>
      </c>
      <c r="D85" s="24"/>
      <c r="E85" s="25">
        <v>12450</v>
      </c>
      <c r="F85" s="26">
        <v>44505</v>
      </c>
      <c r="G85" s="23" t="s">
        <v>14</v>
      </c>
      <c r="H85" s="27">
        <f t="shared" si="2"/>
        <v>5566.4400000000005</v>
      </c>
      <c r="I85" s="28">
        <v>4200</v>
      </c>
      <c r="J85" s="28">
        <v>1560</v>
      </c>
      <c r="K85" s="29">
        <v>1123.56</v>
      </c>
    </row>
    <row r="86" spans="1:11" x14ac:dyDescent="0.35">
      <c r="A86" s="26">
        <v>44445</v>
      </c>
      <c r="B86" s="23" t="s">
        <v>211</v>
      </c>
      <c r="C86" s="23" t="s">
        <v>212</v>
      </c>
      <c r="D86" s="24"/>
      <c r="E86" s="25">
        <v>9640</v>
      </c>
      <c r="F86" s="26">
        <v>44498</v>
      </c>
      <c r="G86" s="23" t="s">
        <v>14</v>
      </c>
      <c r="H86" s="27">
        <f t="shared" si="2"/>
        <v>6640</v>
      </c>
      <c r="I86" s="28">
        <v>2100</v>
      </c>
      <c r="J86" s="28">
        <v>900</v>
      </c>
      <c r="K86" s="29">
        <v>0</v>
      </c>
    </row>
    <row r="87" spans="1:11" x14ac:dyDescent="0.35">
      <c r="A87" s="26">
        <v>44498</v>
      </c>
      <c r="B87" s="23" t="s">
        <v>213</v>
      </c>
      <c r="C87" s="23" t="s">
        <v>214</v>
      </c>
      <c r="D87" s="24"/>
      <c r="E87" s="25">
        <v>7269</v>
      </c>
      <c r="F87" s="26">
        <v>373208</v>
      </c>
      <c r="G87" s="23" t="s">
        <v>14</v>
      </c>
      <c r="H87" s="27">
        <f>E87-I87-J87-K87</f>
        <v>4489</v>
      </c>
      <c r="I87" s="28">
        <v>2100</v>
      </c>
      <c r="J87" s="28">
        <v>680</v>
      </c>
      <c r="K87" s="29">
        <v>0</v>
      </c>
    </row>
    <row r="88" spans="1:11" x14ac:dyDescent="0.35">
      <c r="A88" s="26">
        <v>44503</v>
      </c>
      <c r="B88" s="23" t="s">
        <v>215</v>
      </c>
      <c r="C88" s="23" t="s">
        <v>216</v>
      </c>
      <c r="D88" s="24"/>
      <c r="E88" s="25">
        <v>5260</v>
      </c>
      <c r="F88" s="26"/>
      <c r="G88" s="23" t="s">
        <v>14</v>
      </c>
      <c r="H88" s="27">
        <f t="shared" si="2"/>
        <v>5260</v>
      </c>
      <c r="I88" s="28"/>
      <c r="J88" s="28"/>
      <c r="K88" s="29"/>
    </row>
    <row r="89" spans="1:11" x14ac:dyDescent="0.35">
      <c r="A89" s="26">
        <v>44481</v>
      </c>
      <c r="B89" s="23" t="s">
        <v>217</v>
      </c>
      <c r="C89" s="23" t="s">
        <v>218</v>
      </c>
      <c r="D89" s="24"/>
      <c r="E89" s="25">
        <v>330</v>
      </c>
      <c r="F89" s="26">
        <v>44548</v>
      </c>
      <c r="G89" s="23" t="s">
        <v>14</v>
      </c>
      <c r="H89" s="27">
        <f t="shared" si="2"/>
        <v>330</v>
      </c>
      <c r="I89" s="28"/>
      <c r="J89" s="28"/>
      <c r="K89" s="29"/>
    </row>
    <row r="90" spans="1:11" x14ac:dyDescent="0.35">
      <c r="A90" s="26">
        <v>44512</v>
      </c>
      <c r="B90" s="23" t="s">
        <v>219</v>
      </c>
      <c r="C90" s="23" t="s">
        <v>220</v>
      </c>
      <c r="D90" s="24"/>
      <c r="E90" s="25">
        <v>2723</v>
      </c>
      <c r="F90" s="26">
        <v>44550</v>
      </c>
      <c r="G90" s="23" t="s">
        <v>14</v>
      </c>
      <c r="H90" s="27">
        <f t="shared" si="2"/>
        <v>2723</v>
      </c>
      <c r="I90" s="28">
        <v>0</v>
      </c>
      <c r="J90" s="28">
        <v>0</v>
      </c>
      <c r="K90" s="29">
        <v>0</v>
      </c>
    </row>
    <row r="91" spans="1:11" x14ac:dyDescent="0.35">
      <c r="A91" s="26">
        <v>44512</v>
      </c>
      <c r="B91" s="23" t="s">
        <v>219</v>
      </c>
      <c r="C91" s="23" t="s">
        <v>220</v>
      </c>
      <c r="D91" s="24"/>
      <c r="E91" s="25">
        <v>250</v>
      </c>
      <c r="F91" s="26">
        <v>44550</v>
      </c>
      <c r="G91" s="23" t="s">
        <v>14</v>
      </c>
      <c r="H91" s="27">
        <f t="shared" si="2"/>
        <v>250</v>
      </c>
      <c r="I91" s="28">
        <v>0</v>
      </c>
      <c r="J91" s="28">
        <v>0</v>
      </c>
      <c r="K91" s="29">
        <v>0</v>
      </c>
    </row>
    <row r="92" spans="1:11" x14ac:dyDescent="0.35">
      <c r="A92" s="26"/>
      <c r="B92" s="23"/>
      <c r="C92" s="23" t="s">
        <v>221</v>
      </c>
      <c r="D92" s="24">
        <v>9000</v>
      </c>
      <c r="E92" s="25">
        <f>D92*1.183</f>
        <v>10647</v>
      </c>
      <c r="F92" s="26">
        <v>44547</v>
      </c>
      <c r="G92" s="23" t="s">
        <v>14</v>
      </c>
      <c r="H92" s="27">
        <f>D92-I92-J92-K92</f>
        <v>3400</v>
      </c>
      <c r="I92" s="28">
        <v>5600</v>
      </c>
      <c r="J92" s="28">
        <v>0</v>
      </c>
      <c r="K92" s="29">
        <v>0</v>
      </c>
    </row>
    <row r="93" spans="1:11" x14ac:dyDescent="0.35">
      <c r="A93" s="26">
        <v>44533</v>
      </c>
      <c r="B93" s="23" t="s">
        <v>222</v>
      </c>
      <c r="C93" s="23" t="s">
        <v>223</v>
      </c>
      <c r="D93" s="24"/>
      <c r="E93" s="25">
        <v>4180</v>
      </c>
      <c r="F93" s="26">
        <v>44629</v>
      </c>
      <c r="G93" s="23" t="s">
        <v>14</v>
      </c>
      <c r="H93" s="27">
        <f>E93-I93-J93-K93</f>
        <v>1490</v>
      </c>
      <c r="I93" s="28">
        <v>2100</v>
      </c>
      <c r="J93" s="28">
        <v>0</v>
      </c>
      <c r="K93" s="29">
        <v>590</v>
      </c>
    </row>
    <row r="94" spans="1:11" x14ac:dyDescent="0.35">
      <c r="A94" s="26">
        <v>44290</v>
      </c>
      <c r="B94" s="23" t="s">
        <v>224</v>
      </c>
      <c r="C94" s="23" t="s">
        <v>225</v>
      </c>
      <c r="D94" s="24"/>
      <c r="E94" s="25">
        <v>5080</v>
      </c>
      <c r="F94" s="26">
        <v>44540</v>
      </c>
      <c r="G94" s="23" t="s">
        <v>14</v>
      </c>
      <c r="H94" s="27">
        <f>E94-I94-J94-K94</f>
        <v>3680</v>
      </c>
      <c r="I94" s="28">
        <v>1400</v>
      </c>
      <c r="J94" s="28">
        <v>0</v>
      </c>
      <c r="K94" s="29">
        <v>0</v>
      </c>
    </row>
    <row r="95" spans="1:11" x14ac:dyDescent="0.35">
      <c r="A95" s="26">
        <v>44439</v>
      </c>
      <c r="B95" s="23" t="s">
        <v>226</v>
      </c>
      <c r="C95" s="23" t="s">
        <v>227</v>
      </c>
      <c r="D95" s="24"/>
      <c r="E95" s="25">
        <v>4400</v>
      </c>
      <c r="F95" s="26">
        <v>44530</v>
      </c>
      <c r="G95" s="23" t="s">
        <v>14</v>
      </c>
      <c r="H95" s="27">
        <f t="shared" si="2"/>
        <v>3000</v>
      </c>
      <c r="I95" s="28">
        <v>1400</v>
      </c>
      <c r="J95" s="28">
        <v>0</v>
      </c>
      <c r="K95" s="29">
        <v>0</v>
      </c>
    </row>
    <row r="96" spans="1:11" x14ac:dyDescent="0.35">
      <c r="A96" s="26">
        <v>44455</v>
      </c>
      <c r="B96" s="23" t="s">
        <v>206</v>
      </c>
      <c r="C96" s="23" t="s">
        <v>228</v>
      </c>
      <c r="D96" s="24"/>
      <c r="E96" s="25">
        <v>4460</v>
      </c>
      <c r="F96" s="26">
        <v>44527</v>
      </c>
      <c r="G96" s="23" t="s">
        <v>14</v>
      </c>
      <c r="H96" s="27">
        <f t="shared" si="2"/>
        <v>3410</v>
      </c>
      <c r="I96" s="28">
        <v>1050</v>
      </c>
      <c r="J96" s="28">
        <v>0</v>
      </c>
      <c r="K96" s="29">
        <v>0</v>
      </c>
    </row>
    <row r="97" spans="1:11" x14ac:dyDescent="0.35">
      <c r="A97" s="26">
        <v>44362</v>
      </c>
      <c r="B97" s="23" t="s">
        <v>229</v>
      </c>
      <c r="C97" s="23" t="s">
        <v>230</v>
      </c>
      <c r="D97" s="24"/>
      <c r="E97" s="25">
        <v>23074</v>
      </c>
      <c r="F97" s="26">
        <v>44552</v>
      </c>
      <c r="G97" s="23" t="s">
        <v>14</v>
      </c>
      <c r="H97" s="27">
        <f t="shared" si="2"/>
        <v>14938</v>
      </c>
      <c r="I97" s="28">
        <v>5950</v>
      </c>
      <c r="J97" s="28">
        <v>1520</v>
      </c>
      <c r="K97" s="29">
        <v>666</v>
      </c>
    </row>
    <row r="98" spans="1:11" x14ac:dyDescent="0.35">
      <c r="A98" s="26">
        <v>44533</v>
      </c>
      <c r="B98" s="23" t="s">
        <v>171</v>
      </c>
      <c r="C98" s="23" t="s">
        <v>231</v>
      </c>
      <c r="D98" s="24"/>
      <c r="E98" s="25">
        <v>8100</v>
      </c>
      <c r="F98" s="26">
        <v>44540</v>
      </c>
      <c r="G98" s="23" t="s">
        <v>14</v>
      </c>
      <c r="H98" s="27">
        <f t="shared" si="2"/>
        <v>4430</v>
      </c>
      <c r="I98" s="28">
        <v>2100</v>
      </c>
      <c r="J98" s="28">
        <v>860</v>
      </c>
      <c r="K98" s="29">
        <v>710</v>
      </c>
    </row>
    <row r="99" spans="1:11" x14ac:dyDescent="0.35">
      <c r="A99" s="26">
        <v>44270</v>
      </c>
      <c r="B99" s="23" t="s">
        <v>232</v>
      </c>
      <c r="C99" s="23" t="s">
        <v>233</v>
      </c>
      <c r="D99" s="24">
        <v>10200</v>
      </c>
      <c r="E99" s="25">
        <f>D99*1.183</f>
        <v>12066.6</v>
      </c>
      <c r="F99" s="26">
        <v>44557</v>
      </c>
      <c r="G99" s="23" t="s">
        <v>24</v>
      </c>
      <c r="H99" s="27">
        <f>D99-I99-J99-K99</f>
        <v>7553</v>
      </c>
      <c r="I99" s="28">
        <v>2450</v>
      </c>
      <c r="J99" s="28">
        <v>0</v>
      </c>
      <c r="K99" s="29">
        <v>197</v>
      </c>
    </row>
    <row r="100" spans="1:11" x14ac:dyDescent="0.35">
      <c r="A100" s="26">
        <v>44550</v>
      </c>
      <c r="B100" s="23" t="s">
        <v>234</v>
      </c>
      <c r="C100" s="23" t="s">
        <v>235</v>
      </c>
      <c r="D100" s="24"/>
      <c r="E100" s="25">
        <v>6362</v>
      </c>
      <c r="F100" s="26">
        <v>44562</v>
      </c>
      <c r="G100" s="23" t="s">
        <v>14</v>
      </c>
      <c r="H100" s="27">
        <f t="shared" si="2"/>
        <v>4232</v>
      </c>
      <c r="I100" s="28">
        <v>1750</v>
      </c>
      <c r="J100" s="28">
        <v>380</v>
      </c>
      <c r="K100" s="29">
        <v>0</v>
      </c>
    </row>
    <row r="101" spans="1:11" x14ac:dyDescent="0.35">
      <c r="A101" s="26">
        <v>44587</v>
      </c>
      <c r="B101" s="23" t="s">
        <v>236</v>
      </c>
      <c r="C101" s="23" t="s">
        <v>237</v>
      </c>
      <c r="D101" s="24">
        <v>47284</v>
      </c>
      <c r="E101" s="25">
        <f>D101*1.183</f>
        <v>55936.972000000002</v>
      </c>
      <c r="F101" s="26"/>
      <c r="G101" s="23" t="s">
        <v>24</v>
      </c>
      <c r="H101" s="27">
        <f>D101-I101-J101-K101</f>
        <v>28632</v>
      </c>
      <c r="I101" s="28">
        <v>2450</v>
      </c>
      <c r="J101" s="28">
        <v>2832</v>
      </c>
      <c r="K101" s="29">
        <v>13370</v>
      </c>
    </row>
    <row r="102" spans="1:11" x14ac:dyDescent="0.35">
      <c r="A102" s="26">
        <v>44473</v>
      </c>
      <c r="B102" s="23" t="s">
        <v>238</v>
      </c>
      <c r="C102" s="23" t="s">
        <v>239</v>
      </c>
      <c r="D102" s="24"/>
      <c r="E102" s="25">
        <v>4610</v>
      </c>
      <c r="F102" s="26">
        <v>44547</v>
      </c>
      <c r="G102" s="23" t="s">
        <v>14</v>
      </c>
      <c r="H102" s="27">
        <f t="shared" si="2"/>
        <v>3260</v>
      </c>
      <c r="I102" s="28">
        <v>1050</v>
      </c>
      <c r="J102" s="28">
        <v>300</v>
      </c>
      <c r="K102" s="29">
        <v>0</v>
      </c>
    </row>
    <row r="103" spans="1:11" x14ac:dyDescent="0.35">
      <c r="A103" s="26">
        <v>44426</v>
      </c>
      <c r="B103" s="23" t="s">
        <v>108</v>
      </c>
      <c r="C103" s="23" t="s">
        <v>240</v>
      </c>
      <c r="D103" s="24"/>
      <c r="E103" s="25">
        <v>6030</v>
      </c>
      <c r="F103" s="26">
        <v>44550</v>
      </c>
      <c r="G103" s="23" t="s">
        <v>14</v>
      </c>
      <c r="H103" s="27">
        <f t="shared" si="2"/>
        <v>3230</v>
      </c>
      <c r="I103" s="28">
        <v>2800</v>
      </c>
      <c r="J103" s="28">
        <v>0</v>
      </c>
      <c r="K103" s="29">
        <v>0</v>
      </c>
    </row>
    <row r="104" spans="1:11" x14ac:dyDescent="0.35">
      <c r="A104" s="26">
        <v>44351</v>
      </c>
      <c r="B104" s="23" t="s">
        <v>136</v>
      </c>
      <c r="C104" s="23" t="s">
        <v>241</v>
      </c>
      <c r="D104" s="24"/>
      <c r="E104" s="25">
        <v>7978</v>
      </c>
      <c r="F104" s="26">
        <v>44538</v>
      </c>
      <c r="G104" s="23" t="s">
        <v>14</v>
      </c>
      <c r="H104" s="27">
        <f t="shared" si="2"/>
        <v>5878</v>
      </c>
      <c r="I104" s="28">
        <v>2100</v>
      </c>
      <c r="J104" s="28">
        <v>0</v>
      </c>
      <c r="K104" s="29">
        <v>0</v>
      </c>
    </row>
    <row r="105" spans="1:11" x14ac:dyDescent="0.35">
      <c r="A105" s="26">
        <v>44461</v>
      </c>
      <c r="B105" s="23" t="s">
        <v>242</v>
      </c>
      <c r="C105" s="23" t="s">
        <v>243</v>
      </c>
      <c r="D105" s="24"/>
      <c r="E105" s="25">
        <v>6628</v>
      </c>
      <c r="F105" s="26">
        <v>44548</v>
      </c>
      <c r="G105" s="23" t="s">
        <v>14</v>
      </c>
      <c r="H105" s="27">
        <f t="shared" si="2"/>
        <v>2920</v>
      </c>
      <c r="I105" s="28">
        <v>1750</v>
      </c>
      <c r="J105" s="28">
        <v>1558</v>
      </c>
      <c r="K105" s="29">
        <v>400</v>
      </c>
    </row>
    <row r="106" spans="1:11" x14ac:dyDescent="0.35">
      <c r="A106" s="26"/>
      <c r="B106" s="23"/>
      <c r="C106" s="23"/>
      <c r="D106" s="24"/>
      <c r="E106" s="25"/>
      <c r="F106" s="26"/>
      <c r="G106" s="23"/>
      <c r="H106" s="27" t="e">
        <f t="shared" si="2"/>
        <v>#VALUE!</v>
      </c>
      <c r="I106" s="28" t="s">
        <v>244</v>
      </c>
      <c r="J106" s="28"/>
      <c r="K106" s="29"/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EAE8-FC8C-449C-B89B-BACAC0FB4147}">
  <dimension ref="A1:P103"/>
  <sheetViews>
    <sheetView tabSelected="1" workbookViewId="0">
      <selection activeCell="N14" sqref="N14"/>
    </sheetView>
  </sheetViews>
  <sheetFormatPr defaultRowHeight="14.5" x14ac:dyDescent="0.35"/>
  <cols>
    <col min="1" max="1" width="31.1796875" bestFit="1" customWidth="1"/>
    <col min="2" max="2" width="14" hidden="1" customWidth="1"/>
    <col min="3" max="3" width="14.26953125" bestFit="1" customWidth="1"/>
    <col min="4" max="4" width="12.6328125" hidden="1" customWidth="1"/>
    <col min="5" max="5" width="16.54296875" hidden="1" customWidth="1"/>
    <col min="6" max="6" width="17.1796875" hidden="1" customWidth="1"/>
    <col min="7" max="7" width="9.90625" hidden="1" customWidth="1"/>
    <col min="8" max="8" width="16.54296875" hidden="1" customWidth="1"/>
    <col min="9" max="9" width="26" hidden="1" customWidth="1"/>
    <col min="10" max="10" width="26" customWidth="1"/>
    <col min="11" max="11" width="19.90625" customWidth="1"/>
    <col min="12" max="12" width="17.36328125" customWidth="1"/>
    <col min="13" max="13" width="18.453125" customWidth="1"/>
    <col min="14" max="14" width="17" customWidth="1"/>
    <col min="15" max="15" width="14.26953125" customWidth="1"/>
  </cols>
  <sheetData>
    <row r="1" spans="1:16" x14ac:dyDescent="0.35">
      <c r="A1" s="10" t="s">
        <v>4</v>
      </c>
      <c r="B1" s="11" t="s">
        <v>5</v>
      </c>
      <c r="C1" s="12" t="s">
        <v>6</v>
      </c>
      <c r="D1" s="9" t="s">
        <v>7</v>
      </c>
      <c r="E1" s="10" t="s">
        <v>8</v>
      </c>
      <c r="F1" s="13" t="s">
        <v>9</v>
      </c>
      <c r="G1" s="14" t="s">
        <v>10</v>
      </c>
      <c r="H1" s="14" t="s">
        <v>11</v>
      </c>
      <c r="I1" s="15" t="s">
        <v>245</v>
      </c>
      <c r="J1" s="47"/>
    </row>
    <row r="2" spans="1:16" x14ac:dyDescent="0.35">
      <c r="A2" s="10"/>
      <c r="B2" s="17" t="s">
        <v>13</v>
      </c>
      <c r="C2" s="18" t="s">
        <v>14</v>
      </c>
      <c r="D2" s="19"/>
      <c r="E2" s="20"/>
      <c r="F2" s="21" t="s">
        <v>14</v>
      </c>
      <c r="G2" s="18" t="s">
        <v>14</v>
      </c>
      <c r="H2" s="18" t="s">
        <v>14</v>
      </c>
      <c r="I2" s="22" t="s">
        <v>14</v>
      </c>
      <c r="J2" s="47"/>
      <c r="K2" s="40" t="s">
        <v>246</v>
      </c>
      <c r="L2" s="40" t="s">
        <v>247</v>
      </c>
      <c r="M2" s="40" t="s">
        <v>248</v>
      </c>
      <c r="N2" s="40" t="s">
        <v>249</v>
      </c>
      <c r="O2" s="40" t="s">
        <v>250</v>
      </c>
      <c r="P2" s="40" t="s">
        <v>251</v>
      </c>
    </row>
    <row r="3" spans="1:16" x14ac:dyDescent="0.35">
      <c r="A3" s="23" t="s">
        <v>220</v>
      </c>
      <c r="B3" s="24"/>
      <c r="C3" s="25">
        <v>250</v>
      </c>
      <c r="D3" s="26">
        <v>44550</v>
      </c>
      <c r="E3" s="23" t="s">
        <v>14</v>
      </c>
      <c r="F3" s="27">
        <f>C3-G3-H3-I3</f>
        <v>250</v>
      </c>
      <c r="G3" s="28">
        <v>0</v>
      </c>
      <c r="H3" s="28">
        <v>0</v>
      </c>
      <c r="I3" s="45">
        <v>0</v>
      </c>
      <c r="J3" s="48" t="str">
        <f>IF(OR(C3&lt;$O$3,C3&gt;$P$3),"OUTLIER","NORMAL")</f>
        <v>NORMAL</v>
      </c>
      <c r="K3">
        <f>_xlfn.QUARTILE.EXC(C3:C103,1)</f>
        <v>5047</v>
      </c>
      <c r="L3" s="41">
        <f>MEDIAN(C3:C103)</f>
        <v>7280</v>
      </c>
      <c r="M3">
        <f>_xlfn.QUARTILE.EXC(C3:C103,3)</f>
        <v>11798</v>
      </c>
      <c r="N3">
        <f>M3-K3</f>
        <v>6751</v>
      </c>
      <c r="O3">
        <f>K3-1.5*N3</f>
        <v>-5079.5</v>
      </c>
      <c r="P3">
        <f>M3+1.5*N3</f>
        <v>21924.5</v>
      </c>
    </row>
    <row r="4" spans="1:16" x14ac:dyDescent="0.35">
      <c r="A4" s="23" t="s">
        <v>218</v>
      </c>
      <c r="B4" s="24"/>
      <c r="C4" s="25">
        <v>330</v>
      </c>
      <c r="D4" s="26">
        <v>44548</v>
      </c>
      <c r="E4" s="23" t="s">
        <v>14</v>
      </c>
      <c r="F4" s="27">
        <f>C4-G4-H4-I4</f>
        <v>330</v>
      </c>
      <c r="G4" s="28"/>
      <c r="H4" s="28"/>
      <c r="I4" s="29"/>
      <c r="J4" s="48" t="str">
        <f t="shared" ref="J4:J67" si="0">IF(OR(C4&lt;$O$3,C4&gt;$P$3),"OUTLIER","NORMAL")</f>
        <v>NORMAL</v>
      </c>
    </row>
    <row r="5" spans="1:16" x14ac:dyDescent="0.35">
      <c r="A5" s="23" t="s">
        <v>166</v>
      </c>
      <c r="B5" s="24"/>
      <c r="C5" s="25">
        <v>748</v>
      </c>
      <c r="D5" s="26">
        <v>44491</v>
      </c>
      <c r="E5" s="23" t="s">
        <v>14</v>
      </c>
      <c r="F5" s="27">
        <f>C5-G5-H5-I5</f>
        <v>748</v>
      </c>
      <c r="G5" s="44">
        <v>0</v>
      </c>
      <c r="H5" s="28">
        <v>0</v>
      </c>
      <c r="I5" s="29">
        <v>0</v>
      </c>
      <c r="J5" s="48" t="str">
        <f t="shared" si="0"/>
        <v>NORMAL</v>
      </c>
    </row>
    <row r="6" spans="1:16" x14ac:dyDescent="0.35">
      <c r="A6" s="23" t="s">
        <v>181</v>
      </c>
      <c r="B6" s="24"/>
      <c r="C6" s="25">
        <v>2053</v>
      </c>
      <c r="D6" s="26">
        <v>44473</v>
      </c>
      <c r="E6" s="23" t="s">
        <v>14</v>
      </c>
      <c r="F6" s="27">
        <f>C6-G6-H6-I6</f>
        <v>433</v>
      </c>
      <c r="G6" s="28">
        <v>1050</v>
      </c>
      <c r="H6" s="28">
        <v>240</v>
      </c>
      <c r="I6" s="29">
        <v>330</v>
      </c>
      <c r="J6" s="48" t="str">
        <f t="shared" si="0"/>
        <v>NORMAL</v>
      </c>
    </row>
    <row r="7" spans="1:16" x14ac:dyDescent="0.35">
      <c r="A7" s="23" t="s">
        <v>23</v>
      </c>
      <c r="B7" s="30">
        <v>1750</v>
      </c>
      <c r="C7" s="25">
        <v>2070.25</v>
      </c>
      <c r="D7" s="26"/>
      <c r="E7" s="23" t="s">
        <v>24</v>
      </c>
      <c r="F7" s="27">
        <f>B7-G7-I7</f>
        <v>700</v>
      </c>
      <c r="G7" s="28">
        <v>1050</v>
      </c>
      <c r="H7" s="28">
        <v>222</v>
      </c>
      <c r="I7" s="46">
        <v>0</v>
      </c>
      <c r="J7" s="48" t="str">
        <f t="shared" si="0"/>
        <v>NORMAL</v>
      </c>
    </row>
    <row r="8" spans="1:16" x14ac:dyDescent="0.35">
      <c r="A8" s="23" t="s">
        <v>177</v>
      </c>
      <c r="B8" s="24"/>
      <c r="C8" s="25">
        <v>2631</v>
      </c>
      <c r="D8" s="43">
        <v>44473</v>
      </c>
      <c r="E8" s="23" t="s">
        <v>14</v>
      </c>
      <c r="F8" s="27">
        <f>C8-G8-H8-I8</f>
        <v>831</v>
      </c>
      <c r="G8" s="28">
        <v>1400</v>
      </c>
      <c r="H8" s="28">
        <v>400</v>
      </c>
      <c r="I8" s="29">
        <v>0</v>
      </c>
      <c r="J8" s="48" t="str">
        <f t="shared" si="0"/>
        <v>NORMAL</v>
      </c>
    </row>
    <row r="9" spans="1:16" x14ac:dyDescent="0.35">
      <c r="A9" s="23" t="s">
        <v>200</v>
      </c>
      <c r="B9" s="24"/>
      <c r="C9" s="25">
        <v>2631</v>
      </c>
      <c r="D9" s="26">
        <v>44468</v>
      </c>
      <c r="E9" s="23" t="s">
        <v>14</v>
      </c>
      <c r="F9" s="27">
        <f>C9-G9-H9-I9</f>
        <v>1141</v>
      </c>
      <c r="G9" s="28">
        <v>1050</v>
      </c>
      <c r="H9" s="28">
        <v>440</v>
      </c>
      <c r="I9" s="29">
        <v>0</v>
      </c>
      <c r="J9" s="48" t="str">
        <f t="shared" si="0"/>
        <v>NORMAL</v>
      </c>
    </row>
    <row r="10" spans="1:16" x14ac:dyDescent="0.35">
      <c r="A10" s="23" t="s">
        <v>220</v>
      </c>
      <c r="B10" s="24"/>
      <c r="C10" s="25">
        <v>2723</v>
      </c>
      <c r="D10" s="26">
        <v>44550</v>
      </c>
      <c r="E10" s="23" t="s">
        <v>14</v>
      </c>
      <c r="F10" s="27">
        <f>C10-G10-H10-I10</f>
        <v>2723</v>
      </c>
      <c r="G10" s="28">
        <v>0</v>
      </c>
      <c r="H10" s="28">
        <v>0</v>
      </c>
      <c r="I10" s="29">
        <v>0</v>
      </c>
      <c r="J10" s="48" t="str">
        <f t="shared" si="0"/>
        <v>NORMAL</v>
      </c>
    </row>
    <row r="11" spans="1:16" x14ac:dyDescent="0.35">
      <c r="A11" s="23" t="s">
        <v>20</v>
      </c>
      <c r="B11" s="24"/>
      <c r="C11" s="25">
        <v>2966</v>
      </c>
      <c r="D11" s="26"/>
      <c r="E11" s="23" t="s">
        <v>14</v>
      </c>
      <c r="F11" s="27">
        <f>C11-G11-I11</f>
        <v>1606</v>
      </c>
      <c r="G11" s="28">
        <v>700</v>
      </c>
      <c r="H11" s="28">
        <v>0</v>
      </c>
      <c r="I11" s="29">
        <v>660</v>
      </c>
      <c r="J11" s="48" t="str">
        <f t="shared" si="0"/>
        <v>NORMAL</v>
      </c>
    </row>
    <row r="12" spans="1:16" x14ac:dyDescent="0.35">
      <c r="A12" s="23" t="s">
        <v>81</v>
      </c>
      <c r="B12" s="24"/>
      <c r="C12" s="25">
        <v>3170</v>
      </c>
      <c r="D12" s="26" t="s">
        <v>82</v>
      </c>
      <c r="E12" s="23" t="s">
        <v>14</v>
      </c>
      <c r="F12" s="27">
        <f>C12-G12-I12</f>
        <v>2120</v>
      </c>
      <c r="G12" s="28">
        <v>1050</v>
      </c>
      <c r="H12" s="28">
        <v>855</v>
      </c>
      <c r="I12" s="29">
        <v>0</v>
      </c>
      <c r="J12" s="48" t="str">
        <f t="shared" si="0"/>
        <v>NORMAL</v>
      </c>
    </row>
    <row r="13" spans="1:16" x14ac:dyDescent="0.35">
      <c r="A13" s="23" t="s">
        <v>146</v>
      </c>
      <c r="B13" s="24"/>
      <c r="C13" s="25">
        <v>3180</v>
      </c>
      <c r="D13" s="26" t="s">
        <v>147</v>
      </c>
      <c r="E13" s="23" t="s">
        <v>14</v>
      </c>
      <c r="F13" s="27">
        <f>C13-G13-H13-I13</f>
        <v>1260</v>
      </c>
      <c r="G13" s="28">
        <v>1400</v>
      </c>
      <c r="H13" s="28">
        <v>520</v>
      </c>
      <c r="I13" s="29">
        <v>0</v>
      </c>
      <c r="J13" s="48" t="str">
        <f t="shared" si="0"/>
        <v>NORMAL</v>
      </c>
    </row>
    <row r="14" spans="1:16" x14ac:dyDescent="0.35">
      <c r="A14" s="23" t="s">
        <v>155</v>
      </c>
      <c r="B14" s="24"/>
      <c r="C14" s="25">
        <v>3400</v>
      </c>
      <c r="D14" s="26">
        <v>44296</v>
      </c>
      <c r="E14" s="23" t="s">
        <v>14</v>
      </c>
      <c r="F14" s="27">
        <f>C14-G14-H14-I14</f>
        <v>240</v>
      </c>
      <c r="G14" s="28">
        <v>1400</v>
      </c>
      <c r="H14" s="28">
        <v>1760</v>
      </c>
      <c r="I14" s="29"/>
      <c r="J14" s="48" t="str">
        <f t="shared" si="0"/>
        <v>NORMAL</v>
      </c>
    </row>
    <row r="15" spans="1:16" x14ac:dyDescent="0.35">
      <c r="A15" s="23" t="s">
        <v>207</v>
      </c>
      <c r="B15" s="24"/>
      <c r="C15" s="25">
        <v>3435</v>
      </c>
      <c r="D15" s="26">
        <v>44497</v>
      </c>
      <c r="E15" s="23" t="s">
        <v>14</v>
      </c>
      <c r="F15" s="27">
        <f>C15-G15-H15-I15</f>
        <v>2385</v>
      </c>
      <c r="G15" s="28">
        <v>1050</v>
      </c>
      <c r="H15" s="28">
        <v>0</v>
      </c>
      <c r="I15" s="29">
        <v>0</v>
      </c>
      <c r="J15" s="48" t="str">
        <f t="shared" si="0"/>
        <v>NORMAL</v>
      </c>
    </row>
    <row r="16" spans="1:16" x14ac:dyDescent="0.35">
      <c r="A16" s="23" t="s">
        <v>193</v>
      </c>
      <c r="B16" s="24"/>
      <c r="C16" s="25">
        <v>3592</v>
      </c>
      <c r="D16" s="26">
        <v>44490</v>
      </c>
      <c r="E16" s="23" t="s">
        <v>14</v>
      </c>
      <c r="F16" s="27">
        <f>C16-G16-H16-I16</f>
        <v>1902</v>
      </c>
      <c r="G16" s="28">
        <v>1050</v>
      </c>
      <c r="H16" s="28">
        <v>440</v>
      </c>
      <c r="I16" s="29">
        <v>200</v>
      </c>
      <c r="J16" s="48" t="str">
        <f t="shared" si="0"/>
        <v>NORMAL</v>
      </c>
    </row>
    <row r="17" spans="1:10" x14ac:dyDescent="0.35">
      <c r="A17" s="23" t="s">
        <v>191</v>
      </c>
      <c r="B17" s="24"/>
      <c r="C17" s="25">
        <v>3616</v>
      </c>
      <c r="D17" s="26">
        <v>44490</v>
      </c>
      <c r="E17" s="23" t="s">
        <v>14</v>
      </c>
      <c r="F17" s="27">
        <f>C17-G17-H17-I17</f>
        <v>2006</v>
      </c>
      <c r="G17" s="28">
        <v>1050</v>
      </c>
      <c r="H17" s="28">
        <v>560</v>
      </c>
      <c r="I17" s="29"/>
      <c r="J17" s="48" t="str">
        <f t="shared" si="0"/>
        <v>NORMAL</v>
      </c>
    </row>
    <row r="18" spans="1:10" x14ac:dyDescent="0.35">
      <c r="A18" s="23" t="s">
        <v>205</v>
      </c>
      <c r="B18" s="24"/>
      <c r="C18" s="25">
        <v>3925</v>
      </c>
      <c r="D18" s="26">
        <v>44479</v>
      </c>
      <c r="E18" s="23" t="s">
        <v>14</v>
      </c>
      <c r="F18" s="27">
        <f>C18-G18-H18-I18</f>
        <v>1540</v>
      </c>
      <c r="G18" s="28">
        <v>2100</v>
      </c>
      <c r="H18" s="28">
        <v>285</v>
      </c>
      <c r="I18" s="29">
        <v>0</v>
      </c>
      <c r="J18" s="48" t="str">
        <f t="shared" si="0"/>
        <v>NORMAL</v>
      </c>
    </row>
    <row r="19" spans="1:10" x14ac:dyDescent="0.35">
      <c r="A19" s="23" t="s">
        <v>112</v>
      </c>
      <c r="B19" s="24"/>
      <c r="C19" s="25">
        <v>4080</v>
      </c>
      <c r="D19" s="26">
        <v>44539</v>
      </c>
      <c r="E19" s="23" t="s">
        <v>14</v>
      </c>
      <c r="F19" s="27">
        <f>C19-G19-H19-I19</f>
        <v>2780</v>
      </c>
      <c r="G19" s="28">
        <v>1050</v>
      </c>
      <c r="H19" s="28">
        <v>250</v>
      </c>
      <c r="I19" s="29">
        <v>0</v>
      </c>
      <c r="J19" s="48" t="str">
        <f t="shared" si="0"/>
        <v>NORMAL</v>
      </c>
    </row>
    <row r="20" spans="1:10" x14ac:dyDescent="0.35">
      <c r="A20" s="23" t="s">
        <v>170</v>
      </c>
      <c r="B20" s="24"/>
      <c r="C20" s="25">
        <v>4110</v>
      </c>
      <c r="D20" s="26">
        <v>44490</v>
      </c>
      <c r="E20" s="23" t="s">
        <v>14</v>
      </c>
      <c r="F20" s="27">
        <f>C20-G20-H20-I20</f>
        <v>1720</v>
      </c>
      <c r="G20" s="28">
        <v>1750</v>
      </c>
      <c r="H20" s="28">
        <v>440</v>
      </c>
      <c r="I20" s="29">
        <v>200</v>
      </c>
      <c r="J20" s="48" t="str">
        <f t="shared" si="0"/>
        <v>NORMAL</v>
      </c>
    </row>
    <row r="21" spans="1:10" x14ac:dyDescent="0.35">
      <c r="A21" s="23" t="s">
        <v>223</v>
      </c>
      <c r="B21" s="24"/>
      <c r="C21" s="25">
        <v>4180</v>
      </c>
      <c r="D21" s="26">
        <v>44629</v>
      </c>
      <c r="E21" s="23" t="s">
        <v>14</v>
      </c>
      <c r="F21" s="27">
        <f>C21-G21-H21-I21</f>
        <v>1490</v>
      </c>
      <c r="G21" s="28">
        <v>2100</v>
      </c>
      <c r="H21" s="28">
        <v>0</v>
      </c>
      <c r="I21" s="29">
        <v>590</v>
      </c>
      <c r="J21" s="48" t="str">
        <f t="shared" si="0"/>
        <v>NORMAL</v>
      </c>
    </row>
    <row r="22" spans="1:10" x14ac:dyDescent="0.35">
      <c r="A22" s="23" t="s">
        <v>227</v>
      </c>
      <c r="B22" s="24"/>
      <c r="C22" s="25">
        <v>4400</v>
      </c>
      <c r="D22" s="26">
        <v>44530</v>
      </c>
      <c r="E22" s="23" t="s">
        <v>14</v>
      </c>
      <c r="F22" s="27">
        <f>C22-G22-H22-I22</f>
        <v>3000</v>
      </c>
      <c r="G22" s="28">
        <v>1400</v>
      </c>
      <c r="H22" s="28">
        <v>0</v>
      </c>
      <c r="I22" s="29">
        <v>0</v>
      </c>
      <c r="J22" s="48" t="str">
        <f t="shared" si="0"/>
        <v>NORMAL</v>
      </c>
    </row>
    <row r="23" spans="1:10" x14ac:dyDescent="0.35">
      <c r="A23" s="23" t="s">
        <v>228</v>
      </c>
      <c r="B23" s="24"/>
      <c r="C23" s="25">
        <v>4460</v>
      </c>
      <c r="D23" s="26">
        <v>44527</v>
      </c>
      <c r="E23" s="23" t="s">
        <v>14</v>
      </c>
      <c r="F23" s="27">
        <f>C23-G23-H23-I23</f>
        <v>3410</v>
      </c>
      <c r="G23" s="28">
        <v>1050</v>
      </c>
      <c r="H23" s="28">
        <v>0</v>
      </c>
      <c r="I23" s="29">
        <v>0</v>
      </c>
      <c r="J23" s="48" t="str">
        <f t="shared" si="0"/>
        <v>NORMAL</v>
      </c>
    </row>
    <row r="24" spans="1:10" x14ac:dyDescent="0.35">
      <c r="A24" s="23" t="s">
        <v>239</v>
      </c>
      <c r="B24" s="24"/>
      <c r="C24" s="42">
        <v>4610</v>
      </c>
      <c r="D24" s="26">
        <v>44547</v>
      </c>
      <c r="E24" s="23" t="s">
        <v>14</v>
      </c>
      <c r="F24" s="27">
        <f>C24-G24-H24-I24</f>
        <v>3260</v>
      </c>
      <c r="G24" s="28">
        <v>1050</v>
      </c>
      <c r="H24" s="28">
        <v>300</v>
      </c>
      <c r="I24" s="29">
        <v>0</v>
      </c>
      <c r="J24" s="48" t="str">
        <f t="shared" si="0"/>
        <v>NORMAL</v>
      </c>
    </row>
    <row r="25" spans="1:10" x14ac:dyDescent="0.35">
      <c r="A25" s="23" t="s">
        <v>162</v>
      </c>
      <c r="B25" s="24"/>
      <c r="C25" s="25">
        <v>4748</v>
      </c>
      <c r="D25" s="26" t="s">
        <v>163</v>
      </c>
      <c r="E25" s="23" t="s">
        <v>14</v>
      </c>
      <c r="F25" s="27">
        <f>C25-G25-H25-I25</f>
        <v>2158</v>
      </c>
      <c r="G25" s="28">
        <v>1750</v>
      </c>
      <c r="H25" s="28">
        <v>440</v>
      </c>
      <c r="I25" s="29">
        <v>400</v>
      </c>
      <c r="J25" s="48" t="str">
        <f t="shared" si="0"/>
        <v>NORMAL</v>
      </c>
    </row>
    <row r="26" spans="1:10" x14ac:dyDescent="0.35">
      <c r="A26" s="23" t="s">
        <v>55</v>
      </c>
      <c r="B26" s="24"/>
      <c r="C26" s="25">
        <v>4790</v>
      </c>
      <c r="D26" s="26" t="s">
        <v>56</v>
      </c>
      <c r="E26" s="23" t="s">
        <v>14</v>
      </c>
      <c r="F26" s="27">
        <f>C26-G26-I26</f>
        <v>1760</v>
      </c>
      <c r="G26" s="28">
        <v>1050</v>
      </c>
      <c r="H26" s="28">
        <v>1170</v>
      </c>
      <c r="I26" s="29">
        <v>1980</v>
      </c>
      <c r="J26" s="48" t="str">
        <f t="shared" si="0"/>
        <v>NORMAL</v>
      </c>
    </row>
    <row r="27" spans="1:10" x14ac:dyDescent="0.35">
      <c r="A27" s="23" t="s">
        <v>76</v>
      </c>
      <c r="B27" s="24"/>
      <c r="C27" s="25">
        <v>5020</v>
      </c>
      <c r="D27" s="26" t="s">
        <v>77</v>
      </c>
      <c r="E27" s="23" t="s">
        <v>14</v>
      </c>
      <c r="F27" s="27">
        <f>C27-G27-I27</f>
        <v>2200</v>
      </c>
      <c r="G27" s="28">
        <v>2100</v>
      </c>
      <c r="H27" s="28">
        <v>860</v>
      </c>
      <c r="I27" s="29">
        <v>720</v>
      </c>
      <c r="J27" s="48" t="str">
        <f t="shared" si="0"/>
        <v>NORMAL</v>
      </c>
    </row>
    <row r="28" spans="1:10" x14ac:dyDescent="0.35">
      <c r="A28" s="23" t="s">
        <v>129</v>
      </c>
      <c r="B28" s="24"/>
      <c r="C28" s="25">
        <v>5074</v>
      </c>
      <c r="D28" s="26"/>
      <c r="E28" s="23" t="s">
        <v>14</v>
      </c>
      <c r="F28" s="27">
        <f>C28-G28-H28-I28</f>
        <v>1124</v>
      </c>
      <c r="G28" s="28">
        <v>2800</v>
      </c>
      <c r="H28" s="28">
        <v>720</v>
      </c>
      <c r="I28" s="29">
        <v>430</v>
      </c>
      <c r="J28" s="48" t="str">
        <f t="shared" si="0"/>
        <v>NORMAL</v>
      </c>
    </row>
    <row r="29" spans="1:10" x14ac:dyDescent="0.35">
      <c r="A29" s="23" t="s">
        <v>225</v>
      </c>
      <c r="B29" s="24"/>
      <c r="C29" s="25">
        <v>5080</v>
      </c>
      <c r="D29" s="26">
        <v>44540</v>
      </c>
      <c r="E29" s="23" t="s">
        <v>14</v>
      </c>
      <c r="F29" s="27">
        <f>C29-G29-H29-I29</f>
        <v>3680</v>
      </c>
      <c r="G29" s="28">
        <v>1400</v>
      </c>
      <c r="H29" s="28">
        <v>0</v>
      </c>
      <c r="I29" s="29">
        <v>0</v>
      </c>
      <c r="J29" s="48" t="str">
        <f t="shared" si="0"/>
        <v>NORMAL</v>
      </c>
    </row>
    <row r="30" spans="1:10" x14ac:dyDescent="0.35">
      <c r="A30" s="23" t="s">
        <v>216</v>
      </c>
      <c r="B30" s="24"/>
      <c r="C30" s="25">
        <v>5260</v>
      </c>
      <c r="D30" s="26"/>
      <c r="E30" s="23" t="s">
        <v>14</v>
      </c>
      <c r="F30" s="27">
        <f>C30-G30-H30-I30</f>
        <v>5260</v>
      </c>
      <c r="G30" s="28"/>
      <c r="H30" s="28"/>
      <c r="I30" s="29"/>
      <c r="J30" s="48" t="str">
        <f t="shared" si="0"/>
        <v>NORMAL</v>
      </c>
    </row>
    <row r="31" spans="1:10" x14ac:dyDescent="0.35">
      <c r="A31" s="23" t="s">
        <v>168</v>
      </c>
      <c r="B31" s="24"/>
      <c r="C31" s="25">
        <v>5415</v>
      </c>
      <c r="D31" s="26">
        <v>44490</v>
      </c>
      <c r="E31" s="23" t="s">
        <v>14</v>
      </c>
      <c r="F31" s="27">
        <v>2450</v>
      </c>
      <c r="G31" s="28">
        <v>954</v>
      </c>
      <c r="H31" s="28">
        <v>0</v>
      </c>
      <c r="I31" s="29"/>
      <c r="J31" s="48" t="str">
        <f t="shared" si="0"/>
        <v>NORMAL</v>
      </c>
    </row>
    <row r="32" spans="1:10" x14ac:dyDescent="0.35">
      <c r="A32" s="23" t="s">
        <v>52</v>
      </c>
      <c r="B32" s="24"/>
      <c r="C32" s="25">
        <v>5540</v>
      </c>
      <c r="D32" s="26">
        <v>44263</v>
      </c>
      <c r="E32" s="23" t="s">
        <v>14</v>
      </c>
      <c r="F32" s="27">
        <f>C32-G32-I32</f>
        <v>3400</v>
      </c>
      <c r="G32" s="28">
        <v>1400</v>
      </c>
      <c r="H32" s="28">
        <v>964</v>
      </c>
      <c r="I32" s="29">
        <v>740</v>
      </c>
      <c r="J32" s="48" t="str">
        <f t="shared" si="0"/>
        <v>NORMAL</v>
      </c>
    </row>
    <row r="33" spans="1:10" x14ac:dyDescent="0.35">
      <c r="A33" s="23" t="s">
        <v>187</v>
      </c>
      <c r="B33" s="24"/>
      <c r="C33" s="25">
        <v>5962</v>
      </c>
      <c r="D33" s="26">
        <v>44490</v>
      </c>
      <c r="E33" s="23" t="s">
        <v>14</v>
      </c>
      <c r="F33" s="27">
        <f>C33-G33-H33-I33</f>
        <v>4082</v>
      </c>
      <c r="G33" s="28">
        <v>1400</v>
      </c>
      <c r="H33" s="28">
        <v>480</v>
      </c>
      <c r="I33" s="29">
        <v>0</v>
      </c>
      <c r="J33" s="48" t="str">
        <f t="shared" si="0"/>
        <v>NORMAL</v>
      </c>
    </row>
    <row r="34" spans="1:10" x14ac:dyDescent="0.35">
      <c r="A34" s="23" t="s">
        <v>240</v>
      </c>
      <c r="B34" s="24"/>
      <c r="C34" s="25">
        <v>6030</v>
      </c>
      <c r="D34" s="26">
        <v>44550</v>
      </c>
      <c r="E34" s="23" t="s">
        <v>14</v>
      </c>
      <c r="F34" s="27">
        <f>C34-G34-H34-I34</f>
        <v>3230</v>
      </c>
      <c r="G34" s="28">
        <v>2800</v>
      </c>
      <c r="H34" s="28">
        <v>0</v>
      </c>
      <c r="I34" s="29">
        <v>0</v>
      </c>
      <c r="J34" s="48" t="str">
        <f t="shared" si="0"/>
        <v>NORMAL</v>
      </c>
    </row>
    <row r="35" spans="1:10" x14ac:dyDescent="0.35">
      <c r="A35" s="23" t="s">
        <v>92</v>
      </c>
      <c r="B35" s="24"/>
      <c r="C35" s="25">
        <v>6328</v>
      </c>
      <c r="D35" s="26"/>
      <c r="E35" s="23" t="s">
        <v>14</v>
      </c>
      <c r="F35" s="27">
        <f>C35-G35-I35</f>
        <v>4578</v>
      </c>
      <c r="G35" s="28">
        <v>1750</v>
      </c>
      <c r="H35" s="28">
        <v>510</v>
      </c>
      <c r="I35" s="29">
        <v>0</v>
      </c>
      <c r="J35" s="48" t="str">
        <f t="shared" si="0"/>
        <v>NORMAL</v>
      </c>
    </row>
    <row r="36" spans="1:10" x14ac:dyDescent="0.35">
      <c r="A36" s="23" t="s">
        <v>235</v>
      </c>
      <c r="B36" s="24"/>
      <c r="C36" s="25">
        <v>6362</v>
      </c>
      <c r="D36" s="26">
        <v>44562</v>
      </c>
      <c r="E36" s="23" t="s">
        <v>14</v>
      </c>
      <c r="F36" s="27">
        <f>C36-G36-H36-I36</f>
        <v>4232</v>
      </c>
      <c r="G36" s="28">
        <v>1750</v>
      </c>
      <c r="H36" s="28">
        <v>380</v>
      </c>
      <c r="I36" s="29">
        <v>0</v>
      </c>
      <c r="J36" s="48" t="str">
        <f t="shared" si="0"/>
        <v>NORMAL</v>
      </c>
    </row>
    <row r="37" spans="1:10" x14ac:dyDescent="0.35">
      <c r="A37" s="23" t="s">
        <v>30</v>
      </c>
      <c r="B37" s="24"/>
      <c r="C37" s="25">
        <v>6600</v>
      </c>
      <c r="D37" s="26"/>
      <c r="E37" s="23" t="s">
        <v>14</v>
      </c>
      <c r="F37" s="27">
        <f>C37-G37-I37</f>
        <v>3900</v>
      </c>
      <c r="G37" s="28">
        <v>2100</v>
      </c>
      <c r="H37" s="28">
        <v>0</v>
      </c>
      <c r="I37" s="29">
        <v>600</v>
      </c>
      <c r="J37" s="48" t="str">
        <f t="shared" si="0"/>
        <v>NORMAL</v>
      </c>
    </row>
    <row r="38" spans="1:10" x14ac:dyDescent="0.35">
      <c r="A38" s="23" t="s">
        <v>243</v>
      </c>
      <c r="B38" s="24"/>
      <c r="C38" s="25">
        <v>6628</v>
      </c>
      <c r="D38" s="26">
        <v>44548</v>
      </c>
      <c r="E38" s="23" t="s">
        <v>14</v>
      </c>
      <c r="F38" s="27">
        <f>C38-G38-H38-I38</f>
        <v>2920</v>
      </c>
      <c r="G38" s="28">
        <v>1750</v>
      </c>
      <c r="H38" s="28">
        <v>1558</v>
      </c>
      <c r="I38" s="29">
        <v>400</v>
      </c>
      <c r="J38" s="48" t="str">
        <f t="shared" si="0"/>
        <v>NORMAL</v>
      </c>
    </row>
    <row r="39" spans="1:10" x14ac:dyDescent="0.35">
      <c r="A39" s="23" t="s">
        <v>47</v>
      </c>
      <c r="B39" s="24"/>
      <c r="C39" s="25">
        <v>6718</v>
      </c>
      <c r="D39" s="26">
        <v>44449</v>
      </c>
      <c r="E39" s="23" t="s">
        <v>14</v>
      </c>
      <c r="F39" s="27">
        <f>C39-G39-I39</f>
        <v>4418</v>
      </c>
      <c r="G39" s="28">
        <v>2100</v>
      </c>
      <c r="H39" s="28"/>
      <c r="I39" s="29">
        <v>200</v>
      </c>
      <c r="J39" s="48" t="str">
        <f t="shared" si="0"/>
        <v>NORMAL</v>
      </c>
    </row>
    <row r="40" spans="1:10" x14ac:dyDescent="0.35">
      <c r="A40" s="23" t="s">
        <v>172</v>
      </c>
      <c r="B40" s="24"/>
      <c r="C40" s="25">
        <v>6800</v>
      </c>
      <c r="D40" s="26">
        <v>44459</v>
      </c>
      <c r="E40" s="23" t="s">
        <v>14</v>
      </c>
      <c r="F40" s="27">
        <f>C40-G40-H40-I40</f>
        <v>2880</v>
      </c>
      <c r="G40" s="28">
        <v>2800</v>
      </c>
      <c r="H40" s="28">
        <v>1120</v>
      </c>
      <c r="I40" s="29">
        <v>0</v>
      </c>
      <c r="J40" s="48" t="str">
        <f t="shared" si="0"/>
        <v>NORMAL</v>
      </c>
    </row>
    <row r="41" spans="1:10" x14ac:dyDescent="0.35">
      <c r="A41" s="23" t="s">
        <v>195</v>
      </c>
      <c r="B41" s="24"/>
      <c r="C41" s="25">
        <v>6850</v>
      </c>
      <c r="D41" s="26">
        <v>44479</v>
      </c>
      <c r="E41" s="23" t="s">
        <v>14</v>
      </c>
      <c r="F41" s="37">
        <f>C41-G41-H41-I41</f>
        <v>3990</v>
      </c>
      <c r="G41" s="38">
        <v>2100</v>
      </c>
      <c r="H41" s="38">
        <v>760</v>
      </c>
      <c r="I41" s="39">
        <v>0</v>
      </c>
      <c r="J41" s="48" t="str">
        <f t="shared" si="0"/>
        <v>NORMAL</v>
      </c>
    </row>
    <row r="42" spans="1:10" x14ac:dyDescent="0.35">
      <c r="A42" s="23" t="s">
        <v>39</v>
      </c>
      <c r="B42" s="24"/>
      <c r="C42" s="25">
        <v>7000</v>
      </c>
      <c r="D42" s="26"/>
      <c r="E42" s="23" t="s">
        <v>14</v>
      </c>
      <c r="F42" s="27">
        <f>C42-G42-I42</f>
        <v>2800</v>
      </c>
      <c r="G42" s="28">
        <v>4200</v>
      </c>
      <c r="H42" s="28">
        <v>0</v>
      </c>
      <c r="I42" s="29"/>
      <c r="J42" s="48" t="str">
        <f t="shared" si="0"/>
        <v>NORMAL</v>
      </c>
    </row>
    <row r="43" spans="1:10" x14ac:dyDescent="0.35">
      <c r="A43" s="23" t="s">
        <v>203</v>
      </c>
      <c r="B43" s="24">
        <v>5980</v>
      </c>
      <c r="C43" s="25">
        <f>B43*1.183</f>
        <v>7074.34</v>
      </c>
      <c r="D43" s="26">
        <v>44475</v>
      </c>
      <c r="E43" s="23" t="s">
        <v>24</v>
      </c>
      <c r="F43" s="27">
        <f>B43-G43-H43-I43</f>
        <v>3337</v>
      </c>
      <c r="G43" s="28">
        <v>1750</v>
      </c>
      <c r="H43" s="28">
        <v>774</v>
      </c>
      <c r="I43" s="29">
        <v>119</v>
      </c>
      <c r="J43" s="48" t="str">
        <f t="shared" si="0"/>
        <v>NORMAL</v>
      </c>
    </row>
    <row r="44" spans="1:10" x14ac:dyDescent="0.35">
      <c r="A44" s="23" t="s">
        <v>174</v>
      </c>
      <c r="B44" s="24">
        <v>6000</v>
      </c>
      <c r="C44" s="25">
        <f>B44*1.183</f>
        <v>7098</v>
      </c>
      <c r="D44" s="26">
        <v>44475</v>
      </c>
      <c r="E44" s="23" t="s">
        <v>24</v>
      </c>
      <c r="F44" s="27">
        <f>B44-G44-H44-I44</f>
        <v>3800</v>
      </c>
      <c r="G44" s="28">
        <v>1400</v>
      </c>
      <c r="H44" s="28">
        <v>800</v>
      </c>
      <c r="I44" s="29">
        <v>0</v>
      </c>
      <c r="J44" s="48" t="str">
        <f t="shared" si="0"/>
        <v>NORMAL</v>
      </c>
    </row>
    <row r="45" spans="1:10" x14ac:dyDescent="0.35">
      <c r="A45" s="23" t="s">
        <v>79</v>
      </c>
      <c r="B45" s="24"/>
      <c r="C45" s="25">
        <v>7180</v>
      </c>
      <c r="D45" s="26">
        <v>44263</v>
      </c>
      <c r="E45" s="23" t="s">
        <v>14</v>
      </c>
      <c r="F45" s="27">
        <f>C45-G45-I45</f>
        <v>2630</v>
      </c>
      <c r="G45" s="28">
        <v>4550</v>
      </c>
      <c r="H45" s="28">
        <v>1566</v>
      </c>
      <c r="I45" s="29">
        <v>0</v>
      </c>
      <c r="J45" s="48" t="str">
        <f t="shared" si="0"/>
        <v>NORMAL</v>
      </c>
    </row>
    <row r="46" spans="1:10" x14ac:dyDescent="0.35">
      <c r="A46" s="23" t="s">
        <v>103</v>
      </c>
      <c r="B46" s="24"/>
      <c r="C46" s="25">
        <v>7200</v>
      </c>
      <c r="D46" s="26"/>
      <c r="E46" s="23" t="s">
        <v>14</v>
      </c>
      <c r="F46" s="27">
        <f>C46-G46-I46</f>
        <v>4050</v>
      </c>
      <c r="G46" s="28">
        <v>3150</v>
      </c>
      <c r="H46" s="28">
        <v>820</v>
      </c>
      <c r="I46" s="29">
        <v>0</v>
      </c>
      <c r="J46" s="48" t="str">
        <f t="shared" si="0"/>
        <v>NORMAL</v>
      </c>
    </row>
    <row r="47" spans="1:10" x14ac:dyDescent="0.35">
      <c r="A47" s="23" t="s">
        <v>106</v>
      </c>
      <c r="B47" s="24"/>
      <c r="C47" s="25">
        <v>7221.14</v>
      </c>
      <c r="D47" s="26">
        <v>44508</v>
      </c>
      <c r="E47" s="23" t="s">
        <v>14</v>
      </c>
      <c r="F47" s="27">
        <f>C47-G47-H47-I47</f>
        <v>2887.9500000000003</v>
      </c>
      <c r="G47" s="28">
        <v>3150</v>
      </c>
      <c r="H47" s="28">
        <v>1048</v>
      </c>
      <c r="I47" s="29">
        <v>135.19</v>
      </c>
      <c r="J47" s="48" t="str">
        <f t="shared" si="0"/>
        <v>NORMAL</v>
      </c>
    </row>
    <row r="48" spans="1:10" x14ac:dyDescent="0.35">
      <c r="A48" s="23" t="s">
        <v>17</v>
      </c>
      <c r="B48" s="24"/>
      <c r="C48" s="25">
        <v>7227</v>
      </c>
      <c r="D48" s="26"/>
      <c r="E48" s="23" t="s">
        <v>14</v>
      </c>
      <c r="F48" s="27">
        <f>C48-G48-H48</f>
        <v>4297</v>
      </c>
      <c r="G48" s="28">
        <v>1400</v>
      </c>
      <c r="H48" s="28">
        <v>1530</v>
      </c>
      <c r="I48" s="15">
        <v>0</v>
      </c>
      <c r="J48" s="48" t="str">
        <f t="shared" si="0"/>
        <v>NORMAL</v>
      </c>
    </row>
    <row r="49" spans="1:10" x14ac:dyDescent="0.35">
      <c r="A49" s="23" t="s">
        <v>158</v>
      </c>
      <c r="B49" s="24"/>
      <c r="C49" s="25">
        <v>7240</v>
      </c>
      <c r="D49" s="26">
        <v>44296</v>
      </c>
      <c r="E49" s="23" t="s">
        <v>14</v>
      </c>
      <c r="F49" s="27">
        <f>C49-G49-H49-I49</f>
        <v>3272</v>
      </c>
      <c r="G49" s="28">
        <v>2100</v>
      </c>
      <c r="H49" s="28">
        <v>1868</v>
      </c>
      <c r="I49" s="29">
        <v>0</v>
      </c>
      <c r="J49" s="48" t="str">
        <f t="shared" si="0"/>
        <v>NORMAL</v>
      </c>
    </row>
    <row r="50" spans="1:10" x14ac:dyDescent="0.35">
      <c r="A50" s="23" t="s">
        <v>175</v>
      </c>
      <c r="B50" s="24"/>
      <c r="C50" s="25">
        <v>7260</v>
      </c>
      <c r="D50" s="26">
        <v>44479</v>
      </c>
      <c r="E50" s="23" t="s">
        <v>14</v>
      </c>
      <c r="F50" s="27">
        <f>C50-G50-H50-I50</f>
        <v>2970</v>
      </c>
      <c r="G50" s="28">
        <v>3150</v>
      </c>
      <c r="H50" s="28">
        <v>1140</v>
      </c>
      <c r="I50" s="29">
        <v>0</v>
      </c>
      <c r="J50" s="48" t="str">
        <f t="shared" si="0"/>
        <v>NORMAL</v>
      </c>
    </row>
    <row r="51" spans="1:10" x14ac:dyDescent="0.35">
      <c r="A51" s="23" t="s">
        <v>214</v>
      </c>
      <c r="B51" s="24"/>
      <c r="C51" s="25">
        <v>7269</v>
      </c>
      <c r="D51" s="26">
        <v>373208</v>
      </c>
      <c r="E51" s="23" t="s">
        <v>14</v>
      </c>
      <c r="F51" s="27">
        <f>C51-G51-H51-I51</f>
        <v>4489</v>
      </c>
      <c r="G51" s="28">
        <v>2100</v>
      </c>
      <c r="H51" s="28">
        <v>680</v>
      </c>
      <c r="I51" s="29">
        <v>0</v>
      </c>
      <c r="J51" s="48" t="str">
        <f t="shared" si="0"/>
        <v>NORMAL</v>
      </c>
    </row>
    <row r="52" spans="1:10" x14ac:dyDescent="0.35">
      <c r="A52" s="23" t="s">
        <v>122</v>
      </c>
      <c r="B52" s="24"/>
      <c r="C52" s="25">
        <v>7272</v>
      </c>
      <c r="D52" s="26" t="s">
        <v>123</v>
      </c>
      <c r="E52" s="23" t="s">
        <v>14</v>
      </c>
      <c r="F52" s="27">
        <f>C52-G52-H52-I52</f>
        <v>3822</v>
      </c>
      <c r="G52" s="28">
        <v>2100</v>
      </c>
      <c r="H52" s="28">
        <v>920</v>
      </c>
      <c r="I52" s="29">
        <v>430</v>
      </c>
      <c r="J52" s="48" t="str">
        <f t="shared" si="0"/>
        <v>NORMAL</v>
      </c>
    </row>
    <row r="53" spans="1:10" x14ac:dyDescent="0.35">
      <c r="A53" s="23" t="s">
        <v>27</v>
      </c>
      <c r="B53" s="30"/>
      <c r="C53" s="25">
        <v>7280</v>
      </c>
      <c r="D53" s="26"/>
      <c r="E53" s="23" t="s">
        <v>14</v>
      </c>
      <c r="F53" s="27">
        <f>C53-G53-I53</f>
        <v>5330</v>
      </c>
      <c r="G53" s="28">
        <v>1750</v>
      </c>
      <c r="H53" s="28">
        <v>0</v>
      </c>
      <c r="I53" s="32">
        <v>200</v>
      </c>
      <c r="J53" s="48" t="str">
        <f t="shared" si="0"/>
        <v>NORMAL</v>
      </c>
    </row>
    <row r="54" spans="1:10" x14ac:dyDescent="0.35">
      <c r="A54" s="23" t="s">
        <v>102</v>
      </c>
      <c r="B54" s="24"/>
      <c r="C54" s="25">
        <v>7430</v>
      </c>
      <c r="D54" s="26">
        <v>44477</v>
      </c>
      <c r="E54" s="23" t="s">
        <v>14</v>
      </c>
      <c r="F54" s="27">
        <f>C54-G54-I54</f>
        <v>4980</v>
      </c>
      <c r="G54" s="28">
        <v>2450</v>
      </c>
      <c r="H54" s="28">
        <v>1000</v>
      </c>
      <c r="I54" s="29">
        <v>0</v>
      </c>
      <c r="J54" s="48" t="str">
        <f t="shared" si="0"/>
        <v>NORMAL</v>
      </c>
    </row>
    <row r="55" spans="1:10" x14ac:dyDescent="0.35">
      <c r="A55" s="23" t="s">
        <v>34</v>
      </c>
      <c r="B55" s="24">
        <v>6400</v>
      </c>
      <c r="C55" s="25">
        <f>B55*1.183</f>
        <v>7571.2000000000007</v>
      </c>
      <c r="D55" s="26"/>
      <c r="E55" s="23" t="s">
        <v>24</v>
      </c>
      <c r="F55" s="27">
        <f>B55-G55-I55</f>
        <v>1990</v>
      </c>
      <c r="G55" s="28">
        <v>3500</v>
      </c>
      <c r="H55" s="28"/>
      <c r="I55" s="29">
        <v>910</v>
      </c>
      <c r="J55" s="48" t="str">
        <f t="shared" si="0"/>
        <v>NORMAL</v>
      </c>
    </row>
    <row r="56" spans="1:10" x14ac:dyDescent="0.35">
      <c r="A56" s="23" t="s">
        <v>153</v>
      </c>
      <c r="B56" s="24"/>
      <c r="C56" s="25">
        <v>7765</v>
      </c>
      <c r="D56" s="26"/>
      <c r="E56" s="23" t="s">
        <v>14</v>
      </c>
      <c r="F56" s="27">
        <f>C56-G56-H56-I56</f>
        <v>2659</v>
      </c>
      <c r="G56" s="28">
        <v>3500</v>
      </c>
      <c r="H56" s="28">
        <v>880</v>
      </c>
      <c r="I56" s="29">
        <v>726</v>
      </c>
      <c r="J56" s="48" t="str">
        <f t="shared" si="0"/>
        <v>NORMAL</v>
      </c>
    </row>
    <row r="57" spans="1:10" x14ac:dyDescent="0.35">
      <c r="A57" s="23" t="s">
        <v>185</v>
      </c>
      <c r="B57" s="24"/>
      <c r="C57" s="25">
        <v>7895</v>
      </c>
      <c r="D57" s="26">
        <v>44483</v>
      </c>
      <c r="E57" s="23" t="s">
        <v>14</v>
      </c>
      <c r="F57" s="27">
        <f>C57-G57-H57-I57</f>
        <v>1315</v>
      </c>
      <c r="G57" s="28">
        <v>4550</v>
      </c>
      <c r="H57" s="28">
        <v>1330</v>
      </c>
      <c r="I57" s="29">
        <v>700</v>
      </c>
      <c r="J57" s="48" t="str">
        <f t="shared" si="0"/>
        <v>NORMAL</v>
      </c>
    </row>
    <row r="58" spans="1:10" x14ac:dyDescent="0.35">
      <c r="A58" s="23" t="s">
        <v>241</v>
      </c>
      <c r="B58" s="24"/>
      <c r="C58" s="25">
        <v>7978</v>
      </c>
      <c r="D58" s="26">
        <v>44538</v>
      </c>
      <c r="E58" s="23" t="s">
        <v>14</v>
      </c>
      <c r="F58" s="27">
        <f>C58-G58-H58-I58</f>
        <v>5878</v>
      </c>
      <c r="G58" s="28">
        <v>2100</v>
      </c>
      <c r="H58" s="28">
        <v>0</v>
      </c>
      <c r="I58" s="29">
        <v>0</v>
      </c>
      <c r="J58" s="48" t="str">
        <f t="shared" si="0"/>
        <v>NORMAL</v>
      </c>
    </row>
    <row r="59" spans="1:10" x14ac:dyDescent="0.35">
      <c r="A59" s="23" t="s">
        <v>231</v>
      </c>
      <c r="B59" s="24"/>
      <c r="C59" s="25">
        <v>8100</v>
      </c>
      <c r="D59" s="26">
        <v>44540</v>
      </c>
      <c r="E59" s="23" t="s">
        <v>14</v>
      </c>
      <c r="F59" s="27">
        <f>C59-G59-H59-I59</f>
        <v>4430</v>
      </c>
      <c r="G59" s="28">
        <v>2100</v>
      </c>
      <c r="H59" s="28">
        <v>860</v>
      </c>
      <c r="I59" s="29">
        <v>710</v>
      </c>
      <c r="J59" s="48" t="str">
        <f t="shared" si="0"/>
        <v>NORMAL</v>
      </c>
    </row>
    <row r="60" spans="1:10" x14ac:dyDescent="0.35">
      <c r="A60" s="23" t="s">
        <v>150</v>
      </c>
      <c r="B60" s="24"/>
      <c r="C60" s="25">
        <v>8289</v>
      </c>
      <c r="D60" s="26"/>
      <c r="E60" s="23" t="s">
        <v>14</v>
      </c>
      <c r="F60" s="27">
        <f>C60-G60-H60-I60</f>
        <v>5234</v>
      </c>
      <c r="G60" s="28">
        <v>1930</v>
      </c>
      <c r="H60" s="28">
        <v>1125</v>
      </c>
      <c r="I60" s="29">
        <v>0</v>
      </c>
      <c r="J60" s="48" t="str">
        <f t="shared" si="0"/>
        <v>NORMAL</v>
      </c>
    </row>
    <row r="61" spans="1:10" x14ac:dyDescent="0.35">
      <c r="A61" s="23" t="s">
        <v>65</v>
      </c>
      <c r="B61" s="24"/>
      <c r="C61" s="25">
        <v>8580</v>
      </c>
      <c r="D61" s="26">
        <v>44263</v>
      </c>
      <c r="E61" s="23" t="s">
        <v>14</v>
      </c>
      <c r="F61" s="27">
        <f>C61-G61-I61</f>
        <v>4730</v>
      </c>
      <c r="G61" s="28">
        <v>3850</v>
      </c>
      <c r="H61" s="28">
        <v>2730</v>
      </c>
      <c r="I61" s="29">
        <v>0</v>
      </c>
      <c r="J61" s="48" t="str">
        <f t="shared" si="0"/>
        <v>NORMAL</v>
      </c>
    </row>
    <row r="62" spans="1:10" x14ac:dyDescent="0.35">
      <c r="A62" s="23" t="s">
        <v>88</v>
      </c>
      <c r="B62" s="24"/>
      <c r="C62" s="25">
        <v>8860</v>
      </c>
      <c r="D62" s="26">
        <v>44477</v>
      </c>
      <c r="E62" s="23" t="s">
        <v>14</v>
      </c>
      <c r="F62" s="27">
        <f>C62-G62-I62</f>
        <v>5924.81</v>
      </c>
      <c r="G62" s="28">
        <v>2800</v>
      </c>
      <c r="H62" s="28">
        <v>1060</v>
      </c>
      <c r="I62" s="29">
        <v>135.19</v>
      </c>
      <c r="J62" s="48" t="str">
        <f t="shared" si="0"/>
        <v>NORMAL</v>
      </c>
    </row>
    <row r="63" spans="1:10" x14ac:dyDescent="0.35">
      <c r="A63" s="23" t="s">
        <v>36</v>
      </c>
      <c r="B63" s="24"/>
      <c r="C63" s="25">
        <v>8974</v>
      </c>
      <c r="D63" s="26"/>
      <c r="E63" s="23" t="s">
        <v>14</v>
      </c>
      <c r="F63" s="27">
        <f>C63-G63-I63</f>
        <v>5474</v>
      </c>
      <c r="G63" s="28">
        <v>3500</v>
      </c>
      <c r="H63" s="28">
        <v>1278</v>
      </c>
      <c r="I63" s="29"/>
      <c r="J63" s="48" t="str">
        <f t="shared" si="0"/>
        <v>NORMAL</v>
      </c>
    </row>
    <row r="64" spans="1:10" x14ac:dyDescent="0.35">
      <c r="A64" s="23" t="s">
        <v>140</v>
      </c>
      <c r="B64" s="24"/>
      <c r="C64" s="25">
        <v>9000</v>
      </c>
      <c r="D64" s="26"/>
      <c r="E64" s="23" t="s">
        <v>14</v>
      </c>
      <c r="F64" s="27">
        <f>C64-G64-H64-I64</f>
        <v>5060</v>
      </c>
      <c r="G64" s="28">
        <v>2800</v>
      </c>
      <c r="H64" s="28">
        <v>1140</v>
      </c>
      <c r="I64" s="29">
        <v>0</v>
      </c>
      <c r="J64" s="48" t="str">
        <f t="shared" si="0"/>
        <v>NORMAL</v>
      </c>
    </row>
    <row r="65" spans="1:10" x14ac:dyDescent="0.35">
      <c r="A65" s="23" t="s">
        <v>120</v>
      </c>
      <c r="B65" s="24"/>
      <c r="C65" s="25">
        <v>9100</v>
      </c>
      <c r="D65" s="26" t="s">
        <v>95</v>
      </c>
      <c r="E65" s="23" t="s">
        <v>14</v>
      </c>
      <c r="F65" s="27">
        <f>C65-G65-H65-I65</f>
        <v>4690</v>
      </c>
      <c r="G65" s="28">
        <v>3150</v>
      </c>
      <c r="H65" s="28">
        <v>1260</v>
      </c>
      <c r="I65" s="29">
        <v>0</v>
      </c>
      <c r="J65" s="48" t="str">
        <f t="shared" si="0"/>
        <v>NORMAL</v>
      </c>
    </row>
    <row r="66" spans="1:10" x14ac:dyDescent="0.35">
      <c r="A66" s="23" t="s">
        <v>183</v>
      </c>
      <c r="B66" s="24"/>
      <c r="C66" s="25">
        <v>9450</v>
      </c>
      <c r="D66" s="26">
        <v>44455</v>
      </c>
      <c r="E66" s="23" t="s">
        <v>14</v>
      </c>
      <c r="F66" s="27">
        <f>C66-G66-H66-I66</f>
        <v>4550</v>
      </c>
      <c r="G66" s="28">
        <v>4900</v>
      </c>
      <c r="H66" s="28">
        <v>0</v>
      </c>
      <c r="I66" s="29"/>
      <c r="J66" s="48" t="str">
        <f t="shared" si="0"/>
        <v>NORMAL</v>
      </c>
    </row>
    <row r="67" spans="1:10" x14ac:dyDescent="0.35">
      <c r="A67" s="23" t="s">
        <v>212</v>
      </c>
      <c r="B67" s="24"/>
      <c r="C67" s="25">
        <v>9640</v>
      </c>
      <c r="D67" s="26">
        <v>44498</v>
      </c>
      <c r="E67" s="23" t="s">
        <v>14</v>
      </c>
      <c r="F67" s="27">
        <f>C67-G67-H67-I67</f>
        <v>6640</v>
      </c>
      <c r="G67" s="28">
        <v>2100</v>
      </c>
      <c r="H67" s="28">
        <v>900</v>
      </c>
      <c r="I67" s="29">
        <v>0</v>
      </c>
      <c r="J67" s="48" t="str">
        <f t="shared" si="0"/>
        <v>NORMAL</v>
      </c>
    </row>
    <row r="68" spans="1:10" x14ac:dyDescent="0.35">
      <c r="A68" s="23" t="s">
        <v>132</v>
      </c>
      <c r="B68" s="24"/>
      <c r="C68" s="25">
        <v>10120</v>
      </c>
      <c r="D68" s="26">
        <v>44417</v>
      </c>
      <c r="E68" s="23" t="s">
        <v>14</v>
      </c>
      <c r="F68" s="27">
        <f>C68-G68-H68-I68</f>
        <v>5570</v>
      </c>
      <c r="G68" s="28">
        <v>4550</v>
      </c>
      <c r="H68" s="28">
        <v>0</v>
      </c>
      <c r="I68" s="29">
        <v>0</v>
      </c>
      <c r="J68" s="48" t="str">
        <f t="shared" ref="J68:J103" si="1">IF(OR(C68&lt;$O$3,C68&gt;$P$3),"OUTLIER","NORMAL")</f>
        <v>NORMAL</v>
      </c>
    </row>
    <row r="69" spans="1:10" x14ac:dyDescent="0.35">
      <c r="A69" s="23" t="s">
        <v>41</v>
      </c>
      <c r="B69" s="24">
        <v>8700</v>
      </c>
      <c r="C69" s="25">
        <f>B69*1.183</f>
        <v>10292.1</v>
      </c>
      <c r="D69" s="26" t="s">
        <v>42</v>
      </c>
      <c r="E69" s="23" t="s">
        <v>24</v>
      </c>
      <c r="F69" s="27">
        <f>B69-G69-I69</f>
        <v>7650</v>
      </c>
      <c r="G69" s="28">
        <v>1050</v>
      </c>
      <c r="H69" s="28">
        <v>995</v>
      </c>
      <c r="I69" s="29"/>
      <c r="J69" s="48" t="str">
        <f t="shared" si="1"/>
        <v>NORMAL</v>
      </c>
    </row>
    <row r="70" spans="1:10" x14ac:dyDescent="0.35">
      <c r="A70" s="23" t="s">
        <v>189</v>
      </c>
      <c r="B70" s="24"/>
      <c r="C70" s="25">
        <v>10358</v>
      </c>
      <c r="D70" s="26">
        <v>44490</v>
      </c>
      <c r="E70" s="23" t="s">
        <v>14</v>
      </c>
      <c r="F70" s="27">
        <f>C70-G70-H70-I70</f>
        <v>7008</v>
      </c>
      <c r="G70" s="28">
        <v>1750</v>
      </c>
      <c r="H70" s="28">
        <v>1100</v>
      </c>
      <c r="I70" s="29">
        <v>500</v>
      </c>
      <c r="J70" s="48" t="str">
        <f t="shared" si="1"/>
        <v>NORMAL</v>
      </c>
    </row>
    <row r="71" spans="1:10" x14ac:dyDescent="0.35">
      <c r="A71" s="23" t="s">
        <v>179</v>
      </c>
      <c r="B71" s="24"/>
      <c r="C71" s="25">
        <v>10449</v>
      </c>
      <c r="D71" s="26">
        <v>44490</v>
      </c>
      <c r="E71" s="23" t="s">
        <v>14</v>
      </c>
      <c r="F71" s="27">
        <f>C71-G71-H71-I71</f>
        <v>5655</v>
      </c>
      <c r="G71" s="28">
        <v>3500</v>
      </c>
      <c r="H71" s="28">
        <v>1094</v>
      </c>
      <c r="I71" s="29">
        <v>200</v>
      </c>
      <c r="J71" s="48" t="str">
        <f t="shared" si="1"/>
        <v>NORMAL</v>
      </c>
    </row>
    <row r="72" spans="1:10" x14ac:dyDescent="0.35">
      <c r="A72" s="23" t="s">
        <v>197</v>
      </c>
      <c r="B72" s="24"/>
      <c r="C72" s="25">
        <v>10520</v>
      </c>
      <c r="D72" s="26">
        <v>44479</v>
      </c>
      <c r="E72" s="23" t="s">
        <v>14</v>
      </c>
      <c r="F72" s="27">
        <f>C72-G72-H72-I72</f>
        <v>5070</v>
      </c>
      <c r="G72" s="28">
        <v>4200</v>
      </c>
      <c r="H72" s="28">
        <v>1250</v>
      </c>
      <c r="I72" s="29">
        <v>0</v>
      </c>
      <c r="J72" s="48" t="str">
        <f t="shared" si="1"/>
        <v>NORMAL</v>
      </c>
    </row>
    <row r="73" spans="1:10" x14ac:dyDescent="0.35">
      <c r="A73" s="23" t="s">
        <v>84</v>
      </c>
      <c r="B73" s="24"/>
      <c r="C73" s="25">
        <v>10550</v>
      </c>
      <c r="D73" s="26"/>
      <c r="E73" s="23" t="s">
        <v>14</v>
      </c>
      <c r="F73" s="27">
        <f>C73-G73-I73</f>
        <v>3050</v>
      </c>
      <c r="G73" s="28">
        <v>7350</v>
      </c>
      <c r="H73" s="28">
        <v>0</v>
      </c>
      <c r="I73" s="29">
        <v>150</v>
      </c>
      <c r="J73" s="48" t="str">
        <f t="shared" si="1"/>
        <v>NORMAL</v>
      </c>
    </row>
    <row r="74" spans="1:10" x14ac:dyDescent="0.35">
      <c r="A74" s="23" t="s">
        <v>221</v>
      </c>
      <c r="B74" s="24">
        <v>9000</v>
      </c>
      <c r="C74" s="25">
        <f>B74*1.183</f>
        <v>10647</v>
      </c>
      <c r="D74" s="26">
        <v>44547</v>
      </c>
      <c r="E74" s="23" t="s">
        <v>14</v>
      </c>
      <c r="F74" s="27">
        <f>B74-G74-H74-I74</f>
        <v>3400</v>
      </c>
      <c r="G74" s="28">
        <v>5600</v>
      </c>
      <c r="H74" s="28">
        <v>0</v>
      </c>
      <c r="I74" s="29">
        <v>0</v>
      </c>
      <c r="J74" s="48" t="str">
        <f t="shared" si="1"/>
        <v>NORMAL</v>
      </c>
    </row>
    <row r="75" spans="1:10" x14ac:dyDescent="0.35">
      <c r="A75" s="23" t="s">
        <v>94</v>
      </c>
      <c r="B75" s="24"/>
      <c r="C75" s="25">
        <v>10854</v>
      </c>
      <c r="D75" s="26" t="s">
        <v>95</v>
      </c>
      <c r="E75" s="23" t="s">
        <v>14</v>
      </c>
      <c r="F75" s="27">
        <f>C75-G75-I75</f>
        <v>6654</v>
      </c>
      <c r="G75" s="28">
        <v>2800</v>
      </c>
      <c r="H75" s="28">
        <v>1240</v>
      </c>
      <c r="I75" s="29">
        <v>1400</v>
      </c>
      <c r="J75" s="48" t="str">
        <f t="shared" si="1"/>
        <v>NORMAL</v>
      </c>
    </row>
    <row r="76" spans="1:10" x14ac:dyDescent="0.35">
      <c r="A76" s="23" t="s">
        <v>45</v>
      </c>
      <c r="B76" s="24"/>
      <c r="C76" s="25">
        <v>11210</v>
      </c>
      <c r="D76" s="26"/>
      <c r="E76" s="23" t="s">
        <v>14</v>
      </c>
      <c r="F76" s="27">
        <f>C76-G76-I76</f>
        <v>9460</v>
      </c>
      <c r="G76" s="28">
        <v>1750</v>
      </c>
      <c r="H76" s="28">
        <v>1100</v>
      </c>
      <c r="I76" s="29"/>
      <c r="J76" s="48" t="str">
        <f t="shared" si="1"/>
        <v>NORMAL</v>
      </c>
    </row>
    <row r="77" spans="1:10" x14ac:dyDescent="0.35">
      <c r="A77" s="23" t="s">
        <v>49</v>
      </c>
      <c r="B77" s="24"/>
      <c r="C77" s="25">
        <v>11388</v>
      </c>
      <c r="D77" s="26">
        <v>44263</v>
      </c>
      <c r="E77" s="23" t="s">
        <v>14</v>
      </c>
      <c r="F77" s="27">
        <f>C77-G77-I77</f>
        <v>7035.32</v>
      </c>
      <c r="G77" s="28">
        <v>3850</v>
      </c>
      <c r="H77" s="28">
        <v>2768</v>
      </c>
      <c r="I77" s="29">
        <v>502.68</v>
      </c>
      <c r="J77" s="48" t="str">
        <f t="shared" si="1"/>
        <v>NORMAL</v>
      </c>
    </row>
    <row r="78" spans="1:10" x14ac:dyDescent="0.35">
      <c r="A78" s="23" t="s">
        <v>69</v>
      </c>
      <c r="B78" s="24"/>
      <c r="C78" s="25">
        <v>11676</v>
      </c>
      <c r="D78" s="26">
        <v>43532</v>
      </c>
      <c r="E78" s="23" t="s">
        <v>14</v>
      </c>
      <c r="F78" s="27">
        <f>C78-G78-I78</f>
        <v>8551</v>
      </c>
      <c r="G78" s="28">
        <v>1750</v>
      </c>
      <c r="H78" s="28">
        <v>740</v>
      </c>
      <c r="I78" s="29">
        <v>1375</v>
      </c>
      <c r="J78" s="48" t="str">
        <f t="shared" si="1"/>
        <v>NORMAL</v>
      </c>
    </row>
    <row r="79" spans="1:10" x14ac:dyDescent="0.35">
      <c r="A79" s="23" t="s">
        <v>202</v>
      </c>
      <c r="B79" s="24"/>
      <c r="C79" s="25">
        <v>11920</v>
      </c>
      <c r="D79" s="26">
        <v>44490</v>
      </c>
      <c r="E79" s="23" t="s">
        <v>14</v>
      </c>
      <c r="F79" s="27">
        <f>C79-G79-H79-I79</f>
        <v>11140</v>
      </c>
      <c r="G79" s="28">
        <v>780</v>
      </c>
      <c r="H79" s="28">
        <v>0</v>
      </c>
      <c r="I79" s="29"/>
      <c r="J79" s="48" t="str">
        <f t="shared" si="1"/>
        <v>NORMAL</v>
      </c>
    </row>
    <row r="80" spans="1:10" x14ac:dyDescent="0.35">
      <c r="A80" s="23" t="s">
        <v>98</v>
      </c>
      <c r="B80" s="24"/>
      <c r="C80" s="25">
        <v>12000</v>
      </c>
      <c r="D80" s="26" t="s">
        <v>99</v>
      </c>
      <c r="E80" s="23" t="s">
        <v>14</v>
      </c>
      <c r="F80" s="27">
        <f>C80-G80-I80</f>
        <v>6750</v>
      </c>
      <c r="G80" s="25">
        <v>5250</v>
      </c>
      <c r="H80" s="25">
        <v>1434</v>
      </c>
      <c r="I80" s="29">
        <v>0</v>
      </c>
      <c r="J80" s="48" t="str">
        <f t="shared" si="1"/>
        <v>NORMAL</v>
      </c>
    </row>
    <row r="81" spans="1:10" x14ac:dyDescent="0.35">
      <c r="A81" s="23" t="s">
        <v>233</v>
      </c>
      <c r="B81" s="24">
        <v>10200</v>
      </c>
      <c r="C81" s="25">
        <f>B81*1.183</f>
        <v>12066.6</v>
      </c>
      <c r="D81" s="26">
        <v>44557</v>
      </c>
      <c r="E81" s="23" t="s">
        <v>24</v>
      </c>
      <c r="F81" s="27">
        <f>B81-G81-H81-I81</f>
        <v>7553</v>
      </c>
      <c r="G81" s="28">
        <v>2450</v>
      </c>
      <c r="H81" s="28">
        <v>0</v>
      </c>
      <c r="I81" s="29">
        <v>197</v>
      </c>
      <c r="J81" s="48" t="str">
        <f t="shared" si="1"/>
        <v>NORMAL</v>
      </c>
    </row>
    <row r="82" spans="1:10" x14ac:dyDescent="0.35">
      <c r="A82" s="23" t="s">
        <v>198</v>
      </c>
      <c r="B82" s="24"/>
      <c r="C82" s="25">
        <v>12400</v>
      </c>
      <c r="D82" s="26"/>
      <c r="E82" s="23" t="s">
        <v>14</v>
      </c>
      <c r="F82" s="27">
        <f>C82-G82-H82-I82</f>
        <v>8650</v>
      </c>
      <c r="G82" s="28">
        <v>2100</v>
      </c>
      <c r="H82" s="28">
        <v>1650</v>
      </c>
      <c r="I82" s="29">
        <v>0</v>
      </c>
      <c r="J82" s="48" t="str">
        <f t="shared" si="1"/>
        <v>NORMAL</v>
      </c>
    </row>
    <row r="83" spans="1:10" x14ac:dyDescent="0.35">
      <c r="A83" s="23" t="s">
        <v>210</v>
      </c>
      <c r="B83" s="24"/>
      <c r="C83" s="25">
        <v>12450</v>
      </c>
      <c r="D83" s="26">
        <v>44505</v>
      </c>
      <c r="E83" s="23" t="s">
        <v>14</v>
      </c>
      <c r="F83" s="27">
        <f>C83-G83-H83-I83</f>
        <v>5566.4400000000005</v>
      </c>
      <c r="G83" s="28">
        <v>4200</v>
      </c>
      <c r="H83" s="28">
        <v>1560</v>
      </c>
      <c r="I83" s="29">
        <v>1123.56</v>
      </c>
      <c r="J83" s="48" t="str">
        <f t="shared" si="1"/>
        <v>NORMAL</v>
      </c>
    </row>
    <row r="84" spans="1:10" x14ac:dyDescent="0.35">
      <c r="A84" s="23" t="s">
        <v>118</v>
      </c>
      <c r="B84" s="24"/>
      <c r="C84" s="25">
        <v>12578</v>
      </c>
      <c r="D84" s="26">
        <v>44236</v>
      </c>
      <c r="E84" s="23" t="s">
        <v>14</v>
      </c>
      <c r="F84" s="27">
        <f>C84-G84-H84-I84</f>
        <v>7043</v>
      </c>
      <c r="G84" s="28">
        <v>2450</v>
      </c>
      <c r="H84" s="28">
        <v>2335</v>
      </c>
      <c r="I84" s="29">
        <v>750</v>
      </c>
      <c r="J84" s="48" t="str">
        <f t="shared" si="1"/>
        <v>NORMAL</v>
      </c>
    </row>
    <row r="85" spans="1:10" x14ac:dyDescent="0.35">
      <c r="A85" s="23" t="s">
        <v>72</v>
      </c>
      <c r="B85" s="24"/>
      <c r="C85" s="25">
        <v>13832</v>
      </c>
      <c r="D85" s="26" t="s">
        <v>73</v>
      </c>
      <c r="E85" s="23" t="s">
        <v>14</v>
      </c>
      <c r="F85" s="27">
        <f>C85-G85-I85</f>
        <v>9632</v>
      </c>
      <c r="G85" s="28">
        <v>4200</v>
      </c>
      <c r="H85" s="28">
        <v>1988</v>
      </c>
      <c r="I85" s="29">
        <v>0</v>
      </c>
      <c r="J85" s="48" t="str">
        <f t="shared" si="1"/>
        <v>NORMAL</v>
      </c>
    </row>
    <row r="86" spans="1:10" x14ac:dyDescent="0.35">
      <c r="A86" s="23" t="s">
        <v>164</v>
      </c>
      <c r="B86" s="24"/>
      <c r="C86" s="25">
        <v>13970</v>
      </c>
      <c r="D86" s="26">
        <v>44459</v>
      </c>
      <c r="E86" s="23" t="s">
        <v>14</v>
      </c>
      <c r="F86" s="27">
        <f>C86-G86-H86-I86</f>
        <v>7420</v>
      </c>
      <c r="G86" s="28">
        <v>4550</v>
      </c>
      <c r="H86" s="28">
        <v>1340</v>
      </c>
      <c r="I86" s="29">
        <v>660</v>
      </c>
      <c r="J86" s="48" t="str">
        <f t="shared" si="1"/>
        <v>NORMAL</v>
      </c>
    </row>
    <row r="87" spans="1:10" x14ac:dyDescent="0.35">
      <c r="A87" s="23" t="s">
        <v>159</v>
      </c>
      <c r="B87" s="24"/>
      <c r="C87" s="25">
        <v>14416</v>
      </c>
      <c r="D87" s="26" t="s">
        <v>160</v>
      </c>
      <c r="E87" s="23" t="s">
        <v>14</v>
      </c>
      <c r="F87" s="27">
        <f>C87-G87-H87-I87</f>
        <v>8496.880000000001</v>
      </c>
      <c r="G87" s="28">
        <v>2800</v>
      </c>
      <c r="H87" s="28">
        <v>1920</v>
      </c>
      <c r="I87" s="29">
        <v>1199.1199999999999</v>
      </c>
      <c r="J87" s="48" t="str">
        <f t="shared" si="1"/>
        <v>NORMAL</v>
      </c>
    </row>
    <row r="88" spans="1:10" x14ac:dyDescent="0.35">
      <c r="A88" s="23" t="s">
        <v>165</v>
      </c>
      <c r="B88" s="24"/>
      <c r="C88" s="25">
        <v>14810</v>
      </c>
      <c r="D88" s="26">
        <v>44459</v>
      </c>
      <c r="E88" s="23" t="s">
        <v>14</v>
      </c>
      <c r="F88" s="27">
        <f>C88-G88-H88-I88</f>
        <v>10880</v>
      </c>
      <c r="G88" s="28">
        <v>2100</v>
      </c>
      <c r="H88" s="28">
        <v>1830</v>
      </c>
      <c r="I88" s="29">
        <v>0</v>
      </c>
      <c r="J88" s="48" t="str">
        <f t="shared" si="1"/>
        <v>NORMAL</v>
      </c>
    </row>
    <row r="89" spans="1:10" x14ac:dyDescent="0.35">
      <c r="A89" s="23" t="s">
        <v>109</v>
      </c>
      <c r="B89" s="24"/>
      <c r="C89" s="25">
        <v>16140</v>
      </c>
      <c r="D89" s="26" t="s">
        <v>110</v>
      </c>
      <c r="E89" s="23" t="s">
        <v>14</v>
      </c>
      <c r="F89" s="27">
        <f>C89-G89-H89-I89</f>
        <v>11015</v>
      </c>
      <c r="G89" s="28">
        <v>2100</v>
      </c>
      <c r="H89" s="28">
        <v>1375</v>
      </c>
      <c r="I89" s="29">
        <v>1650</v>
      </c>
      <c r="J89" s="48" t="str">
        <f t="shared" si="1"/>
        <v>NORMAL</v>
      </c>
    </row>
    <row r="90" spans="1:10" x14ac:dyDescent="0.35">
      <c r="A90" s="23" t="s">
        <v>86</v>
      </c>
      <c r="B90" s="24"/>
      <c r="C90" s="25">
        <v>16369</v>
      </c>
      <c r="D90" s="26"/>
      <c r="E90" s="23" t="s">
        <v>14</v>
      </c>
      <c r="F90" s="27">
        <f>C90-G90-I90</f>
        <v>11109.85</v>
      </c>
      <c r="G90" s="28">
        <v>3150</v>
      </c>
      <c r="H90" s="28">
        <v>1640</v>
      </c>
      <c r="I90" s="29">
        <v>2109.15</v>
      </c>
      <c r="J90" s="48" t="str">
        <f t="shared" si="1"/>
        <v>NORMAL</v>
      </c>
    </row>
    <row r="91" spans="1:10" x14ac:dyDescent="0.35">
      <c r="A91" s="23" t="s">
        <v>137</v>
      </c>
      <c r="B91" s="24"/>
      <c r="C91" s="25">
        <v>16600</v>
      </c>
      <c r="D91" s="26" t="s">
        <v>138</v>
      </c>
      <c r="E91" s="23" t="s">
        <v>14</v>
      </c>
      <c r="F91" s="27">
        <f>C91-G91-H91-I91</f>
        <v>11350</v>
      </c>
      <c r="G91" s="28">
        <v>5250</v>
      </c>
      <c r="H91" s="28">
        <v>0</v>
      </c>
      <c r="I91" s="29">
        <v>0</v>
      </c>
      <c r="J91" s="48" t="str">
        <f t="shared" si="1"/>
        <v>NORMAL</v>
      </c>
    </row>
    <row r="92" spans="1:10" x14ac:dyDescent="0.35">
      <c r="A92" s="23" t="s">
        <v>90</v>
      </c>
      <c r="B92" s="24"/>
      <c r="C92" s="25">
        <v>17632</v>
      </c>
      <c r="D92" s="26">
        <v>44415</v>
      </c>
      <c r="E92" s="23" t="s">
        <v>14</v>
      </c>
      <c r="F92" s="27">
        <f>C92-G92-I92</f>
        <v>12400.42</v>
      </c>
      <c r="G92" s="28">
        <v>3500</v>
      </c>
      <c r="H92" s="28">
        <v>1840</v>
      </c>
      <c r="I92" s="29">
        <v>1731.58</v>
      </c>
      <c r="J92" s="48" t="str">
        <f t="shared" si="1"/>
        <v>NORMAL</v>
      </c>
    </row>
    <row r="93" spans="1:10" x14ac:dyDescent="0.35">
      <c r="A93" s="23" t="s">
        <v>32</v>
      </c>
      <c r="B93" s="24">
        <v>15060</v>
      </c>
      <c r="C93" s="25">
        <f>B93*1.183</f>
        <v>17815.98</v>
      </c>
      <c r="D93" s="26"/>
      <c r="E93" s="23" t="s">
        <v>24</v>
      </c>
      <c r="F93" s="27">
        <f>B93-G93-I93</f>
        <v>10510</v>
      </c>
      <c r="G93" s="28">
        <v>4550</v>
      </c>
      <c r="H93" s="28">
        <v>3640</v>
      </c>
      <c r="I93" s="29">
        <v>0</v>
      </c>
      <c r="J93" s="48" t="str">
        <f t="shared" si="1"/>
        <v>NORMAL</v>
      </c>
    </row>
    <row r="94" spans="1:10" x14ac:dyDescent="0.35">
      <c r="A94" s="23" t="s">
        <v>126</v>
      </c>
      <c r="B94" s="24"/>
      <c r="C94" s="25">
        <v>19125</v>
      </c>
      <c r="D94" s="26">
        <v>44478</v>
      </c>
      <c r="E94" s="23" t="s">
        <v>14</v>
      </c>
      <c r="F94" s="27">
        <f>C94-G94-H94-I94</f>
        <v>13945</v>
      </c>
      <c r="G94" s="28">
        <v>3150</v>
      </c>
      <c r="H94" s="28">
        <v>2030</v>
      </c>
      <c r="I94" s="29">
        <v>0</v>
      </c>
      <c r="J94" s="48" t="str">
        <f t="shared" si="1"/>
        <v>NORMAL</v>
      </c>
    </row>
    <row r="95" spans="1:10" x14ac:dyDescent="0.35">
      <c r="A95" s="23" t="s">
        <v>143</v>
      </c>
      <c r="B95" s="24"/>
      <c r="C95" s="25">
        <v>19830</v>
      </c>
      <c r="D95" s="26">
        <v>44296</v>
      </c>
      <c r="E95" s="23" t="s">
        <v>14</v>
      </c>
      <c r="F95" s="27">
        <f>C95-G95-H95-I95</f>
        <v>12680</v>
      </c>
      <c r="G95" s="28">
        <v>4200</v>
      </c>
      <c r="H95" s="28">
        <v>2950</v>
      </c>
      <c r="I95" s="29">
        <v>0</v>
      </c>
      <c r="J95" s="48" t="str">
        <f t="shared" si="1"/>
        <v>NORMAL</v>
      </c>
    </row>
    <row r="96" spans="1:10" x14ac:dyDescent="0.35">
      <c r="A96" s="23" t="s">
        <v>230</v>
      </c>
      <c r="B96" s="24"/>
      <c r="C96" s="25">
        <v>23074</v>
      </c>
      <c r="D96" s="26">
        <v>44552</v>
      </c>
      <c r="E96" s="23" t="s">
        <v>14</v>
      </c>
      <c r="F96" s="27">
        <f>C96-G96-H96-I96</f>
        <v>14938</v>
      </c>
      <c r="G96" s="28">
        <v>5950</v>
      </c>
      <c r="H96" s="28">
        <v>1520</v>
      </c>
      <c r="I96" s="29">
        <v>666</v>
      </c>
      <c r="J96" s="48" t="str">
        <f t="shared" si="1"/>
        <v>OUTLIER</v>
      </c>
    </row>
    <row r="97" spans="1:10" x14ac:dyDescent="0.35">
      <c r="A97" s="23" t="s">
        <v>115</v>
      </c>
      <c r="B97" s="24"/>
      <c r="C97" s="25">
        <v>28740</v>
      </c>
      <c r="D97" s="26" t="s">
        <v>95</v>
      </c>
      <c r="E97" s="23" t="s">
        <v>14</v>
      </c>
      <c r="F97" s="27">
        <f>C97-G97-H97-I97</f>
        <v>17080</v>
      </c>
      <c r="G97" s="28">
        <v>4200</v>
      </c>
      <c r="H97" s="28">
        <v>4760</v>
      </c>
      <c r="I97" s="29">
        <v>2700</v>
      </c>
      <c r="J97" s="48" t="str">
        <f t="shared" si="1"/>
        <v>OUTLIER</v>
      </c>
    </row>
    <row r="98" spans="1:10" x14ac:dyDescent="0.35">
      <c r="A98" s="23" t="s">
        <v>134</v>
      </c>
      <c r="B98" s="24"/>
      <c r="C98" s="25">
        <v>33411</v>
      </c>
      <c r="D98" s="26"/>
      <c r="E98" s="23" t="s">
        <v>14</v>
      </c>
      <c r="F98" s="27">
        <f>C98-G98-H98-I98</f>
        <v>26961</v>
      </c>
      <c r="G98" s="28">
        <v>2100</v>
      </c>
      <c r="H98" s="28">
        <v>4350</v>
      </c>
      <c r="I98" s="29">
        <v>0</v>
      </c>
      <c r="J98" s="48" t="str">
        <f t="shared" si="1"/>
        <v>OUTLIER</v>
      </c>
    </row>
    <row r="99" spans="1:10" x14ac:dyDescent="0.35">
      <c r="A99" s="23" t="s">
        <v>32</v>
      </c>
      <c r="B99" s="24"/>
      <c r="C99" s="25">
        <v>35340</v>
      </c>
      <c r="D99" s="26">
        <v>44264</v>
      </c>
      <c r="E99" s="23" t="s">
        <v>14</v>
      </c>
      <c r="F99" s="27">
        <f>C99-G99-H99-I99</f>
        <v>16249</v>
      </c>
      <c r="G99" s="28">
        <v>9100</v>
      </c>
      <c r="H99" s="28">
        <v>6760</v>
      </c>
      <c r="I99" s="29">
        <v>3231</v>
      </c>
      <c r="J99" s="48" t="str">
        <f t="shared" si="1"/>
        <v>OUTLIER</v>
      </c>
    </row>
    <row r="100" spans="1:10" x14ac:dyDescent="0.35">
      <c r="A100" s="23" t="s">
        <v>58</v>
      </c>
      <c r="B100" s="24"/>
      <c r="C100" s="25">
        <v>37700</v>
      </c>
      <c r="D100" s="26" t="s">
        <v>59</v>
      </c>
      <c r="E100" s="23" t="s">
        <v>14</v>
      </c>
      <c r="F100" s="27">
        <f>C100-G100-I100</f>
        <v>32100</v>
      </c>
      <c r="G100" s="28">
        <v>5600</v>
      </c>
      <c r="H100" s="28">
        <v>1740</v>
      </c>
      <c r="I100" s="29">
        <v>0</v>
      </c>
      <c r="J100" s="48" t="str">
        <f t="shared" si="1"/>
        <v>OUTLIER</v>
      </c>
    </row>
    <row r="101" spans="1:10" x14ac:dyDescent="0.35">
      <c r="A101" s="23" t="s">
        <v>237</v>
      </c>
      <c r="B101" s="24">
        <v>47284</v>
      </c>
      <c r="C101" s="25">
        <f>B101*1.183</f>
        <v>55936.972000000002</v>
      </c>
      <c r="D101" s="26"/>
      <c r="E101" s="23" t="s">
        <v>24</v>
      </c>
      <c r="F101" s="27">
        <f>B101-G101-H101-I101</f>
        <v>28632</v>
      </c>
      <c r="G101" s="28">
        <v>2450</v>
      </c>
      <c r="H101" s="28">
        <v>2832</v>
      </c>
      <c r="I101" s="29">
        <v>13370</v>
      </c>
      <c r="J101" s="48" t="str">
        <f t="shared" si="1"/>
        <v>OUTLIER</v>
      </c>
    </row>
    <row r="102" spans="1:10" x14ac:dyDescent="0.35">
      <c r="A102" s="23" t="s">
        <v>62</v>
      </c>
      <c r="B102" s="24"/>
      <c r="C102" s="25">
        <v>63920</v>
      </c>
      <c r="D102" s="26"/>
      <c r="E102" s="23" t="s">
        <v>14</v>
      </c>
      <c r="F102" s="27">
        <f>C102-G102-I102</f>
        <v>58064.88</v>
      </c>
      <c r="G102" s="28">
        <v>4900</v>
      </c>
      <c r="H102" s="28">
        <v>3080</v>
      </c>
      <c r="I102" s="29">
        <v>955.12</v>
      </c>
      <c r="J102" s="48" t="str">
        <f t="shared" si="1"/>
        <v>OUTLIER</v>
      </c>
    </row>
    <row r="103" spans="1:10" x14ac:dyDescent="0.35">
      <c r="A103" s="23" t="s">
        <v>66</v>
      </c>
      <c r="B103" s="24"/>
      <c r="C103" s="25">
        <v>88585.4</v>
      </c>
      <c r="D103" s="26"/>
      <c r="E103" s="23" t="s">
        <v>14</v>
      </c>
      <c r="F103" s="27">
        <f>C103-G103-I103</f>
        <v>81326.899999999994</v>
      </c>
      <c r="G103" s="28">
        <v>700</v>
      </c>
      <c r="H103" s="28">
        <v>970</v>
      </c>
      <c r="I103" s="29">
        <v>6558.5</v>
      </c>
      <c r="J103" s="48" t="str">
        <f t="shared" si="1"/>
        <v>OUTLIER</v>
      </c>
    </row>
  </sheetData>
  <sortState xmlns:xlrd2="http://schemas.microsoft.com/office/spreadsheetml/2017/richdata2" ref="A3:P103">
    <sortCondition ref="C1:C103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 anlysis DS</vt:lpstr>
      <vt:lpstr>2021 OUTLIER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BLUEDROP</dc:creator>
  <cp:lastModifiedBy>BLUEDROP</cp:lastModifiedBy>
  <dcterms:created xsi:type="dcterms:W3CDTF">2023-04-17T17:36:17Z</dcterms:created>
  <dcterms:modified xsi:type="dcterms:W3CDTF">2023-04-17T20:16:30Z</dcterms:modified>
</cp:coreProperties>
</file>