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0"/>
  <fileSharing readOnlyRecommended="1"/>
  <workbookPr filterPrivacy="1" codeName="ThisWorkbook"/>
  <xr:revisionPtr revIDLastSave="0" documentId="8_{9957ACC9-E56E-4699-81E8-BDCEC14EEFD0}" xr6:coauthVersionLast="47" xr6:coauthVersionMax="47" xr10:uidLastSave="{00000000-0000-0000-0000-000000000000}"/>
  <bookViews>
    <workbookView xWindow="-28920" yWindow="-5115" windowWidth="29040" windowHeight="15840" tabRatio="740" xr2:uid="{00000000-000D-0000-FFFF-FFFF00000000}"/>
  </bookViews>
  <sheets>
    <sheet name="Contents" sheetId="4" r:id="rId1"/>
    <sheet name="1.1" sheetId="156" r:id="rId2"/>
    <sheet name="1.2" sheetId="157" r:id="rId3"/>
    <sheet name="1.3" sheetId="144" r:id="rId4"/>
    <sheet name="1.4" sheetId="145" r:id="rId5"/>
    <sheet name="1.5 " sheetId="158" r:id="rId6"/>
    <sheet name="1.6" sheetId="152" r:id="rId7"/>
    <sheet name="1.7" sheetId="159" r:id="rId8"/>
    <sheet name="1.8" sheetId="138" r:id="rId9"/>
    <sheet name="1.9" sheetId="139" r:id="rId10"/>
    <sheet name="1.10" sheetId="146" r:id="rId11"/>
    <sheet name="1.11" sheetId="147" r:id="rId12"/>
    <sheet name="1.11b" sheetId="160" r:id="rId13"/>
    <sheet name="1.12" sheetId="150" r:id="rId14"/>
    <sheet name="1.13" sheetId="148" r:id="rId15"/>
    <sheet name="1.14" sheetId="153" r:id="rId16"/>
    <sheet name="1.15" sheetId="154" r:id="rId17"/>
    <sheet name="1.16" sheetId="151" r:id="rId18"/>
    <sheet name="1.17" sheetId="155" r:id="rId19"/>
    <sheet name="1.18" sheetId="149" r:id="rId20"/>
    <sheet name="1.19" sheetId="143" r:id="rId21"/>
    <sheet name="1.20" sheetId="161" r:id="rId22"/>
    <sheet name="1.20b" sheetId="162" r:id="rId23"/>
    <sheet name="1.21" sheetId="163" r:id="rId24"/>
  </sheets>
  <externalReferences>
    <externalReference r:id="rId25"/>
    <externalReference r:id="rId26"/>
    <externalReference r:id="rId27"/>
    <externalReference r:id="rId28"/>
    <externalReference r:id="rId29"/>
    <externalReference r:id="rId30"/>
    <externalReference r:id="rId31"/>
    <externalReference r:id="rId32"/>
    <externalReference r:id="rId33"/>
  </externalReferences>
  <definedNames>
    <definedName name="__123Graph_A" localSheetId="11" hidden="1">'[1]Model inputs'!#REF!</definedName>
    <definedName name="__123Graph_A" localSheetId="12" hidden="1">'[1]Model inputs'!#REF!</definedName>
    <definedName name="__123Graph_A" localSheetId="13" hidden="1">'[1]Model inputs'!#REF!</definedName>
    <definedName name="__123Graph_A" localSheetId="16" hidden="1">'[1]Model inputs'!#REF!</definedName>
    <definedName name="__123Graph_A" localSheetId="17" hidden="1">'[1]Model inputs'!#REF!</definedName>
    <definedName name="__123Graph_A" localSheetId="18" hidden="1">'[1]Model inputs'!#REF!</definedName>
    <definedName name="__123Graph_A" localSheetId="20" hidden="1">'[1]Model inputs'!#REF!</definedName>
    <definedName name="__123Graph_A" localSheetId="21" hidden="1">'[1]Model inputs'!#REF!</definedName>
    <definedName name="__123Graph_A" localSheetId="22" hidden="1">'[1]Model inputs'!#REF!</definedName>
    <definedName name="__123Graph_A" localSheetId="6" hidden="1">'[1]Model inputs'!#REF!</definedName>
    <definedName name="__123Graph_A" localSheetId="7" hidden="1">'[1]Model inputs'!#REF!</definedName>
    <definedName name="__123Graph_A" hidden="1">'[1]Model inputs'!#REF!</definedName>
    <definedName name="__123Graph_ACHGSPD1" localSheetId="16" hidden="1">'[2]CHGSPD19.FIN'!$B$10:$B$20</definedName>
    <definedName name="__123Graph_ACHGSPD1" localSheetId="18" hidden="1">'[2]CHGSPD19.FIN'!$B$10:$B$20</definedName>
    <definedName name="__123Graph_ACHGSPD1" localSheetId="21" hidden="1">'[2]CHGSPD19.FIN'!$B$10:$B$20</definedName>
    <definedName name="__123Graph_ACHGSPD1" localSheetId="22" hidden="1">'[2]CHGSPD19.FIN'!$B$10:$B$20</definedName>
    <definedName name="__123Graph_ACHGSPD1" hidden="1">'[3]CHGSPD19.FIN'!$B$10:$B$20</definedName>
    <definedName name="__123Graph_ACHGSPD2" localSheetId="16" hidden="1">'[2]CHGSPD19.FIN'!$E$11:$E$20</definedName>
    <definedName name="__123Graph_ACHGSPD2" localSheetId="18" hidden="1">'[2]CHGSPD19.FIN'!$E$11:$E$20</definedName>
    <definedName name="__123Graph_ACHGSPD2" localSheetId="21" hidden="1">'[2]CHGSPD19.FIN'!$E$11:$E$20</definedName>
    <definedName name="__123Graph_ACHGSPD2" localSheetId="22" hidden="1">'[2]CHGSPD19.FIN'!$E$11:$E$20</definedName>
    <definedName name="__123Graph_ACHGSPD2" hidden="1">'[3]CHGSPD19.FIN'!$E$11:$E$20</definedName>
    <definedName name="__123Graph_AEFF" localSheetId="11" hidden="1">'[4]T3 Page 1'!#REF!</definedName>
    <definedName name="__123Graph_AEFF" localSheetId="12" hidden="1">'[4]T3 Page 1'!#REF!</definedName>
    <definedName name="__123Graph_AEFF" localSheetId="13" hidden="1">'[4]T3 Page 1'!#REF!</definedName>
    <definedName name="__123Graph_AEFF" localSheetId="16" hidden="1">'[4]T3 Page 1'!#REF!</definedName>
    <definedName name="__123Graph_AEFF" localSheetId="17" hidden="1">'[4]T3 Page 1'!#REF!</definedName>
    <definedName name="__123Graph_AEFF" localSheetId="18" hidden="1">'[4]T3 Page 1'!#REF!</definedName>
    <definedName name="__123Graph_AEFF" localSheetId="20" hidden="1">'[4]T3 Page 1'!#REF!</definedName>
    <definedName name="__123Graph_AEFF" localSheetId="21" hidden="1">'[4]T3 Page 1'!#REF!</definedName>
    <definedName name="__123Graph_AEFF" localSheetId="22" hidden="1">'[4]T3 Page 1'!#REF!</definedName>
    <definedName name="__123Graph_AEFF" localSheetId="6" hidden="1">'[4]T3 Page 1'!#REF!</definedName>
    <definedName name="__123Graph_AEFF" localSheetId="7" hidden="1">'[4]T3 Page 1'!#REF!</definedName>
    <definedName name="__123Graph_AEFF" hidden="1">'[4]T3 Page 1'!#REF!</definedName>
    <definedName name="__123Graph_AEFG" hidden="1">'[4]T3 Page 1'!#REF!</definedName>
    <definedName name="__123Graph_AGR14PBF1" localSheetId="16" hidden="1">'[5]HIS19FIN(A)'!$AF$70:$AF$81</definedName>
    <definedName name="__123Graph_AGR14PBF1" localSheetId="18" hidden="1">'[5]HIS19FIN(A)'!$AF$70:$AF$81</definedName>
    <definedName name="__123Graph_AGR14PBF1" localSheetId="21" hidden="1">'[5]HIS19FIN(A)'!$AF$70:$AF$81</definedName>
    <definedName name="__123Graph_AGR14PBF1" localSheetId="22" hidden="1">'[5]HIS19FIN(A)'!$AF$70:$AF$81</definedName>
    <definedName name="__123Graph_AGR14PBF1" hidden="1">'[6]HIS19FIN(A)'!$AF$70:$AF$81</definedName>
    <definedName name="__123Graph_ALBFFIN" localSheetId="11" hidden="1">'[4]FC Page 1'!#REF!</definedName>
    <definedName name="__123Graph_ALBFFIN" localSheetId="12" hidden="1">'[4]FC Page 1'!#REF!</definedName>
    <definedName name="__123Graph_ALBFFIN" localSheetId="13" hidden="1">'[4]FC Page 1'!#REF!</definedName>
    <definedName name="__123Graph_ALBFFIN" localSheetId="16" hidden="1">'[4]FC Page 1'!#REF!</definedName>
    <definedName name="__123Graph_ALBFFIN" localSheetId="17" hidden="1">'[4]FC Page 1'!#REF!</definedName>
    <definedName name="__123Graph_ALBFFIN" localSheetId="18" hidden="1">'[4]FC Page 1'!#REF!</definedName>
    <definedName name="__123Graph_ALBFFIN" localSheetId="20" hidden="1">'[4]FC Page 1'!#REF!</definedName>
    <definedName name="__123Graph_ALBFFIN" localSheetId="21" hidden="1">'[4]FC Page 1'!#REF!</definedName>
    <definedName name="__123Graph_ALBFFIN" localSheetId="22" hidden="1">'[4]FC Page 1'!#REF!</definedName>
    <definedName name="__123Graph_ALBFFIN" localSheetId="6" hidden="1">'[4]FC Page 1'!#REF!</definedName>
    <definedName name="__123Graph_ALBFFIN" localSheetId="7" hidden="1">'[4]FC Page 1'!#REF!</definedName>
    <definedName name="__123Graph_ALBFFIN" hidden="1">'[4]FC Page 1'!#REF!</definedName>
    <definedName name="__123Graph_ALBFFIN2" localSheetId="16" hidden="1">'[5]HIS19FIN(A)'!$K$59:$Q$59</definedName>
    <definedName name="__123Graph_ALBFFIN2" localSheetId="18" hidden="1">'[5]HIS19FIN(A)'!$K$59:$Q$59</definedName>
    <definedName name="__123Graph_ALBFFIN2" localSheetId="21" hidden="1">'[5]HIS19FIN(A)'!$K$59:$Q$59</definedName>
    <definedName name="__123Graph_ALBFFIN2" localSheetId="22" hidden="1">'[5]HIS19FIN(A)'!$K$59:$Q$59</definedName>
    <definedName name="__123Graph_ALBFFIN2" hidden="1">'[6]HIS19FIN(A)'!$K$59:$Q$59</definedName>
    <definedName name="__123Graph_ALBFFIO" hidden="1">'[4]FC Page 1'!#REF!</definedName>
    <definedName name="__123Graph_ALBFHIC2" localSheetId="16" hidden="1">'[5]HIS19FIN(A)'!$D$59:$J$59</definedName>
    <definedName name="__123Graph_ALBFHIC2" localSheetId="18" hidden="1">'[5]HIS19FIN(A)'!$D$59:$J$59</definedName>
    <definedName name="__123Graph_ALBFHIC2" localSheetId="21" hidden="1">'[5]HIS19FIN(A)'!$D$59:$J$59</definedName>
    <definedName name="__123Graph_ALBFHIC2" localSheetId="22" hidden="1">'[5]HIS19FIN(A)'!$D$59:$J$59</definedName>
    <definedName name="__123Graph_ALBFHIC2" hidden="1">'[6]HIS19FIN(A)'!$D$59:$J$59</definedName>
    <definedName name="__123Graph_ALCB" localSheetId="16" hidden="1">'[5]HIS19FIN(A)'!$D$83:$I$83</definedName>
    <definedName name="__123Graph_ALCB" localSheetId="18" hidden="1">'[5]HIS19FIN(A)'!$D$83:$I$83</definedName>
    <definedName name="__123Graph_ALCB" localSheetId="21" hidden="1">'[5]HIS19FIN(A)'!$D$83:$I$83</definedName>
    <definedName name="__123Graph_ALCB" localSheetId="22" hidden="1">'[5]HIS19FIN(A)'!$D$83:$I$83</definedName>
    <definedName name="__123Graph_ALCB" hidden="1">'[6]HIS19FIN(A)'!$D$83:$I$83</definedName>
    <definedName name="__123Graph_ANACFIN" localSheetId="16" hidden="1">'[5]HIS19FIN(A)'!$K$97:$Q$97</definedName>
    <definedName name="__123Graph_ANACFIN" localSheetId="18" hidden="1">'[5]HIS19FIN(A)'!$K$97:$Q$97</definedName>
    <definedName name="__123Graph_ANACFIN" localSheetId="21" hidden="1">'[5]HIS19FIN(A)'!$K$97:$Q$97</definedName>
    <definedName name="__123Graph_ANACFIN" localSheetId="22" hidden="1">'[5]HIS19FIN(A)'!$K$97:$Q$97</definedName>
    <definedName name="__123Graph_ANACFIN" hidden="1">'[6]HIS19FIN(A)'!$K$97:$Q$97</definedName>
    <definedName name="__123Graph_ANACHIC" localSheetId="16" hidden="1">'[5]HIS19FIN(A)'!$D$97:$J$97</definedName>
    <definedName name="__123Graph_ANACHIC" localSheetId="18" hidden="1">'[5]HIS19FIN(A)'!$D$97:$J$97</definedName>
    <definedName name="__123Graph_ANACHIC" localSheetId="21" hidden="1">'[5]HIS19FIN(A)'!$D$97:$J$97</definedName>
    <definedName name="__123Graph_ANACHIC" localSheetId="22" hidden="1">'[5]HIS19FIN(A)'!$D$97:$J$97</definedName>
    <definedName name="__123Graph_ANACHIC" hidden="1">'[6]HIS19FIN(A)'!$D$97:$J$97</definedName>
    <definedName name="__123Graph_APIC" localSheetId="11" hidden="1">'[4]T3 Page 1'!#REF!</definedName>
    <definedName name="__123Graph_APIC" localSheetId="12" hidden="1">'[4]T3 Page 1'!#REF!</definedName>
    <definedName name="__123Graph_APIC" localSheetId="13" hidden="1">'[4]T3 Page 1'!#REF!</definedName>
    <definedName name="__123Graph_APIC" localSheetId="16" hidden="1">'[4]T3 Page 1'!#REF!</definedName>
    <definedName name="__123Graph_APIC" localSheetId="17" hidden="1">'[4]T3 Page 1'!#REF!</definedName>
    <definedName name="__123Graph_APIC" localSheetId="18" hidden="1">'[4]T3 Page 1'!#REF!</definedName>
    <definedName name="__123Graph_APIC" localSheetId="20" hidden="1">'[4]T3 Page 1'!#REF!</definedName>
    <definedName name="__123Graph_APIC" localSheetId="21" hidden="1">'[4]T3 Page 1'!#REF!</definedName>
    <definedName name="__123Graph_APIC" localSheetId="22" hidden="1">'[4]T3 Page 1'!#REF!</definedName>
    <definedName name="__123Graph_APIC" localSheetId="6" hidden="1">'[4]T3 Page 1'!#REF!</definedName>
    <definedName name="__123Graph_APIC" localSheetId="7" hidden="1">'[4]T3 Page 1'!#REF!</definedName>
    <definedName name="__123Graph_APIC" hidden="1">'[4]T3 Page 1'!#REF!</definedName>
    <definedName name="__123Graph_APID" hidden="1">'[4]T3 Page 1'!#REF!</definedName>
    <definedName name="__123Graph_B" localSheetId="11" hidden="1">'[1]Model inputs'!#REF!</definedName>
    <definedName name="__123Graph_B" localSheetId="12" hidden="1">'[1]Model inputs'!#REF!</definedName>
    <definedName name="__123Graph_B" localSheetId="13" hidden="1">'[1]Model inputs'!#REF!</definedName>
    <definedName name="__123Graph_B" localSheetId="16" hidden="1">'[1]Model inputs'!#REF!</definedName>
    <definedName name="__123Graph_B" localSheetId="17" hidden="1">'[1]Model inputs'!#REF!</definedName>
    <definedName name="__123Graph_B" localSheetId="18" hidden="1">'[1]Model inputs'!#REF!</definedName>
    <definedName name="__123Graph_B" localSheetId="20" hidden="1">'[1]Model inputs'!#REF!</definedName>
    <definedName name="__123Graph_B" localSheetId="21" hidden="1">'[1]Model inputs'!#REF!</definedName>
    <definedName name="__123Graph_B" localSheetId="22" hidden="1">'[1]Model inputs'!#REF!</definedName>
    <definedName name="__123Graph_B" localSheetId="6" hidden="1">'[1]Model inputs'!#REF!</definedName>
    <definedName name="__123Graph_B" localSheetId="7" hidden="1">'[1]Model inputs'!#REF!</definedName>
    <definedName name="__123Graph_B" hidden="1">'[1]Model inputs'!#REF!</definedName>
    <definedName name="__123Graph_BCHGSPD1" localSheetId="16" hidden="1">'[2]CHGSPD19.FIN'!$H$10:$H$25</definedName>
    <definedName name="__123Graph_BCHGSPD1" localSheetId="18" hidden="1">'[2]CHGSPD19.FIN'!$H$10:$H$25</definedName>
    <definedName name="__123Graph_BCHGSPD1" localSheetId="21" hidden="1">'[2]CHGSPD19.FIN'!$H$10:$H$25</definedName>
    <definedName name="__123Graph_BCHGSPD1" localSheetId="22" hidden="1">'[2]CHGSPD19.FIN'!$H$10:$H$25</definedName>
    <definedName name="__123Graph_BCHGSPD1" hidden="1">'[3]CHGSPD19.FIN'!$H$10:$H$25</definedName>
    <definedName name="__123Graph_BCHGSPD2" localSheetId="16" hidden="1">'[2]CHGSPD19.FIN'!$I$11:$I$25</definedName>
    <definedName name="__123Graph_BCHGSPD2" localSheetId="18" hidden="1">'[2]CHGSPD19.FIN'!$I$11:$I$25</definedName>
    <definedName name="__123Graph_BCHGSPD2" localSheetId="21" hidden="1">'[2]CHGSPD19.FIN'!$I$11:$I$25</definedName>
    <definedName name="__123Graph_BCHGSPD2" localSheetId="22" hidden="1">'[2]CHGSPD19.FIN'!$I$11:$I$25</definedName>
    <definedName name="__123Graph_BCHGSPD2" hidden="1">'[3]CHGSPD19.FIN'!$I$11:$I$25</definedName>
    <definedName name="__123Graph_BEFF" localSheetId="11" hidden="1">'[4]T3 Page 1'!#REF!</definedName>
    <definedName name="__123Graph_BEFF" localSheetId="12" hidden="1">'[4]T3 Page 1'!#REF!</definedName>
    <definedName name="__123Graph_BEFF" localSheetId="13" hidden="1">'[4]T3 Page 1'!#REF!</definedName>
    <definedName name="__123Graph_BEFF" localSheetId="16" hidden="1">'[4]T3 Page 1'!#REF!</definedName>
    <definedName name="__123Graph_BEFF" localSheetId="17" hidden="1">'[4]T3 Page 1'!#REF!</definedName>
    <definedName name="__123Graph_BEFF" localSheetId="18" hidden="1">'[4]T3 Page 1'!#REF!</definedName>
    <definedName name="__123Graph_BEFF" localSheetId="20" hidden="1">'[4]T3 Page 1'!#REF!</definedName>
    <definedName name="__123Graph_BEFF" localSheetId="21" hidden="1">'[4]T3 Page 1'!#REF!</definedName>
    <definedName name="__123Graph_BEFF" localSheetId="22" hidden="1">'[4]T3 Page 1'!#REF!</definedName>
    <definedName name="__123Graph_BEFF" localSheetId="6" hidden="1">'[4]T3 Page 1'!#REF!</definedName>
    <definedName name="__123Graph_BEFF" localSheetId="7" hidden="1">'[4]T3 Page 1'!#REF!</definedName>
    <definedName name="__123Graph_BEFF" hidden="1">'[4]T3 Page 1'!#REF!</definedName>
    <definedName name="__123Graph_BEFG" hidden="1">'[4]T3 Page 1'!#REF!</definedName>
    <definedName name="__123Graph_BLBF" localSheetId="11" hidden="1">'[4]T3 Page 1'!#REF!</definedName>
    <definedName name="__123Graph_BLBF" localSheetId="12" hidden="1">'[4]T3 Page 1'!#REF!</definedName>
    <definedName name="__123Graph_BLBF" localSheetId="13" hidden="1">'[4]T3 Page 1'!#REF!</definedName>
    <definedName name="__123Graph_BLBF" localSheetId="16" hidden="1">'[4]T3 Page 1'!#REF!</definedName>
    <definedName name="__123Graph_BLBF" localSheetId="17" hidden="1">'[4]T3 Page 1'!#REF!</definedName>
    <definedName name="__123Graph_BLBF" localSheetId="18" hidden="1">'[4]T3 Page 1'!#REF!</definedName>
    <definedName name="__123Graph_BLBF" localSheetId="20" hidden="1">'[4]T3 Page 1'!#REF!</definedName>
    <definedName name="__123Graph_BLBF" localSheetId="21" hidden="1">'[4]T3 Page 1'!#REF!</definedName>
    <definedName name="__123Graph_BLBF" localSheetId="22" hidden="1">'[4]T3 Page 1'!#REF!</definedName>
    <definedName name="__123Graph_BLBF" localSheetId="6" hidden="1">'[4]T3 Page 1'!#REF!</definedName>
    <definedName name="__123Graph_BLBF" localSheetId="7" hidden="1">'[4]T3 Page 1'!#REF!</definedName>
    <definedName name="__123Graph_BLBF" hidden="1">'[4]T3 Page 1'!#REF!</definedName>
    <definedName name="__123Graph_BLBFFIN" localSheetId="11" hidden="1">'[4]FC Page 1'!#REF!</definedName>
    <definedName name="__123Graph_BLBFFIN" localSheetId="12" hidden="1">'[4]FC Page 1'!#REF!</definedName>
    <definedName name="__123Graph_BLBFFIN" localSheetId="16" hidden="1">'[4]FC Page 1'!#REF!</definedName>
    <definedName name="__123Graph_BLBFFIN" localSheetId="17" hidden="1">'[4]FC Page 1'!#REF!</definedName>
    <definedName name="__123Graph_BLBFFIN" localSheetId="18" hidden="1">'[4]FC Page 1'!#REF!</definedName>
    <definedName name="__123Graph_BLBFFIN" localSheetId="20" hidden="1">'[4]FC Page 1'!#REF!</definedName>
    <definedName name="__123Graph_BLBFFIN" localSheetId="21" hidden="1">'[4]FC Page 1'!#REF!</definedName>
    <definedName name="__123Graph_BLBFFIN" localSheetId="22" hidden="1">'[4]FC Page 1'!#REF!</definedName>
    <definedName name="__123Graph_BLBFFIN" localSheetId="7" hidden="1">'[4]FC Page 1'!#REF!</definedName>
    <definedName name="__123Graph_BLBFFIN" hidden="1">'[4]FC Page 1'!#REF!</definedName>
    <definedName name="__123Graph_BLCB" localSheetId="16" hidden="1">'[5]HIS19FIN(A)'!$D$79:$I$79</definedName>
    <definedName name="__123Graph_BLCB" localSheetId="18" hidden="1">'[5]HIS19FIN(A)'!$D$79:$I$79</definedName>
    <definedName name="__123Graph_BLCB" localSheetId="21" hidden="1">'[5]HIS19FIN(A)'!$D$79:$I$79</definedName>
    <definedName name="__123Graph_BLCB" localSheetId="22" hidden="1">'[5]HIS19FIN(A)'!$D$79:$I$79</definedName>
    <definedName name="__123Graph_BLCB" hidden="1">'[6]HIS19FIN(A)'!$D$79:$I$79</definedName>
    <definedName name="__123Graph_BPIC" localSheetId="11" hidden="1">'[4]T3 Page 1'!#REF!</definedName>
    <definedName name="__123Graph_BPIC" localSheetId="12" hidden="1">'[4]T3 Page 1'!#REF!</definedName>
    <definedName name="__123Graph_BPIC" localSheetId="13" hidden="1">'[4]T3 Page 1'!#REF!</definedName>
    <definedName name="__123Graph_BPIC" localSheetId="16" hidden="1">'[4]T3 Page 1'!#REF!</definedName>
    <definedName name="__123Graph_BPIC" localSheetId="17" hidden="1">'[4]T3 Page 1'!#REF!</definedName>
    <definedName name="__123Graph_BPIC" localSheetId="18" hidden="1">'[4]T3 Page 1'!#REF!</definedName>
    <definedName name="__123Graph_BPIC" localSheetId="20" hidden="1">'[4]T3 Page 1'!#REF!</definedName>
    <definedName name="__123Graph_BPIC" localSheetId="21" hidden="1">'[4]T3 Page 1'!#REF!</definedName>
    <definedName name="__123Graph_BPIC" localSheetId="22" hidden="1">'[4]T3 Page 1'!#REF!</definedName>
    <definedName name="__123Graph_BPIC" localSheetId="6" hidden="1">'[4]T3 Page 1'!#REF!</definedName>
    <definedName name="__123Graph_BPIC" localSheetId="7" hidden="1">'[4]T3 Page 1'!#REF!</definedName>
    <definedName name="__123Graph_BPIC" hidden="1">'[4]T3 Page 1'!#REF!</definedName>
    <definedName name="__123Graph_C" hidden="1">'[1]Model inputs'!#REF!</definedName>
    <definedName name="__123Graph_CACT13BUD" localSheetId="11" hidden="1">'[4]FC Page 1'!#REF!</definedName>
    <definedName name="__123Graph_CACT13BUD" localSheetId="12" hidden="1">'[4]FC Page 1'!#REF!</definedName>
    <definedName name="__123Graph_CACT13BUD" localSheetId="13" hidden="1">'[4]FC Page 1'!#REF!</definedName>
    <definedName name="__123Graph_CACT13BUD" localSheetId="16" hidden="1">'[4]FC Page 1'!#REF!</definedName>
    <definedName name="__123Graph_CACT13BUD" localSheetId="17" hidden="1">'[4]FC Page 1'!#REF!</definedName>
    <definedName name="__123Graph_CACT13BUD" localSheetId="18" hidden="1">'[4]FC Page 1'!#REF!</definedName>
    <definedName name="__123Graph_CACT13BUD" localSheetId="20" hidden="1">'[4]FC Page 1'!#REF!</definedName>
    <definedName name="__123Graph_CACT13BUD" localSheetId="21" hidden="1">'[4]FC Page 1'!#REF!</definedName>
    <definedName name="__123Graph_CACT13BUD" localSheetId="22" hidden="1">'[4]FC Page 1'!#REF!</definedName>
    <definedName name="__123Graph_CACT13BUD" localSheetId="6" hidden="1">'[4]FC Page 1'!#REF!</definedName>
    <definedName name="__123Graph_CACT13BUD" localSheetId="7" hidden="1">'[4]FC Page 1'!#REF!</definedName>
    <definedName name="__123Graph_CACT13BUD" hidden="1">'[4]FC Page 1'!#REF!</definedName>
    <definedName name="__123Graph_CEFF" localSheetId="11" hidden="1">'[4]T3 Page 1'!#REF!</definedName>
    <definedName name="__123Graph_CEFF" localSheetId="12" hidden="1">'[4]T3 Page 1'!#REF!</definedName>
    <definedName name="__123Graph_CEFF" localSheetId="16" hidden="1">'[4]T3 Page 1'!#REF!</definedName>
    <definedName name="__123Graph_CEFF" localSheetId="17" hidden="1">'[4]T3 Page 1'!#REF!</definedName>
    <definedName name="__123Graph_CEFF" localSheetId="18" hidden="1">'[4]T3 Page 1'!#REF!</definedName>
    <definedName name="__123Graph_CEFF" localSheetId="20" hidden="1">'[4]T3 Page 1'!#REF!</definedName>
    <definedName name="__123Graph_CEFF" localSheetId="21" hidden="1">'[4]T3 Page 1'!#REF!</definedName>
    <definedName name="__123Graph_CEFF" localSheetId="22" hidden="1">'[4]T3 Page 1'!#REF!</definedName>
    <definedName name="__123Graph_CEFF" localSheetId="7" hidden="1">'[4]T3 Page 1'!#REF!</definedName>
    <definedName name="__123Graph_CEFF" hidden="1">'[4]T3 Page 1'!#REF!</definedName>
    <definedName name="__123Graph_CGR14PBF1" localSheetId="16" hidden="1">'[5]HIS19FIN(A)'!$AK$70:$AK$81</definedName>
    <definedName name="__123Graph_CGR14PBF1" localSheetId="18" hidden="1">'[5]HIS19FIN(A)'!$AK$70:$AK$81</definedName>
    <definedName name="__123Graph_CGR14PBF1" localSheetId="21" hidden="1">'[5]HIS19FIN(A)'!$AK$70:$AK$81</definedName>
    <definedName name="__123Graph_CGR14PBF1" localSheetId="22" hidden="1">'[5]HIS19FIN(A)'!$AK$70:$AK$81</definedName>
    <definedName name="__123Graph_CGR14PBF1" hidden="1">'[6]HIS19FIN(A)'!$AK$70:$AK$81</definedName>
    <definedName name="__123Graph_CLBF" localSheetId="11" hidden="1">'[4]T3 Page 1'!#REF!</definedName>
    <definedName name="__123Graph_CLBF" localSheetId="12" hidden="1">'[4]T3 Page 1'!#REF!</definedName>
    <definedName name="__123Graph_CLBF" localSheetId="13" hidden="1">'[4]T3 Page 1'!#REF!</definedName>
    <definedName name="__123Graph_CLBF" localSheetId="16" hidden="1">'[4]T3 Page 1'!#REF!</definedName>
    <definedName name="__123Graph_CLBF" localSheetId="17" hidden="1">'[4]T3 Page 1'!#REF!</definedName>
    <definedName name="__123Graph_CLBF" localSheetId="18" hidden="1">'[4]T3 Page 1'!#REF!</definedName>
    <definedName name="__123Graph_CLBF" localSheetId="20" hidden="1">'[4]T3 Page 1'!#REF!</definedName>
    <definedName name="__123Graph_CLBF" localSheetId="21" hidden="1">'[4]T3 Page 1'!#REF!</definedName>
    <definedName name="__123Graph_CLBF" localSheetId="22" hidden="1">'[4]T3 Page 1'!#REF!</definedName>
    <definedName name="__123Graph_CLBF" localSheetId="6" hidden="1">'[4]T3 Page 1'!#REF!</definedName>
    <definedName name="__123Graph_CLBF" localSheetId="7" hidden="1">'[4]T3 Page 1'!#REF!</definedName>
    <definedName name="__123Graph_CLBF" hidden="1">'[4]T3 Page 1'!#REF!</definedName>
    <definedName name="__123Graph_CPIC" localSheetId="11" hidden="1">'[4]T3 Page 1'!#REF!</definedName>
    <definedName name="__123Graph_CPIC" localSheetId="12" hidden="1">'[4]T3 Page 1'!#REF!</definedName>
    <definedName name="__123Graph_CPIC" localSheetId="13" hidden="1">'[4]T3 Page 1'!#REF!</definedName>
    <definedName name="__123Graph_CPIC" localSheetId="16" hidden="1">'[4]T3 Page 1'!#REF!</definedName>
    <definedName name="__123Graph_CPIC" localSheetId="17" hidden="1">'[4]T3 Page 1'!#REF!</definedName>
    <definedName name="__123Graph_CPIC" localSheetId="18" hidden="1">'[4]T3 Page 1'!#REF!</definedName>
    <definedName name="__123Graph_CPIC" localSheetId="20" hidden="1">'[4]T3 Page 1'!#REF!</definedName>
    <definedName name="__123Graph_CPIC" localSheetId="21" hidden="1">'[4]T3 Page 1'!#REF!</definedName>
    <definedName name="__123Graph_CPIC" localSheetId="22" hidden="1">'[4]T3 Page 1'!#REF!</definedName>
    <definedName name="__123Graph_CPIC" localSheetId="6" hidden="1">'[4]T3 Page 1'!#REF!</definedName>
    <definedName name="__123Graph_CPIC" localSheetId="7" hidden="1">'[4]T3 Page 1'!#REF!</definedName>
    <definedName name="__123Graph_CPIC" hidden="1">'[4]T3 Page 1'!#REF!</definedName>
    <definedName name="__123Graph_DACT13BUD" localSheetId="11" hidden="1">'[4]FC Page 1'!#REF!</definedName>
    <definedName name="__123Graph_DACT13BUD" localSheetId="12" hidden="1">'[4]FC Page 1'!#REF!</definedName>
    <definedName name="__123Graph_DACT13BUD" localSheetId="16" hidden="1">'[4]FC Page 1'!#REF!</definedName>
    <definedName name="__123Graph_DACT13BUD" localSheetId="17" hidden="1">'[4]FC Page 1'!#REF!</definedName>
    <definedName name="__123Graph_DACT13BUD" localSheetId="18" hidden="1">'[4]FC Page 1'!#REF!</definedName>
    <definedName name="__123Graph_DACT13BUD" localSheetId="20" hidden="1">'[4]FC Page 1'!#REF!</definedName>
    <definedName name="__123Graph_DACT13BUD" localSheetId="21" hidden="1">'[4]FC Page 1'!#REF!</definedName>
    <definedName name="__123Graph_DACT13BUD" localSheetId="22" hidden="1">'[4]FC Page 1'!#REF!</definedName>
    <definedName name="__123Graph_DACT13BUD" localSheetId="7" hidden="1">'[4]FC Page 1'!#REF!</definedName>
    <definedName name="__123Graph_DACT13BUD" hidden="1">'[4]FC Page 1'!#REF!</definedName>
    <definedName name="__123Graph_DEFF" localSheetId="11" hidden="1">'[4]T3 Page 1'!#REF!</definedName>
    <definedName name="__123Graph_DEFF" localSheetId="12" hidden="1">'[4]T3 Page 1'!#REF!</definedName>
    <definedName name="__123Graph_DEFF" localSheetId="16" hidden="1">'[4]T3 Page 1'!#REF!</definedName>
    <definedName name="__123Graph_DEFF" localSheetId="17" hidden="1">'[4]T3 Page 1'!#REF!</definedName>
    <definedName name="__123Graph_DEFF" localSheetId="18" hidden="1">'[4]T3 Page 1'!#REF!</definedName>
    <definedName name="__123Graph_DEFF" localSheetId="20" hidden="1">'[4]T3 Page 1'!#REF!</definedName>
    <definedName name="__123Graph_DEFF" localSheetId="21" hidden="1">'[4]T3 Page 1'!#REF!</definedName>
    <definedName name="__123Graph_DEFF" localSheetId="22" hidden="1">'[4]T3 Page 1'!#REF!</definedName>
    <definedName name="__123Graph_DEFF" localSheetId="7" hidden="1">'[4]T3 Page 1'!#REF!</definedName>
    <definedName name="__123Graph_DEFF" hidden="1">'[4]T3 Page 1'!#REF!</definedName>
    <definedName name="__123Graph_DGR14PBF1" localSheetId="16" hidden="1">'[5]HIS19FIN(A)'!$AH$70:$AH$81</definedName>
    <definedName name="__123Graph_DGR14PBF1" localSheetId="18" hidden="1">'[5]HIS19FIN(A)'!$AH$70:$AH$81</definedName>
    <definedName name="__123Graph_DGR14PBF1" localSheetId="21" hidden="1">'[5]HIS19FIN(A)'!$AH$70:$AH$81</definedName>
    <definedName name="__123Graph_DGR14PBF1" localSheetId="22" hidden="1">'[5]HIS19FIN(A)'!$AH$70:$AH$81</definedName>
    <definedName name="__123Graph_DGR14PBF1" hidden="1">'[6]HIS19FIN(A)'!$AH$70:$AH$81</definedName>
    <definedName name="__123Graph_DLBF" localSheetId="11" hidden="1">'[4]T3 Page 1'!#REF!</definedName>
    <definedName name="__123Graph_DLBF" localSheetId="12" hidden="1">'[4]T3 Page 1'!#REF!</definedName>
    <definedName name="__123Graph_DLBF" localSheetId="13" hidden="1">'[4]T3 Page 1'!#REF!</definedName>
    <definedName name="__123Graph_DLBF" localSheetId="16" hidden="1">'[4]T3 Page 1'!#REF!</definedName>
    <definedName name="__123Graph_DLBF" localSheetId="17" hidden="1">'[4]T3 Page 1'!#REF!</definedName>
    <definedName name="__123Graph_DLBF" localSheetId="18" hidden="1">'[4]T3 Page 1'!#REF!</definedName>
    <definedName name="__123Graph_DLBF" localSheetId="20" hidden="1">'[4]T3 Page 1'!#REF!</definedName>
    <definedName name="__123Graph_DLBF" localSheetId="21" hidden="1">'[4]T3 Page 1'!#REF!</definedName>
    <definedName name="__123Graph_DLBF" localSheetId="22" hidden="1">'[4]T3 Page 1'!#REF!</definedName>
    <definedName name="__123Graph_DLBF" localSheetId="6" hidden="1">'[4]T3 Page 1'!#REF!</definedName>
    <definedName name="__123Graph_DLBF" localSheetId="7" hidden="1">'[4]T3 Page 1'!#REF!</definedName>
    <definedName name="__123Graph_DLBF" hidden="1">'[4]T3 Page 1'!#REF!</definedName>
    <definedName name="__123Graph_DPIC" localSheetId="11" hidden="1">'[4]T3 Page 1'!#REF!</definedName>
    <definedName name="__123Graph_DPIC" localSheetId="12" hidden="1">'[4]T3 Page 1'!#REF!</definedName>
    <definedName name="__123Graph_DPIC" localSheetId="13" hidden="1">'[4]T3 Page 1'!#REF!</definedName>
    <definedName name="__123Graph_DPIC" localSheetId="16" hidden="1">'[4]T3 Page 1'!#REF!</definedName>
    <definedName name="__123Graph_DPIC" localSheetId="17" hidden="1">'[4]T3 Page 1'!#REF!</definedName>
    <definedName name="__123Graph_DPIC" localSheetId="18" hidden="1">'[4]T3 Page 1'!#REF!</definedName>
    <definedName name="__123Graph_DPIC" localSheetId="20" hidden="1">'[4]T3 Page 1'!#REF!</definedName>
    <definedName name="__123Graph_DPIC" localSheetId="21" hidden="1">'[4]T3 Page 1'!#REF!</definedName>
    <definedName name="__123Graph_DPIC" localSheetId="22" hidden="1">'[4]T3 Page 1'!#REF!</definedName>
    <definedName name="__123Graph_DPIC" localSheetId="6" hidden="1">'[4]T3 Page 1'!#REF!</definedName>
    <definedName name="__123Graph_DPIC" localSheetId="7" hidden="1">'[4]T3 Page 1'!#REF!</definedName>
    <definedName name="__123Graph_DPIC" hidden="1">'[4]T3 Page 1'!#REF!</definedName>
    <definedName name="__123Graph_EACT13BUD" localSheetId="11" hidden="1">'[4]FC Page 1'!#REF!</definedName>
    <definedName name="__123Graph_EACT13BUD" localSheetId="12" hidden="1">'[4]FC Page 1'!#REF!</definedName>
    <definedName name="__123Graph_EACT13BUD" localSheetId="16" hidden="1">'[4]FC Page 1'!#REF!</definedName>
    <definedName name="__123Graph_EACT13BUD" localSheetId="17" hidden="1">'[4]FC Page 1'!#REF!</definedName>
    <definedName name="__123Graph_EACT13BUD" localSheetId="18" hidden="1">'[4]FC Page 1'!#REF!</definedName>
    <definedName name="__123Graph_EACT13BUD" localSheetId="20" hidden="1">'[4]FC Page 1'!#REF!</definedName>
    <definedName name="__123Graph_EACT13BUD" localSheetId="21" hidden="1">'[4]FC Page 1'!#REF!</definedName>
    <definedName name="__123Graph_EACT13BUD" localSheetId="22" hidden="1">'[4]FC Page 1'!#REF!</definedName>
    <definedName name="__123Graph_EACT13BUD" localSheetId="7" hidden="1">'[4]FC Page 1'!#REF!</definedName>
    <definedName name="__123Graph_EACT13BUD" hidden="1">'[4]FC Page 1'!#REF!</definedName>
    <definedName name="__123Graph_EEFF" localSheetId="11" hidden="1">'[4]T3 Page 1'!#REF!</definedName>
    <definedName name="__123Graph_EEFF" localSheetId="12" hidden="1">'[4]T3 Page 1'!#REF!</definedName>
    <definedName name="__123Graph_EEFF" localSheetId="16" hidden="1">'[4]T3 Page 1'!#REF!</definedName>
    <definedName name="__123Graph_EEFF" localSheetId="17" hidden="1">'[4]T3 Page 1'!#REF!</definedName>
    <definedName name="__123Graph_EEFF" localSheetId="18" hidden="1">'[4]T3 Page 1'!#REF!</definedName>
    <definedName name="__123Graph_EEFF" localSheetId="20" hidden="1">'[4]T3 Page 1'!#REF!</definedName>
    <definedName name="__123Graph_EEFF" localSheetId="21" hidden="1">'[4]T3 Page 1'!#REF!</definedName>
    <definedName name="__123Graph_EEFF" localSheetId="22" hidden="1">'[4]T3 Page 1'!#REF!</definedName>
    <definedName name="__123Graph_EEFF" localSheetId="7" hidden="1">'[4]T3 Page 1'!#REF!</definedName>
    <definedName name="__123Graph_EEFF" hidden="1">'[4]T3 Page 1'!#REF!</definedName>
    <definedName name="__123Graph_EEFFHIC" localSheetId="11" hidden="1">'[4]FC Page 1'!#REF!</definedName>
    <definedName name="__123Graph_EEFFHIC" localSheetId="12" hidden="1">'[4]FC Page 1'!#REF!</definedName>
    <definedName name="__123Graph_EEFFHIC" localSheetId="16" hidden="1">'[4]FC Page 1'!#REF!</definedName>
    <definedName name="__123Graph_EEFFHIC" localSheetId="17" hidden="1">'[4]FC Page 1'!#REF!</definedName>
    <definedName name="__123Graph_EEFFHIC" localSheetId="18" hidden="1">'[4]FC Page 1'!#REF!</definedName>
    <definedName name="__123Graph_EEFFHIC" localSheetId="20" hidden="1">'[4]FC Page 1'!#REF!</definedName>
    <definedName name="__123Graph_EEFFHIC" localSheetId="21" hidden="1">'[4]FC Page 1'!#REF!</definedName>
    <definedName name="__123Graph_EEFFHIC" localSheetId="22" hidden="1">'[4]FC Page 1'!#REF!</definedName>
    <definedName name="__123Graph_EEFFHIC" hidden="1">'[4]FC Page 1'!#REF!</definedName>
    <definedName name="__123Graph_EGR14PBF1" localSheetId="16" hidden="1">'[5]HIS19FIN(A)'!$AG$67:$AG$67</definedName>
    <definedName name="__123Graph_EGR14PBF1" localSheetId="18" hidden="1">'[5]HIS19FIN(A)'!$AG$67:$AG$67</definedName>
    <definedName name="__123Graph_EGR14PBF1" localSheetId="21" hidden="1">'[5]HIS19FIN(A)'!$AG$67:$AG$67</definedName>
    <definedName name="__123Graph_EGR14PBF1" localSheetId="22" hidden="1">'[5]HIS19FIN(A)'!$AG$67:$AG$67</definedName>
    <definedName name="__123Graph_EGR14PBF1" hidden="1">'[6]HIS19FIN(A)'!$AG$67:$AG$67</definedName>
    <definedName name="__123Graph_ELBF" localSheetId="11" hidden="1">'[4]T3 Page 1'!#REF!</definedName>
    <definedName name="__123Graph_ELBF" localSheetId="12" hidden="1">'[4]T3 Page 1'!#REF!</definedName>
    <definedName name="__123Graph_ELBF" localSheetId="13" hidden="1">'[4]T3 Page 1'!#REF!</definedName>
    <definedName name="__123Graph_ELBF" localSheetId="16" hidden="1">'[4]T3 Page 1'!#REF!</definedName>
    <definedName name="__123Graph_ELBF" localSheetId="17" hidden="1">'[4]T3 Page 1'!#REF!</definedName>
    <definedName name="__123Graph_ELBF" localSheetId="18" hidden="1">'[4]T3 Page 1'!#REF!</definedName>
    <definedName name="__123Graph_ELBF" localSheetId="20" hidden="1">'[4]T3 Page 1'!#REF!</definedName>
    <definedName name="__123Graph_ELBF" localSheetId="21" hidden="1">'[4]T3 Page 1'!#REF!</definedName>
    <definedName name="__123Graph_ELBF" localSheetId="22" hidden="1">'[4]T3 Page 1'!#REF!</definedName>
    <definedName name="__123Graph_ELBF" localSheetId="6" hidden="1">'[4]T3 Page 1'!#REF!</definedName>
    <definedName name="__123Graph_ELBF" localSheetId="7" hidden="1">'[4]T3 Page 1'!#REF!</definedName>
    <definedName name="__123Graph_ELBF" hidden="1">'[4]T3 Page 1'!#REF!</definedName>
    <definedName name="__123Graph_EPIC" localSheetId="11" hidden="1">'[4]T3 Page 1'!#REF!</definedName>
    <definedName name="__123Graph_EPIC" localSheetId="12" hidden="1">'[4]T3 Page 1'!#REF!</definedName>
    <definedName name="__123Graph_EPIC" localSheetId="13" hidden="1">'[4]T3 Page 1'!#REF!</definedName>
    <definedName name="__123Graph_EPIC" localSheetId="16" hidden="1">'[4]T3 Page 1'!#REF!</definedName>
    <definedName name="__123Graph_EPIC" localSheetId="17" hidden="1">'[4]T3 Page 1'!#REF!</definedName>
    <definedName name="__123Graph_EPIC" localSheetId="18" hidden="1">'[4]T3 Page 1'!#REF!</definedName>
    <definedName name="__123Graph_EPIC" localSheetId="20" hidden="1">'[4]T3 Page 1'!#REF!</definedName>
    <definedName name="__123Graph_EPIC" localSheetId="21" hidden="1">'[4]T3 Page 1'!#REF!</definedName>
    <definedName name="__123Graph_EPIC" localSheetId="22" hidden="1">'[4]T3 Page 1'!#REF!</definedName>
    <definedName name="__123Graph_EPIC" localSheetId="6" hidden="1">'[4]T3 Page 1'!#REF!</definedName>
    <definedName name="__123Graph_EPIC" localSheetId="7" hidden="1">'[4]T3 Page 1'!#REF!</definedName>
    <definedName name="__123Graph_EPIC" hidden="1">'[4]T3 Page 1'!#REF!</definedName>
    <definedName name="__123Graph_FACT13BUD" localSheetId="11" hidden="1">'[4]FC Page 1'!#REF!</definedName>
    <definedName name="__123Graph_FACT13BUD" localSheetId="12" hidden="1">'[4]FC Page 1'!#REF!</definedName>
    <definedName name="__123Graph_FACT13BUD" localSheetId="16" hidden="1">'[4]FC Page 1'!#REF!</definedName>
    <definedName name="__123Graph_FACT13BUD" localSheetId="17" hidden="1">'[4]FC Page 1'!#REF!</definedName>
    <definedName name="__123Graph_FACT13BUD" localSheetId="18" hidden="1">'[4]FC Page 1'!#REF!</definedName>
    <definedName name="__123Graph_FACT13BUD" localSheetId="20" hidden="1">'[4]FC Page 1'!#REF!</definedName>
    <definedName name="__123Graph_FACT13BUD" localSheetId="21" hidden="1">'[4]FC Page 1'!#REF!</definedName>
    <definedName name="__123Graph_FACT13BUD" localSheetId="22" hidden="1">'[4]FC Page 1'!#REF!</definedName>
    <definedName name="__123Graph_FACT13BUD" localSheetId="7" hidden="1">'[4]FC Page 1'!#REF!</definedName>
    <definedName name="__123Graph_FACT13BUD" hidden="1">'[4]FC Page 1'!#REF!</definedName>
    <definedName name="__123Graph_FEFF" localSheetId="11" hidden="1">'[4]T3 Page 1'!#REF!</definedName>
    <definedName name="__123Graph_FEFF" localSheetId="12" hidden="1">'[4]T3 Page 1'!#REF!</definedName>
    <definedName name="__123Graph_FEFF" localSheetId="16" hidden="1">'[4]T3 Page 1'!#REF!</definedName>
    <definedName name="__123Graph_FEFF" localSheetId="17" hidden="1">'[4]T3 Page 1'!#REF!</definedName>
    <definedName name="__123Graph_FEFF" localSheetId="18" hidden="1">'[4]T3 Page 1'!#REF!</definedName>
    <definedName name="__123Graph_FEFF" localSheetId="20" hidden="1">'[4]T3 Page 1'!#REF!</definedName>
    <definedName name="__123Graph_FEFF" localSheetId="21" hidden="1">'[4]T3 Page 1'!#REF!</definedName>
    <definedName name="__123Graph_FEFF" localSheetId="22" hidden="1">'[4]T3 Page 1'!#REF!</definedName>
    <definedName name="__123Graph_FEFF" localSheetId="7" hidden="1">'[4]T3 Page 1'!#REF!</definedName>
    <definedName name="__123Graph_FEFF" hidden="1">'[4]T3 Page 1'!#REF!</definedName>
    <definedName name="__123Graph_FEFFHIC" localSheetId="11" hidden="1">'[4]FC Page 1'!#REF!</definedName>
    <definedName name="__123Graph_FEFFHIC" localSheetId="12" hidden="1">'[4]FC Page 1'!#REF!</definedName>
    <definedName name="__123Graph_FEFFHIC" localSheetId="16" hidden="1">'[4]FC Page 1'!#REF!</definedName>
    <definedName name="__123Graph_FEFFHIC" localSheetId="17" hidden="1">'[4]FC Page 1'!#REF!</definedName>
    <definedName name="__123Graph_FEFFHIC" localSheetId="18" hidden="1">'[4]FC Page 1'!#REF!</definedName>
    <definedName name="__123Graph_FEFFHIC" localSheetId="20" hidden="1">'[4]FC Page 1'!#REF!</definedName>
    <definedName name="__123Graph_FEFFHIC" localSheetId="21" hidden="1">'[4]FC Page 1'!#REF!</definedName>
    <definedName name="__123Graph_FEFFHIC" localSheetId="22" hidden="1">'[4]FC Page 1'!#REF!</definedName>
    <definedName name="__123Graph_FEFFHIC" hidden="1">'[4]FC Page 1'!#REF!</definedName>
    <definedName name="__123Graph_FGR14PBF1" localSheetId="16" hidden="1">'[5]HIS19FIN(A)'!$AH$67:$AH$67</definedName>
    <definedName name="__123Graph_FGR14PBF1" localSheetId="18" hidden="1">'[5]HIS19FIN(A)'!$AH$67:$AH$67</definedName>
    <definedName name="__123Graph_FGR14PBF1" localSheetId="21" hidden="1">'[5]HIS19FIN(A)'!$AH$67:$AH$67</definedName>
    <definedName name="__123Graph_FGR14PBF1" localSheetId="22" hidden="1">'[5]HIS19FIN(A)'!$AH$67:$AH$67</definedName>
    <definedName name="__123Graph_FGR14PBF1" hidden="1">'[6]HIS19FIN(A)'!$AH$67:$AH$67</definedName>
    <definedName name="__123Graph_FLBF" localSheetId="11" hidden="1">'[4]T3 Page 1'!#REF!</definedName>
    <definedName name="__123Graph_FLBF" localSheetId="12" hidden="1">'[4]T3 Page 1'!#REF!</definedName>
    <definedName name="__123Graph_FLBF" localSheetId="13" hidden="1">'[4]T3 Page 1'!#REF!</definedName>
    <definedName name="__123Graph_FLBF" localSheetId="16" hidden="1">'[4]T3 Page 1'!#REF!</definedName>
    <definedName name="__123Graph_FLBF" localSheetId="17" hidden="1">'[4]T3 Page 1'!#REF!</definedName>
    <definedName name="__123Graph_FLBF" localSheetId="18" hidden="1">'[4]T3 Page 1'!#REF!</definedName>
    <definedName name="__123Graph_FLBF" localSheetId="20" hidden="1">'[4]T3 Page 1'!#REF!</definedName>
    <definedName name="__123Graph_FLBF" localSheetId="21" hidden="1">'[4]T3 Page 1'!#REF!</definedName>
    <definedName name="__123Graph_FLBF" localSheetId="22" hidden="1">'[4]T3 Page 1'!#REF!</definedName>
    <definedName name="__123Graph_FLBF" localSheetId="6" hidden="1">'[4]T3 Page 1'!#REF!</definedName>
    <definedName name="__123Graph_FLBF" localSheetId="7" hidden="1">'[4]T3 Page 1'!#REF!</definedName>
    <definedName name="__123Graph_FLBF" hidden="1">'[4]T3 Page 1'!#REF!</definedName>
    <definedName name="__123Graph_FPIC" localSheetId="11" hidden="1">'[4]T3 Page 1'!#REF!</definedName>
    <definedName name="__123Graph_FPIC" localSheetId="12" hidden="1">'[4]T3 Page 1'!#REF!</definedName>
    <definedName name="__123Graph_FPIC" localSheetId="13" hidden="1">'[4]T3 Page 1'!#REF!</definedName>
    <definedName name="__123Graph_FPIC" localSheetId="16" hidden="1">'[4]T3 Page 1'!#REF!</definedName>
    <definedName name="__123Graph_FPIC" localSheetId="17" hidden="1">'[4]T3 Page 1'!#REF!</definedName>
    <definedName name="__123Graph_FPIC" localSheetId="18" hidden="1">'[4]T3 Page 1'!#REF!</definedName>
    <definedName name="__123Graph_FPIC" localSheetId="20" hidden="1">'[4]T3 Page 1'!#REF!</definedName>
    <definedName name="__123Graph_FPIC" localSheetId="21" hidden="1">'[4]T3 Page 1'!#REF!</definedName>
    <definedName name="__123Graph_FPIC" localSheetId="22" hidden="1">'[4]T3 Page 1'!#REF!</definedName>
    <definedName name="__123Graph_FPIC" localSheetId="6" hidden="1">'[4]T3 Page 1'!#REF!</definedName>
    <definedName name="__123Graph_FPIC" localSheetId="7" hidden="1">'[4]T3 Page 1'!#REF!</definedName>
    <definedName name="__123Graph_FPIC" hidden="1">'[4]T3 Page 1'!#REF!</definedName>
    <definedName name="__123Graph_LBL_ARESID" localSheetId="16" hidden="1">'[5]HIS19FIN(A)'!$R$3:$W$3</definedName>
    <definedName name="__123Graph_LBL_ARESID" localSheetId="18" hidden="1">'[5]HIS19FIN(A)'!$R$3:$W$3</definedName>
    <definedName name="__123Graph_LBL_ARESID" localSheetId="21" hidden="1">'[5]HIS19FIN(A)'!$R$3:$W$3</definedName>
    <definedName name="__123Graph_LBL_ARESID" localSheetId="22" hidden="1">'[5]HIS19FIN(A)'!$R$3:$W$3</definedName>
    <definedName name="__123Graph_LBL_ARESID" hidden="1">'[6]HIS19FIN(A)'!$R$3:$W$3</definedName>
    <definedName name="__123Graph_LBL_BRESID" localSheetId="16" hidden="1">'[5]HIS19FIN(A)'!$R$3:$W$3</definedName>
    <definedName name="__123Graph_LBL_BRESID" localSheetId="18" hidden="1">'[5]HIS19FIN(A)'!$R$3:$W$3</definedName>
    <definedName name="__123Graph_LBL_BRESID" localSheetId="21" hidden="1">'[5]HIS19FIN(A)'!$R$3:$W$3</definedName>
    <definedName name="__123Graph_LBL_BRESID" localSheetId="22" hidden="1">'[5]HIS19FIN(A)'!$R$3:$W$3</definedName>
    <definedName name="__123Graph_LBL_BRESID" hidden="1">'[6]HIS19FIN(A)'!$R$3:$W$3</definedName>
    <definedName name="__123Graph_XACTHIC" localSheetId="11" hidden="1">'[4]FC Page 1'!#REF!</definedName>
    <definedName name="__123Graph_XACTHIC" localSheetId="12" hidden="1">'[4]FC Page 1'!#REF!</definedName>
    <definedName name="__123Graph_XACTHIC" localSheetId="13" hidden="1">'[4]FC Page 1'!#REF!</definedName>
    <definedName name="__123Graph_XACTHIC" localSheetId="16" hidden="1">'[4]FC Page 1'!#REF!</definedName>
    <definedName name="__123Graph_XACTHIC" localSheetId="17" hidden="1">'[4]FC Page 1'!#REF!</definedName>
    <definedName name="__123Graph_XACTHIC" localSheetId="18" hidden="1">'[4]FC Page 1'!#REF!</definedName>
    <definedName name="__123Graph_XACTHIC" localSheetId="20" hidden="1">'[4]FC Page 1'!#REF!</definedName>
    <definedName name="__123Graph_XACTHIC" localSheetId="21" hidden="1">'[4]FC Page 1'!#REF!</definedName>
    <definedName name="__123Graph_XACTHIC" localSheetId="22" hidden="1">'[4]FC Page 1'!#REF!</definedName>
    <definedName name="__123Graph_XACTHIC" localSheetId="6" hidden="1">'[4]FC Page 1'!#REF!</definedName>
    <definedName name="__123Graph_XACTHIC" localSheetId="7" hidden="1">'[4]FC Page 1'!#REF!</definedName>
    <definedName name="__123Graph_XACTHIC" hidden="1">'[4]FC Page 1'!#REF!</definedName>
    <definedName name="__123Graph_XCHGSPD1" localSheetId="16" hidden="1">'[2]CHGSPD19.FIN'!$A$10:$A$25</definedName>
    <definedName name="__123Graph_XCHGSPD1" localSheetId="18" hidden="1">'[2]CHGSPD19.FIN'!$A$10:$A$25</definedName>
    <definedName name="__123Graph_XCHGSPD1" localSheetId="21" hidden="1">'[2]CHGSPD19.FIN'!$A$10:$A$25</definedName>
    <definedName name="__123Graph_XCHGSPD1" localSheetId="22" hidden="1">'[2]CHGSPD19.FIN'!$A$10:$A$25</definedName>
    <definedName name="__123Graph_XCHGSPD1" hidden="1">'[3]CHGSPD19.FIN'!$A$10:$A$25</definedName>
    <definedName name="__123Graph_XCHGSPD2" localSheetId="16" hidden="1">'[2]CHGSPD19.FIN'!$A$11:$A$25</definedName>
    <definedName name="__123Graph_XCHGSPD2" localSheetId="18" hidden="1">'[2]CHGSPD19.FIN'!$A$11:$A$25</definedName>
    <definedName name="__123Graph_XCHGSPD2" localSheetId="21" hidden="1">'[2]CHGSPD19.FIN'!$A$11:$A$25</definedName>
    <definedName name="__123Graph_XCHGSPD2" localSheetId="22" hidden="1">'[2]CHGSPD19.FIN'!$A$11:$A$25</definedName>
    <definedName name="__123Graph_XCHGSPD2" hidden="1">'[3]CHGSPD19.FIN'!$A$11:$A$25</definedName>
    <definedName name="__123Graph_XEFF" localSheetId="11" hidden="1">'[4]T3 Page 1'!#REF!</definedName>
    <definedName name="__123Graph_XEFF" localSheetId="12" hidden="1">'[4]T3 Page 1'!#REF!</definedName>
    <definedName name="__123Graph_XEFF" localSheetId="13" hidden="1">'[4]T3 Page 1'!#REF!</definedName>
    <definedName name="__123Graph_XEFF" localSheetId="16" hidden="1">'[4]T3 Page 1'!#REF!</definedName>
    <definedName name="__123Graph_XEFF" localSheetId="17" hidden="1">'[4]T3 Page 1'!#REF!</definedName>
    <definedName name="__123Graph_XEFF" localSheetId="18" hidden="1">'[4]T3 Page 1'!#REF!</definedName>
    <definedName name="__123Graph_XEFF" localSheetId="20" hidden="1">'[4]T3 Page 1'!#REF!</definedName>
    <definedName name="__123Graph_XEFF" localSheetId="21" hidden="1">'[4]T3 Page 1'!#REF!</definedName>
    <definedName name="__123Graph_XEFF" localSheetId="22" hidden="1">'[4]T3 Page 1'!#REF!</definedName>
    <definedName name="__123Graph_XEFF" localSheetId="6" hidden="1">'[4]T3 Page 1'!#REF!</definedName>
    <definedName name="__123Graph_XEFF" localSheetId="7" hidden="1">'[4]T3 Page 1'!#REF!</definedName>
    <definedName name="__123Graph_XEFF" hidden="1">'[4]T3 Page 1'!#REF!</definedName>
    <definedName name="__123Graph_XGR14PBF1" localSheetId="16" hidden="1">'[5]HIS19FIN(A)'!$AL$70:$AL$81</definedName>
    <definedName name="__123Graph_XGR14PBF1" localSheetId="18" hidden="1">'[5]HIS19FIN(A)'!$AL$70:$AL$81</definedName>
    <definedName name="__123Graph_XGR14PBF1" localSheetId="21" hidden="1">'[5]HIS19FIN(A)'!$AL$70:$AL$81</definedName>
    <definedName name="__123Graph_XGR14PBF1" localSheetId="22" hidden="1">'[5]HIS19FIN(A)'!$AL$70:$AL$81</definedName>
    <definedName name="__123Graph_XGR14PBF1" hidden="1">'[6]HIS19FIN(A)'!$AL$70:$AL$81</definedName>
    <definedName name="__123Graph_XLBF" localSheetId="11" hidden="1">'[4]T3 Page 1'!#REF!</definedName>
    <definedName name="__123Graph_XLBF" localSheetId="12" hidden="1">'[4]T3 Page 1'!#REF!</definedName>
    <definedName name="__123Graph_XLBF" localSheetId="13" hidden="1">'[4]T3 Page 1'!#REF!</definedName>
    <definedName name="__123Graph_XLBF" localSheetId="16" hidden="1">'[4]T3 Page 1'!#REF!</definedName>
    <definedName name="__123Graph_XLBF" localSheetId="17" hidden="1">'[4]T3 Page 1'!#REF!</definedName>
    <definedName name="__123Graph_XLBF" localSheetId="18" hidden="1">'[4]T3 Page 1'!#REF!</definedName>
    <definedName name="__123Graph_XLBF" localSheetId="20" hidden="1">'[4]T3 Page 1'!#REF!</definedName>
    <definedName name="__123Graph_XLBF" localSheetId="21" hidden="1">'[4]T3 Page 1'!#REF!</definedName>
    <definedName name="__123Graph_XLBF" localSheetId="22" hidden="1">'[4]T3 Page 1'!#REF!</definedName>
    <definedName name="__123Graph_XLBF" localSheetId="6" hidden="1">'[4]T3 Page 1'!#REF!</definedName>
    <definedName name="__123Graph_XLBF" localSheetId="7" hidden="1">'[4]T3 Page 1'!#REF!</definedName>
    <definedName name="__123Graph_XLBF" hidden="1">'[4]T3 Page 1'!#REF!</definedName>
    <definedName name="__123Graph_XLBFFIN2" localSheetId="16" hidden="1">'[5]HIS19FIN(A)'!$K$61:$Q$61</definedName>
    <definedName name="__123Graph_XLBFFIN2" localSheetId="18" hidden="1">'[5]HIS19FIN(A)'!$K$61:$Q$61</definedName>
    <definedName name="__123Graph_XLBFFIN2" localSheetId="21" hidden="1">'[5]HIS19FIN(A)'!$K$61:$Q$61</definedName>
    <definedName name="__123Graph_XLBFFIN2" localSheetId="22" hidden="1">'[5]HIS19FIN(A)'!$K$61:$Q$61</definedName>
    <definedName name="__123Graph_XLBFFIN2" hidden="1">'[6]HIS19FIN(A)'!$K$61:$Q$61</definedName>
    <definedName name="__123Graph_XLBFHIC" localSheetId="16" hidden="1">'[5]HIS19FIN(A)'!$D$61:$J$61</definedName>
    <definedName name="__123Graph_XLBFHIC" localSheetId="18" hidden="1">'[5]HIS19FIN(A)'!$D$61:$J$61</definedName>
    <definedName name="__123Graph_XLBFHIC" localSheetId="21" hidden="1">'[5]HIS19FIN(A)'!$D$61:$J$61</definedName>
    <definedName name="__123Graph_XLBFHIC" localSheetId="22" hidden="1">'[5]HIS19FIN(A)'!$D$61:$J$61</definedName>
    <definedName name="__123Graph_XLBFHIC" hidden="1">'[6]HIS19FIN(A)'!$D$61:$J$61</definedName>
    <definedName name="__123Graph_XLBFHIC2" localSheetId="16" hidden="1">'[5]HIS19FIN(A)'!$D$61:$J$61</definedName>
    <definedName name="__123Graph_XLBFHIC2" localSheetId="18" hidden="1">'[5]HIS19FIN(A)'!$D$61:$J$61</definedName>
    <definedName name="__123Graph_XLBFHIC2" localSheetId="21" hidden="1">'[5]HIS19FIN(A)'!$D$61:$J$61</definedName>
    <definedName name="__123Graph_XLBFHIC2" localSheetId="22" hidden="1">'[5]HIS19FIN(A)'!$D$61:$J$61</definedName>
    <definedName name="__123Graph_XLBFHIC2" hidden="1">'[6]HIS19FIN(A)'!$D$61:$J$61</definedName>
    <definedName name="__123Graph_XLCB" localSheetId="16" hidden="1">'[5]HIS19FIN(A)'!$D$79:$I$79</definedName>
    <definedName name="__123Graph_XLCB" localSheetId="18" hidden="1">'[5]HIS19FIN(A)'!$D$79:$I$79</definedName>
    <definedName name="__123Graph_XLCB" localSheetId="21" hidden="1">'[5]HIS19FIN(A)'!$D$79:$I$79</definedName>
    <definedName name="__123Graph_XLCB" localSheetId="22" hidden="1">'[5]HIS19FIN(A)'!$D$79:$I$79</definedName>
    <definedName name="__123Graph_XLCB" hidden="1">'[6]HIS19FIN(A)'!$D$79:$I$79</definedName>
    <definedName name="__123Graph_XNACFIN" localSheetId="16" hidden="1">'[5]HIS19FIN(A)'!$K$95:$Q$95</definedName>
    <definedName name="__123Graph_XNACFIN" localSheetId="18" hidden="1">'[5]HIS19FIN(A)'!$K$95:$Q$95</definedName>
    <definedName name="__123Graph_XNACFIN" localSheetId="21" hidden="1">'[5]HIS19FIN(A)'!$K$95:$Q$95</definedName>
    <definedName name="__123Graph_XNACFIN" localSheetId="22" hidden="1">'[5]HIS19FIN(A)'!$K$95:$Q$95</definedName>
    <definedName name="__123Graph_XNACFIN" hidden="1">'[6]HIS19FIN(A)'!$K$95:$Q$95</definedName>
    <definedName name="__123Graph_XNACHIC" localSheetId="16" hidden="1">'[5]HIS19FIN(A)'!$D$95:$J$95</definedName>
    <definedName name="__123Graph_XNACHIC" localSheetId="18" hidden="1">'[5]HIS19FIN(A)'!$D$95:$J$95</definedName>
    <definedName name="__123Graph_XNACHIC" localSheetId="21" hidden="1">'[5]HIS19FIN(A)'!$D$95:$J$95</definedName>
    <definedName name="__123Graph_XNACHIC" localSheetId="22" hidden="1">'[5]HIS19FIN(A)'!$D$95:$J$95</definedName>
    <definedName name="__123Graph_XNACHIC" hidden="1">'[6]HIS19FIN(A)'!$D$95:$J$95</definedName>
    <definedName name="__123Graph_XPIC" localSheetId="11" hidden="1">'[4]T3 Page 1'!#REF!</definedName>
    <definedName name="__123Graph_XPIC" localSheetId="12" hidden="1">'[4]T3 Page 1'!#REF!</definedName>
    <definedName name="__123Graph_XPIC" localSheetId="13" hidden="1">'[4]T3 Page 1'!#REF!</definedName>
    <definedName name="__123Graph_XPIC" localSheetId="16" hidden="1">'[4]T3 Page 1'!#REF!</definedName>
    <definedName name="__123Graph_XPIC" localSheetId="17" hidden="1">'[4]T3 Page 1'!#REF!</definedName>
    <definedName name="__123Graph_XPIC" localSheetId="18" hidden="1">'[4]T3 Page 1'!#REF!</definedName>
    <definedName name="__123Graph_XPIC" localSheetId="20" hidden="1">'[4]T3 Page 1'!#REF!</definedName>
    <definedName name="__123Graph_XPIC" localSheetId="21" hidden="1">'[4]T3 Page 1'!#REF!</definedName>
    <definedName name="__123Graph_XPIC" localSheetId="22" hidden="1">'[4]T3 Page 1'!#REF!</definedName>
    <definedName name="__123Graph_XPIC" localSheetId="6" hidden="1">'[4]T3 Page 1'!#REF!</definedName>
    <definedName name="__123Graph_XPIC" localSheetId="7" hidden="1">'[4]T3 Page 1'!#REF!</definedName>
    <definedName name="__123Graph_XPIC" hidden="1">'[4]T3 Page 1'!#REF!</definedName>
    <definedName name="_Regression_Out" localSheetId="11" hidden="1">#REF!</definedName>
    <definedName name="_Regression_Out" localSheetId="12" hidden="1">#REF!</definedName>
    <definedName name="_Regression_Out" localSheetId="13" hidden="1">#REF!</definedName>
    <definedName name="_Regression_Out" localSheetId="16" hidden="1">#REF!</definedName>
    <definedName name="_Regression_Out" localSheetId="17" hidden="1">#REF!</definedName>
    <definedName name="_Regression_Out" localSheetId="18" hidden="1">#REF!</definedName>
    <definedName name="_Regression_Out" localSheetId="20" hidden="1">#REF!</definedName>
    <definedName name="_Regression_Out" localSheetId="21" hidden="1">#REF!</definedName>
    <definedName name="_Regression_Out" localSheetId="22" hidden="1">#REF!</definedName>
    <definedName name="_Regression_Out" localSheetId="6" hidden="1">#REF!</definedName>
    <definedName name="_Regression_Out" localSheetId="7" hidden="1">#REF!</definedName>
    <definedName name="_Regression_Out" hidden="1">#REF!</definedName>
    <definedName name="_Regression_X" localSheetId="11" hidden="1">#REF!</definedName>
    <definedName name="_Regression_X" localSheetId="12" hidden="1">#REF!</definedName>
    <definedName name="_Regression_X" localSheetId="13" hidden="1">#REF!</definedName>
    <definedName name="_Regression_X" localSheetId="16" hidden="1">#REF!</definedName>
    <definedName name="_Regression_X" localSheetId="17" hidden="1">#REF!</definedName>
    <definedName name="_Regression_X" localSheetId="18" hidden="1">#REF!</definedName>
    <definedName name="_Regression_X" localSheetId="20" hidden="1">#REF!</definedName>
    <definedName name="_Regression_X" localSheetId="21" hidden="1">#REF!</definedName>
    <definedName name="_Regression_X" localSheetId="22" hidden="1">#REF!</definedName>
    <definedName name="_Regression_X" localSheetId="6" hidden="1">#REF!</definedName>
    <definedName name="_Regression_X" localSheetId="7" hidden="1">#REF!</definedName>
    <definedName name="_Regression_X" hidden="1">#REF!</definedName>
    <definedName name="_Regression_Y" localSheetId="11" hidden="1">#REF!</definedName>
    <definedName name="_Regression_Y" localSheetId="12" hidden="1">#REF!</definedName>
    <definedName name="_Regression_Y" localSheetId="13" hidden="1">#REF!</definedName>
    <definedName name="_Regression_Y" localSheetId="16" hidden="1">#REF!</definedName>
    <definedName name="_Regression_Y" localSheetId="17" hidden="1">#REF!</definedName>
    <definedName name="_Regression_Y" localSheetId="18" hidden="1">#REF!</definedName>
    <definedName name="_Regression_Y" localSheetId="20" hidden="1">#REF!</definedName>
    <definedName name="_Regression_Y" localSheetId="21" hidden="1">#REF!</definedName>
    <definedName name="_Regression_Y" localSheetId="22" hidden="1">#REF!</definedName>
    <definedName name="_Regression_Y" localSheetId="6" hidden="1">#REF!</definedName>
    <definedName name="_Regression_Y" localSheetId="7" hidden="1">#REF!</definedName>
    <definedName name="_Regression_Y" hidden="1">#REF!</definedName>
    <definedName name="asdas" localSheetId="1" hidden="1">{#N/A,#N/A,FALSE,"TMCOMP96";#N/A,#N/A,FALSE,"MAT96";#N/A,#N/A,FALSE,"FANDA96";#N/A,#N/A,FALSE,"INTRAN96";#N/A,#N/A,FALSE,"NAA9697";#N/A,#N/A,FALSE,"ECWEBB";#N/A,#N/A,FALSE,"MFT96";#N/A,#N/A,FALSE,"CTrecon"}</definedName>
    <definedName name="asdas" localSheetId="10" hidden="1">{#N/A,#N/A,FALSE,"TMCOMP96";#N/A,#N/A,FALSE,"MAT96";#N/A,#N/A,FALSE,"FANDA96";#N/A,#N/A,FALSE,"INTRAN96";#N/A,#N/A,FALSE,"NAA9697";#N/A,#N/A,FALSE,"ECWEBB";#N/A,#N/A,FALSE,"MFT96";#N/A,#N/A,FALSE,"CTrecon"}</definedName>
    <definedName name="asdas" localSheetId="11" hidden="1">{#N/A,#N/A,FALSE,"TMCOMP96";#N/A,#N/A,FALSE,"MAT96";#N/A,#N/A,FALSE,"FANDA96";#N/A,#N/A,FALSE,"INTRAN96";#N/A,#N/A,FALSE,"NAA9697";#N/A,#N/A,FALSE,"ECWEBB";#N/A,#N/A,FALSE,"MFT96";#N/A,#N/A,FALSE,"CTrecon"}</definedName>
    <definedName name="asdas" localSheetId="12" hidden="1">{#N/A,#N/A,FALSE,"TMCOMP96";#N/A,#N/A,FALSE,"MAT96";#N/A,#N/A,FALSE,"FANDA96";#N/A,#N/A,FALSE,"INTRAN96";#N/A,#N/A,FALSE,"NAA9697";#N/A,#N/A,FALSE,"ECWEBB";#N/A,#N/A,FALSE,"MFT96";#N/A,#N/A,FALSE,"CTrecon"}</definedName>
    <definedName name="asdas" localSheetId="13" hidden="1">{#N/A,#N/A,FALSE,"TMCOMP96";#N/A,#N/A,FALSE,"MAT96";#N/A,#N/A,FALSE,"FANDA96";#N/A,#N/A,FALSE,"INTRAN96";#N/A,#N/A,FALSE,"NAA9697";#N/A,#N/A,FALSE,"ECWEBB";#N/A,#N/A,FALSE,"MFT96";#N/A,#N/A,FALSE,"CTrecon"}</definedName>
    <definedName name="asdas" localSheetId="14" hidden="1">{#N/A,#N/A,FALSE,"TMCOMP96";#N/A,#N/A,FALSE,"MAT96";#N/A,#N/A,FALSE,"FANDA96";#N/A,#N/A,FALSE,"INTRAN96";#N/A,#N/A,FALSE,"NAA9697";#N/A,#N/A,FALSE,"ECWEBB";#N/A,#N/A,FALSE,"MFT96";#N/A,#N/A,FALSE,"CTrecon"}</definedName>
    <definedName name="asdas" localSheetId="15" hidden="1">{#N/A,#N/A,FALSE,"TMCOMP96";#N/A,#N/A,FALSE,"MAT96";#N/A,#N/A,FALSE,"FANDA96";#N/A,#N/A,FALSE,"INTRAN96";#N/A,#N/A,FALSE,"NAA9697";#N/A,#N/A,FALSE,"ECWEBB";#N/A,#N/A,FALSE,"MFT96";#N/A,#N/A,FALSE,"CTrecon"}</definedName>
    <definedName name="asdas" localSheetId="16" hidden="1">{#N/A,#N/A,FALSE,"TMCOMP96";#N/A,#N/A,FALSE,"MAT96";#N/A,#N/A,FALSE,"FANDA96";#N/A,#N/A,FALSE,"INTRAN96";#N/A,#N/A,FALSE,"NAA9697";#N/A,#N/A,FALSE,"ECWEBB";#N/A,#N/A,FALSE,"MFT96";#N/A,#N/A,FALSE,"CTrecon"}</definedName>
    <definedName name="asdas" localSheetId="17" hidden="1">{#N/A,#N/A,FALSE,"TMCOMP96";#N/A,#N/A,FALSE,"MAT96";#N/A,#N/A,FALSE,"FANDA96";#N/A,#N/A,FALSE,"INTRAN96";#N/A,#N/A,FALSE,"NAA9697";#N/A,#N/A,FALSE,"ECWEBB";#N/A,#N/A,FALSE,"MFT96";#N/A,#N/A,FALSE,"CTrecon"}</definedName>
    <definedName name="asdas" localSheetId="18" hidden="1">{#N/A,#N/A,FALSE,"TMCOMP96";#N/A,#N/A,FALSE,"MAT96";#N/A,#N/A,FALSE,"FANDA96";#N/A,#N/A,FALSE,"INTRAN96";#N/A,#N/A,FALSE,"NAA9697";#N/A,#N/A,FALSE,"ECWEBB";#N/A,#N/A,FALSE,"MFT96";#N/A,#N/A,FALSE,"CTrecon"}</definedName>
    <definedName name="asdas" localSheetId="19" hidden="1">{#N/A,#N/A,FALSE,"TMCOMP96";#N/A,#N/A,FALSE,"MAT96";#N/A,#N/A,FALSE,"FANDA96";#N/A,#N/A,FALSE,"INTRAN96";#N/A,#N/A,FALSE,"NAA9697";#N/A,#N/A,FALSE,"ECWEBB";#N/A,#N/A,FALSE,"MFT96";#N/A,#N/A,FALSE,"CTrecon"}</definedName>
    <definedName name="asdas" localSheetId="20" hidden="1">{#N/A,#N/A,FALSE,"TMCOMP96";#N/A,#N/A,FALSE,"MAT96";#N/A,#N/A,FALSE,"FANDA96";#N/A,#N/A,FALSE,"INTRAN96";#N/A,#N/A,FALSE,"NAA9697";#N/A,#N/A,FALSE,"ECWEBB";#N/A,#N/A,FALSE,"MFT96";#N/A,#N/A,FALSE,"CTrecon"}</definedName>
    <definedName name="asdas" localSheetId="2" hidden="1">{#N/A,#N/A,FALSE,"TMCOMP96";#N/A,#N/A,FALSE,"MAT96";#N/A,#N/A,FALSE,"FANDA96";#N/A,#N/A,FALSE,"INTRAN96";#N/A,#N/A,FALSE,"NAA9697";#N/A,#N/A,FALSE,"ECWEBB";#N/A,#N/A,FALSE,"MFT96";#N/A,#N/A,FALSE,"CTrecon"}</definedName>
    <definedName name="asdas" localSheetId="21" hidden="1">{#N/A,#N/A,FALSE,"TMCOMP96";#N/A,#N/A,FALSE,"MAT96";#N/A,#N/A,FALSE,"FANDA96";#N/A,#N/A,FALSE,"INTRAN96";#N/A,#N/A,FALSE,"NAA9697";#N/A,#N/A,FALSE,"ECWEBB";#N/A,#N/A,FALSE,"MFT96";#N/A,#N/A,FALSE,"CTrecon"}</definedName>
    <definedName name="asdas" localSheetId="22" hidden="1">{#N/A,#N/A,FALSE,"TMCOMP96";#N/A,#N/A,FALSE,"MAT96";#N/A,#N/A,FALSE,"FANDA96";#N/A,#N/A,FALSE,"INTRAN96";#N/A,#N/A,FALSE,"NAA9697";#N/A,#N/A,FALSE,"ECWEBB";#N/A,#N/A,FALSE,"MFT96";#N/A,#N/A,FALSE,"CTrecon"}</definedName>
    <definedName name="asdas" localSheetId="3" hidden="1">{#N/A,#N/A,FALSE,"TMCOMP96";#N/A,#N/A,FALSE,"MAT96";#N/A,#N/A,FALSE,"FANDA96";#N/A,#N/A,FALSE,"INTRAN96";#N/A,#N/A,FALSE,"NAA9697";#N/A,#N/A,FALSE,"ECWEBB";#N/A,#N/A,FALSE,"MFT96";#N/A,#N/A,FALSE,"CTrecon"}</definedName>
    <definedName name="asdas" localSheetId="4" hidden="1">{#N/A,#N/A,FALSE,"TMCOMP96";#N/A,#N/A,FALSE,"MAT96";#N/A,#N/A,FALSE,"FANDA96";#N/A,#N/A,FALSE,"INTRAN96";#N/A,#N/A,FALSE,"NAA9697";#N/A,#N/A,FALSE,"ECWEBB";#N/A,#N/A,FALSE,"MFT96";#N/A,#N/A,FALSE,"CTrecon"}</definedName>
    <definedName name="asdas" localSheetId="5" hidden="1">{#N/A,#N/A,FALSE,"TMCOMP96";#N/A,#N/A,FALSE,"MAT96";#N/A,#N/A,FALSE,"FANDA96";#N/A,#N/A,FALSE,"INTRAN96";#N/A,#N/A,FALSE,"NAA9697";#N/A,#N/A,FALSE,"ECWEBB";#N/A,#N/A,FALSE,"MFT96";#N/A,#N/A,FALSE,"CTrecon"}</definedName>
    <definedName name="asdas" localSheetId="6" hidden="1">{#N/A,#N/A,FALSE,"TMCOMP96";#N/A,#N/A,FALSE,"MAT96";#N/A,#N/A,FALSE,"FANDA96";#N/A,#N/A,FALSE,"INTRAN96";#N/A,#N/A,FALSE,"NAA9697";#N/A,#N/A,FALSE,"ECWEBB";#N/A,#N/A,FALSE,"MFT96";#N/A,#N/A,FALSE,"CTrecon"}</definedName>
    <definedName name="asdas" localSheetId="7" hidden="1">{#N/A,#N/A,FALSE,"TMCOMP96";#N/A,#N/A,FALSE,"MAT96";#N/A,#N/A,FALSE,"FANDA96";#N/A,#N/A,FALSE,"INTRAN96";#N/A,#N/A,FALSE,"NAA9697";#N/A,#N/A,FALSE,"ECWEBB";#N/A,#N/A,FALSE,"MFT96";#N/A,#N/A,FALSE,"CTrecon"}</definedName>
    <definedName name="asdas" localSheetId="8" hidden="1">{#N/A,#N/A,FALSE,"TMCOMP96";#N/A,#N/A,FALSE,"MAT96";#N/A,#N/A,FALSE,"FANDA96";#N/A,#N/A,FALSE,"INTRAN96";#N/A,#N/A,FALSE,"NAA9697";#N/A,#N/A,FALSE,"ECWEBB";#N/A,#N/A,FALSE,"MFT96";#N/A,#N/A,FALSE,"CTrecon"}</definedName>
    <definedName name="asdas" localSheetId="9" hidden="1">{#N/A,#N/A,FALSE,"TMCOMP96";#N/A,#N/A,FALSE,"MAT96";#N/A,#N/A,FALSE,"FANDA96";#N/A,#N/A,FALSE,"INTRAN96";#N/A,#N/A,FALSE,"NAA9697";#N/A,#N/A,FALSE,"ECWEBB";#N/A,#N/A,FALSE,"MFT96";#N/A,#N/A,FALSE,"CTrecon"}</definedName>
    <definedName name="asdas" hidden="1">{#N/A,#N/A,FALSE,"TMCOMP96";#N/A,#N/A,FALSE,"MAT96";#N/A,#N/A,FALSE,"FANDA96";#N/A,#N/A,FALSE,"INTRAN96";#N/A,#N/A,FALSE,"NAA9697";#N/A,#N/A,FALSE,"ECWEBB";#N/A,#N/A,FALSE,"MFT96";#N/A,#N/A,FALSE,"CTrecon"}</definedName>
    <definedName name="BLPH1" hidden="1">'[7]4.6 ten year bonds'!$A$4</definedName>
    <definedName name="BLPH2" hidden="1">'[7]4.6 ten year bonds'!$D$4</definedName>
    <definedName name="BLPH3" hidden="1">'[7]4.6 ten year bonds'!$G$4</definedName>
    <definedName name="BLPH4" hidden="1">'[7]4.6 ten year bonds'!$J$4</definedName>
    <definedName name="BLPH5" hidden="1">'[7]4.6 ten year bonds'!$M$4</definedName>
    <definedName name="dgsgf" localSheetId="1" hidden="1">{#N/A,#N/A,FALSE,"TMCOMP96";#N/A,#N/A,FALSE,"MAT96";#N/A,#N/A,FALSE,"FANDA96";#N/A,#N/A,FALSE,"INTRAN96";#N/A,#N/A,FALSE,"NAA9697";#N/A,#N/A,FALSE,"ECWEBB";#N/A,#N/A,FALSE,"MFT96";#N/A,#N/A,FALSE,"CTrecon"}</definedName>
    <definedName name="dgsgf" localSheetId="10" hidden="1">{#N/A,#N/A,FALSE,"TMCOMP96";#N/A,#N/A,FALSE,"MAT96";#N/A,#N/A,FALSE,"FANDA96";#N/A,#N/A,FALSE,"INTRAN96";#N/A,#N/A,FALSE,"NAA9697";#N/A,#N/A,FALSE,"ECWEBB";#N/A,#N/A,FALSE,"MFT96";#N/A,#N/A,FALSE,"CTrecon"}</definedName>
    <definedName name="dgsgf" localSheetId="11" hidden="1">{#N/A,#N/A,FALSE,"TMCOMP96";#N/A,#N/A,FALSE,"MAT96";#N/A,#N/A,FALSE,"FANDA96";#N/A,#N/A,FALSE,"INTRAN96";#N/A,#N/A,FALSE,"NAA9697";#N/A,#N/A,FALSE,"ECWEBB";#N/A,#N/A,FALSE,"MFT96";#N/A,#N/A,FALSE,"CTrecon"}</definedName>
    <definedName name="dgsgf" localSheetId="12" hidden="1">{#N/A,#N/A,FALSE,"TMCOMP96";#N/A,#N/A,FALSE,"MAT96";#N/A,#N/A,FALSE,"FANDA96";#N/A,#N/A,FALSE,"INTRAN96";#N/A,#N/A,FALSE,"NAA9697";#N/A,#N/A,FALSE,"ECWEBB";#N/A,#N/A,FALSE,"MFT96";#N/A,#N/A,FALSE,"CTrecon"}</definedName>
    <definedName name="dgsgf" localSheetId="13" hidden="1">{#N/A,#N/A,FALSE,"TMCOMP96";#N/A,#N/A,FALSE,"MAT96";#N/A,#N/A,FALSE,"FANDA96";#N/A,#N/A,FALSE,"INTRAN96";#N/A,#N/A,FALSE,"NAA9697";#N/A,#N/A,FALSE,"ECWEBB";#N/A,#N/A,FALSE,"MFT96";#N/A,#N/A,FALSE,"CTrecon"}</definedName>
    <definedName name="dgsgf" localSheetId="14" hidden="1">{#N/A,#N/A,FALSE,"TMCOMP96";#N/A,#N/A,FALSE,"MAT96";#N/A,#N/A,FALSE,"FANDA96";#N/A,#N/A,FALSE,"INTRAN96";#N/A,#N/A,FALSE,"NAA9697";#N/A,#N/A,FALSE,"ECWEBB";#N/A,#N/A,FALSE,"MFT96";#N/A,#N/A,FALSE,"CTrecon"}</definedName>
    <definedName name="dgsgf" localSheetId="15" hidden="1">{#N/A,#N/A,FALSE,"TMCOMP96";#N/A,#N/A,FALSE,"MAT96";#N/A,#N/A,FALSE,"FANDA96";#N/A,#N/A,FALSE,"INTRAN96";#N/A,#N/A,FALSE,"NAA9697";#N/A,#N/A,FALSE,"ECWEBB";#N/A,#N/A,FALSE,"MFT96";#N/A,#N/A,FALSE,"CTrecon"}</definedName>
    <definedName name="dgsgf" localSheetId="16" hidden="1">{#N/A,#N/A,FALSE,"TMCOMP96";#N/A,#N/A,FALSE,"MAT96";#N/A,#N/A,FALSE,"FANDA96";#N/A,#N/A,FALSE,"INTRAN96";#N/A,#N/A,FALSE,"NAA9697";#N/A,#N/A,FALSE,"ECWEBB";#N/A,#N/A,FALSE,"MFT96";#N/A,#N/A,FALSE,"CTrecon"}</definedName>
    <definedName name="dgsgf" localSheetId="17" hidden="1">{#N/A,#N/A,FALSE,"TMCOMP96";#N/A,#N/A,FALSE,"MAT96";#N/A,#N/A,FALSE,"FANDA96";#N/A,#N/A,FALSE,"INTRAN96";#N/A,#N/A,FALSE,"NAA9697";#N/A,#N/A,FALSE,"ECWEBB";#N/A,#N/A,FALSE,"MFT96";#N/A,#N/A,FALSE,"CTrecon"}</definedName>
    <definedName name="dgsgf" localSheetId="18" hidden="1">{#N/A,#N/A,FALSE,"TMCOMP96";#N/A,#N/A,FALSE,"MAT96";#N/A,#N/A,FALSE,"FANDA96";#N/A,#N/A,FALSE,"INTRAN96";#N/A,#N/A,FALSE,"NAA9697";#N/A,#N/A,FALSE,"ECWEBB";#N/A,#N/A,FALSE,"MFT96";#N/A,#N/A,FALSE,"CTrecon"}</definedName>
    <definedName name="dgsgf" localSheetId="19" hidden="1">{#N/A,#N/A,FALSE,"TMCOMP96";#N/A,#N/A,FALSE,"MAT96";#N/A,#N/A,FALSE,"FANDA96";#N/A,#N/A,FALSE,"INTRAN96";#N/A,#N/A,FALSE,"NAA9697";#N/A,#N/A,FALSE,"ECWEBB";#N/A,#N/A,FALSE,"MFT96";#N/A,#N/A,FALSE,"CTrecon"}</definedName>
    <definedName name="dgsgf" localSheetId="20" hidden="1">{#N/A,#N/A,FALSE,"TMCOMP96";#N/A,#N/A,FALSE,"MAT96";#N/A,#N/A,FALSE,"FANDA96";#N/A,#N/A,FALSE,"INTRAN96";#N/A,#N/A,FALSE,"NAA9697";#N/A,#N/A,FALSE,"ECWEBB";#N/A,#N/A,FALSE,"MFT96";#N/A,#N/A,FALSE,"CTrecon"}</definedName>
    <definedName name="dgsgf" localSheetId="2" hidden="1">{#N/A,#N/A,FALSE,"TMCOMP96";#N/A,#N/A,FALSE,"MAT96";#N/A,#N/A,FALSE,"FANDA96";#N/A,#N/A,FALSE,"INTRAN96";#N/A,#N/A,FALSE,"NAA9697";#N/A,#N/A,FALSE,"ECWEBB";#N/A,#N/A,FALSE,"MFT96";#N/A,#N/A,FALSE,"CTrecon"}</definedName>
    <definedName name="dgsgf" localSheetId="21" hidden="1">{#N/A,#N/A,FALSE,"TMCOMP96";#N/A,#N/A,FALSE,"MAT96";#N/A,#N/A,FALSE,"FANDA96";#N/A,#N/A,FALSE,"INTRAN96";#N/A,#N/A,FALSE,"NAA9697";#N/A,#N/A,FALSE,"ECWEBB";#N/A,#N/A,FALSE,"MFT96";#N/A,#N/A,FALSE,"CTrecon"}</definedName>
    <definedName name="dgsgf" localSheetId="22" hidden="1">{#N/A,#N/A,FALSE,"TMCOMP96";#N/A,#N/A,FALSE,"MAT96";#N/A,#N/A,FALSE,"FANDA96";#N/A,#N/A,FALSE,"INTRAN96";#N/A,#N/A,FALSE,"NAA9697";#N/A,#N/A,FALSE,"ECWEBB";#N/A,#N/A,FALSE,"MFT96";#N/A,#N/A,FALSE,"CTrecon"}</definedName>
    <definedName name="dgsgf" localSheetId="3" hidden="1">{#N/A,#N/A,FALSE,"TMCOMP96";#N/A,#N/A,FALSE,"MAT96";#N/A,#N/A,FALSE,"FANDA96";#N/A,#N/A,FALSE,"INTRAN96";#N/A,#N/A,FALSE,"NAA9697";#N/A,#N/A,FALSE,"ECWEBB";#N/A,#N/A,FALSE,"MFT96";#N/A,#N/A,FALSE,"CTrecon"}</definedName>
    <definedName name="dgsgf" localSheetId="4" hidden="1">{#N/A,#N/A,FALSE,"TMCOMP96";#N/A,#N/A,FALSE,"MAT96";#N/A,#N/A,FALSE,"FANDA96";#N/A,#N/A,FALSE,"INTRAN96";#N/A,#N/A,FALSE,"NAA9697";#N/A,#N/A,FALSE,"ECWEBB";#N/A,#N/A,FALSE,"MFT96";#N/A,#N/A,FALSE,"CTrecon"}</definedName>
    <definedName name="dgsgf" localSheetId="5" hidden="1">{#N/A,#N/A,FALSE,"TMCOMP96";#N/A,#N/A,FALSE,"MAT96";#N/A,#N/A,FALSE,"FANDA96";#N/A,#N/A,FALSE,"INTRAN96";#N/A,#N/A,FALSE,"NAA9697";#N/A,#N/A,FALSE,"ECWEBB";#N/A,#N/A,FALSE,"MFT96";#N/A,#N/A,FALSE,"CTrecon"}</definedName>
    <definedName name="dgsgf" localSheetId="6" hidden="1">{#N/A,#N/A,FALSE,"TMCOMP96";#N/A,#N/A,FALSE,"MAT96";#N/A,#N/A,FALSE,"FANDA96";#N/A,#N/A,FALSE,"INTRAN96";#N/A,#N/A,FALSE,"NAA9697";#N/A,#N/A,FALSE,"ECWEBB";#N/A,#N/A,FALSE,"MFT96";#N/A,#N/A,FALSE,"CTrecon"}</definedName>
    <definedName name="dgsgf" localSheetId="7" hidden="1">{#N/A,#N/A,FALSE,"TMCOMP96";#N/A,#N/A,FALSE,"MAT96";#N/A,#N/A,FALSE,"FANDA96";#N/A,#N/A,FALSE,"INTRAN96";#N/A,#N/A,FALSE,"NAA9697";#N/A,#N/A,FALSE,"ECWEBB";#N/A,#N/A,FALSE,"MFT96";#N/A,#N/A,FALSE,"CTrecon"}</definedName>
    <definedName name="dgsgf" localSheetId="8" hidden="1">{#N/A,#N/A,FALSE,"TMCOMP96";#N/A,#N/A,FALSE,"MAT96";#N/A,#N/A,FALSE,"FANDA96";#N/A,#N/A,FALSE,"INTRAN96";#N/A,#N/A,FALSE,"NAA9697";#N/A,#N/A,FALSE,"ECWEBB";#N/A,#N/A,FALSE,"MFT96";#N/A,#N/A,FALSE,"CTrecon"}</definedName>
    <definedName name="dgsgf" localSheetId="9" hidden="1">{#N/A,#N/A,FALSE,"TMCOMP96";#N/A,#N/A,FALSE,"MAT96";#N/A,#N/A,FALSE,"FANDA96";#N/A,#N/A,FALSE,"INTRAN96";#N/A,#N/A,FALSE,"NAA9697";#N/A,#N/A,FALSE,"ECWEBB";#N/A,#N/A,FALSE,"MFT96";#N/A,#N/A,FALSE,"CTrecon"}</definedName>
    <definedName name="dgsgf" hidden="1">{#N/A,#N/A,FALSE,"TMCOMP96";#N/A,#N/A,FALSE,"MAT96";#N/A,#N/A,FALSE,"FANDA96";#N/A,#N/A,FALSE,"INTRAN96";#N/A,#N/A,FALSE,"NAA9697";#N/A,#N/A,FALSE,"ECWEBB";#N/A,#N/A,FALSE,"MFT96";#N/A,#N/A,FALSE,"CTrecon"}</definedName>
    <definedName name="Distribution" localSheetId="11" hidden="1">#REF!</definedName>
    <definedName name="Distribution" localSheetId="12" hidden="1">#REF!</definedName>
    <definedName name="Distribution" localSheetId="13" hidden="1">#REF!</definedName>
    <definedName name="Distribution" localSheetId="16" hidden="1">#REF!</definedName>
    <definedName name="Distribution" localSheetId="17" hidden="1">#REF!</definedName>
    <definedName name="Distribution" localSheetId="18" hidden="1">#REF!</definedName>
    <definedName name="Distribution" localSheetId="20" hidden="1">#REF!</definedName>
    <definedName name="Distribution" localSheetId="21" hidden="1">#REF!</definedName>
    <definedName name="Distribution" localSheetId="22" hidden="1">#REF!</definedName>
    <definedName name="Distribution" localSheetId="6" hidden="1">#REF!</definedName>
    <definedName name="Distribution" localSheetId="7" hidden="1">#REF!</definedName>
    <definedName name="Distribution" hidden="1">#REF!</definedName>
    <definedName name="ExtraProfiles" localSheetId="11" hidden="1">#REF!</definedName>
    <definedName name="ExtraProfiles" localSheetId="12" hidden="1">#REF!</definedName>
    <definedName name="ExtraProfiles" localSheetId="13" hidden="1">#REF!</definedName>
    <definedName name="ExtraProfiles" localSheetId="16" hidden="1">#REF!</definedName>
    <definedName name="ExtraProfiles" localSheetId="17" hidden="1">#REF!</definedName>
    <definedName name="ExtraProfiles" localSheetId="18" hidden="1">#REF!</definedName>
    <definedName name="ExtraProfiles" localSheetId="20" hidden="1">#REF!</definedName>
    <definedName name="ExtraProfiles" localSheetId="21" hidden="1">#REF!</definedName>
    <definedName name="ExtraProfiles" localSheetId="22" hidden="1">#REF!</definedName>
    <definedName name="ExtraProfiles" localSheetId="6" hidden="1">#REF!</definedName>
    <definedName name="ExtraProfiles" localSheetId="7" hidden="1">#REF!</definedName>
    <definedName name="ExtraProfiles" hidden="1">#REF!</definedName>
    <definedName name="fg" localSheetId="1" hidden="1">{#N/A,#N/A,FALSE,"TMCOMP96";#N/A,#N/A,FALSE,"MAT96";#N/A,#N/A,FALSE,"FANDA96";#N/A,#N/A,FALSE,"INTRAN96";#N/A,#N/A,FALSE,"NAA9697";#N/A,#N/A,FALSE,"ECWEBB";#N/A,#N/A,FALSE,"MFT96";#N/A,#N/A,FALSE,"CTrecon"}</definedName>
    <definedName name="fg" localSheetId="10" hidden="1">{#N/A,#N/A,FALSE,"TMCOMP96";#N/A,#N/A,FALSE,"MAT96";#N/A,#N/A,FALSE,"FANDA96";#N/A,#N/A,FALSE,"INTRAN96";#N/A,#N/A,FALSE,"NAA9697";#N/A,#N/A,FALSE,"ECWEBB";#N/A,#N/A,FALSE,"MFT96";#N/A,#N/A,FALSE,"CTrecon"}</definedName>
    <definedName name="fg" localSheetId="11" hidden="1">{#N/A,#N/A,FALSE,"TMCOMP96";#N/A,#N/A,FALSE,"MAT96";#N/A,#N/A,FALSE,"FANDA96";#N/A,#N/A,FALSE,"INTRAN96";#N/A,#N/A,FALSE,"NAA9697";#N/A,#N/A,FALSE,"ECWEBB";#N/A,#N/A,FALSE,"MFT96";#N/A,#N/A,FALSE,"CTrecon"}</definedName>
    <definedName name="fg" localSheetId="12" hidden="1">{#N/A,#N/A,FALSE,"TMCOMP96";#N/A,#N/A,FALSE,"MAT96";#N/A,#N/A,FALSE,"FANDA96";#N/A,#N/A,FALSE,"INTRAN96";#N/A,#N/A,FALSE,"NAA9697";#N/A,#N/A,FALSE,"ECWEBB";#N/A,#N/A,FALSE,"MFT96";#N/A,#N/A,FALSE,"CTrecon"}</definedName>
    <definedName name="fg" localSheetId="13" hidden="1">{#N/A,#N/A,FALSE,"TMCOMP96";#N/A,#N/A,FALSE,"MAT96";#N/A,#N/A,FALSE,"FANDA96";#N/A,#N/A,FALSE,"INTRAN96";#N/A,#N/A,FALSE,"NAA9697";#N/A,#N/A,FALSE,"ECWEBB";#N/A,#N/A,FALSE,"MFT96";#N/A,#N/A,FALSE,"CTrecon"}</definedName>
    <definedName name="fg" localSheetId="14" hidden="1">{#N/A,#N/A,FALSE,"TMCOMP96";#N/A,#N/A,FALSE,"MAT96";#N/A,#N/A,FALSE,"FANDA96";#N/A,#N/A,FALSE,"INTRAN96";#N/A,#N/A,FALSE,"NAA9697";#N/A,#N/A,FALSE,"ECWEBB";#N/A,#N/A,FALSE,"MFT96";#N/A,#N/A,FALSE,"CTrecon"}</definedName>
    <definedName name="fg" localSheetId="15" hidden="1">{#N/A,#N/A,FALSE,"TMCOMP96";#N/A,#N/A,FALSE,"MAT96";#N/A,#N/A,FALSE,"FANDA96";#N/A,#N/A,FALSE,"INTRAN96";#N/A,#N/A,FALSE,"NAA9697";#N/A,#N/A,FALSE,"ECWEBB";#N/A,#N/A,FALSE,"MFT96";#N/A,#N/A,FALSE,"CTrecon"}</definedName>
    <definedName name="fg" localSheetId="16" hidden="1">{#N/A,#N/A,FALSE,"TMCOMP96";#N/A,#N/A,FALSE,"MAT96";#N/A,#N/A,FALSE,"FANDA96";#N/A,#N/A,FALSE,"INTRAN96";#N/A,#N/A,FALSE,"NAA9697";#N/A,#N/A,FALSE,"ECWEBB";#N/A,#N/A,FALSE,"MFT96";#N/A,#N/A,FALSE,"CTrecon"}</definedName>
    <definedName name="fg" localSheetId="17" hidden="1">{#N/A,#N/A,FALSE,"TMCOMP96";#N/A,#N/A,FALSE,"MAT96";#N/A,#N/A,FALSE,"FANDA96";#N/A,#N/A,FALSE,"INTRAN96";#N/A,#N/A,FALSE,"NAA9697";#N/A,#N/A,FALSE,"ECWEBB";#N/A,#N/A,FALSE,"MFT96";#N/A,#N/A,FALSE,"CTrecon"}</definedName>
    <definedName name="fg" localSheetId="18" hidden="1">{#N/A,#N/A,FALSE,"TMCOMP96";#N/A,#N/A,FALSE,"MAT96";#N/A,#N/A,FALSE,"FANDA96";#N/A,#N/A,FALSE,"INTRAN96";#N/A,#N/A,FALSE,"NAA9697";#N/A,#N/A,FALSE,"ECWEBB";#N/A,#N/A,FALSE,"MFT96";#N/A,#N/A,FALSE,"CTrecon"}</definedName>
    <definedName name="fg" localSheetId="19" hidden="1">{#N/A,#N/A,FALSE,"TMCOMP96";#N/A,#N/A,FALSE,"MAT96";#N/A,#N/A,FALSE,"FANDA96";#N/A,#N/A,FALSE,"INTRAN96";#N/A,#N/A,FALSE,"NAA9697";#N/A,#N/A,FALSE,"ECWEBB";#N/A,#N/A,FALSE,"MFT96";#N/A,#N/A,FALSE,"CTrecon"}</definedName>
    <definedName name="fg" localSheetId="20" hidden="1">{#N/A,#N/A,FALSE,"TMCOMP96";#N/A,#N/A,FALSE,"MAT96";#N/A,#N/A,FALSE,"FANDA96";#N/A,#N/A,FALSE,"INTRAN96";#N/A,#N/A,FALSE,"NAA9697";#N/A,#N/A,FALSE,"ECWEBB";#N/A,#N/A,FALSE,"MFT96";#N/A,#N/A,FALSE,"CTrecon"}</definedName>
    <definedName name="fg" localSheetId="2" hidden="1">{#N/A,#N/A,FALSE,"TMCOMP96";#N/A,#N/A,FALSE,"MAT96";#N/A,#N/A,FALSE,"FANDA96";#N/A,#N/A,FALSE,"INTRAN96";#N/A,#N/A,FALSE,"NAA9697";#N/A,#N/A,FALSE,"ECWEBB";#N/A,#N/A,FALSE,"MFT96";#N/A,#N/A,FALSE,"CTrecon"}</definedName>
    <definedName name="fg" localSheetId="21" hidden="1">{#N/A,#N/A,FALSE,"TMCOMP96";#N/A,#N/A,FALSE,"MAT96";#N/A,#N/A,FALSE,"FANDA96";#N/A,#N/A,FALSE,"INTRAN96";#N/A,#N/A,FALSE,"NAA9697";#N/A,#N/A,FALSE,"ECWEBB";#N/A,#N/A,FALSE,"MFT96";#N/A,#N/A,FALSE,"CTrecon"}</definedName>
    <definedName name="fg" localSheetId="22" hidden="1">{#N/A,#N/A,FALSE,"TMCOMP96";#N/A,#N/A,FALSE,"MAT96";#N/A,#N/A,FALSE,"FANDA96";#N/A,#N/A,FALSE,"INTRAN96";#N/A,#N/A,FALSE,"NAA9697";#N/A,#N/A,FALSE,"ECWEBB";#N/A,#N/A,FALSE,"MFT96";#N/A,#N/A,FALSE,"CTrecon"}</definedName>
    <definedName name="fg" localSheetId="3" hidden="1">{#N/A,#N/A,FALSE,"TMCOMP96";#N/A,#N/A,FALSE,"MAT96";#N/A,#N/A,FALSE,"FANDA96";#N/A,#N/A,FALSE,"INTRAN96";#N/A,#N/A,FALSE,"NAA9697";#N/A,#N/A,FALSE,"ECWEBB";#N/A,#N/A,FALSE,"MFT96";#N/A,#N/A,FALSE,"CTrecon"}</definedName>
    <definedName name="fg" localSheetId="4" hidden="1">{#N/A,#N/A,FALSE,"TMCOMP96";#N/A,#N/A,FALSE,"MAT96";#N/A,#N/A,FALSE,"FANDA96";#N/A,#N/A,FALSE,"INTRAN96";#N/A,#N/A,FALSE,"NAA9697";#N/A,#N/A,FALSE,"ECWEBB";#N/A,#N/A,FALSE,"MFT96";#N/A,#N/A,FALSE,"CTrecon"}</definedName>
    <definedName name="fg" localSheetId="5" hidden="1">{#N/A,#N/A,FALSE,"TMCOMP96";#N/A,#N/A,FALSE,"MAT96";#N/A,#N/A,FALSE,"FANDA96";#N/A,#N/A,FALSE,"INTRAN96";#N/A,#N/A,FALSE,"NAA9697";#N/A,#N/A,FALSE,"ECWEBB";#N/A,#N/A,FALSE,"MFT96";#N/A,#N/A,FALSE,"CTrecon"}</definedName>
    <definedName name="fg" localSheetId="6" hidden="1">{#N/A,#N/A,FALSE,"TMCOMP96";#N/A,#N/A,FALSE,"MAT96";#N/A,#N/A,FALSE,"FANDA96";#N/A,#N/A,FALSE,"INTRAN96";#N/A,#N/A,FALSE,"NAA9697";#N/A,#N/A,FALSE,"ECWEBB";#N/A,#N/A,FALSE,"MFT96";#N/A,#N/A,FALSE,"CTrecon"}</definedName>
    <definedName name="fg" localSheetId="7" hidden="1">{#N/A,#N/A,FALSE,"TMCOMP96";#N/A,#N/A,FALSE,"MAT96";#N/A,#N/A,FALSE,"FANDA96";#N/A,#N/A,FALSE,"INTRAN96";#N/A,#N/A,FALSE,"NAA9697";#N/A,#N/A,FALSE,"ECWEBB";#N/A,#N/A,FALSE,"MFT96";#N/A,#N/A,FALSE,"CTrecon"}</definedName>
    <definedName name="fg" localSheetId="8" hidden="1">{#N/A,#N/A,FALSE,"TMCOMP96";#N/A,#N/A,FALSE,"MAT96";#N/A,#N/A,FALSE,"FANDA96";#N/A,#N/A,FALSE,"INTRAN96";#N/A,#N/A,FALSE,"NAA9697";#N/A,#N/A,FALSE,"ECWEBB";#N/A,#N/A,FALSE,"MFT96";#N/A,#N/A,FALSE,"CTrecon"}</definedName>
    <definedName name="fg" localSheetId="9" hidden="1">{#N/A,#N/A,FALSE,"TMCOMP96";#N/A,#N/A,FALSE,"MAT96";#N/A,#N/A,FALSE,"FANDA96";#N/A,#N/A,FALSE,"INTRAN96";#N/A,#N/A,FALSE,"NAA9697";#N/A,#N/A,FALSE,"ECWEBB";#N/A,#N/A,FALSE,"MFT96";#N/A,#N/A,FALSE,"CTrecon"}</definedName>
    <definedName name="fg" hidden="1">{#N/A,#N/A,FALSE,"TMCOMP96";#N/A,#N/A,FALSE,"MAT96";#N/A,#N/A,FALSE,"FANDA96";#N/A,#N/A,FALSE,"INTRAN96";#N/A,#N/A,FALSE,"NAA9697";#N/A,#N/A,FALSE,"ECWEBB";#N/A,#N/A,FALSE,"MFT96";#N/A,#N/A,FALSE,"CTrecon"}</definedName>
    <definedName name="fgfd" localSheetId="1" hidden="1">{#N/A,#N/A,FALSE,"TMCOMP96";#N/A,#N/A,FALSE,"MAT96";#N/A,#N/A,FALSE,"FANDA96";#N/A,#N/A,FALSE,"INTRAN96";#N/A,#N/A,FALSE,"NAA9697";#N/A,#N/A,FALSE,"ECWEBB";#N/A,#N/A,FALSE,"MFT96";#N/A,#N/A,FALSE,"CTrecon"}</definedName>
    <definedName name="fgfd" localSheetId="10" hidden="1">{#N/A,#N/A,FALSE,"TMCOMP96";#N/A,#N/A,FALSE,"MAT96";#N/A,#N/A,FALSE,"FANDA96";#N/A,#N/A,FALSE,"INTRAN96";#N/A,#N/A,FALSE,"NAA9697";#N/A,#N/A,FALSE,"ECWEBB";#N/A,#N/A,FALSE,"MFT96";#N/A,#N/A,FALSE,"CTrecon"}</definedName>
    <definedName name="fgfd" localSheetId="11" hidden="1">{#N/A,#N/A,FALSE,"TMCOMP96";#N/A,#N/A,FALSE,"MAT96";#N/A,#N/A,FALSE,"FANDA96";#N/A,#N/A,FALSE,"INTRAN96";#N/A,#N/A,FALSE,"NAA9697";#N/A,#N/A,FALSE,"ECWEBB";#N/A,#N/A,FALSE,"MFT96";#N/A,#N/A,FALSE,"CTrecon"}</definedName>
    <definedName name="fgfd" localSheetId="12" hidden="1">{#N/A,#N/A,FALSE,"TMCOMP96";#N/A,#N/A,FALSE,"MAT96";#N/A,#N/A,FALSE,"FANDA96";#N/A,#N/A,FALSE,"INTRAN96";#N/A,#N/A,FALSE,"NAA9697";#N/A,#N/A,FALSE,"ECWEBB";#N/A,#N/A,FALSE,"MFT96";#N/A,#N/A,FALSE,"CTrecon"}</definedName>
    <definedName name="fgfd" localSheetId="13" hidden="1">{#N/A,#N/A,FALSE,"TMCOMP96";#N/A,#N/A,FALSE,"MAT96";#N/A,#N/A,FALSE,"FANDA96";#N/A,#N/A,FALSE,"INTRAN96";#N/A,#N/A,FALSE,"NAA9697";#N/A,#N/A,FALSE,"ECWEBB";#N/A,#N/A,FALSE,"MFT96";#N/A,#N/A,FALSE,"CTrecon"}</definedName>
    <definedName name="fgfd" localSheetId="14" hidden="1">{#N/A,#N/A,FALSE,"TMCOMP96";#N/A,#N/A,FALSE,"MAT96";#N/A,#N/A,FALSE,"FANDA96";#N/A,#N/A,FALSE,"INTRAN96";#N/A,#N/A,FALSE,"NAA9697";#N/A,#N/A,FALSE,"ECWEBB";#N/A,#N/A,FALSE,"MFT96";#N/A,#N/A,FALSE,"CTrecon"}</definedName>
    <definedName name="fgfd" localSheetId="15" hidden="1">{#N/A,#N/A,FALSE,"TMCOMP96";#N/A,#N/A,FALSE,"MAT96";#N/A,#N/A,FALSE,"FANDA96";#N/A,#N/A,FALSE,"INTRAN96";#N/A,#N/A,FALSE,"NAA9697";#N/A,#N/A,FALSE,"ECWEBB";#N/A,#N/A,FALSE,"MFT96";#N/A,#N/A,FALSE,"CTrecon"}</definedName>
    <definedName name="fgfd" localSheetId="16" hidden="1">{#N/A,#N/A,FALSE,"TMCOMP96";#N/A,#N/A,FALSE,"MAT96";#N/A,#N/A,FALSE,"FANDA96";#N/A,#N/A,FALSE,"INTRAN96";#N/A,#N/A,FALSE,"NAA9697";#N/A,#N/A,FALSE,"ECWEBB";#N/A,#N/A,FALSE,"MFT96";#N/A,#N/A,FALSE,"CTrecon"}</definedName>
    <definedName name="fgfd" localSheetId="17" hidden="1">{#N/A,#N/A,FALSE,"TMCOMP96";#N/A,#N/A,FALSE,"MAT96";#N/A,#N/A,FALSE,"FANDA96";#N/A,#N/A,FALSE,"INTRAN96";#N/A,#N/A,FALSE,"NAA9697";#N/A,#N/A,FALSE,"ECWEBB";#N/A,#N/A,FALSE,"MFT96";#N/A,#N/A,FALSE,"CTrecon"}</definedName>
    <definedName name="fgfd" localSheetId="18" hidden="1">{#N/A,#N/A,FALSE,"TMCOMP96";#N/A,#N/A,FALSE,"MAT96";#N/A,#N/A,FALSE,"FANDA96";#N/A,#N/A,FALSE,"INTRAN96";#N/A,#N/A,FALSE,"NAA9697";#N/A,#N/A,FALSE,"ECWEBB";#N/A,#N/A,FALSE,"MFT96";#N/A,#N/A,FALSE,"CTrecon"}</definedName>
    <definedName name="fgfd" localSheetId="19" hidden="1">{#N/A,#N/A,FALSE,"TMCOMP96";#N/A,#N/A,FALSE,"MAT96";#N/A,#N/A,FALSE,"FANDA96";#N/A,#N/A,FALSE,"INTRAN96";#N/A,#N/A,FALSE,"NAA9697";#N/A,#N/A,FALSE,"ECWEBB";#N/A,#N/A,FALSE,"MFT96";#N/A,#N/A,FALSE,"CTrecon"}</definedName>
    <definedName name="fgfd" localSheetId="20" hidden="1">{#N/A,#N/A,FALSE,"TMCOMP96";#N/A,#N/A,FALSE,"MAT96";#N/A,#N/A,FALSE,"FANDA96";#N/A,#N/A,FALSE,"INTRAN96";#N/A,#N/A,FALSE,"NAA9697";#N/A,#N/A,FALSE,"ECWEBB";#N/A,#N/A,FALSE,"MFT96";#N/A,#N/A,FALSE,"CTrecon"}</definedName>
    <definedName name="fgfd" localSheetId="2" hidden="1">{#N/A,#N/A,FALSE,"TMCOMP96";#N/A,#N/A,FALSE,"MAT96";#N/A,#N/A,FALSE,"FANDA96";#N/A,#N/A,FALSE,"INTRAN96";#N/A,#N/A,FALSE,"NAA9697";#N/A,#N/A,FALSE,"ECWEBB";#N/A,#N/A,FALSE,"MFT96";#N/A,#N/A,FALSE,"CTrecon"}</definedName>
    <definedName name="fgfd" localSheetId="21" hidden="1">{#N/A,#N/A,FALSE,"TMCOMP96";#N/A,#N/A,FALSE,"MAT96";#N/A,#N/A,FALSE,"FANDA96";#N/A,#N/A,FALSE,"INTRAN96";#N/A,#N/A,FALSE,"NAA9697";#N/A,#N/A,FALSE,"ECWEBB";#N/A,#N/A,FALSE,"MFT96";#N/A,#N/A,FALSE,"CTrecon"}</definedName>
    <definedName name="fgfd" localSheetId="22" hidden="1">{#N/A,#N/A,FALSE,"TMCOMP96";#N/A,#N/A,FALSE,"MAT96";#N/A,#N/A,FALSE,"FANDA96";#N/A,#N/A,FALSE,"INTRAN96";#N/A,#N/A,FALSE,"NAA9697";#N/A,#N/A,FALSE,"ECWEBB";#N/A,#N/A,FALSE,"MFT96";#N/A,#N/A,FALSE,"CTrecon"}</definedName>
    <definedName name="fgfd" localSheetId="3" hidden="1">{#N/A,#N/A,FALSE,"TMCOMP96";#N/A,#N/A,FALSE,"MAT96";#N/A,#N/A,FALSE,"FANDA96";#N/A,#N/A,FALSE,"INTRAN96";#N/A,#N/A,FALSE,"NAA9697";#N/A,#N/A,FALSE,"ECWEBB";#N/A,#N/A,FALSE,"MFT96";#N/A,#N/A,FALSE,"CTrecon"}</definedName>
    <definedName name="fgfd" localSheetId="4" hidden="1">{#N/A,#N/A,FALSE,"TMCOMP96";#N/A,#N/A,FALSE,"MAT96";#N/A,#N/A,FALSE,"FANDA96";#N/A,#N/A,FALSE,"INTRAN96";#N/A,#N/A,FALSE,"NAA9697";#N/A,#N/A,FALSE,"ECWEBB";#N/A,#N/A,FALSE,"MFT96";#N/A,#N/A,FALSE,"CTrecon"}</definedName>
    <definedName name="fgfd" localSheetId="5" hidden="1">{#N/A,#N/A,FALSE,"TMCOMP96";#N/A,#N/A,FALSE,"MAT96";#N/A,#N/A,FALSE,"FANDA96";#N/A,#N/A,FALSE,"INTRAN96";#N/A,#N/A,FALSE,"NAA9697";#N/A,#N/A,FALSE,"ECWEBB";#N/A,#N/A,FALSE,"MFT96";#N/A,#N/A,FALSE,"CTrecon"}</definedName>
    <definedName name="fgfd" localSheetId="6" hidden="1">{#N/A,#N/A,FALSE,"TMCOMP96";#N/A,#N/A,FALSE,"MAT96";#N/A,#N/A,FALSE,"FANDA96";#N/A,#N/A,FALSE,"INTRAN96";#N/A,#N/A,FALSE,"NAA9697";#N/A,#N/A,FALSE,"ECWEBB";#N/A,#N/A,FALSE,"MFT96";#N/A,#N/A,FALSE,"CTrecon"}</definedName>
    <definedName name="fgfd" localSheetId="7" hidden="1">{#N/A,#N/A,FALSE,"TMCOMP96";#N/A,#N/A,FALSE,"MAT96";#N/A,#N/A,FALSE,"FANDA96";#N/A,#N/A,FALSE,"INTRAN96";#N/A,#N/A,FALSE,"NAA9697";#N/A,#N/A,FALSE,"ECWEBB";#N/A,#N/A,FALSE,"MFT96";#N/A,#N/A,FALSE,"CTrecon"}</definedName>
    <definedName name="fgfd" localSheetId="8" hidden="1">{#N/A,#N/A,FALSE,"TMCOMP96";#N/A,#N/A,FALSE,"MAT96";#N/A,#N/A,FALSE,"FANDA96";#N/A,#N/A,FALSE,"INTRAN96";#N/A,#N/A,FALSE,"NAA9697";#N/A,#N/A,FALSE,"ECWEBB";#N/A,#N/A,FALSE,"MFT96";#N/A,#N/A,FALSE,"CTrecon"}</definedName>
    <definedName name="fgfd" localSheetId="9" hidden="1">{#N/A,#N/A,FALSE,"TMCOMP96";#N/A,#N/A,FALSE,"MAT96";#N/A,#N/A,FALSE,"FANDA96";#N/A,#N/A,FALSE,"INTRAN96";#N/A,#N/A,FALSE,"NAA9697";#N/A,#N/A,FALSE,"ECWEBB";#N/A,#N/A,FALSE,"MFT96";#N/A,#N/A,FALSE,"CTrecon"}</definedName>
    <definedName name="fgfd" hidden="1">{#N/A,#N/A,FALSE,"TMCOMP96";#N/A,#N/A,FALSE,"MAT96";#N/A,#N/A,FALSE,"FANDA96";#N/A,#N/A,FALSE,"INTRAN96";#N/A,#N/A,FALSE,"NAA9697";#N/A,#N/A,FALSE,"ECWEBB";#N/A,#N/A,FALSE,"MFT96";#N/A,#N/A,FALSE,"CTrecon"}</definedName>
    <definedName name="ghj" localSheetId="1" hidden="1">{#N/A,#N/A,FALSE,"TMCOMP96";#N/A,#N/A,FALSE,"MAT96";#N/A,#N/A,FALSE,"FANDA96";#N/A,#N/A,FALSE,"INTRAN96";#N/A,#N/A,FALSE,"NAA9697";#N/A,#N/A,FALSE,"ECWEBB";#N/A,#N/A,FALSE,"MFT96";#N/A,#N/A,FALSE,"CTrecon"}</definedName>
    <definedName name="ghj" localSheetId="10" hidden="1">{#N/A,#N/A,FALSE,"TMCOMP96";#N/A,#N/A,FALSE,"MAT96";#N/A,#N/A,FALSE,"FANDA96";#N/A,#N/A,FALSE,"INTRAN96";#N/A,#N/A,FALSE,"NAA9697";#N/A,#N/A,FALSE,"ECWEBB";#N/A,#N/A,FALSE,"MFT96";#N/A,#N/A,FALSE,"CTrecon"}</definedName>
    <definedName name="ghj" localSheetId="11" hidden="1">{#N/A,#N/A,FALSE,"TMCOMP96";#N/A,#N/A,FALSE,"MAT96";#N/A,#N/A,FALSE,"FANDA96";#N/A,#N/A,FALSE,"INTRAN96";#N/A,#N/A,FALSE,"NAA9697";#N/A,#N/A,FALSE,"ECWEBB";#N/A,#N/A,FALSE,"MFT96";#N/A,#N/A,FALSE,"CTrecon"}</definedName>
    <definedName name="ghj" localSheetId="12" hidden="1">{#N/A,#N/A,FALSE,"TMCOMP96";#N/A,#N/A,FALSE,"MAT96";#N/A,#N/A,FALSE,"FANDA96";#N/A,#N/A,FALSE,"INTRAN96";#N/A,#N/A,FALSE,"NAA9697";#N/A,#N/A,FALSE,"ECWEBB";#N/A,#N/A,FALSE,"MFT96";#N/A,#N/A,FALSE,"CTrecon"}</definedName>
    <definedName name="ghj" localSheetId="13" hidden="1">{#N/A,#N/A,FALSE,"TMCOMP96";#N/A,#N/A,FALSE,"MAT96";#N/A,#N/A,FALSE,"FANDA96";#N/A,#N/A,FALSE,"INTRAN96";#N/A,#N/A,FALSE,"NAA9697";#N/A,#N/A,FALSE,"ECWEBB";#N/A,#N/A,FALSE,"MFT96";#N/A,#N/A,FALSE,"CTrecon"}</definedName>
    <definedName name="ghj" localSheetId="14" hidden="1">{#N/A,#N/A,FALSE,"TMCOMP96";#N/A,#N/A,FALSE,"MAT96";#N/A,#N/A,FALSE,"FANDA96";#N/A,#N/A,FALSE,"INTRAN96";#N/A,#N/A,FALSE,"NAA9697";#N/A,#N/A,FALSE,"ECWEBB";#N/A,#N/A,FALSE,"MFT96";#N/A,#N/A,FALSE,"CTrecon"}</definedName>
    <definedName name="ghj" localSheetId="15" hidden="1">{#N/A,#N/A,FALSE,"TMCOMP96";#N/A,#N/A,FALSE,"MAT96";#N/A,#N/A,FALSE,"FANDA96";#N/A,#N/A,FALSE,"INTRAN96";#N/A,#N/A,FALSE,"NAA9697";#N/A,#N/A,FALSE,"ECWEBB";#N/A,#N/A,FALSE,"MFT96";#N/A,#N/A,FALSE,"CTrecon"}</definedName>
    <definedName name="ghj" localSheetId="16" hidden="1">{#N/A,#N/A,FALSE,"TMCOMP96";#N/A,#N/A,FALSE,"MAT96";#N/A,#N/A,FALSE,"FANDA96";#N/A,#N/A,FALSE,"INTRAN96";#N/A,#N/A,FALSE,"NAA9697";#N/A,#N/A,FALSE,"ECWEBB";#N/A,#N/A,FALSE,"MFT96";#N/A,#N/A,FALSE,"CTrecon"}</definedName>
    <definedName name="ghj" localSheetId="17" hidden="1">{#N/A,#N/A,FALSE,"TMCOMP96";#N/A,#N/A,FALSE,"MAT96";#N/A,#N/A,FALSE,"FANDA96";#N/A,#N/A,FALSE,"INTRAN96";#N/A,#N/A,FALSE,"NAA9697";#N/A,#N/A,FALSE,"ECWEBB";#N/A,#N/A,FALSE,"MFT96";#N/A,#N/A,FALSE,"CTrecon"}</definedName>
    <definedName name="ghj" localSheetId="18" hidden="1">{#N/A,#N/A,FALSE,"TMCOMP96";#N/A,#N/A,FALSE,"MAT96";#N/A,#N/A,FALSE,"FANDA96";#N/A,#N/A,FALSE,"INTRAN96";#N/A,#N/A,FALSE,"NAA9697";#N/A,#N/A,FALSE,"ECWEBB";#N/A,#N/A,FALSE,"MFT96";#N/A,#N/A,FALSE,"CTrecon"}</definedName>
    <definedName name="ghj" localSheetId="19" hidden="1">{#N/A,#N/A,FALSE,"TMCOMP96";#N/A,#N/A,FALSE,"MAT96";#N/A,#N/A,FALSE,"FANDA96";#N/A,#N/A,FALSE,"INTRAN96";#N/A,#N/A,FALSE,"NAA9697";#N/A,#N/A,FALSE,"ECWEBB";#N/A,#N/A,FALSE,"MFT96";#N/A,#N/A,FALSE,"CTrecon"}</definedName>
    <definedName name="ghj" localSheetId="20" hidden="1">{#N/A,#N/A,FALSE,"TMCOMP96";#N/A,#N/A,FALSE,"MAT96";#N/A,#N/A,FALSE,"FANDA96";#N/A,#N/A,FALSE,"INTRAN96";#N/A,#N/A,FALSE,"NAA9697";#N/A,#N/A,FALSE,"ECWEBB";#N/A,#N/A,FALSE,"MFT96";#N/A,#N/A,FALSE,"CTrecon"}</definedName>
    <definedName name="ghj" localSheetId="2" hidden="1">{#N/A,#N/A,FALSE,"TMCOMP96";#N/A,#N/A,FALSE,"MAT96";#N/A,#N/A,FALSE,"FANDA96";#N/A,#N/A,FALSE,"INTRAN96";#N/A,#N/A,FALSE,"NAA9697";#N/A,#N/A,FALSE,"ECWEBB";#N/A,#N/A,FALSE,"MFT96";#N/A,#N/A,FALSE,"CTrecon"}</definedName>
    <definedName name="ghj" localSheetId="21" hidden="1">{#N/A,#N/A,FALSE,"TMCOMP96";#N/A,#N/A,FALSE,"MAT96";#N/A,#N/A,FALSE,"FANDA96";#N/A,#N/A,FALSE,"INTRAN96";#N/A,#N/A,FALSE,"NAA9697";#N/A,#N/A,FALSE,"ECWEBB";#N/A,#N/A,FALSE,"MFT96";#N/A,#N/A,FALSE,"CTrecon"}</definedName>
    <definedName name="ghj" localSheetId="22" hidden="1">{#N/A,#N/A,FALSE,"TMCOMP96";#N/A,#N/A,FALSE,"MAT96";#N/A,#N/A,FALSE,"FANDA96";#N/A,#N/A,FALSE,"INTRAN96";#N/A,#N/A,FALSE,"NAA9697";#N/A,#N/A,FALSE,"ECWEBB";#N/A,#N/A,FALSE,"MFT96";#N/A,#N/A,FALSE,"CTrecon"}</definedName>
    <definedName name="ghj" localSheetId="3" hidden="1">{#N/A,#N/A,FALSE,"TMCOMP96";#N/A,#N/A,FALSE,"MAT96";#N/A,#N/A,FALSE,"FANDA96";#N/A,#N/A,FALSE,"INTRAN96";#N/A,#N/A,FALSE,"NAA9697";#N/A,#N/A,FALSE,"ECWEBB";#N/A,#N/A,FALSE,"MFT96";#N/A,#N/A,FALSE,"CTrecon"}</definedName>
    <definedName name="ghj" localSheetId="4" hidden="1">{#N/A,#N/A,FALSE,"TMCOMP96";#N/A,#N/A,FALSE,"MAT96";#N/A,#N/A,FALSE,"FANDA96";#N/A,#N/A,FALSE,"INTRAN96";#N/A,#N/A,FALSE,"NAA9697";#N/A,#N/A,FALSE,"ECWEBB";#N/A,#N/A,FALSE,"MFT96";#N/A,#N/A,FALSE,"CTrecon"}</definedName>
    <definedName name="ghj" localSheetId="5" hidden="1">{#N/A,#N/A,FALSE,"TMCOMP96";#N/A,#N/A,FALSE,"MAT96";#N/A,#N/A,FALSE,"FANDA96";#N/A,#N/A,FALSE,"INTRAN96";#N/A,#N/A,FALSE,"NAA9697";#N/A,#N/A,FALSE,"ECWEBB";#N/A,#N/A,FALSE,"MFT96";#N/A,#N/A,FALSE,"CTrecon"}</definedName>
    <definedName name="ghj" localSheetId="6" hidden="1">{#N/A,#N/A,FALSE,"TMCOMP96";#N/A,#N/A,FALSE,"MAT96";#N/A,#N/A,FALSE,"FANDA96";#N/A,#N/A,FALSE,"INTRAN96";#N/A,#N/A,FALSE,"NAA9697";#N/A,#N/A,FALSE,"ECWEBB";#N/A,#N/A,FALSE,"MFT96";#N/A,#N/A,FALSE,"CTrecon"}</definedName>
    <definedName name="ghj" localSheetId="7" hidden="1">{#N/A,#N/A,FALSE,"TMCOMP96";#N/A,#N/A,FALSE,"MAT96";#N/A,#N/A,FALSE,"FANDA96";#N/A,#N/A,FALSE,"INTRAN96";#N/A,#N/A,FALSE,"NAA9697";#N/A,#N/A,FALSE,"ECWEBB";#N/A,#N/A,FALSE,"MFT96";#N/A,#N/A,FALSE,"CTrecon"}</definedName>
    <definedName name="ghj" localSheetId="8" hidden="1">{#N/A,#N/A,FALSE,"TMCOMP96";#N/A,#N/A,FALSE,"MAT96";#N/A,#N/A,FALSE,"FANDA96";#N/A,#N/A,FALSE,"INTRAN96";#N/A,#N/A,FALSE,"NAA9697";#N/A,#N/A,FALSE,"ECWEBB";#N/A,#N/A,FALSE,"MFT96";#N/A,#N/A,FALSE,"CTrecon"}</definedName>
    <definedName name="ghj" localSheetId="9" hidden="1">{#N/A,#N/A,FALSE,"TMCOMP96";#N/A,#N/A,FALSE,"MAT96";#N/A,#N/A,FALSE,"FANDA96";#N/A,#N/A,FALSE,"INTRAN96";#N/A,#N/A,FALSE,"NAA9697";#N/A,#N/A,FALSE,"ECWEBB";#N/A,#N/A,FALSE,"MFT96";#N/A,#N/A,FALSE,"CTrecon"}</definedName>
    <definedName name="ghj" hidden="1">{#N/A,#N/A,FALSE,"TMCOMP96";#N/A,#N/A,FALSE,"MAT96";#N/A,#N/A,FALSE,"FANDA96";#N/A,#N/A,FALSE,"INTRAN96";#N/A,#N/A,FALSE,"NAA9697";#N/A,#N/A,FALSE,"ECWEBB";#N/A,#N/A,FALSE,"MFT96";#N/A,#N/A,FALSE,"CTrecon"}</definedName>
    <definedName name="jhkgh" localSheetId="1" hidden="1">{#N/A,#N/A,FALSE,"TMCOMP96";#N/A,#N/A,FALSE,"MAT96";#N/A,#N/A,FALSE,"FANDA96";#N/A,#N/A,FALSE,"INTRAN96";#N/A,#N/A,FALSE,"NAA9697";#N/A,#N/A,FALSE,"ECWEBB";#N/A,#N/A,FALSE,"MFT96";#N/A,#N/A,FALSE,"CTrecon"}</definedName>
    <definedName name="jhkgh" localSheetId="10" hidden="1">{#N/A,#N/A,FALSE,"TMCOMP96";#N/A,#N/A,FALSE,"MAT96";#N/A,#N/A,FALSE,"FANDA96";#N/A,#N/A,FALSE,"INTRAN96";#N/A,#N/A,FALSE,"NAA9697";#N/A,#N/A,FALSE,"ECWEBB";#N/A,#N/A,FALSE,"MFT96";#N/A,#N/A,FALSE,"CTrecon"}</definedName>
    <definedName name="jhkgh" localSheetId="11" hidden="1">{#N/A,#N/A,FALSE,"TMCOMP96";#N/A,#N/A,FALSE,"MAT96";#N/A,#N/A,FALSE,"FANDA96";#N/A,#N/A,FALSE,"INTRAN96";#N/A,#N/A,FALSE,"NAA9697";#N/A,#N/A,FALSE,"ECWEBB";#N/A,#N/A,FALSE,"MFT96";#N/A,#N/A,FALSE,"CTrecon"}</definedName>
    <definedName name="jhkgh" localSheetId="12" hidden="1">{#N/A,#N/A,FALSE,"TMCOMP96";#N/A,#N/A,FALSE,"MAT96";#N/A,#N/A,FALSE,"FANDA96";#N/A,#N/A,FALSE,"INTRAN96";#N/A,#N/A,FALSE,"NAA9697";#N/A,#N/A,FALSE,"ECWEBB";#N/A,#N/A,FALSE,"MFT96";#N/A,#N/A,FALSE,"CTrecon"}</definedName>
    <definedName name="jhkgh" localSheetId="13" hidden="1">{#N/A,#N/A,FALSE,"TMCOMP96";#N/A,#N/A,FALSE,"MAT96";#N/A,#N/A,FALSE,"FANDA96";#N/A,#N/A,FALSE,"INTRAN96";#N/A,#N/A,FALSE,"NAA9697";#N/A,#N/A,FALSE,"ECWEBB";#N/A,#N/A,FALSE,"MFT96";#N/A,#N/A,FALSE,"CTrecon"}</definedName>
    <definedName name="jhkgh" localSheetId="14" hidden="1">{#N/A,#N/A,FALSE,"TMCOMP96";#N/A,#N/A,FALSE,"MAT96";#N/A,#N/A,FALSE,"FANDA96";#N/A,#N/A,FALSE,"INTRAN96";#N/A,#N/A,FALSE,"NAA9697";#N/A,#N/A,FALSE,"ECWEBB";#N/A,#N/A,FALSE,"MFT96";#N/A,#N/A,FALSE,"CTrecon"}</definedName>
    <definedName name="jhkgh" localSheetId="15" hidden="1">{#N/A,#N/A,FALSE,"TMCOMP96";#N/A,#N/A,FALSE,"MAT96";#N/A,#N/A,FALSE,"FANDA96";#N/A,#N/A,FALSE,"INTRAN96";#N/A,#N/A,FALSE,"NAA9697";#N/A,#N/A,FALSE,"ECWEBB";#N/A,#N/A,FALSE,"MFT96";#N/A,#N/A,FALSE,"CTrecon"}</definedName>
    <definedName name="jhkgh" localSheetId="16" hidden="1">{#N/A,#N/A,FALSE,"TMCOMP96";#N/A,#N/A,FALSE,"MAT96";#N/A,#N/A,FALSE,"FANDA96";#N/A,#N/A,FALSE,"INTRAN96";#N/A,#N/A,FALSE,"NAA9697";#N/A,#N/A,FALSE,"ECWEBB";#N/A,#N/A,FALSE,"MFT96";#N/A,#N/A,FALSE,"CTrecon"}</definedName>
    <definedName name="jhkgh" localSheetId="17" hidden="1">{#N/A,#N/A,FALSE,"TMCOMP96";#N/A,#N/A,FALSE,"MAT96";#N/A,#N/A,FALSE,"FANDA96";#N/A,#N/A,FALSE,"INTRAN96";#N/A,#N/A,FALSE,"NAA9697";#N/A,#N/A,FALSE,"ECWEBB";#N/A,#N/A,FALSE,"MFT96";#N/A,#N/A,FALSE,"CTrecon"}</definedName>
    <definedName name="jhkgh" localSheetId="18" hidden="1">{#N/A,#N/A,FALSE,"TMCOMP96";#N/A,#N/A,FALSE,"MAT96";#N/A,#N/A,FALSE,"FANDA96";#N/A,#N/A,FALSE,"INTRAN96";#N/A,#N/A,FALSE,"NAA9697";#N/A,#N/A,FALSE,"ECWEBB";#N/A,#N/A,FALSE,"MFT96";#N/A,#N/A,FALSE,"CTrecon"}</definedName>
    <definedName name="jhkgh" localSheetId="19" hidden="1">{#N/A,#N/A,FALSE,"TMCOMP96";#N/A,#N/A,FALSE,"MAT96";#N/A,#N/A,FALSE,"FANDA96";#N/A,#N/A,FALSE,"INTRAN96";#N/A,#N/A,FALSE,"NAA9697";#N/A,#N/A,FALSE,"ECWEBB";#N/A,#N/A,FALSE,"MFT96";#N/A,#N/A,FALSE,"CTrecon"}</definedName>
    <definedName name="jhkgh" localSheetId="20" hidden="1">{#N/A,#N/A,FALSE,"TMCOMP96";#N/A,#N/A,FALSE,"MAT96";#N/A,#N/A,FALSE,"FANDA96";#N/A,#N/A,FALSE,"INTRAN96";#N/A,#N/A,FALSE,"NAA9697";#N/A,#N/A,FALSE,"ECWEBB";#N/A,#N/A,FALSE,"MFT96";#N/A,#N/A,FALSE,"CTrecon"}</definedName>
    <definedName name="jhkgh" localSheetId="2" hidden="1">{#N/A,#N/A,FALSE,"TMCOMP96";#N/A,#N/A,FALSE,"MAT96";#N/A,#N/A,FALSE,"FANDA96";#N/A,#N/A,FALSE,"INTRAN96";#N/A,#N/A,FALSE,"NAA9697";#N/A,#N/A,FALSE,"ECWEBB";#N/A,#N/A,FALSE,"MFT96";#N/A,#N/A,FALSE,"CTrecon"}</definedName>
    <definedName name="jhkgh" localSheetId="21" hidden="1">{#N/A,#N/A,FALSE,"TMCOMP96";#N/A,#N/A,FALSE,"MAT96";#N/A,#N/A,FALSE,"FANDA96";#N/A,#N/A,FALSE,"INTRAN96";#N/A,#N/A,FALSE,"NAA9697";#N/A,#N/A,FALSE,"ECWEBB";#N/A,#N/A,FALSE,"MFT96";#N/A,#N/A,FALSE,"CTrecon"}</definedName>
    <definedName name="jhkgh" localSheetId="22" hidden="1">{#N/A,#N/A,FALSE,"TMCOMP96";#N/A,#N/A,FALSE,"MAT96";#N/A,#N/A,FALSE,"FANDA96";#N/A,#N/A,FALSE,"INTRAN96";#N/A,#N/A,FALSE,"NAA9697";#N/A,#N/A,FALSE,"ECWEBB";#N/A,#N/A,FALSE,"MFT96";#N/A,#N/A,FALSE,"CTrecon"}</definedName>
    <definedName name="jhkgh" localSheetId="3" hidden="1">{#N/A,#N/A,FALSE,"TMCOMP96";#N/A,#N/A,FALSE,"MAT96";#N/A,#N/A,FALSE,"FANDA96";#N/A,#N/A,FALSE,"INTRAN96";#N/A,#N/A,FALSE,"NAA9697";#N/A,#N/A,FALSE,"ECWEBB";#N/A,#N/A,FALSE,"MFT96";#N/A,#N/A,FALSE,"CTrecon"}</definedName>
    <definedName name="jhkgh" localSheetId="4" hidden="1">{#N/A,#N/A,FALSE,"TMCOMP96";#N/A,#N/A,FALSE,"MAT96";#N/A,#N/A,FALSE,"FANDA96";#N/A,#N/A,FALSE,"INTRAN96";#N/A,#N/A,FALSE,"NAA9697";#N/A,#N/A,FALSE,"ECWEBB";#N/A,#N/A,FALSE,"MFT96";#N/A,#N/A,FALSE,"CTrecon"}</definedName>
    <definedName name="jhkgh" localSheetId="5" hidden="1">{#N/A,#N/A,FALSE,"TMCOMP96";#N/A,#N/A,FALSE,"MAT96";#N/A,#N/A,FALSE,"FANDA96";#N/A,#N/A,FALSE,"INTRAN96";#N/A,#N/A,FALSE,"NAA9697";#N/A,#N/A,FALSE,"ECWEBB";#N/A,#N/A,FALSE,"MFT96";#N/A,#N/A,FALSE,"CTrecon"}</definedName>
    <definedName name="jhkgh" localSheetId="6" hidden="1">{#N/A,#N/A,FALSE,"TMCOMP96";#N/A,#N/A,FALSE,"MAT96";#N/A,#N/A,FALSE,"FANDA96";#N/A,#N/A,FALSE,"INTRAN96";#N/A,#N/A,FALSE,"NAA9697";#N/A,#N/A,FALSE,"ECWEBB";#N/A,#N/A,FALSE,"MFT96";#N/A,#N/A,FALSE,"CTrecon"}</definedName>
    <definedName name="jhkgh" localSheetId="7" hidden="1">{#N/A,#N/A,FALSE,"TMCOMP96";#N/A,#N/A,FALSE,"MAT96";#N/A,#N/A,FALSE,"FANDA96";#N/A,#N/A,FALSE,"INTRAN96";#N/A,#N/A,FALSE,"NAA9697";#N/A,#N/A,FALSE,"ECWEBB";#N/A,#N/A,FALSE,"MFT96";#N/A,#N/A,FALSE,"CTrecon"}</definedName>
    <definedName name="jhkgh" localSheetId="8" hidden="1">{#N/A,#N/A,FALSE,"TMCOMP96";#N/A,#N/A,FALSE,"MAT96";#N/A,#N/A,FALSE,"FANDA96";#N/A,#N/A,FALSE,"INTRAN96";#N/A,#N/A,FALSE,"NAA9697";#N/A,#N/A,FALSE,"ECWEBB";#N/A,#N/A,FALSE,"MFT96";#N/A,#N/A,FALSE,"CTrecon"}</definedName>
    <definedName name="jhkgh" localSheetId="9" hidden="1">{#N/A,#N/A,FALSE,"TMCOMP96";#N/A,#N/A,FALSE,"MAT96";#N/A,#N/A,FALSE,"FANDA96";#N/A,#N/A,FALSE,"INTRAN96";#N/A,#N/A,FALSE,"NAA9697";#N/A,#N/A,FALSE,"ECWEBB";#N/A,#N/A,FALSE,"MFT96";#N/A,#N/A,FALSE,"CTrecon"}</definedName>
    <definedName name="jhkgh" hidden="1">{#N/A,#N/A,FALSE,"TMCOMP96";#N/A,#N/A,FALSE,"MAT96";#N/A,#N/A,FALSE,"FANDA96";#N/A,#N/A,FALSE,"INTRAN96";#N/A,#N/A,FALSE,"NAA9697";#N/A,#N/A,FALSE,"ECWEBB";#N/A,#N/A,FALSE,"MFT96";#N/A,#N/A,FALSE,"CTrecon"}</definedName>
    <definedName name="jhkgh2" localSheetId="1" hidden="1">{#N/A,#N/A,FALSE,"TMCOMP96";#N/A,#N/A,FALSE,"MAT96";#N/A,#N/A,FALSE,"FANDA96";#N/A,#N/A,FALSE,"INTRAN96";#N/A,#N/A,FALSE,"NAA9697";#N/A,#N/A,FALSE,"ECWEBB";#N/A,#N/A,FALSE,"MFT96";#N/A,#N/A,FALSE,"CTrecon"}</definedName>
    <definedName name="jhkgh2" localSheetId="10" hidden="1">{#N/A,#N/A,FALSE,"TMCOMP96";#N/A,#N/A,FALSE,"MAT96";#N/A,#N/A,FALSE,"FANDA96";#N/A,#N/A,FALSE,"INTRAN96";#N/A,#N/A,FALSE,"NAA9697";#N/A,#N/A,FALSE,"ECWEBB";#N/A,#N/A,FALSE,"MFT96";#N/A,#N/A,FALSE,"CTrecon"}</definedName>
    <definedName name="jhkgh2" localSheetId="11" hidden="1">{#N/A,#N/A,FALSE,"TMCOMP96";#N/A,#N/A,FALSE,"MAT96";#N/A,#N/A,FALSE,"FANDA96";#N/A,#N/A,FALSE,"INTRAN96";#N/A,#N/A,FALSE,"NAA9697";#N/A,#N/A,FALSE,"ECWEBB";#N/A,#N/A,FALSE,"MFT96";#N/A,#N/A,FALSE,"CTrecon"}</definedName>
    <definedName name="jhkgh2" localSheetId="12" hidden="1">{#N/A,#N/A,FALSE,"TMCOMP96";#N/A,#N/A,FALSE,"MAT96";#N/A,#N/A,FALSE,"FANDA96";#N/A,#N/A,FALSE,"INTRAN96";#N/A,#N/A,FALSE,"NAA9697";#N/A,#N/A,FALSE,"ECWEBB";#N/A,#N/A,FALSE,"MFT96";#N/A,#N/A,FALSE,"CTrecon"}</definedName>
    <definedName name="jhkgh2" localSheetId="13" hidden="1">{#N/A,#N/A,FALSE,"TMCOMP96";#N/A,#N/A,FALSE,"MAT96";#N/A,#N/A,FALSE,"FANDA96";#N/A,#N/A,FALSE,"INTRAN96";#N/A,#N/A,FALSE,"NAA9697";#N/A,#N/A,FALSE,"ECWEBB";#N/A,#N/A,FALSE,"MFT96";#N/A,#N/A,FALSE,"CTrecon"}</definedName>
    <definedName name="jhkgh2" localSheetId="14" hidden="1">{#N/A,#N/A,FALSE,"TMCOMP96";#N/A,#N/A,FALSE,"MAT96";#N/A,#N/A,FALSE,"FANDA96";#N/A,#N/A,FALSE,"INTRAN96";#N/A,#N/A,FALSE,"NAA9697";#N/A,#N/A,FALSE,"ECWEBB";#N/A,#N/A,FALSE,"MFT96";#N/A,#N/A,FALSE,"CTrecon"}</definedName>
    <definedName name="jhkgh2" localSheetId="15" hidden="1">{#N/A,#N/A,FALSE,"TMCOMP96";#N/A,#N/A,FALSE,"MAT96";#N/A,#N/A,FALSE,"FANDA96";#N/A,#N/A,FALSE,"INTRAN96";#N/A,#N/A,FALSE,"NAA9697";#N/A,#N/A,FALSE,"ECWEBB";#N/A,#N/A,FALSE,"MFT96";#N/A,#N/A,FALSE,"CTrecon"}</definedName>
    <definedName name="jhkgh2" localSheetId="16" hidden="1">{#N/A,#N/A,FALSE,"TMCOMP96";#N/A,#N/A,FALSE,"MAT96";#N/A,#N/A,FALSE,"FANDA96";#N/A,#N/A,FALSE,"INTRAN96";#N/A,#N/A,FALSE,"NAA9697";#N/A,#N/A,FALSE,"ECWEBB";#N/A,#N/A,FALSE,"MFT96";#N/A,#N/A,FALSE,"CTrecon"}</definedName>
    <definedName name="jhkgh2" localSheetId="17" hidden="1">{#N/A,#N/A,FALSE,"TMCOMP96";#N/A,#N/A,FALSE,"MAT96";#N/A,#N/A,FALSE,"FANDA96";#N/A,#N/A,FALSE,"INTRAN96";#N/A,#N/A,FALSE,"NAA9697";#N/A,#N/A,FALSE,"ECWEBB";#N/A,#N/A,FALSE,"MFT96";#N/A,#N/A,FALSE,"CTrecon"}</definedName>
    <definedName name="jhkgh2" localSheetId="18" hidden="1">{#N/A,#N/A,FALSE,"TMCOMP96";#N/A,#N/A,FALSE,"MAT96";#N/A,#N/A,FALSE,"FANDA96";#N/A,#N/A,FALSE,"INTRAN96";#N/A,#N/A,FALSE,"NAA9697";#N/A,#N/A,FALSE,"ECWEBB";#N/A,#N/A,FALSE,"MFT96";#N/A,#N/A,FALSE,"CTrecon"}</definedName>
    <definedName name="jhkgh2" localSheetId="19" hidden="1">{#N/A,#N/A,FALSE,"TMCOMP96";#N/A,#N/A,FALSE,"MAT96";#N/A,#N/A,FALSE,"FANDA96";#N/A,#N/A,FALSE,"INTRAN96";#N/A,#N/A,FALSE,"NAA9697";#N/A,#N/A,FALSE,"ECWEBB";#N/A,#N/A,FALSE,"MFT96";#N/A,#N/A,FALSE,"CTrecon"}</definedName>
    <definedName name="jhkgh2" localSheetId="20" hidden="1">{#N/A,#N/A,FALSE,"TMCOMP96";#N/A,#N/A,FALSE,"MAT96";#N/A,#N/A,FALSE,"FANDA96";#N/A,#N/A,FALSE,"INTRAN96";#N/A,#N/A,FALSE,"NAA9697";#N/A,#N/A,FALSE,"ECWEBB";#N/A,#N/A,FALSE,"MFT96";#N/A,#N/A,FALSE,"CTrecon"}</definedName>
    <definedName name="jhkgh2" localSheetId="2" hidden="1">{#N/A,#N/A,FALSE,"TMCOMP96";#N/A,#N/A,FALSE,"MAT96";#N/A,#N/A,FALSE,"FANDA96";#N/A,#N/A,FALSE,"INTRAN96";#N/A,#N/A,FALSE,"NAA9697";#N/A,#N/A,FALSE,"ECWEBB";#N/A,#N/A,FALSE,"MFT96";#N/A,#N/A,FALSE,"CTrecon"}</definedName>
    <definedName name="jhkgh2" localSheetId="21" hidden="1">{#N/A,#N/A,FALSE,"TMCOMP96";#N/A,#N/A,FALSE,"MAT96";#N/A,#N/A,FALSE,"FANDA96";#N/A,#N/A,FALSE,"INTRAN96";#N/A,#N/A,FALSE,"NAA9697";#N/A,#N/A,FALSE,"ECWEBB";#N/A,#N/A,FALSE,"MFT96";#N/A,#N/A,FALSE,"CTrecon"}</definedName>
    <definedName name="jhkgh2" localSheetId="22" hidden="1">{#N/A,#N/A,FALSE,"TMCOMP96";#N/A,#N/A,FALSE,"MAT96";#N/A,#N/A,FALSE,"FANDA96";#N/A,#N/A,FALSE,"INTRAN96";#N/A,#N/A,FALSE,"NAA9697";#N/A,#N/A,FALSE,"ECWEBB";#N/A,#N/A,FALSE,"MFT96";#N/A,#N/A,FALSE,"CTrecon"}</definedName>
    <definedName name="jhkgh2" localSheetId="3" hidden="1">{#N/A,#N/A,FALSE,"TMCOMP96";#N/A,#N/A,FALSE,"MAT96";#N/A,#N/A,FALSE,"FANDA96";#N/A,#N/A,FALSE,"INTRAN96";#N/A,#N/A,FALSE,"NAA9697";#N/A,#N/A,FALSE,"ECWEBB";#N/A,#N/A,FALSE,"MFT96";#N/A,#N/A,FALSE,"CTrecon"}</definedName>
    <definedName name="jhkgh2" localSheetId="4" hidden="1">{#N/A,#N/A,FALSE,"TMCOMP96";#N/A,#N/A,FALSE,"MAT96";#N/A,#N/A,FALSE,"FANDA96";#N/A,#N/A,FALSE,"INTRAN96";#N/A,#N/A,FALSE,"NAA9697";#N/A,#N/A,FALSE,"ECWEBB";#N/A,#N/A,FALSE,"MFT96";#N/A,#N/A,FALSE,"CTrecon"}</definedName>
    <definedName name="jhkgh2" localSheetId="5" hidden="1">{#N/A,#N/A,FALSE,"TMCOMP96";#N/A,#N/A,FALSE,"MAT96";#N/A,#N/A,FALSE,"FANDA96";#N/A,#N/A,FALSE,"INTRAN96";#N/A,#N/A,FALSE,"NAA9697";#N/A,#N/A,FALSE,"ECWEBB";#N/A,#N/A,FALSE,"MFT96";#N/A,#N/A,FALSE,"CTrecon"}</definedName>
    <definedName name="jhkgh2" localSheetId="6" hidden="1">{#N/A,#N/A,FALSE,"TMCOMP96";#N/A,#N/A,FALSE,"MAT96";#N/A,#N/A,FALSE,"FANDA96";#N/A,#N/A,FALSE,"INTRAN96";#N/A,#N/A,FALSE,"NAA9697";#N/A,#N/A,FALSE,"ECWEBB";#N/A,#N/A,FALSE,"MFT96";#N/A,#N/A,FALSE,"CTrecon"}</definedName>
    <definedName name="jhkgh2" localSheetId="7" hidden="1">{#N/A,#N/A,FALSE,"TMCOMP96";#N/A,#N/A,FALSE,"MAT96";#N/A,#N/A,FALSE,"FANDA96";#N/A,#N/A,FALSE,"INTRAN96";#N/A,#N/A,FALSE,"NAA9697";#N/A,#N/A,FALSE,"ECWEBB";#N/A,#N/A,FALSE,"MFT96";#N/A,#N/A,FALSE,"CTrecon"}</definedName>
    <definedName name="jhkgh2" localSheetId="8" hidden="1">{#N/A,#N/A,FALSE,"TMCOMP96";#N/A,#N/A,FALSE,"MAT96";#N/A,#N/A,FALSE,"FANDA96";#N/A,#N/A,FALSE,"INTRAN96";#N/A,#N/A,FALSE,"NAA9697";#N/A,#N/A,FALSE,"ECWEBB";#N/A,#N/A,FALSE,"MFT96";#N/A,#N/A,FALSE,"CTrecon"}</definedName>
    <definedName name="jhkgh2" localSheetId="9" hidden="1">{#N/A,#N/A,FALSE,"TMCOMP96";#N/A,#N/A,FALSE,"MAT96";#N/A,#N/A,FALSE,"FANDA96";#N/A,#N/A,FALSE,"INTRAN96";#N/A,#N/A,FALSE,"NAA9697";#N/A,#N/A,FALSE,"ECWEBB";#N/A,#N/A,FALSE,"MFT96";#N/A,#N/A,FALSE,"CTrecon"}</definedName>
    <definedName name="jhkgh2" hidden="1">{#N/A,#N/A,FALSE,"TMCOMP96";#N/A,#N/A,FALSE,"MAT96";#N/A,#N/A,FALSE,"FANDA96";#N/A,#N/A,FALSE,"INTRAN96";#N/A,#N/A,FALSE,"NAA9697";#N/A,#N/A,FALSE,"ECWEBB";#N/A,#N/A,FALSE,"MFT96";#N/A,#N/A,FALSE,"CTrecon"}</definedName>
    <definedName name="Option2" localSheetId="1" hidden="1">{#N/A,#N/A,FALSE,"TMCOMP96";#N/A,#N/A,FALSE,"MAT96";#N/A,#N/A,FALSE,"FANDA96";#N/A,#N/A,FALSE,"INTRAN96";#N/A,#N/A,FALSE,"NAA9697";#N/A,#N/A,FALSE,"ECWEBB";#N/A,#N/A,FALSE,"MFT96";#N/A,#N/A,FALSE,"CTrecon"}</definedName>
    <definedName name="Option2" localSheetId="10" hidden="1">{#N/A,#N/A,FALSE,"TMCOMP96";#N/A,#N/A,FALSE,"MAT96";#N/A,#N/A,FALSE,"FANDA96";#N/A,#N/A,FALSE,"INTRAN96";#N/A,#N/A,FALSE,"NAA9697";#N/A,#N/A,FALSE,"ECWEBB";#N/A,#N/A,FALSE,"MFT96";#N/A,#N/A,FALSE,"CTrecon"}</definedName>
    <definedName name="Option2" localSheetId="11" hidden="1">{#N/A,#N/A,FALSE,"TMCOMP96";#N/A,#N/A,FALSE,"MAT96";#N/A,#N/A,FALSE,"FANDA96";#N/A,#N/A,FALSE,"INTRAN96";#N/A,#N/A,FALSE,"NAA9697";#N/A,#N/A,FALSE,"ECWEBB";#N/A,#N/A,FALSE,"MFT96";#N/A,#N/A,FALSE,"CTrecon"}</definedName>
    <definedName name="Option2" localSheetId="12" hidden="1">{#N/A,#N/A,FALSE,"TMCOMP96";#N/A,#N/A,FALSE,"MAT96";#N/A,#N/A,FALSE,"FANDA96";#N/A,#N/A,FALSE,"INTRAN96";#N/A,#N/A,FALSE,"NAA9697";#N/A,#N/A,FALSE,"ECWEBB";#N/A,#N/A,FALSE,"MFT96";#N/A,#N/A,FALSE,"CTrecon"}</definedName>
    <definedName name="Option2" localSheetId="13" hidden="1">{#N/A,#N/A,FALSE,"TMCOMP96";#N/A,#N/A,FALSE,"MAT96";#N/A,#N/A,FALSE,"FANDA96";#N/A,#N/A,FALSE,"INTRAN96";#N/A,#N/A,FALSE,"NAA9697";#N/A,#N/A,FALSE,"ECWEBB";#N/A,#N/A,FALSE,"MFT96";#N/A,#N/A,FALSE,"CTrecon"}</definedName>
    <definedName name="Option2" localSheetId="14" hidden="1">{#N/A,#N/A,FALSE,"TMCOMP96";#N/A,#N/A,FALSE,"MAT96";#N/A,#N/A,FALSE,"FANDA96";#N/A,#N/A,FALSE,"INTRAN96";#N/A,#N/A,FALSE,"NAA9697";#N/A,#N/A,FALSE,"ECWEBB";#N/A,#N/A,FALSE,"MFT96";#N/A,#N/A,FALSE,"CTrecon"}</definedName>
    <definedName name="Option2" localSheetId="15" hidden="1">{#N/A,#N/A,FALSE,"TMCOMP96";#N/A,#N/A,FALSE,"MAT96";#N/A,#N/A,FALSE,"FANDA96";#N/A,#N/A,FALSE,"INTRAN96";#N/A,#N/A,FALSE,"NAA9697";#N/A,#N/A,FALSE,"ECWEBB";#N/A,#N/A,FALSE,"MFT96";#N/A,#N/A,FALSE,"CTrecon"}</definedName>
    <definedName name="Option2" localSheetId="16" hidden="1">{#N/A,#N/A,FALSE,"TMCOMP96";#N/A,#N/A,FALSE,"MAT96";#N/A,#N/A,FALSE,"FANDA96";#N/A,#N/A,FALSE,"INTRAN96";#N/A,#N/A,FALSE,"NAA9697";#N/A,#N/A,FALSE,"ECWEBB";#N/A,#N/A,FALSE,"MFT96";#N/A,#N/A,FALSE,"CTrecon"}</definedName>
    <definedName name="Option2" localSheetId="17" hidden="1">{#N/A,#N/A,FALSE,"TMCOMP96";#N/A,#N/A,FALSE,"MAT96";#N/A,#N/A,FALSE,"FANDA96";#N/A,#N/A,FALSE,"INTRAN96";#N/A,#N/A,FALSE,"NAA9697";#N/A,#N/A,FALSE,"ECWEBB";#N/A,#N/A,FALSE,"MFT96";#N/A,#N/A,FALSE,"CTrecon"}</definedName>
    <definedName name="Option2" localSheetId="18" hidden="1">{#N/A,#N/A,FALSE,"TMCOMP96";#N/A,#N/A,FALSE,"MAT96";#N/A,#N/A,FALSE,"FANDA96";#N/A,#N/A,FALSE,"INTRAN96";#N/A,#N/A,FALSE,"NAA9697";#N/A,#N/A,FALSE,"ECWEBB";#N/A,#N/A,FALSE,"MFT96";#N/A,#N/A,FALSE,"CTrecon"}</definedName>
    <definedName name="Option2" localSheetId="19" hidden="1">{#N/A,#N/A,FALSE,"TMCOMP96";#N/A,#N/A,FALSE,"MAT96";#N/A,#N/A,FALSE,"FANDA96";#N/A,#N/A,FALSE,"INTRAN96";#N/A,#N/A,FALSE,"NAA9697";#N/A,#N/A,FALSE,"ECWEBB";#N/A,#N/A,FALSE,"MFT96";#N/A,#N/A,FALSE,"CTrecon"}</definedName>
    <definedName name="Option2" localSheetId="20" hidden="1">{#N/A,#N/A,FALSE,"TMCOMP96";#N/A,#N/A,FALSE,"MAT96";#N/A,#N/A,FALSE,"FANDA96";#N/A,#N/A,FALSE,"INTRAN96";#N/A,#N/A,FALSE,"NAA9697";#N/A,#N/A,FALSE,"ECWEBB";#N/A,#N/A,FALSE,"MFT96";#N/A,#N/A,FALSE,"CTrecon"}</definedName>
    <definedName name="Option2" localSheetId="2" hidden="1">{#N/A,#N/A,FALSE,"TMCOMP96";#N/A,#N/A,FALSE,"MAT96";#N/A,#N/A,FALSE,"FANDA96";#N/A,#N/A,FALSE,"INTRAN96";#N/A,#N/A,FALSE,"NAA9697";#N/A,#N/A,FALSE,"ECWEBB";#N/A,#N/A,FALSE,"MFT96";#N/A,#N/A,FALSE,"CTrecon"}</definedName>
    <definedName name="Option2" localSheetId="21" hidden="1">{#N/A,#N/A,FALSE,"TMCOMP96";#N/A,#N/A,FALSE,"MAT96";#N/A,#N/A,FALSE,"FANDA96";#N/A,#N/A,FALSE,"INTRAN96";#N/A,#N/A,FALSE,"NAA9697";#N/A,#N/A,FALSE,"ECWEBB";#N/A,#N/A,FALSE,"MFT96";#N/A,#N/A,FALSE,"CTrecon"}</definedName>
    <definedName name="Option2" localSheetId="22" hidden="1">{#N/A,#N/A,FALSE,"TMCOMP96";#N/A,#N/A,FALSE,"MAT96";#N/A,#N/A,FALSE,"FANDA96";#N/A,#N/A,FALSE,"INTRAN96";#N/A,#N/A,FALSE,"NAA9697";#N/A,#N/A,FALSE,"ECWEBB";#N/A,#N/A,FALSE,"MFT96";#N/A,#N/A,FALSE,"CTrecon"}</definedName>
    <definedName name="Option2" localSheetId="3" hidden="1">{#N/A,#N/A,FALSE,"TMCOMP96";#N/A,#N/A,FALSE,"MAT96";#N/A,#N/A,FALSE,"FANDA96";#N/A,#N/A,FALSE,"INTRAN96";#N/A,#N/A,FALSE,"NAA9697";#N/A,#N/A,FALSE,"ECWEBB";#N/A,#N/A,FALSE,"MFT96";#N/A,#N/A,FALSE,"CTrecon"}</definedName>
    <definedName name="Option2" localSheetId="4" hidden="1">{#N/A,#N/A,FALSE,"TMCOMP96";#N/A,#N/A,FALSE,"MAT96";#N/A,#N/A,FALSE,"FANDA96";#N/A,#N/A,FALSE,"INTRAN96";#N/A,#N/A,FALSE,"NAA9697";#N/A,#N/A,FALSE,"ECWEBB";#N/A,#N/A,FALSE,"MFT96";#N/A,#N/A,FALSE,"CTrecon"}</definedName>
    <definedName name="Option2" localSheetId="5" hidden="1">{#N/A,#N/A,FALSE,"TMCOMP96";#N/A,#N/A,FALSE,"MAT96";#N/A,#N/A,FALSE,"FANDA96";#N/A,#N/A,FALSE,"INTRAN96";#N/A,#N/A,FALSE,"NAA9697";#N/A,#N/A,FALSE,"ECWEBB";#N/A,#N/A,FALSE,"MFT96";#N/A,#N/A,FALSE,"CTrecon"}</definedName>
    <definedName name="Option2" localSheetId="6" hidden="1">{#N/A,#N/A,FALSE,"TMCOMP96";#N/A,#N/A,FALSE,"MAT96";#N/A,#N/A,FALSE,"FANDA96";#N/A,#N/A,FALSE,"INTRAN96";#N/A,#N/A,FALSE,"NAA9697";#N/A,#N/A,FALSE,"ECWEBB";#N/A,#N/A,FALSE,"MFT96";#N/A,#N/A,FALSE,"CTrecon"}</definedName>
    <definedName name="Option2" localSheetId="7" hidden="1">{#N/A,#N/A,FALSE,"TMCOMP96";#N/A,#N/A,FALSE,"MAT96";#N/A,#N/A,FALSE,"FANDA96";#N/A,#N/A,FALSE,"INTRAN96";#N/A,#N/A,FALSE,"NAA9697";#N/A,#N/A,FALSE,"ECWEBB";#N/A,#N/A,FALSE,"MFT96";#N/A,#N/A,FALSE,"CTrecon"}</definedName>
    <definedName name="Option2" localSheetId="8" hidden="1">{#N/A,#N/A,FALSE,"TMCOMP96";#N/A,#N/A,FALSE,"MAT96";#N/A,#N/A,FALSE,"FANDA96";#N/A,#N/A,FALSE,"INTRAN96";#N/A,#N/A,FALSE,"NAA9697";#N/A,#N/A,FALSE,"ECWEBB";#N/A,#N/A,FALSE,"MFT96";#N/A,#N/A,FALSE,"CTrecon"}</definedName>
    <definedName name="Option2" localSheetId="9" hidden="1">{#N/A,#N/A,FALSE,"TMCOMP96";#N/A,#N/A,FALSE,"MAT96";#N/A,#N/A,FALSE,"FANDA96";#N/A,#N/A,FALSE,"INTRAN96";#N/A,#N/A,FALSE,"NAA9697";#N/A,#N/A,FALSE,"ECWEBB";#N/A,#N/A,FALSE,"MFT96";#N/A,#N/A,FALSE,"CTrecon"}</definedName>
    <definedName name="Option2" hidden="1">{#N/A,#N/A,FALSE,"TMCOMP96";#N/A,#N/A,FALSE,"MAT96";#N/A,#N/A,FALSE,"FANDA96";#N/A,#N/A,FALSE,"INTRAN96";#N/A,#N/A,FALSE,"NAA9697";#N/A,#N/A,FALSE,"ECWEBB";#N/A,#N/A,FALSE,"MFT96";#N/A,#N/A,FALSE,"CTrecon"}</definedName>
    <definedName name="Pop" localSheetId="11" hidden="1">[8]Population!#REF!</definedName>
    <definedName name="Pop" localSheetId="12" hidden="1">[8]Population!#REF!</definedName>
    <definedName name="Pop" localSheetId="16" hidden="1">[8]Population!#REF!</definedName>
    <definedName name="Pop" localSheetId="17" hidden="1">[8]Population!#REF!</definedName>
    <definedName name="Pop" localSheetId="18" hidden="1">[8]Population!#REF!</definedName>
    <definedName name="Pop" localSheetId="20" hidden="1">[8]Population!#REF!</definedName>
    <definedName name="Pop" localSheetId="21" hidden="1">[8]Population!#REF!</definedName>
    <definedName name="Pop" localSheetId="22" hidden="1">[8]Population!#REF!</definedName>
    <definedName name="Pop" hidden="1">[8]Population!#REF!</definedName>
    <definedName name="Population" localSheetId="11" hidden="1">#REF!</definedName>
    <definedName name="Population" localSheetId="12" hidden="1">#REF!</definedName>
    <definedName name="Population" localSheetId="13" hidden="1">#REF!</definedName>
    <definedName name="Population" localSheetId="16" hidden="1">#REF!</definedName>
    <definedName name="Population" localSheetId="17" hidden="1">#REF!</definedName>
    <definedName name="Population" localSheetId="18" hidden="1">#REF!</definedName>
    <definedName name="Population" localSheetId="20" hidden="1">#REF!</definedName>
    <definedName name="Population" localSheetId="21" hidden="1">#REF!</definedName>
    <definedName name="Population" localSheetId="22" hidden="1">#REF!</definedName>
    <definedName name="Population" localSheetId="6" hidden="1">#REF!</definedName>
    <definedName name="Population" localSheetId="7" hidden="1">#REF!</definedName>
    <definedName name="Population" hidden="1">#REF!</definedName>
    <definedName name="_xlnm.Print_Area" localSheetId="1">'1.1'!$B$2:$S$148</definedName>
    <definedName name="_xlnm.Print_Area" localSheetId="10">'1.10'!#REF!</definedName>
    <definedName name="_xlnm.Print_Area" localSheetId="11">'1.11'!$B$2:$X$116</definedName>
    <definedName name="_xlnm.Print_Area" localSheetId="12">'1.11b'!$B$2:$I$106</definedName>
    <definedName name="_xlnm.Print_Area" localSheetId="13">'1.12'!#REF!</definedName>
    <definedName name="_xlnm.Print_Area" localSheetId="14">'1.13'!$B$2:$I$111</definedName>
    <definedName name="_xlnm.Print_Area" localSheetId="15">'1.14'!$B$2:$J$7</definedName>
    <definedName name="_xlnm.Print_Area" localSheetId="16">'1.15'!$B$2:$C$312</definedName>
    <definedName name="_xlnm.Print_Area" localSheetId="17">'1.16'!$B$2:$T$67</definedName>
    <definedName name="_xlnm.Print_Area" localSheetId="18">'1.17'!$B$2:$J$136</definedName>
    <definedName name="_xlnm.Print_Area" localSheetId="19">'1.18'!#REF!</definedName>
    <definedName name="_xlnm.Print_Area" localSheetId="20">'1.19'!$B$2:$I$13</definedName>
    <definedName name="_xlnm.Print_Area" localSheetId="2">'1.2'!$B$2:$P$146</definedName>
    <definedName name="_xlnm.Print_Area" localSheetId="21">'1.20'!$B$2:$G$65</definedName>
    <definedName name="_xlnm.Print_Area" localSheetId="22">'1.20b'!$B$2:$G$13</definedName>
    <definedName name="_xlnm.Print_Area" localSheetId="3">'1.3'!$A$1:$I$151</definedName>
    <definedName name="_xlnm.Print_Area" localSheetId="4">'1.4'!$B$2:$F$126</definedName>
    <definedName name="_xlnm.Print_Area" localSheetId="5">'1.5 '!$B$2:$K$139</definedName>
    <definedName name="_xlnm.Print_Area" localSheetId="6">'1.6'!$B$2:$V$148</definedName>
    <definedName name="_xlnm.Print_Area" localSheetId="7">'1.7'!$B$2:$P$139</definedName>
    <definedName name="_xlnm.Print_Area" localSheetId="8">'1.8'!#REF!</definedName>
    <definedName name="_xlnm.Print_Area" localSheetId="9">'1.9'!$B$2:$L$142</definedName>
    <definedName name="_xlnm.Print_Area" localSheetId="0">Contents!$B$2:$B$22</definedName>
    <definedName name="Profiles" localSheetId="11" hidden="1">#REF!</definedName>
    <definedName name="Profiles" localSheetId="12" hidden="1">#REF!</definedName>
    <definedName name="Profiles" localSheetId="13" hidden="1">#REF!</definedName>
    <definedName name="Profiles" localSheetId="16" hidden="1">#REF!</definedName>
    <definedName name="Profiles" localSheetId="17" hidden="1">#REF!</definedName>
    <definedName name="Profiles" localSheetId="18" hidden="1">#REF!</definedName>
    <definedName name="Profiles" localSheetId="20" hidden="1">#REF!</definedName>
    <definedName name="Profiles" localSheetId="21" hidden="1">#REF!</definedName>
    <definedName name="Profiles" localSheetId="22" hidden="1">#REF!</definedName>
    <definedName name="Profiles" localSheetId="6" hidden="1">#REF!</definedName>
    <definedName name="Profiles" localSheetId="7" hidden="1">#REF!</definedName>
    <definedName name="Profiles" hidden="1">#REF!</definedName>
    <definedName name="Projections" localSheetId="11" hidden="1">#REF!</definedName>
    <definedName name="Projections" localSheetId="12" hidden="1">#REF!</definedName>
    <definedName name="Projections" localSheetId="13" hidden="1">#REF!</definedName>
    <definedName name="Projections" localSheetId="16" hidden="1">#REF!</definedName>
    <definedName name="Projections" localSheetId="17" hidden="1">#REF!</definedName>
    <definedName name="Projections" localSheetId="18" hidden="1">#REF!</definedName>
    <definedName name="Projections" localSheetId="20" hidden="1">#REF!</definedName>
    <definedName name="Projections" localSheetId="21" hidden="1">#REF!</definedName>
    <definedName name="Projections" localSheetId="22" hidden="1">#REF!</definedName>
    <definedName name="Projections" localSheetId="6" hidden="1">#REF!</definedName>
    <definedName name="Projections" localSheetId="7" hidden="1">#REF!</definedName>
    <definedName name="Projections" hidden="1">#REF!</definedName>
    <definedName name="Results" hidden="1">[9]UK99!$A$1:$A$1</definedName>
    <definedName name="sdf" localSheetId="1" hidden="1">{#N/A,#N/A,FALSE,"TMCOMP96";#N/A,#N/A,FALSE,"MAT96";#N/A,#N/A,FALSE,"FANDA96";#N/A,#N/A,FALSE,"INTRAN96";#N/A,#N/A,FALSE,"NAA9697";#N/A,#N/A,FALSE,"ECWEBB";#N/A,#N/A,FALSE,"MFT96";#N/A,#N/A,FALSE,"CTrecon"}</definedName>
    <definedName name="sdf" localSheetId="10" hidden="1">{#N/A,#N/A,FALSE,"TMCOMP96";#N/A,#N/A,FALSE,"MAT96";#N/A,#N/A,FALSE,"FANDA96";#N/A,#N/A,FALSE,"INTRAN96";#N/A,#N/A,FALSE,"NAA9697";#N/A,#N/A,FALSE,"ECWEBB";#N/A,#N/A,FALSE,"MFT96";#N/A,#N/A,FALSE,"CTrecon"}</definedName>
    <definedName name="sdf" localSheetId="11" hidden="1">{#N/A,#N/A,FALSE,"TMCOMP96";#N/A,#N/A,FALSE,"MAT96";#N/A,#N/A,FALSE,"FANDA96";#N/A,#N/A,FALSE,"INTRAN96";#N/A,#N/A,FALSE,"NAA9697";#N/A,#N/A,FALSE,"ECWEBB";#N/A,#N/A,FALSE,"MFT96";#N/A,#N/A,FALSE,"CTrecon"}</definedName>
    <definedName name="sdf" localSheetId="12" hidden="1">{#N/A,#N/A,FALSE,"TMCOMP96";#N/A,#N/A,FALSE,"MAT96";#N/A,#N/A,FALSE,"FANDA96";#N/A,#N/A,FALSE,"INTRAN96";#N/A,#N/A,FALSE,"NAA9697";#N/A,#N/A,FALSE,"ECWEBB";#N/A,#N/A,FALSE,"MFT96";#N/A,#N/A,FALSE,"CTrecon"}</definedName>
    <definedName name="sdf" localSheetId="13" hidden="1">{#N/A,#N/A,FALSE,"TMCOMP96";#N/A,#N/A,FALSE,"MAT96";#N/A,#N/A,FALSE,"FANDA96";#N/A,#N/A,FALSE,"INTRAN96";#N/A,#N/A,FALSE,"NAA9697";#N/A,#N/A,FALSE,"ECWEBB";#N/A,#N/A,FALSE,"MFT96";#N/A,#N/A,FALSE,"CTrecon"}</definedName>
    <definedName name="sdf" localSheetId="14" hidden="1">{#N/A,#N/A,FALSE,"TMCOMP96";#N/A,#N/A,FALSE,"MAT96";#N/A,#N/A,FALSE,"FANDA96";#N/A,#N/A,FALSE,"INTRAN96";#N/A,#N/A,FALSE,"NAA9697";#N/A,#N/A,FALSE,"ECWEBB";#N/A,#N/A,FALSE,"MFT96";#N/A,#N/A,FALSE,"CTrecon"}</definedName>
    <definedName name="sdf" localSheetId="15" hidden="1">{#N/A,#N/A,FALSE,"TMCOMP96";#N/A,#N/A,FALSE,"MAT96";#N/A,#N/A,FALSE,"FANDA96";#N/A,#N/A,FALSE,"INTRAN96";#N/A,#N/A,FALSE,"NAA9697";#N/A,#N/A,FALSE,"ECWEBB";#N/A,#N/A,FALSE,"MFT96";#N/A,#N/A,FALSE,"CTrecon"}</definedName>
    <definedName name="sdf" localSheetId="16" hidden="1">{#N/A,#N/A,FALSE,"TMCOMP96";#N/A,#N/A,FALSE,"MAT96";#N/A,#N/A,FALSE,"FANDA96";#N/A,#N/A,FALSE,"INTRAN96";#N/A,#N/A,FALSE,"NAA9697";#N/A,#N/A,FALSE,"ECWEBB";#N/A,#N/A,FALSE,"MFT96";#N/A,#N/A,FALSE,"CTrecon"}</definedName>
    <definedName name="sdf" localSheetId="17" hidden="1">{#N/A,#N/A,FALSE,"TMCOMP96";#N/A,#N/A,FALSE,"MAT96";#N/A,#N/A,FALSE,"FANDA96";#N/A,#N/A,FALSE,"INTRAN96";#N/A,#N/A,FALSE,"NAA9697";#N/A,#N/A,FALSE,"ECWEBB";#N/A,#N/A,FALSE,"MFT96";#N/A,#N/A,FALSE,"CTrecon"}</definedName>
    <definedName name="sdf" localSheetId="18" hidden="1">{#N/A,#N/A,FALSE,"TMCOMP96";#N/A,#N/A,FALSE,"MAT96";#N/A,#N/A,FALSE,"FANDA96";#N/A,#N/A,FALSE,"INTRAN96";#N/A,#N/A,FALSE,"NAA9697";#N/A,#N/A,FALSE,"ECWEBB";#N/A,#N/A,FALSE,"MFT96";#N/A,#N/A,FALSE,"CTrecon"}</definedName>
    <definedName name="sdf" localSheetId="19" hidden="1">{#N/A,#N/A,FALSE,"TMCOMP96";#N/A,#N/A,FALSE,"MAT96";#N/A,#N/A,FALSE,"FANDA96";#N/A,#N/A,FALSE,"INTRAN96";#N/A,#N/A,FALSE,"NAA9697";#N/A,#N/A,FALSE,"ECWEBB";#N/A,#N/A,FALSE,"MFT96";#N/A,#N/A,FALSE,"CTrecon"}</definedName>
    <definedName name="sdf" localSheetId="20" hidden="1">{#N/A,#N/A,FALSE,"TMCOMP96";#N/A,#N/A,FALSE,"MAT96";#N/A,#N/A,FALSE,"FANDA96";#N/A,#N/A,FALSE,"INTRAN96";#N/A,#N/A,FALSE,"NAA9697";#N/A,#N/A,FALSE,"ECWEBB";#N/A,#N/A,FALSE,"MFT96";#N/A,#N/A,FALSE,"CTrecon"}</definedName>
    <definedName name="sdf" localSheetId="2" hidden="1">{#N/A,#N/A,FALSE,"TMCOMP96";#N/A,#N/A,FALSE,"MAT96";#N/A,#N/A,FALSE,"FANDA96";#N/A,#N/A,FALSE,"INTRAN96";#N/A,#N/A,FALSE,"NAA9697";#N/A,#N/A,FALSE,"ECWEBB";#N/A,#N/A,FALSE,"MFT96";#N/A,#N/A,FALSE,"CTrecon"}</definedName>
    <definedName name="sdf" localSheetId="21" hidden="1">{#N/A,#N/A,FALSE,"TMCOMP96";#N/A,#N/A,FALSE,"MAT96";#N/A,#N/A,FALSE,"FANDA96";#N/A,#N/A,FALSE,"INTRAN96";#N/A,#N/A,FALSE,"NAA9697";#N/A,#N/A,FALSE,"ECWEBB";#N/A,#N/A,FALSE,"MFT96";#N/A,#N/A,FALSE,"CTrecon"}</definedName>
    <definedName name="sdf" localSheetId="22" hidden="1">{#N/A,#N/A,FALSE,"TMCOMP96";#N/A,#N/A,FALSE,"MAT96";#N/A,#N/A,FALSE,"FANDA96";#N/A,#N/A,FALSE,"INTRAN96";#N/A,#N/A,FALSE,"NAA9697";#N/A,#N/A,FALSE,"ECWEBB";#N/A,#N/A,FALSE,"MFT96";#N/A,#N/A,FALSE,"CTrecon"}</definedName>
    <definedName name="sdf" localSheetId="3" hidden="1">{#N/A,#N/A,FALSE,"TMCOMP96";#N/A,#N/A,FALSE,"MAT96";#N/A,#N/A,FALSE,"FANDA96";#N/A,#N/A,FALSE,"INTRAN96";#N/A,#N/A,FALSE,"NAA9697";#N/A,#N/A,FALSE,"ECWEBB";#N/A,#N/A,FALSE,"MFT96";#N/A,#N/A,FALSE,"CTrecon"}</definedName>
    <definedName name="sdf" localSheetId="4" hidden="1">{#N/A,#N/A,FALSE,"TMCOMP96";#N/A,#N/A,FALSE,"MAT96";#N/A,#N/A,FALSE,"FANDA96";#N/A,#N/A,FALSE,"INTRAN96";#N/A,#N/A,FALSE,"NAA9697";#N/A,#N/A,FALSE,"ECWEBB";#N/A,#N/A,FALSE,"MFT96";#N/A,#N/A,FALSE,"CTrecon"}</definedName>
    <definedName name="sdf" localSheetId="5" hidden="1">{#N/A,#N/A,FALSE,"TMCOMP96";#N/A,#N/A,FALSE,"MAT96";#N/A,#N/A,FALSE,"FANDA96";#N/A,#N/A,FALSE,"INTRAN96";#N/A,#N/A,FALSE,"NAA9697";#N/A,#N/A,FALSE,"ECWEBB";#N/A,#N/A,FALSE,"MFT96";#N/A,#N/A,FALSE,"CTrecon"}</definedName>
    <definedName name="sdf" localSheetId="6" hidden="1">{#N/A,#N/A,FALSE,"TMCOMP96";#N/A,#N/A,FALSE,"MAT96";#N/A,#N/A,FALSE,"FANDA96";#N/A,#N/A,FALSE,"INTRAN96";#N/A,#N/A,FALSE,"NAA9697";#N/A,#N/A,FALSE,"ECWEBB";#N/A,#N/A,FALSE,"MFT96";#N/A,#N/A,FALSE,"CTrecon"}</definedName>
    <definedName name="sdf" localSheetId="7" hidden="1">{#N/A,#N/A,FALSE,"TMCOMP96";#N/A,#N/A,FALSE,"MAT96";#N/A,#N/A,FALSE,"FANDA96";#N/A,#N/A,FALSE,"INTRAN96";#N/A,#N/A,FALSE,"NAA9697";#N/A,#N/A,FALSE,"ECWEBB";#N/A,#N/A,FALSE,"MFT96";#N/A,#N/A,FALSE,"CTrecon"}</definedName>
    <definedName name="sdf" localSheetId="8" hidden="1">{#N/A,#N/A,FALSE,"TMCOMP96";#N/A,#N/A,FALSE,"MAT96";#N/A,#N/A,FALSE,"FANDA96";#N/A,#N/A,FALSE,"INTRAN96";#N/A,#N/A,FALSE,"NAA9697";#N/A,#N/A,FALSE,"ECWEBB";#N/A,#N/A,FALSE,"MFT96";#N/A,#N/A,FALSE,"CTrecon"}</definedName>
    <definedName name="sdf" localSheetId="9" hidden="1">{#N/A,#N/A,FALSE,"TMCOMP96";#N/A,#N/A,FALSE,"MAT96";#N/A,#N/A,FALSE,"FANDA96";#N/A,#N/A,FALSE,"INTRAN96";#N/A,#N/A,FALSE,"NAA9697";#N/A,#N/A,FALSE,"ECWEBB";#N/A,#N/A,FALSE,"MFT96";#N/A,#N/A,FALSE,"CTrecon"}</definedName>
    <definedName name="sdf" hidden="1">{#N/A,#N/A,FALSE,"TMCOMP96";#N/A,#N/A,FALSE,"MAT96";#N/A,#N/A,FALSE,"FANDA96";#N/A,#N/A,FALSE,"INTRAN96";#N/A,#N/A,FALSE,"NAA9697";#N/A,#N/A,FALSE,"ECWEBB";#N/A,#N/A,FALSE,"MFT96";#N/A,#N/A,FALSE,"CTrecon"}</definedName>
    <definedName name="sdff" localSheetId="1" hidden="1">{#N/A,#N/A,FALSE,"TMCOMP96";#N/A,#N/A,FALSE,"MAT96";#N/A,#N/A,FALSE,"FANDA96";#N/A,#N/A,FALSE,"INTRAN96";#N/A,#N/A,FALSE,"NAA9697";#N/A,#N/A,FALSE,"ECWEBB";#N/A,#N/A,FALSE,"MFT96";#N/A,#N/A,FALSE,"CTrecon"}</definedName>
    <definedName name="sdff" localSheetId="10" hidden="1">{#N/A,#N/A,FALSE,"TMCOMP96";#N/A,#N/A,FALSE,"MAT96";#N/A,#N/A,FALSE,"FANDA96";#N/A,#N/A,FALSE,"INTRAN96";#N/A,#N/A,FALSE,"NAA9697";#N/A,#N/A,FALSE,"ECWEBB";#N/A,#N/A,FALSE,"MFT96";#N/A,#N/A,FALSE,"CTrecon"}</definedName>
    <definedName name="sdff" localSheetId="11" hidden="1">{#N/A,#N/A,FALSE,"TMCOMP96";#N/A,#N/A,FALSE,"MAT96";#N/A,#N/A,FALSE,"FANDA96";#N/A,#N/A,FALSE,"INTRAN96";#N/A,#N/A,FALSE,"NAA9697";#N/A,#N/A,FALSE,"ECWEBB";#N/A,#N/A,FALSE,"MFT96";#N/A,#N/A,FALSE,"CTrecon"}</definedName>
    <definedName name="sdff" localSheetId="12" hidden="1">{#N/A,#N/A,FALSE,"TMCOMP96";#N/A,#N/A,FALSE,"MAT96";#N/A,#N/A,FALSE,"FANDA96";#N/A,#N/A,FALSE,"INTRAN96";#N/A,#N/A,FALSE,"NAA9697";#N/A,#N/A,FALSE,"ECWEBB";#N/A,#N/A,FALSE,"MFT96";#N/A,#N/A,FALSE,"CTrecon"}</definedName>
    <definedName name="sdff" localSheetId="13" hidden="1">{#N/A,#N/A,FALSE,"TMCOMP96";#N/A,#N/A,FALSE,"MAT96";#N/A,#N/A,FALSE,"FANDA96";#N/A,#N/A,FALSE,"INTRAN96";#N/A,#N/A,FALSE,"NAA9697";#N/A,#N/A,FALSE,"ECWEBB";#N/A,#N/A,FALSE,"MFT96";#N/A,#N/A,FALSE,"CTrecon"}</definedName>
    <definedName name="sdff" localSheetId="14" hidden="1">{#N/A,#N/A,FALSE,"TMCOMP96";#N/A,#N/A,FALSE,"MAT96";#N/A,#N/A,FALSE,"FANDA96";#N/A,#N/A,FALSE,"INTRAN96";#N/A,#N/A,FALSE,"NAA9697";#N/A,#N/A,FALSE,"ECWEBB";#N/A,#N/A,FALSE,"MFT96";#N/A,#N/A,FALSE,"CTrecon"}</definedName>
    <definedName name="sdff" localSheetId="15" hidden="1">{#N/A,#N/A,FALSE,"TMCOMP96";#N/A,#N/A,FALSE,"MAT96";#N/A,#N/A,FALSE,"FANDA96";#N/A,#N/A,FALSE,"INTRAN96";#N/A,#N/A,FALSE,"NAA9697";#N/A,#N/A,FALSE,"ECWEBB";#N/A,#N/A,FALSE,"MFT96";#N/A,#N/A,FALSE,"CTrecon"}</definedName>
    <definedName name="sdff" localSheetId="16" hidden="1">{#N/A,#N/A,FALSE,"TMCOMP96";#N/A,#N/A,FALSE,"MAT96";#N/A,#N/A,FALSE,"FANDA96";#N/A,#N/A,FALSE,"INTRAN96";#N/A,#N/A,FALSE,"NAA9697";#N/A,#N/A,FALSE,"ECWEBB";#N/A,#N/A,FALSE,"MFT96";#N/A,#N/A,FALSE,"CTrecon"}</definedName>
    <definedName name="sdff" localSheetId="17" hidden="1">{#N/A,#N/A,FALSE,"TMCOMP96";#N/A,#N/A,FALSE,"MAT96";#N/A,#N/A,FALSE,"FANDA96";#N/A,#N/A,FALSE,"INTRAN96";#N/A,#N/A,FALSE,"NAA9697";#N/A,#N/A,FALSE,"ECWEBB";#N/A,#N/A,FALSE,"MFT96";#N/A,#N/A,FALSE,"CTrecon"}</definedName>
    <definedName name="sdff" localSheetId="18" hidden="1">{#N/A,#N/A,FALSE,"TMCOMP96";#N/A,#N/A,FALSE,"MAT96";#N/A,#N/A,FALSE,"FANDA96";#N/A,#N/A,FALSE,"INTRAN96";#N/A,#N/A,FALSE,"NAA9697";#N/A,#N/A,FALSE,"ECWEBB";#N/A,#N/A,FALSE,"MFT96";#N/A,#N/A,FALSE,"CTrecon"}</definedName>
    <definedName name="sdff" localSheetId="19" hidden="1">{#N/A,#N/A,FALSE,"TMCOMP96";#N/A,#N/A,FALSE,"MAT96";#N/A,#N/A,FALSE,"FANDA96";#N/A,#N/A,FALSE,"INTRAN96";#N/A,#N/A,FALSE,"NAA9697";#N/A,#N/A,FALSE,"ECWEBB";#N/A,#N/A,FALSE,"MFT96";#N/A,#N/A,FALSE,"CTrecon"}</definedName>
    <definedName name="sdff" localSheetId="20" hidden="1">{#N/A,#N/A,FALSE,"TMCOMP96";#N/A,#N/A,FALSE,"MAT96";#N/A,#N/A,FALSE,"FANDA96";#N/A,#N/A,FALSE,"INTRAN96";#N/A,#N/A,FALSE,"NAA9697";#N/A,#N/A,FALSE,"ECWEBB";#N/A,#N/A,FALSE,"MFT96";#N/A,#N/A,FALSE,"CTrecon"}</definedName>
    <definedName name="sdff" localSheetId="2" hidden="1">{#N/A,#N/A,FALSE,"TMCOMP96";#N/A,#N/A,FALSE,"MAT96";#N/A,#N/A,FALSE,"FANDA96";#N/A,#N/A,FALSE,"INTRAN96";#N/A,#N/A,FALSE,"NAA9697";#N/A,#N/A,FALSE,"ECWEBB";#N/A,#N/A,FALSE,"MFT96";#N/A,#N/A,FALSE,"CTrecon"}</definedName>
    <definedName name="sdff" localSheetId="21" hidden="1">{#N/A,#N/A,FALSE,"TMCOMP96";#N/A,#N/A,FALSE,"MAT96";#N/A,#N/A,FALSE,"FANDA96";#N/A,#N/A,FALSE,"INTRAN96";#N/A,#N/A,FALSE,"NAA9697";#N/A,#N/A,FALSE,"ECWEBB";#N/A,#N/A,FALSE,"MFT96";#N/A,#N/A,FALSE,"CTrecon"}</definedName>
    <definedName name="sdff" localSheetId="22" hidden="1">{#N/A,#N/A,FALSE,"TMCOMP96";#N/A,#N/A,FALSE,"MAT96";#N/A,#N/A,FALSE,"FANDA96";#N/A,#N/A,FALSE,"INTRAN96";#N/A,#N/A,FALSE,"NAA9697";#N/A,#N/A,FALSE,"ECWEBB";#N/A,#N/A,FALSE,"MFT96";#N/A,#N/A,FALSE,"CTrecon"}</definedName>
    <definedName name="sdff" localSheetId="3" hidden="1">{#N/A,#N/A,FALSE,"TMCOMP96";#N/A,#N/A,FALSE,"MAT96";#N/A,#N/A,FALSE,"FANDA96";#N/A,#N/A,FALSE,"INTRAN96";#N/A,#N/A,FALSE,"NAA9697";#N/A,#N/A,FALSE,"ECWEBB";#N/A,#N/A,FALSE,"MFT96";#N/A,#N/A,FALSE,"CTrecon"}</definedName>
    <definedName name="sdff" localSheetId="4" hidden="1">{#N/A,#N/A,FALSE,"TMCOMP96";#N/A,#N/A,FALSE,"MAT96";#N/A,#N/A,FALSE,"FANDA96";#N/A,#N/A,FALSE,"INTRAN96";#N/A,#N/A,FALSE,"NAA9697";#N/A,#N/A,FALSE,"ECWEBB";#N/A,#N/A,FALSE,"MFT96";#N/A,#N/A,FALSE,"CTrecon"}</definedName>
    <definedName name="sdff" localSheetId="5" hidden="1">{#N/A,#N/A,FALSE,"TMCOMP96";#N/A,#N/A,FALSE,"MAT96";#N/A,#N/A,FALSE,"FANDA96";#N/A,#N/A,FALSE,"INTRAN96";#N/A,#N/A,FALSE,"NAA9697";#N/A,#N/A,FALSE,"ECWEBB";#N/A,#N/A,FALSE,"MFT96";#N/A,#N/A,FALSE,"CTrecon"}</definedName>
    <definedName name="sdff" localSheetId="6" hidden="1">{#N/A,#N/A,FALSE,"TMCOMP96";#N/A,#N/A,FALSE,"MAT96";#N/A,#N/A,FALSE,"FANDA96";#N/A,#N/A,FALSE,"INTRAN96";#N/A,#N/A,FALSE,"NAA9697";#N/A,#N/A,FALSE,"ECWEBB";#N/A,#N/A,FALSE,"MFT96";#N/A,#N/A,FALSE,"CTrecon"}</definedName>
    <definedName name="sdff" localSheetId="7" hidden="1">{#N/A,#N/A,FALSE,"TMCOMP96";#N/A,#N/A,FALSE,"MAT96";#N/A,#N/A,FALSE,"FANDA96";#N/A,#N/A,FALSE,"INTRAN96";#N/A,#N/A,FALSE,"NAA9697";#N/A,#N/A,FALSE,"ECWEBB";#N/A,#N/A,FALSE,"MFT96";#N/A,#N/A,FALSE,"CTrecon"}</definedName>
    <definedName name="sdff" localSheetId="8" hidden="1">{#N/A,#N/A,FALSE,"TMCOMP96";#N/A,#N/A,FALSE,"MAT96";#N/A,#N/A,FALSE,"FANDA96";#N/A,#N/A,FALSE,"INTRAN96";#N/A,#N/A,FALSE,"NAA9697";#N/A,#N/A,FALSE,"ECWEBB";#N/A,#N/A,FALSE,"MFT96";#N/A,#N/A,FALSE,"CTrecon"}</definedName>
    <definedName name="sdff" localSheetId="9" hidden="1">{#N/A,#N/A,FALSE,"TMCOMP96";#N/A,#N/A,FALSE,"MAT96";#N/A,#N/A,FALSE,"FANDA96";#N/A,#N/A,FALSE,"INTRAN96";#N/A,#N/A,FALSE,"NAA9697";#N/A,#N/A,FALSE,"ECWEBB";#N/A,#N/A,FALSE,"MFT96";#N/A,#N/A,FALSE,"CTrecon"}</definedName>
    <definedName name="sdff" hidden="1">{#N/A,#N/A,FALSE,"TMCOMP96";#N/A,#N/A,FALSE,"MAT96";#N/A,#N/A,FALSE,"FANDA96";#N/A,#N/A,FALSE,"INTRAN96";#N/A,#N/A,FALSE,"NAA9697";#N/A,#N/A,FALSE,"ECWEBB";#N/A,#N/A,FALSE,"MFT96";#N/A,#N/A,FALSE,"CTrecon"}</definedName>
    <definedName name="sfad" localSheetId="1" hidden="1">{#N/A,#N/A,FALSE,"TMCOMP96";#N/A,#N/A,FALSE,"MAT96";#N/A,#N/A,FALSE,"FANDA96";#N/A,#N/A,FALSE,"INTRAN96";#N/A,#N/A,FALSE,"NAA9697";#N/A,#N/A,FALSE,"ECWEBB";#N/A,#N/A,FALSE,"MFT96";#N/A,#N/A,FALSE,"CTrecon"}</definedName>
    <definedName name="sfad" localSheetId="10" hidden="1">{#N/A,#N/A,FALSE,"TMCOMP96";#N/A,#N/A,FALSE,"MAT96";#N/A,#N/A,FALSE,"FANDA96";#N/A,#N/A,FALSE,"INTRAN96";#N/A,#N/A,FALSE,"NAA9697";#N/A,#N/A,FALSE,"ECWEBB";#N/A,#N/A,FALSE,"MFT96";#N/A,#N/A,FALSE,"CTrecon"}</definedName>
    <definedName name="sfad" localSheetId="11" hidden="1">{#N/A,#N/A,FALSE,"TMCOMP96";#N/A,#N/A,FALSE,"MAT96";#N/A,#N/A,FALSE,"FANDA96";#N/A,#N/A,FALSE,"INTRAN96";#N/A,#N/A,FALSE,"NAA9697";#N/A,#N/A,FALSE,"ECWEBB";#N/A,#N/A,FALSE,"MFT96";#N/A,#N/A,FALSE,"CTrecon"}</definedName>
    <definedName name="sfad" localSheetId="12" hidden="1">{#N/A,#N/A,FALSE,"TMCOMP96";#N/A,#N/A,FALSE,"MAT96";#N/A,#N/A,FALSE,"FANDA96";#N/A,#N/A,FALSE,"INTRAN96";#N/A,#N/A,FALSE,"NAA9697";#N/A,#N/A,FALSE,"ECWEBB";#N/A,#N/A,FALSE,"MFT96";#N/A,#N/A,FALSE,"CTrecon"}</definedName>
    <definedName name="sfad" localSheetId="13" hidden="1">{#N/A,#N/A,FALSE,"TMCOMP96";#N/A,#N/A,FALSE,"MAT96";#N/A,#N/A,FALSE,"FANDA96";#N/A,#N/A,FALSE,"INTRAN96";#N/A,#N/A,FALSE,"NAA9697";#N/A,#N/A,FALSE,"ECWEBB";#N/A,#N/A,FALSE,"MFT96";#N/A,#N/A,FALSE,"CTrecon"}</definedName>
    <definedName name="sfad" localSheetId="14" hidden="1">{#N/A,#N/A,FALSE,"TMCOMP96";#N/A,#N/A,FALSE,"MAT96";#N/A,#N/A,FALSE,"FANDA96";#N/A,#N/A,FALSE,"INTRAN96";#N/A,#N/A,FALSE,"NAA9697";#N/A,#N/A,FALSE,"ECWEBB";#N/A,#N/A,FALSE,"MFT96";#N/A,#N/A,FALSE,"CTrecon"}</definedName>
    <definedName name="sfad" localSheetId="15" hidden="1">{#N/A,#N/A,FALSE,"TMCOMP96";#N/A,#N/A,FALSE,"MAT96";#N/A,#N/A,FALSE,"FANDA96";#N/A,#N/A,FALSE,"INTRAN96";#N/A,#N/A,FALSE,"NAA9697";#N/A,#N/A,FALSE,"ECWEBB";#N/A,#N/A,FALSE,"MFT96";#N/A,#N/A,FALSE,"CTrecon"}</definedName>
    <definedName name="sfad" localSheetId="16" hidden="1">{#N/A,#N/A,FALSE,"TMCOMP96";#N/A,#N/A,FALSE,"MAT96";#N/A,#N/A,FALSE,"FANDA96";#N/A,#N/A,FALSE,"INTRAN96";#N/A,#N/A,FALSE,"NAA9697";#N/A,#N/A,FALSE,"ECWEBB";#N/A,#N/A,FALSE,"MFT96";#N/A,#N/A,FALSE,"CTrecon"}</definedName>
    <definedName name="sfad" localSheetId="17" hidden="1">{#N/A,#N/A,FALSE,"TMCOMP96";#N/A,#N/A,FALSE,"MAT96";#N/A,#N/A,FALSE,"FANDA96";#N/A,#N/A,FALSE,"INTRAN96";#N/A,#N/A,FALSE,"NAA9697";#N/A,#N/A,FALSE,"ECWEBB";#N/A,#N/A,FALSE,"MFT96";#N/A,#N/A,FALSE,"CTrecon"}</definedName>
    <definedName name="sfad" localSheetId="18" hidden="1">{#N/A,#N/A,FALSE,"TMCOMP96";#N/A,#N/A,FALSE,"MAT96";#N/A,#N/A,FALSE,"FANDA96";#N/A,#N/A,FALSE,"INTRAN96";#N/A,#N/A,FALSE,"NAA9697";#N/A,#N/A,FALSE,"ECWEBB";#N/A,#N/A,FALSE,"MFT96";#N/A,#N/A,FALSE,"CTrecon"}</definedName>
    <definedName name="sfad" localSheetId="19" hidden="1">{#N/A,#N/A,FALSE,"TMCOMP96";#N/A,#N/A,FALSE,"MAT96";#N/A,#N/A,FALSE,"FANDA96";#N/A,#N/A,FALSE,"INTRAN96";#N/A,#N/A,FALSE,"NAA9697";#N/A,#N/A,FALSE,"ECWEBB";#N/A,#N/A,FALSE,"MFT96";#N/A,#N/A,FALSE,"CTrecon"}</definedName>
    <definedName name="sfad" localSheetId="20" hidden="1">{#N/A,#N/A,FALSE,"TMCOMP96";#N/A,#N/A,FALSE,"MAT96";#N/A,#N/A,FALSE,"FANDA96";#N/A,#N/A,FALSE,"INTRAN96";#N/A,#N/A,FALSE,"NAA9697";#N/A,#N/A,FALSE,"ECWEBB";#N/A,#N/A,FALSE,"MFT96";#N/A,#N/A,FALSE,"CTrecon"}</definedName>
    <definedName name="sfad" localSheetId="2" hidden="1">{#N/A,#N/A,FALSE,"TMCOMP96";#N/A,#N/A,FALSE,"MAT96";#N/A,#N/A,FALSE,"FANDA96";#N/A,#N/A,FALSE,"INTRAN96";#N/A,#N/A,FALSE,"NAA9697";#N/A,#N/A,FALSE,"ECWEBB";#N/A,#N/A,FALSE,"MFT96";#N/A,#N/A,FALSE,"CTrecon"}</definedName>
    <definedName name="sfad" localSheetId="21" hidden="1">{#N/A,#N/A,FALSE,"TMCOMP96";#N/A,#N/A,FALSE,"MAT96";#N/A,#N/A,FALSE,"FANDA96";#N/A,#N/A,FALSE,"INTRAN96";#N/A,#N/A,FALSE,"NAA9697";#N/A,#N/A,FALSE,"ECWEBB";#N/A,#N/A,FALSE,"MFT96";#N/A,#N/A,FALSE,"CTrecon"}</definedName>
    <definedName name="sfad" localSheetId="22" hidden="1">{#N/A,#N/A,FALSE,"TMCOMP96";#N/A,#N/A,FALSE,"MAT96";#N/A,#N/A,FALSE,"FANDA96";#N/A,#N/A,FALSE,"INTRAN96";#N/A,#N/A,FALSE,"NAA9697";#N/A,#N/A,FALSE,"ECWEBB";#N/A,#N/A,FALSE,"MFT96";#N/A,#N/A,FALSE,"CTrecon"}</definedName>
    <definedName name="sfad" localSheetId="3" hidden="1">{#N/A,#N/A,FALSE,"TMCOMP96";#N/A,#N/A,FALSE,"MAT96";#N/A,#N/A,FALSE,"FANDA96";#N/A,#N/A,FALSE,"INTRAN96";#N/A,#N/A,FALSE,"NAA9697";#N/A,#N/A,FALSE,"ECWEBB";#N/A,#N/A,FALSE,"MFT96";#N/A,#N/A,FALSE,"CTrecon"}</definedName>
    <definedName name="sfad" localSheetId="4" hidden="1">{#N/A,#N/A,FALSE,"TMCOMP96";#N/A,#N/A,FALSE,"MAT96";#N/A,#N/A,FALSE,"FANDA96";#N/A,#N/A,FALSE,"INTRAN96";#N/A,#N/A,FALSE,"NAA9697";#N/A,#N/A,FALSE,"ECWEBB";#N/A,#N/A,FALSE,"MFT96";#N/A,#N/A,FALSE,"CTrecon"}</definedName>
    <definedName name="sfad" localSheetId="5" hidden="1">{#N/A,#N/A,FALSE,"TMCOMP96";#N/A,#N/A,FALSE,"MAT96";#N/A,#N/A,FALSE,"FANDA96";#N/A,#N/A,FALSE,"INTRAN96";#N/A,#N/A,FALSE,"NAA9697";#N/A,#N/A,FALSE,"ECWEBB";#N/A,#N/A,FALSE,"MFT96";#N/A,#N/A,FALSE,"CTrecon"}</definedName>
    <definedName name="sfad" localSheetId="6" hidden="1">{#N/A,#N/A,FALSE,"TMCOMP96";#N/A,#N/A,FALSE,"MAT96";#N/A,#N/A,FALSE,"FANDA96";#N/A,#N/A,FALSE,"INTRAN96";#N/A,#N/A,FALSE,"NAA9697";#N/A,#N/A,FALSE,"ECWEBB";#N/A,#N/A,FALSE,"MFT96";#N/A,#N/A,FALSE,"CTrecon"}</definedName>
    <definedName name="sfad" localSheetId="7" hidden="1">{#N/A,#N/A,FALSE,"TMCOMP96";#N/A,#N/A,FALSE,"MAT96";#N/A,#N/A,FALSE,"FANDA96";#N/A,#N/A,FALSE,"INTRAN96";#N/A,#N/A,FALSE,"NAA9697";#N/A,#N/A,FALSE,"ECWEBB";#N/A,#N/A,FALSE,"MFT96";#N/A,#N/A,FALSE,"CTrecon"}</definedName>
    <definedName name="sfad" localSheetId="8" hidden="1">{#N/A,#N/A,FALSE,"TMCOMP96";#N/A,#N/A,FALSE,"MAT96";#N/A,#N/A,FALSE,"FANDA96";#N/A,#N/A,FALSE,"INTRAN96";#N/A,#N/A,FALSE,"NAA9697";#N/A,#N/A,FALSE,"ECWEBB";#N/A,#N/A,FALSE,"MFT96";#N/A,#N/A,FALSE,"CTrecon"}</definedName>
    <definedName name="sfad" localSheetId="9" hidden="1">{#N/A,#N/A,FALSE,"TMCOMP96";#N/A,#N/A,FALSE,"MAT96";#N/A,#N/A,FALSE,"FANDA96";#N/A,#N/A,FALSE,"INTRAN96";#N/A,#N/A,FALSE,"NAA9697";#N/A,#N/A,FALSE,"ECWEBB";#N/A,#N/A,FALSE,"MFT96";#N/A,#N/A,FALSE,"CTrecon"}</definedName>
    <definedName name="sfad" hidden="1">{#N/A,#N/A,FALSE,"TMCOMP96";#N/A,#N/A,FALSE,"MAT96";#N/A,#N/A,FALSE,"FANDA96";#N/A,#N/A,FALSE,"INTRAN96";#N/A,#N/A,FALSE,"NAA9697";#N/A,#N/A,FALSE,"ECWEBB";#N/A,#N/A,FALSE,"MFT96";#N/A,#N/A,FALSE,"CTrecon"}</definedName>
    <definedName name="trggh" localSheetId="1" hidden="1">{#N/A,#N/A,FALSE,"TMCOMP96";#N/A,#N/A,FALSE,"MAT96";#N/A,#N/A,FALSE,"FANDA96";#N/A,#N/A,FALSE,"INTRAN96";#N/A,#N/A,FALSE,"NAA9697";#N/A,#N/A,FALSE,"ECWEBB";#N/A,#N/A,FALSE,"MFT96";#N/A,#N/A,FALSE,"CTrecon"}</definedName>
    <definedName name="trggh" localSheetId="10" hidden="1">{#N/A,#N/A,FALSE,"TMCOMP96";#N/A,#N/A,FALSE,"MAT96";#N/A,#N/A,FALSE,"FANDA96";#N/A,#N/A,FALSE,"INTRAN96";#N/A,#N/A,FALSE,"NAA9697";#N/A,#N/A,FALSE,"ECWEBB";#N/A,#N/A,FALSE,"MFT96";#N/A,#N/A,FALSE,"CTrecon"}</definedName>
    <definedName name="trggh" localSheetId="11" hidden="1">{#N/A,#N/A,FALSE,"TMCOMP96";#N/A,#N/A,FALSE,"MAT96";#N/A,#N/A,FALSE,"FANDA96";#N/A,#N/A,FALSE,"INTRAN96";#N/A,#N/A,FALSE,"NAA9697";#N/A,#N/A,FALSE,"ECWEBB";#N/A,#N/A,FALSE,"MFT96";#N/A,#N/A,FALSE,"CTrecon"}</definedName>
    <definedName name="trggh" localSheetId="12" hidden="1">{#N/A,#N/A,FALSE,"TMCOMP96";#N/A,#N/A,FALSE,"MAT96";#N/A,#N/A,FALSE,"FANDA96";#N/A,#N/A,FALSE,"INTRAN96";#N/A,#N/A,FALSE,"NAA9697";#N/A,#N/A,FALSE,"ECWEBB";#N/A,#N/A,FALSE,"MFT96";#N/A,#N/A,FALSE,"CTrecon"}</definedName>
    <definedName name="trggh" localSheetId="13" hidden="1">{#N/A,#N/A,FALSE,"TMCOMP96";#N/A,#N/A,FALSE,"MAT96";#N/A,#N/A,FALSE,"FANDA96";#N/A,#N/A,FALSE,"INTRAN96";#N/A,#N/A,FALSE,"NAA9697";#N/A,#N/A,FALSE,"ECWEBB";#N/A,#N/A,FALSE,"MFT96";#N/A,#N/A,FALSE,"CTrecon"}</definedName>
    <definedName name="trggh" localSheetId="14" hidden="1">{#N/A,#N/A,FALSE,"TMCOMP96";#N/A,#N/A,FALSE,"MAT96";#N/A,#N/A,FALSE,"FANDA96";#N/A,#N/A,FALSE,"INTRAN96";#N/A,#N/A,FALSE,"NAA9697";#N/A,#N/A,FALSE,"ECWEBB";#N/A,#N/A,FALSE,"MFT96";#N/A,#N/A,FALSE,"CTrecon"}</definedName>
    <definedName name="trggh" localSheetId="15" hidden="1">{#N/A,#N/A,FALSE,"TMCOMP96";#N/A,#N/A,FALSE,"MAT96";#N/A,#N/A,FALSE,"FANDA96";#N/A,#N/A,FALSE,"INTRAN96";#N/A,#N/A,FALSE,"NAA9697";#N/A,#N/A,FALSE,"ECWEBB";#N/A,#N/A,FALSE,"MFT96";#N/A,#N/A,FALSE,"CTrecon"}</definedName>
    <definedName name="trggh" localSheetId="16" hidden="1">{#N/A,#N/A,FALSE,"TMCOMP96";#N/A,#N/A,FALSE,"MAT96";#N/A,#N/A,FALSE,"FANDA96";#N/A,#N/A,FALSE,"INTRAN96";#N/A,#N/A,FALSE,"NAA9697";#N/A,#N/A,FALSE,"ECWEBB";#N/A,#N/A,FALSE,"MFT96";#N/A,#N/A,FALSE,"CTrecon"}</definedName>
    <definedName name="trggh" localSheetId="17" hidden="1">{#N/A,#N/A,FALSE,"TMCOMP96";#N/A,#N/A,FALSE,"MAT96";#N/A,#N/A,FALSE,"FANDA96";#N/A,#N/A,FALSE,"INTRAN96";#N/A,#N/A,FALSE,"NAA9697";#N/A,#N/A,FALSE,"ECWEBB";#N/A,#N/A,FALSE,"MFT96";#N/A,#N/A,FALSE,"CTrecon"}</definedName>
    <definedName name="trggh" localSheetId="18" hidden="1">{#N/A,#N/A,FALSE,"TMCOMP96";#N/A,#N/A,FALSE,"MAT96";#N/A,#N/A,FALSE,"FANDA96";#N/A,#N/A,FALSE,"INTRAN96";#N/A,#N/A,FALSE,"NAA9697";#N/A,#N/A,FALSE,"ECWEBB";#N/A,#N/A,FALSE,"MFT96";#N/A,#N/A,FALSE,"CTrecon"}</definedName>
    <definedName name="trggh" localSheetId="19" hidden="1">{#N/A,#N/A,FALSE,"TMCOMP96";#N/A,#N/A,FALSE,"MAT96";#N/A,#N/A,FALSE,"FANDA96";#N/A,#N/A,FALSE,"INTRAN96";#N/A,#N/A,FALSE,"NAA9697";#N/A,#N/A,FALSE,"ECWEBB";#N/A,#N/A,FALSE,"MFT96";#N/A,#N/A,FALSE,"CTrecon"}</definedName>
    <definedName name="trggh" localSheetId="20" hidden="1">{#N/A,#N/A,FALSE,"TMCOMP96";#N/A,#N/A,FALSE,"MAT96";#N/A,#N/A,FALSE,"FANDA96";#N/A,#N/A,FALSE,"INTRAN96";#N/A,#N/A,FALSE,"NAA9697";#N/A,#N/A,FALSE,"ECWEBB";#N/A,#N/A,FALSE,"MFT96";#N/A,#N/A,FALSE,"CTrecon"}</definedName>
    <definedName name="trggh" localSheetId="2" hidden="1">{#N/A,#N/A,FALSE,"TMCOMP96";#N/A,#N/A,FALSE,"MAT96";#N/A,#N/A,FALSE,"FANDA96";#N/A,#N/A,FALSE,"INTRAN96";#N/A,#N/A,FALSE,"NAA9697";#N/A,#N/A,FALSE,"ECWEBB";#N/A,#N/A,FALSE,"MFT96";#N/A,#N/A,FALSE,"CTrecon"}</definedName>
    <definedName name="trggh" localSheetId="21" hidden="1">{#N/A,#N/A,FALSE,"TMCOMP96";#N/A,#N/A,FALSE,"MAT96";#N/A,#N/A,FALSE,"FANDA96";#N/A,#N/A,FALSE,"INTRAN96";#N/A,#N/A,FALSE,"NAA9697";#N/A,#N/A,FALSE,"ECWEBB";#N/A,#N/A,FALSE,"MFT96";#N/A,#N/A,FALSE,"CTrecon"}</definedName>
    <definedName name="trggh" localSheetId="22" hidden="1">{#N/A,#N/A,FALSE,"TMCOMP96";#N/A,#N/A,FALSE,"MAT96";#N/A,#N/A,FALSE,"FANDA96";#N/A,#N/A,FALSE,"INTRAN96";#N/A,#N/A,FALSE,"NAA9697";#N/A,#N/A,FALSE,"ECWEBB";#N/A,#N/A,FALSE,"MFT96";#N/A,#N/A,FALSE,"CTrecon"}</definedName>
    <definedName name="trggh" localSheetId="3" hidden="1">{#N/A,#N/A,FALSE,"TMCOMP96";#N/A,#N/A,FALSE,"MAT96";#N/A,#N/A,FALSE,"FANDA96";#N/A,#N/A,FALSE,"INTRAN96";#N/A,#N/A,FALSE,"NAA9697";#N/A,#N/A,FALSE,"ECWEBB";#N/A,#N/A,FALSE,"MFT96";#N/A,#N/A,FALSE,"CTrecon"}</definedName>
    <definedName name="trggh" localSheetId="4" hidden="1">{#N/A,#N/A,FALSE,"TMCOMP96";#N/A,#N/A,FALSE,"MAT96";#N/A,#N/A,FALSE,"FANDA96";#N/A,#N/A,FALSE,"INTRAN96";#N/A,#N/A,FALSE,"NAA9697";#N/A,#N/A,FALSE,"ECWEBB";#N/A,#N/A,FALSE,"MFT96";#N/A,#N/A,FALSE,"CTrecon"}</definedName>
    <definedName name="trggh" localSheetId="5" hidden="1">{#N/A,#N/A,FALSE,"TMCOMP96";#N/A,#N/A,FALSE,"MAT96";#N/A,#N/A,FALSE,"FANDA96";#N/A,#N/A,FALSE,"INTRAN96";#N/A,#N/A,FALSE,"NAA9697";#N/A,#N/A,FALSE,"ECWEBB";#N/A,#N/A,FALSE,"MFT96";#N/A,#N/A,FALSE,"CTrecon"}</definedName>
    <definedName name="trggh" localSheetId="6" hidden="1">{#N/A,#N/A,FALSE,"TMCOMP96";#N/A,#N/A,FALSE,"MAT96";#N/A,#N/A,FALSE,"FANDA96";#N/A,#N/A,FALSE,"INTRAN96";#N/A,#N/A,FALSE,"NAA9697";#N/A,#N/A,FALSE,"ECWEBB";#N/A,#N/A,FALSE,"MFT96";#N/A,#N/A,FALSE,"CTrecon"}</definedName>
    <definedName name="trggh" localSheetId="7" hidden="1">{#N/A,#N/A,FALSE,"TMCOMP96";#N/A,#N/A,FALSE,"MAT96";#N/A,#N/A,FALSE,"FANDA96";#N/A,#N/A,FALSE,"INTRAN96";#N/A,#N/A,FALSE,"NAA9697";#N/A,#N/A,FALSE,"ECWEBB";#N/A,#N/A,FALSE,"MFT96";#N/A,#N/A,FALSE,"CTrecon"}</definedName>
    <definedName name="trggh" localSheetId="8" hidden="1">{#N/A,#N/A,FALSE,"TMCOMP96";#N/A,#N/A,FALSE,"MAT96";#N/A,#N/A,FALSE,"FANDA96";#N/A,#N/A,FALSE,"INTRAN96";#N/A,#N/A,FALSE,"NAA9697";#N/A,#N/A,FALSE,"ECWEBB";#N/A,#N/A,FALSE,"MFT96";#N/A,#N/A,FALSE,"CTrecon"}</definedName>
    <definedName name="trggh" localSheetId="9" hidden="1">{#N/A,#N/A,FALSE,"TMCOMP96";#N/A,#N/A,FALSE,"MAT96";#N/A,#N/A,FALSE,"FANDA96";#N/A,#N/A,FALSE,"INTRAN96";#N/A,#N/A,FALSE,"NAA9697";#N/A,#N/A,FALSE,"ECWEBB";#N/A,#N/A,FALSE,"MFT96";#N/A,#N/A,FALSE,"CTrecon"}</definedName>
    <definedName name="trggh" hidden="1">{#N/A,#N/A,FALSE,"TMCOMP96";#N/A,#N/A,FALSE,"MAT96";#N/A,#N/A,FALSE,"FANDA96";#N/A,#N/A,FALSE,"INTRAN96";#N/A,#N/A,FALSE,"NAA9697";#N/A,#N/A,FALSE,"ECWEBB";#N/A,#N/A,FALSE,"MFT96";#N/A,#N/A,FALSE,"CTrecon"}</definedName>
    <definedName name="wrn.TMCOMP." localSheetId="1" hidden="1">{#N/A,#N/A,FALSE,"TMCOMP96";#N/A,#N/A,FALSE,"MAT96";#N/A,#N/A,FALSE,"FANDA96";#N/A,#N/A,FALSE,"INTRAN96";#N/A,#N/A,FALSE,"NAA9697";#N/A,#N/A,FALSE,"ECWEBB";#N/A,#N/A,FALSE,"MFT96";#N/A,#N/A,FALSE,"CTrecon"}</definedName>
    <definedName name="wrn.TMCOMP." localSheetId="10" hidden="1">{#N/A,#N/A,FALSE,"TMCOMP96";#N/A,#N/A,FALSE,"MAT96";#N/A,#N/A,FALSE,"FANDA96";#N/A,#N/A,FALSE,"INTRAN96";#N/A,#N/A,FALSE,"NAA9697";#N/A,#N/A,FALSE,"ECWEBB";#N/A,#N/A,FALSE,"MFT96";#N/A,#N/A,FALSE,"CTrecon"}</definedName>
    <definedName name="wrn.TMCOMP." localSheetId="11" hidden="1">{#N/A,#N/A,FALSE,"TMCOMP96";#N/A,#N/A,FALSE,"MAT96";#N/A,#N/A,FALSE,"FANDA96";#N/A,#N/A,FALSE,"INTRAN96";#N/A,#N/A,FALSE,"NAA9697";#N/A,#N/A,FALSE,"ECWEBB";#N/A,#N/A,FALSE,"MFT96";#N/A,#N/A,FALSE,"CTrecon"}</definedName>
    <definedName name="wrn.TMCOMP." localSheetId="12" hidden="1">{#N/A,#N/A,FALSE,"TMCOMP96";#N/A,#N/A,FALSE,"MAT96";#N/A,#N/A,FALSE,"FANDA96";#N/A,#N/A,FALSE,"INTRAN96";#N/A,#N/A,FALSE,"NAA9697";#N/A,#N/A,FALSE,"ECWEBB";#N/A,#N/A,FALSE,"MFT96";#N/A,#N/A,FALSE,"CTrecon"}</definedName>
    <definedName name="wrn.TMCOMP." localSheetId="13" hidden="1">{#N/A,#N/A,FALSE,"TMCOMP96";#N/A,#N/A,FALSE,"MAT96";#N/A,#N/A,FALSE,"FANDA96";#N/A,#N/A,FALSE,"INTRAN96";#N/A,#N/A,FALSE,"NAA9697";#N/A,#N/A,FALSE,"ECWEBB";#N/A,#N/A,FALSE,"MFT96";#N/A,#N/A,FALSE,"CTrecon"}</definedName>
    <definedName name="wrn.TMCOMP." localSheetId="14" hidden="1">{#N/A,#N/A,FALSE,"TMCOMP96";#N/A,#N/A,FALSE,"MAT96";#N/A,#N/A,FALSE,"FANDA96";#N/A,#N/A,FALSE,"INTRAN96";#N/A,#N/A,FALSE,"NAA9697";#N/A,#N/A,FALSE,"ECWEBB";#N/A,#N/A,FALSE,"MFT96";#N/A,#N/A,FALSE,"CTrecon"}</definedName>
    <definedName name="wrn.TMCOMP." localSheetId="15" hidden="1">{#N/A,#N/A,FALSE,"TMCOMP96";#N/A,#N/A,FALSE,"MAT96";#N/A,#N/A,FALSE,"FANDA96";#N/A,#N/A,FALSE,"INTRAN96";#N/A,#N/A,FALSE,"NAA9697";#N/A,#N/A,FALSE,"ECWEBB";#N/A,#N/A,FALSE,"MFT96";#N/A,#N/A,FALSE,"CTrecon"}</definedName>
    <definedName name="wrn.TMCOMP." localSheetId="16" hidden="1">{#N/A,#N/A,FALSE,"TMCOMP96";#N/A,#N/A,FALSE,"MAT96";#N/A,#N/A,FALSE,"FANDA96";#N/A,#N/A,FALSE,"INTRAN96";#N/A,#N/A,FALSE,"NAA9697";#N/A,#N/A,FALSE,"ECWEBB";#N/A,#N/A,FALSE,"MFT96";#N/A,#N/A,FALSE,"CTrecon"}</definedName>
    <definedName name="wrn.TMCOMP." localSheetId="17" hidden="1">{#N/A,#N/A,FALSE,"TMCOMP96";#N/A,#N/A,FALSE,"MAT96";#N/A,#N/A,FALSE,"FANDA96";#N/A,#N/A,FALSE,"INTRAN96";#N/A,#N/A,FALSE,"NAA9697";#N/A,#N/A,FALSE,"ECWEBB";#N/A,#N/A,FALSE,"MFT96";#N/A,#N/A,FALSE,"CTrecon"}</definedName>
    <definedName name="wrn.TMCOMP." localSheetId="18" hidden="1">{#N/A,#N/A,FALSE,"TMCOMP96";#N/A,#N/A,FALSE,"MAT96";#N/A,#N/A,FALSE,"FANDA96";#N/A,#N/A,FALSE,"INTRAN96";#N/A,#N/A,FALSE,"NAA9697";#N/A,#N/A,FALSE,"ECWEBB";#N/A,#N/A,FALSE,"MFT96";#N/A,#N/A,FALSE,"CTrecon"}</definedName>
    <definedName name="wrn.TMCOMP." localSheetId="19" hidden="1">{#N/A,#N/A,FALSE,"TMCOMP96";#N/A,#N/A,FALSE,"MAT96";#N/A,#N/A,FALSE,"FANDA96";#N/A,#N/A,FALSE,"INTRAN96";#N/A,#N/A,FALSE,"NAA9697";#N/A,#N/A,FALSE,"ECWEBB";#N/A,#N/A,FALSE,"MFT96";#N/A,#N/A,FALSE,"CTrecon"}</definedName>
    <definedName name="wrn.TMCOMP." localSheetId="20" hidden="1">{#N/A,#N/A,FALSE,"TMCOMP96";#N/A,#N/A,FALSE,"MAT96";#N/A,#N/A,FALSE,"FANDA96";#N/A,#N/A,FALSE,"INTRAN96";#N/A,#N/A,FALSE,"NAA9697";#N/A,#N/A,FALSE,"ECWEBB";#N/A,#N/A,FALSE,"MFT96";#N/A,#N/A,FALSE,"CTrecon"}</definedName>
    <definedName name="wrn.TMCOMP." localSheetId="2" hidden="1">{#N/A,#N/A,FALSE,"TMCOMP96";#N/A,#N/A,FALSE,"MAT96";#N/A,#N/A,FALSE,"FANDA96";#N/A,#N/A,FALSE,"INTRAN96";#N/A,#N/A,FALSE,"NAA9697";#N/A,#N/A,FALSE,"ECWEBB";#N/A,#N/A,FALSE,"MFT96";#N/A,#N/A,FALSE,"CTrecon"}</definedName>
    <definedName name="wrn.TMCOMP." localSheetId="21" hidden="1">{#N/A,#N/A,FALSE,"TMCOMP96";#N/A,#N/A,FALSE,"MAT96";#N/A,#N/A,FALSE,"FANDA96";#N/A,#N/A,FALSE,"INTRAN96";#N/A,#N/A,FALSE,"NAA9697";#N/A,#N/A,FALSE,"ECWEBB";#N/A,#N/A,FALSE,"MFT96";#N/A,#N/A,FALSE,"CTrecon"}</definedName>
    <definedName name="wrn.TMCOMP." localSheetId="22" hidden="1">{#N/A,#N/A,FALSE,"TMCOMP96";#N/A,#N/A,FALSE,"MAT96";#N/A,#N/A,FALSE,"FANDA96";#N/A,#N/A,FALSE,"INTRAN96";#N/A,#N/A,FALSE,"NAA9697";#N/A,#N/A,FALSE,"ECWEBB";#N/A,#N/A,FALSE,"MFT96";#N/A,#N/A,FALSE,"CTrecon"}</definedName>
    <definedName name="wrn.TMCOMP." localSheetId="3" hidden="1">{#N/A,#N/A,FALSE,"TMCOMP96";#N/A,#N/A,FALSE,"MAT96";#N/A,#N/A,FALSE,"FANDA96";#N/A,#N/A,FALSE,"INTRAN96";#N/A,#N/A,FALSE,"NAA9697";#N/A,#N/A,FALSE,"ECWEBB";#N/A,#N/A,FALSE,"MFT96";#N/A,#N/A,FALSE,"CTrecon"}</definedName>
    <definedName name="wrn.TMCOMP." localSheetId="4" hidden="1">{#N/A,#N/A,FALSE,"TMCOMP96";#N/A,#N/A,FALSE,"MAT96";#N/A,#N/A,FALSE,"FANDA96";#N/A,#N/A,FALSE,"INTRAN96";#N/A,#N/A,FALSE,"NAA9697";#N/A,#N/A,FALSE,"ECWEBB";#N/A,#N/A,FALSE,"MFT96";#N/A,#N/A,FALSE,"CTrecon"}</definedName>
    <definedName name="wrn.TMCOMP." localSheetId="5" hidden="1">{#N/A,#N/A,FALSE,"TMCOMP96";#N/A,#N/A,FALSE,"MAT96";#N/A,#N/A,FALSE,"FANDA96";#N/A,#N/A,FALSE,"INTRAN96";#N/A,#N/A,FALSE,"NAA9697";#N/A,#N/A,FALSE,"ECWEBB";#N/A,#N/A,FALSE,"MFT96";#N/A,#N/A,FALSE,"CTrecon"}</definedName>
    <definedName name="wrn.TMCOMP." localSheetId="6" hidden="1">{#N/A,#N/A,FALSE,"TMCOMP96";#N/A,#N/A,FALSE,"MAT96";#N/A,#N/A,FALSE,"FANDA96";#N/A,#N/A,FALSE,"INTRAN96";#N/A,#N/A,FALSE,"NAA9697";#N/A,#N/A,FALSE,"ECWEBB";#N/A,#N/A,FALSE,"MFT96";#N/A,#N/A,FALSE,"CTrecon"}</definedName>
    <definedName name="wrn.TMCOMP." localSheetId="7" hidden="1">{#N/A,#N/A,FALSE,"TMCOMP96";#N/A,#N/A,FALSE,"MAT96";#N/A,#N/A,FALSE,"FANDA96";#N/A,#N/A,FALSE,"INTRAN96";#N/A,#N/A,FALSE,"NAA9697";#N/A,#N/A,FALSE,"ECWEBB";#N/A,#N/A,FALSE,"MFT96";#N/A,#N/A,FALSE,"CTrecon"}</definedName>
    <definedName name="wrn.TMCOMP." localSheetId="8" hidden="1">{#N/A,#N/A,FALSE,"TMCOMP96";#N/A,#N/A,FALSE,"MAT96";#N/A,#N/A,FALSE,"FANDA96";#N/A,#N/A,FALSE,"INTRAN96";#N/A,#N/A,FALSE,"NAA9697";#N/A,#N/A,FALSE,"ECWEBB";#N/A,#N/A,FALSE,"MFT96";#N/A,#N/A,FALSE,"CTrecon"}</definedName>
    <definedName name="wrn.TMCOMP." localSheetId="9" hidden="1">{#N/A,#N/A,FALSE,"TMCOMP96";#N/A,#N/A,FALSE,"MAT96";#N/A,#N/A,FALSE,"FANDA96";#N/A,#N/A,FALSE,"INTRAN96";#N/A,#N/A,FALSE,"NAA9697";#N/A,#N/A,FALSE,"ECWEBB";#N/A,#N/A,FALSE,"MFT96";#N/A,#N/A,FALSE,"CTrecon"}</definedName>
    <definedName name="wrn.TMCOMP." hidden="1">{#N/A,#N/A,FALSE,"TMCOMP96";#N/A,#N/A,FALSE,"MAT96";#N/A,#N/A,FALSE,"FANDA96";#N/A,#N/A,FALSE,"INTRAN96";#N/A,#N/A,FALSE,"NAA9697";#N/A,#N/A,FALSE,"ECWEBB";#N/A,#N/A,FALSE,"MFT96";#N/A,#N/A,FALSE,"CTrecon"}</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2" i="144" l="1"/>
  <c r="E114" i="144"/>
  <c r="E90" i="144" l="1"/>
  <c r="E94" i="144"/>
  <c r="E98" i="144"/>
  <c r="E102" i="144"/>
  <c r="E106" i="144"/>
  <c r="E99" i="144"/>
  <c r="E107" i="144"/>
  <c r="E123" i="144"/>
  <c r="E91" i="144"/>
  <c r="E96" i="144"/>
  <c r="E117" i="144"/>
  <c r="E125" i="144"/>
  <c r="E105" i="144"/>
  <c r="E116" i="144"/>
  <c r="E104" i="144"/>
  <c r="E112" i="144"/>
  <c r="E127" i="144"/>
  <c r="E92" i="144"/>
  <c r="E111" i="144"/>
  <c r="E130" i="144"/>
  <c r="E119" i="144"/>
  <c r="E115" i="144"/>
  <c r="E93" i="144"/>
  <c r="E97" i="144"/>
  <c r="E100" i="144"/>
  <c r="E101" i="144"/>
  <c r="E118" i="144"/>
  <c r="E89" i="144"/>
  <c r="E108" i="144"/>
  <c r="E109" i="144"/>
  <c r="E113" i="144"/>
  <c r="E126" i="144"/>
  <c r="E95" i="144"/>
  <c r="E120" i="144"/>
  <c r="E121" i="144"/>
  <c r="E103" i="144"/>
  <c r="E124" i="144"/>
  <c r="E128" i="144"/>
  <c r="E129" i="144"/>
  <c r="E110" i="144"/>
  <c r="K90" i="139" l="1"/>
  <c r="K91" i="139"/>
  <c r="K92" i="139"/>
  <c r="K89" i="139"/>
  <c r="E4" i="144" l="1"/>
  <c r="E82" i="144"/>
  <c r="E75" i="144"/>
  <c r="E74" i="144"/>
  <c r="E67" i="144"/>
  <c r="E66" i="144"/>
  <c r="E59" i="144"/>
  <c r="E58" i="144"/>
  <c r="E51" i="144"/>
  <c r="E50" i="144"/>
  <c r="E43" i="144"/>
  <c r="E42" i="144"/>
  <c r="E35" i="144"/>
  <c r="E34" i="144"/>
  <c r="E27" i="144"/>
  <c r="E26" i="144"/>
  <c r="E19" i="144"/>
  <c r="E18" i="144"/>
  <c r="E11" i="144"/>
  <c r="E10" i="144"/>
  <c r="J4" i="155" l="1"/>
  <c r="C111" i="145"/>
  <c r="E7" i="144"/>
  <c r="E15" i="144"/>
  <c r="E23" i="144"/>
  <c r="E31" i="144"/>
  <c r="E39" i="144"/>
  <c r="E47" i="144"/>
  <c r="E55" i="144"/>
  <c r="E63" i="144"/>
  <c r="E71" i="144"/>
  <c r="E79" i="144"/>
  <c r="E87" i="144"/>
  <c r="L5" i="146"/>
  <c r="C112" i="145"/>
  <c r="C114" i="145"/>
  <c r="C116" i="145"/>
  <c r="C118" i="145"/>
  <c r="C120" i="145"/>
  <c r="C122" i="145"/>
  <c r="C124" i="145"/>
  <c r="C126" i="145"/>
  <c r="C128" i="145"/>
  <c r="C130" i="145"/>
  <c r="C113" i="145"/>
  <c r="C115" i="145"/>
  <c r="C117" i="145"/>
  <c r="C119" i="145"/>
  <c r="C121" i="145"/>
  <c r="C123" i="145"/>
  <c r="C125" i="145"/>
  <c r="C127" i="145"/>
  <c r="C129" i="145"/>
  <c r="E83" i="144"/>
  <c r="E8" i="144"/>
  <c r="E16" i="144"/>
  <c r="E24" i="144"/>
  <c r="E32" i="144"/>
  <c r="E40" i="144"/>
  <c r="E48" i="144"/>
  <c r="E56" i="144"/>
  <c r="E64" i="144"/>
  <c r="E72" i="144"/>
  <c r="E80" i="144"/>
  <c r="E88" i="144"/>
  <c r="E9" i="144"/>
  <c r="E17" i="144"/>
  <c r="E25" i="144"/>
  <c r="E33" i="144"/>
  <c r="E41" i="144"/>
  <c r="E49" i="144"/>
  <c r="E57" i="144"/>
  <c r="E65" i="144"/>
  <c r="E73" i="144"/>
  <c r="E81" i="144"/>
  <c r="E12" i="144"/>
  <c r="E20" i="144"/>
  <c r="E28" i="144"/>
  <c r="E36" i="144"/>
  <c r="E44" i="144"/>
  <c r="E52" i="144"/>
  <c r="E60" i="144"/>
  <c r="E68" i="144"/>
  <c r="E76" i="144"/>
  <c r="E84" i="144"/>
  <c r="E5" i="144"/>
  <c r="E13" i="144"/>
  <c r="E21" i="144"/>
  <c r="E29" i="144"/>
  <c r="E37" i="144"/>
  <c r="E45" i="144"/>
  <c r="E53" i="144"/>
  <c r="E61" i="144"/>
  <c r="E69" i="144"/>
  <c r="E77" i="144"/>
  <c r="E85" i="144"/>
  <c r="E6" i="144"/>
  <c r="E14" i="144"/>
  <c r="E22" i="144"/>
  <c r="E30" i="144"/>
  <c r="E38" i="144"/>
  <c r="E46" i="144"/>
  <c r="E54" i="144"/>
  <c r="E62" i="144"/>
  <c r="E70" i="144"/>
  <c r="E78" i="144"/>
  <c r="E86" i="144"/>
  <c r="H107" i="160" l="1"/>
  <c r="G107" i="160"/>
  <c r="D107" i="160"/>
  <c r="C107" i="160"/>
  <c r="H90" i="160"/>
  <c r="G90" i="160"/>
  <c r="F90" i="160"/>
  <c r="E90" i="160"/>
  <c r="C90" i="160"/>
  <c r="H106" i="160"/>
  <c r="D106" i="160"/>
  <c r="C106" i="160"/>
  <c r="G89" i="160"/>
  <c r="F89" i="160"/>
  <c r="C105" i="160"/>
  <c r="H88" i="160"/>
  <c r="G88" i="160"/>
  <c r="D104" i="160"/>
  <c r="C104" i="160"/>
  <c r="G87" i="160"/>
  <c r="F87" i="160"/>
  <c r="E87" i="160"/>
  <c r="G103" i="160"/>
  <c r="D103" i="160"/>
  <c r="C103" i="160"/>
  <c r="H86" i="160"/>
  <c r="G86" i="160"/>
  <c r="E86" i="160"/>
  <c r="G102" i="160"/>
  <c r="D102" i="160"/>
  <c r="C102" i="160"/>
  <c r="H85" i="160"/>
  <c r="G85" i="160"/>
  <c r="E85" i="160"/>
  <c r="G101" i="160"/>
  <c r="D101" i="160"/>
  <c r="C101" i="160"/>
  <c r="H84" i="160"/>
  <c r="G84" i="160"/>
  <c r="E84" i="160"/>
  <c r="G100" i="160"/>
  <c r="D100" i="160"/>
  <c r="C100" i="160"/>
  <c r="H83" i="160"/>
  <c r="G83" i="160"/>
  <c r="D99" i="160"/>
  <c r="C99" i="160"/>
  <c r="H82" i="160"/>
  <c r="G82" i="160"/>
  <c r="G98" i="160"/>
  <c r="D98" i="160"/>
  <c r="C98" i="160"/>
  <c r="G81" i="160"/>
  <c r="E81" i="160"/>
  <c r="D97" i="160"/>
  <c r="C97" i="160"/>
  <c r="G80" i="160"/>
  <c r="E80" i="160"/>
  <c r="D96" i="160"/>
  <c r="C96" i="160"/>
  <c r="H79" i="160"/>
  <c r="G79" i="160"/>
  <c r="E79" i="160"/>
  <c r="D95" i="160"/>
  <c r="C95" i="160"/>
  <c r="H78" i="160"/>
  <c r="G78" i="160"/>
  <c r="D94" i="160"/>
  <c r="C94" i="160"/>
  <c r="H77" i="160"/>
  <c r="G77" i="160"/>
  <c r="E77" i="160"/>
  <c r="G93" i="160"/>
  <c r="D93" i="160"/>
  <c r="C93" i="160"/>
  <c r="H76" i="160"/>
  <c r="G76" i="160"/>
  <c r="E76" i="160"/>
  <c r="G92" i="160"/>
  <c r="D92" i="160"/>
  <c r="C92" i="160"/>
  <c r="H75" i="160"/>
  <c r="G75" i="160"/>
  <c r="G91" i="160"/>
  <c r="D91" i="160"/>
  <c r="C91" i="160"/>
  <c r="G74" i="160"/>
  <c r="E74" i="160"/>
  <c r="C74" i="160"/>
  <c r="G106" i="160"/>
  <c r="G94" i="160"/>
  <c r="E89" i="160"/>
  <c r="F107" i="160"/>
  <c r="E107" i="160"/>
  <c r="D90" i="160"/>
  <c r="F106" i="160"/>
  <c r="E106" i="160"/>
  <c r="H89" i="160"/>
  <c r="D89" i="160"/>
  <c r="C89" i="160"/>
  <c r="H105" i="160"/>
  <c r="G105" i="160"/>
  <c r="F105" i="160"/>
  <c r="E105" i="160"/>
  <c r="D105" i="160"/>
  <c r="F88" i="160"/>
  <c r="E88" i="160"/>
  <c r="D88" i="160"/>
  <c r="C88" i="160"/>
  <c r="H104" i="160"/>
  <c r="G104" i="160"/>
  <c r="F104" i="160"/>
  <c r="E104" i="160"/>
  <c r="H87" i="160"/>
  <c r="D87" i="160"/>
  <c r="C87" i="160"/>
  <c r="H103" i="160"/>
  <c r="F103" i="160"/>
  <c r="E103" i="160"/>
  <c r="F86" i="160"/>
  <c r="D86" i="160"/>
  <c r="C86" i="160"/>
  <c r="H102" i="160"/>
  <c r="F102" i="160"/>
  <c r="E102" i="160"/>
  <c r="F85" i="160"/>
  <c r="D85" i="160"/>
  <c r="C85" i="160"/>
  <c r="H101" i="160"/>
  <c r="F101" i="160"/>
  <c r="E101" i="160"/>
  <c r="F84" i="160"/>
  <c r="D84" i="160"/>
  <c r="C84" i="160"/>
  <c r="H100" i="160"/>
  <c r="F100" i="160"/>
  <c r="E100" i="160"/>
  <c r="F83" i="160"/>
  <c r="E83" i="160"/>
  <c r="D83" i="160"/>
  <c r="C83" i="160"/>
  <c r="H99" i="160"/>
  <c r="G99" i="160"/>
  <c r="F99" i="160"/>
  <c r="E99" i="160"/>
  <c r="F82" i="160"/>
  <c r="E82" i="160"/>
  <c r="D82" i="160"/>
  <c r="C82" i="160"/>
  <c r="H98" i="160"/>
  <c r="F98" i="160"/>
  <c r="E98" i="160"/>
  <c r="H81" i="160"/>
  <c r="F81" i="160"/>
  <c r="D81" i="160"/>
  <c r="C81" i="160"/>
  <c r="H97" i="160"/>
  <c r="G97" i="160"/>
  <c r="F97" i="160"/>
  <c r="E97" i="160"/>
  <c r="H80" i="160"/>
  <c r="F80" i="160"/>
  <c r="D80" i="160"/>
  <c r="C80" i="160"/>
  <c r="H96" i="160"/>
  <c r="G96" i="160"/>
  <c r="F96" i="160"/>
  <c r="E96" i="160"/>
  <c r="F79" i="160"/>
  <c r="D79" i="160"/>
  <c r="C79" i="160"/>
  <c r="H95" i="160"/>
  <c r="G95" i="160"/>
  <c r="F95" i="160"/>
  <c r="E95" i="160"/>
  <c r="F78" i="160"/>
  <c r="E78" i="160"/>
  <c r="D78" i="160"/>
  <c r="C78" i="160"/>
  <c r="H94" i="160"/>
  <c r="F94" i="160"/>
  <c r="E94" i="160"/>
  <c r="F77" i="160"/>
  <c r="D77" i="160"/>
  <c r="C77" i="160"/>
  <c r="H93" i="160"/>
  <c r="F93" i="160"/>
  <c r="E93" i="160"/>
  <c r="F76" i="160"/>
  <c r="D76" i="160"/>
  <c r="C76" i="160"/>
  <c r="H92" i="160"/>
  <c r="F92" i="160"/>
  <c r="E92" i="160"/>
  <c r="F75" i="160"/>
  <c r="E75" i="160"/>
  <c r="D75" i="160"/>
  <c r="C75" i="160"/>
  <c r="H91" i="160"/>
  <c r="F91" i="160"/>
  <c r="E91" i="160"/>
  <c r="H74" i="160"/>
  <c r="F74" i="160"/>
  <c r="D74" i="160"/>
  <c r="J110" i="155" l="1"/>
  <c r="J109" i="155"/>
  <c r="J108" i="155"/>
  <c r="J107" i="155"/>
  <c r="J106" i="155"/>
  <c r="J105" i="155"/>
  <c r="J101" i="155"/>
  <c r="J99" i="155"/>
  <c r="J97" i="155"/>
  <c r="J93" i="155"/>
  <c r="J92" i="155"/>
  <c r="J90" i="155"/>
  <c r="E88" i="149"/>
  <c r="E87" i="149"/>
  <c r="E83" i="149"/>
  <c r="E81" i="149"/>
  <c r="E80" i="149"/>
  <c r="E79" i="149"/>
  <c r="E77" i="149"/>
  <c r="E75" i="149"/>
  <c r="E73" i="149"/>
  <c r="E72" i="149"/>
  <c r="E71" i="149"/>
  <c r="E69" i="149"/>
  <c r="E67" i="149"/>
  <c r="E65" i="149"/>
  <c r="E64" i="149"/>
  <c r="E63" i="149"/>
  <c r="E61" i="149"/>
  <c r="E59" i="149"/>
  <c r="E57" i="149"/>
  <c r="E56" i="149"/>
  <c r="E55" i="149"/>
  <c r="E53" i="149"/>
  <c r="E51" i="149"/>
  <c r="E49" i="149"/>
  <c r="E48" i="149"/>
  <c r="E47" i="149"/>
  <c r="E45" i="149"/>
  <c r="E43" i="149"/>
  <c r="E41" i="149"/>
  <c r="E40" i="149"/>
  <c r="E39" i="149"/>
  <c r="E37" i="149"/>
  <c r="E35" i="149"/>
  <c r="E33" i="149"/>
  <c r="E32" i="149"/>
  <c r="E31" i="149"/>
  <c r="E29" i="149"/>
  <c r="E27" i="149"/>
  <c r="E25" i="149"/>
  <c r="E24" i="149"/>
  <c r="E23" i="149"/>
  <c r="E21" i="149"/>
  <c r="E19" i="149"/>
  <c r="E17" i="149"/>
  <c r="E16" i="149"/>
  <c r="E15" i="149"/>
  <c r="E13" i="149"/>
  <c r="E11" i="149"/>
  <c r="E9" i="149"/>
  <c r="E8" i="149"/>
  <c r="E7" i="149"/>
  <c r="E5" i="149"/>
  <c r="J91" i="155" l="1"/>
  <c r="E6" i="149"/>
  <c r="E10" i="149"/>
  <c r="E14" i="149"/>
  <c r="E18" i="149"/>
  <c r="E22" i="149"/>
  <c r="E26" i="149"/>
  <c r="E30" i="149"/>
  <c r="E34" i="149"/>
  <c r="E38" i="149"/>
  <c r="E42" i="149"/>
  <c r="E46" i="149"/>
  <c r="E50" i="149"/>
  <c r="E54" i="149"/>
  <c r="E58" i="149"/>
  <c r="E62" i="149"/>
  <c r="E66" i="149"/>
  <c r="E70" i="149"/>
  <c r="E74" i="149"/>
  <c r="E78" i="149"/>
  <c r="E82" i="149"/>
  <c r="E86" i="149"/>
  <c r="J100" i="155"/>
  <c r="E12" i="149"/>
  <c r="E20" i="149"/>
  <c r="E28" i="149"/>
  <c r="E36" i="149"/>
  <c r="E44" i="149"/>
  <c r="E52" i="149"/>
  <c r="E60" i="149"/>
  <c r="E68" i="149"/>
  <c r="E76" i="149"/>
  <c r="E84" i="149"/>
  <c r="E85" i="149"/>
  <c r="J98" i="155"/>
  <c r="J96" i="155"/>
  <c r="J104" i="155"/>
  <c r="J95" i="155"/>
  <c r="J103" i="155"/>
  <c r="J94" i="155"/>
  <c r="J102" i="155"/>
  <c r="J89" i="155"/>
  <c r="K110" i="139" l="1"/>
  <c r="K112" i="139"/>
  <c r="K111" i="139" l="1"/>
  <c r="J88" i="155" l="1"/>
  <c r="J87" i="155"/>
  <c r="J86" i="155"/>
  <c r="J82" i="155"/>
  <c r="J81" i="155"/>
  <c r="J80" i="155"/>
  <c r="J79" i="155"/>
  <c r="J78" i="155"/>
  <c r="J74" i="155"/>
  <c r="J73" i="155"/>
  <c r="J72" i="155"/>
  <c r="J70" i="155"/>
  <c r="J66" i="155"/>
  <c r="J65" i="155"/>
  <c r="J64" i="155"/>
  <c r="J63" i="155"/>
  <c r="J62" i="155"/>
  <c r="J58" i="155"/>
  <c r="J57" i="155"/>
  <c r="J56" i="155"/>
  <c r="J55" i="155"/>
  <c r="J54" i="155"/>
  <c r="J49" i="155"/>
  <c r="J48" i="155"/>
  <c r="J47" i="155"/>
  <c r="J46" i="155"/>
  <c r="J42" i="155"/>
  <c r="J41" i="155"/>
  <c r="J40" i="155"/>
  <c r="J39" i="155"/>
  <c r="J38" i="155"/>
  <c r="J32" i="155"/>
  <c r="J31" i="155"/>
  <c r="J30" i="155"/>
  <c r="J26" i="155"/>
  <c r="J24" i="155"/>
  <c r="J23" i="155"/>
  <c r="J22" i="155"/>
  <c r="J18" i="155"/>
  <c r="J16" i="155"/>
  <c r="J15" i="155"/>
  <c r="J14" i="155"/>
  <c r="J8" i="155"/>
  <c r="J7" i="155"/>
  <c r="J6" i="155"/>
  <c r="J25" i="155" l="1"/>
  <c r="J9" i="155"/>
  <c r="J10" i="155"/>
  <c r="J50" i="155"/>
  <c r="J17" i="155"/>
  <c r="J34" i="155"/>
  <c r="J12" i="155"/>
  <c r="J36" i="155"/>
  <c r="J44" i="155"/>
  <c r="J52" i="155"/>
  <c r="J60" i="155"/>
  <c r="J68" i="155"/>
  <c r="J33" i="155"/>
  <c r="J5" i="155"/>
  <c r="J13" i="155"/>
  <c r="J21" i="155"/>
  <c r="J29" i="155"/>
  <c r="J37" i="155"/>
  <c r="J45" i="155"/>
  <c r="J53" i="155"/>
  <c r="J61" i="155"/>
  <c r="J69" i="155"/>
  <c r="J77" i="155"/>
  <c r="J85" i="155"/>
  <c r="J20" i="155"/>
  <c r="J28" i="155"/>
  <c r="J76" i="155"/>
  <c r="J84" i="155"/>
  <c r="J83" i="155"/>
  <c r="J11" i="155"/>
  <c r="J19" i="155"/>
  <c r="J27" i="155"/>
  <c r="J35" i="155"/>
  <c r="J43" i="155"/>
  <c r="J51" i="155"/>
  <c r="J59" i="155"/>
  <c r="J67" i="155"/>
  <c r="J75" i="155"/>
  <c r="J71" i="155"/>
  <c r="D88" i="148" l="1"/>
  <c r="D87" i="148"/>
  <c r="D86" i="148"/>
  <c r="D85" i="148"/>
  <c r="D84" i="148"/>
  <c r="F83" i="148"/>
  <c r="D83" i="148"/>
  <c r="D82" i="148"/>
  <c r="D81" i="148"/>
  <c r="E80" i="148"/>
  <c r="D80" i="148"/>
  <c r="D78" i="148"/>
  <c r="D77" i="148"/>
  <c r="D75" i="148"/>
  <c r="D74" i="148"/>
  <c r="D73" i="148"/>
  <c r="D76" i="148"/>
  <c r="D79" i="148"/>
  <c r="E88" i="148"/>
  <c r="F78" i="148" l="1"/>
  <c r="F81" i="148"/>
  <c r="F82" i="148"/>
  <c r="F77" i="148"/>
  <c r="F80" i="148"/>
  <c r="E83" i="148"/>
  <c r="F88" i="148"/>
  <c r="F79" i="148"/>
  <c r="F87" i="148"/>
  <c r="E73" i="148"/>
  <c r="E82" i="148"/>
  <c r="E81" i="148"/>
  <c r="E85" i="148"/>
  <c r="F86" i="148"/>
  <c r="E74" i="148"/>
  <c r="E84" i="148"/>
  <c r="F74" i="148"/>
  <c r="E76" i="148"/>
  <c r="E79" i="148"/>
  <c r="F84" i="148"/>
  <c r="E87" i="148"/>
  <c r="F73" i="148"/>
  <c r="F76" i="148"/>
  <c r="E86" i="148"/>
  <c r="E75" i="148"/>
  <c r="E78" i="148"/>
  <c r="F75" i="148"/>
  <c r="E77" i="148"/>
  <c r="F85" i="148"/>
  <c r="N107" i="147" l="1"/>
  <c r="C91" i="147"/>
  <c r="C74" i="147"/>
  <c r="X107" i="147"/>
  <c r="U107" i="147"/>
  <c r="W107" i="147"/>
  <c r="T107" i="147"/>
  <c r="S107" i="147"/>
  <c r="R107" i="147"/>
  <c r="Q107" i="147"/>
  <c r="P107" i="147"/>
  <c r="M107" i="147"/>
  <c r="L107" i="147"/>
  <c r="K107" i="147"/>
  <c r="J107" i="147"/>
  <c r="I107" i="147"/>
  <c r="H107" i="147"/>
  <c r="G107" i="147"/>
  <c r="F107" i="147"/>
  <c r="E107" i="147"/>
  <c r="D107" i="147"/>
  <c r="C107" i="147"/>
  <c r="X106" i="147"/>
  <c r="W106" i="147"/>
  <c r="U106" i="147"/>
  <c r="T106" i="147"/>
  <c r="S106" i="147"/>
  <c r="R106" i="147"/>
  <c r="Q106" i="147"/>
  <c r="P106" i="147"/>
  <c r="N106" i="147"/>
  <c r="M106" i="147"/>
  <c r="L106" i="147"/>
  <c r="K106" i="147"/>
  <c r="J106" i="147"/>
  <c r="I106" i="147"/>
  <c r="H106" i="147"/>
  <c r="G106" i="147"/>
  <c r="F106" i="147"/>
  <c r="E106" i="147"/>
  <c r="D106" i="147"/>
  <c r="C106" i="147"/>
  <c r="X105" i="147"/>
  <c r="W105" i="147"/>
  <c r="U105" i="147"/>
  <c r="T105" i="147"/>
  <c r="S105" i="147"/>
  <c r="R105" i="147"/>
  <c r="Q105" i="147"/>
  <c r="P105" i="147"/>
  <c r="N105" i="147"/>
  <c r="M105" i="147"/>
  <c r="L105" i="147"/>
  <c r="K105" i="147"/>
  <c r="J105" i="147"/>
  <c r="I105" i="147"/>
  <c r="H105" i="147"/>
  <c r="G105" i="147"/>
  <c r="F105" i="147"/>
  <c r="E105" i="147"/>
  <c r="D105" i="147"/>
  <c r="C105" i="147"/>
  <c r="X104" i="147"/>
  <c r="W104" i="147"/>
  <c r="U104" i="147"/>
  <c r="T104" i="147"/>
  <c r="S104" i="147"/>
  <c r="R104" i="147"/>
  <c r="Q104" i="147"/>
  <c r="P104" i="147"/>
  <c r="N104" i="147"/>
  <c r="M104" i="147"/>
  <c r="L104" i="147"/>
  <c r="K104" i="147"/>
  <c r="J104" i="147"/>
  <c r="I104" i="147"/>
  <c r="H104" i="147"/>
  <c r="G104" i="147"/>
  <c r="F104" i="147"/>
  <c r="E104" i="147"/>
  <c r="D104" i="147"/>
  <c r="C104" i="147"/>
  <c r="X103" i="147"/>
  <c r="W103" i="147"/>
  <c r="U103" i="147"/>
  <c r="T103" i="147"/>
  <c r="S103" i="147"/>
  <c r="R103" i="147"/>
  <c r="Q103" i="147"/>
  <c r="P103" i="147"/>
  <c r="N103" i="147"/>
  <c r="M103" i="147"/>
  <c r="L103" i="147"/>
  <c r="K103" i="147"/>
  <c r="J103" i="147"/>
  <c r="I103" i="147"/>
  <c r="H103" i="147"/>
  <c r="G103" i="147"/>
  <c r="F103" i="147"/>
  <c r="E103" i="147"/>
  <c r="D103" i="147"/>
  <c r="C103" i="147"/>
  <c r="X102" i="147"/>
  <c r="W102" i="147"/>
  <c r="U102" i="147"/>
  <c r="T102" i="147"/>
  <c r="S102" i="147"/>
  <c r="R102" i="147"/>
  <c r="Q102" i="147"/>
  <c r="P102" i="147"/>
  <c r="N102" i="147"/>
  <c r="M102" i="147"/>
  <c r="L102" i="147"/>
  <c r="K102" i="147"/>
  <c r="J102" i="147"/>
  <c r="I102" i="147"/>
  <c r="H102" i="147"/>
  <c r="G102" i="147"/>
  <c r="F102" i="147"/>
  <c r="E102" i="147"/>
  <c r="D102" i="147"/>
  <c r="C102" i="147"/>
  <c r="X101" i="147"/>
  <c r="W101" i="147"/>
  <c r="U101" i="147"/>
  <c r="T101" i="147"/>
  <c r="S101" i="147"/>
  <c r="R101" i="147"/>
  <c r="Q101" i="147"/>
  <c r="P101" i="147"/>
  <c r="N101" i="147"/>
  <c r="M101" i="147"/>
  <c r="L101" i="147"/>
  <c r="K101" i="147"/>
  <c r="J101" i="147"/>
  <c r="I101" i="147"/>
  <c r="H101" i="147"/>
  <c r="G101" i="147"/>
  <c r="F101" i="147"/>
  <c r="E101" i="147"/>
  <c r="D101" i="147"/>
  <c r="C101" i="147"/>
  <c r="X100" i="147"/>
  <c r="W100" i="147"/>
  <c r="U100" i="147"/>
  <c r="T100" i="147"/>
  <c r="S100" i="147"/>
  <c r="R100" i="147"/>
  <c r="Q100" i="147"/>
  <c r="P100" i="147"/>
  <c r="N100" i="147"/>
  <c r="M100" i="147"/>
  <c r="L100" i="147"/>
  <c r="K100" i="147"/>
  <c r="J100" i="147"/>
  <c r="I100" i="147"/>
  <c r="H100" i="147"/>
  <c r="G100" i="147"/>
  <c r="F100" i="147"/>
  <c r="E100" i="147"/>
  <c r="D100" i="147"/>
  <c r="C100" i="147"/>
  <c r="X99" i="147"/>
  <c r="W99" i="147"/>
  <c r="U99" i="147"/>
  <c r="T99" i="147"/>
  <c r="S99" i="147"/>
  <c r="R99" i="147"/>
  <c r="Q99" i="147"/>
  <c r="P99" i="147"/>
  <c r="N99" i="147"/>
  <c r="M99" i="147"/>
  <c r="L99" i="147"/>
  <c r="K99" i="147"/>
  <c r="J99" i="147"/>
  <c r="I99" i="147"/>
  <c r="H99" i="147"/>
  <c r="G99" i="147"/>
  <c r="F99" i="147"/>
  <c r="E99" i="147"/>
  <c r="D99" i="147"/>
  <c r="C99" i="147"/>
  <c r="X98" i="147"/>
  <c r="W98" i="147"/>
  <c r="U98" i="147"/>
  <c r="T98" i="147"/>
  <c r="S98" i="147"/>
  <c r="R98" i="147"/>
  <c r="Q98" i="147"/>
  <c r="P98" i="147"/>
  <c r="N98" i="147"/>
  <c r="M98" i="147"/>
  <c r="L98" i="147"/>
  <c r="K98" i="147"/>
  <c r="J98" i="147"/>
  <c r="I98" i="147"/>
  <c r="H98" i="147"/>
  <c r="G98" i="147"/>
  <c r="F98" i="147"/>
  <c r="E98" i="147"/>
  <c r="D98" i="147"/>
  <c r="C98" i="147"/>
  <c r="X97" i="147"/>
  <c r="W97" i="147"/>
  <c r="U97" i="147"/>
  <c r="T97" i="147"/>
  <c r="S97" i="147"/>
  <c r="R97" i="147"/>
  <c r="Q97" i="147"/>
  <c r="P97" i="147"/>
  <c r="N97" i="147"/>
  <c r="M97" i="147"/>
  <c r="L97" i="147"/>
  <c r="K97" i="147"/>
  <c r="J97" i="147"/>
  <c r="I97" i="147"/>
  <c r="H97" i="147"/>
  <c r="G97" i="147"/>
  <c r="F97" i="147"/>
  <c r="E97" i="147"/>
  <c r="D97" i="147"/>
  <c r="C97" i="147"/>
  <c r="X96" i="147"/>
  <c r="W96" i="147"/>
  <c r="U96" i="147"/>
  <c r="T96" i="147"/>
  <c r="S96" i="147"/>
  <c r="R96" i="147"/>
  <c r="Q96" i="147"/>
  <c r="P96" i="147"/>
  <c r="N96" i="147"/>
  <c r="M96" i="147"/>
  <c r="L96" i="147"/>
  <c r="K96" i="147"/>
  <c r="J96" i="147"/>
  <c r="I96" i="147"/>
  <c r="H96" i="147"/>
  <c r="G96" i="147"/>
  <c r="F96" i="147"/>
  <c r="E96" i="147"/>
  <c r="D96" i="147"/>
  <c r="C96" i="147"/>
  <c r="X95" i="147"/>
  <c r="W95" i="147"/>
  <c r="U95" i="147"/>
  <c r="T95" i="147"/>
  <c r="S95" i="147"/>
  <c r="R95" i="147"/>
  <c r="Q95" i="147"/>
  <c r="P95" i="147"/>
  <c r="N95" i="147"/>
  <c r="M95" i="147"/>
  <c r="L95" i="147"/>
  <c r="K95" i="147"/>
  <c r="J95" i="147"/>
  <c r="I95" i="147"/>
  <c r="H95" i="147"/>
  <c r="G95" i="147"/>
  <c r="F95" i="147"/>
  <c r="E95" i="147"/>
  <c r="D95" i="147"/>
  <c r="C95" i="147"/>
  <c r="X94" i="147"/>
  <c r="W94" i="147"/>
  <c r="U94" i="147"/>
  <c r="T94" i="147"/>
  <c r="S94" i="147"/>
  <c r="R94" i="147"/>
  <c r="Q94" i="147"/>
  <c r="P94" i="147"/>
  <c r="N94" i="147"/>
  <c r="M94" i="147"/>
  <c r="L94" i="147"/>
  <c r="K94" i="147"/>
  <c r="J94" i="147"/>
  <c r="I94" i="147"/>
  <c r="H94" i="147"/>
  <c r="G94" i="147"/>
  <c r="F94" i="147"/>
  <c r="E94" i="147"/>
  <c r="D94" i="147"/>
  <c r="C94" i="147"/>
  <c r="X93" i="147"/>
  <c r="W93" i="147"/>
  <c r="U93" i="147"/>
  <c r="T93" i="147"/>
  <c r="S93" i="147"/>
  <c r="R93" i="147"/>
  <c r="Q93" i="147"/>
  <c r="P93" i="147"/>
  <c r="N93" i="147"/>
  <c r="M93" i="147"/>
  <c r="L93" i="147"/>
  <c r="K93" i="147"/>
  <c r="J93" i="147"/>
  <c r="I93" i="147"/>
  <c r="H93" i="147"/>
  <c r="G93" i="147"/>
  <c r="F93" i="147"/>
  <c r="E93" i="147"/>
  <c r="D93" i="147"/>
  <c r="C93" i="147"/>
  <c r="X92" i="147"/>
  <c r="W92" i="147"/>
  <c r="U92" i="147"/>
  <c r="T92" i="147"/>
  <c r="S92" i="147"/>
  <c r="R92" i="147"/>
  <c r="Q92" i="147"/>
  <c r="P92" i="147"/>
  <c r="N92" i="147"/>
  <c r="M92" i="147"/>
  <c r="L92" i="147"/>
  <c r="K92" i="147"/>
  <c r="J92" i="147"/>
  <c r="I92" i="147"/>
  <c r="H92" i="147"/>
  <c r="G92" i="147"/>
  <c r="F92" i="147"/>
  <c r="E92" i="147"/>
  <c r="D92" i="147"/>
  <c r="C92" i="147"/>
  <c r="X90" i="147"/>
  <c r="W90" i="147"/>
  <c r="U90" i="147"/>
  <c r="T90" i="147"/>
  <c r="S90" i="147"/>
  <c r="R90" i="147"/>
  <c r="Q90" i="147"/>
  <c r="P90" i="147"/>
  <c r="N90" i="147"/>
  <c r="M90" i="147"/>
  <c r="L90" i="147"/>
  <c r="K90" i="147"/>
  <c r="J90" i="147"/>
  <c r="I90" i="147"/>
  <c r="H90" i="147"/>
  <c r="G90" i="147"/>
  <c r="F90" i="147"/>
  <c r="E90" i="147"/>
  <c r="D90" i="147"/>
  <c r="C90" i="147"/>
  <c r="X89" i="147"/>
  <c r="W89" i="147"/>
  <c r="U89" i="147"/>
  <c r="T89" i="147"/>
  <c r="S89" i="147"/>
  <c r="R89" i="147"/>
  <c r="Q89" i="147"/>
  <c r="P89" i="147"/>
  <c r="N89" i="147"/>
  <c r="M89" i="147"/>
  <c r="L89" i="147"/>
  <c r="K89" i="147"/>
  <c r="J89" i="147"/>
  <c r="I89" i="147"/>
  <c r="H89" i="147"/>
  <c r="G89" i="147"/>
  <c r="F89" i="147"/>
  <c r="E89" i="147"/>
  <c r="D89" i="147"/>
  <c r="C89" i="147"/>
  <c r="X88" i="147"/>
  <c r="W88" i="147"/>
  <c r="U88" i="147"/>
  <c r="T88" i="147"/>
  <c r="S88" i="147"/>
  <c r="R88" i="147"/>
  <c r="Q88" i="147"/>
  <c r="P88" i="147"/>
  <c r="N88" i="147"/>
  <c r="M88" i="147"/>
  <c r="L88" i="147"/>
  <c r="K88" i="147"/>
  <c r="J88" i="147"/>
  <c r="I88" i="147"/>
  <c r="H88" i="147"/>
  <c r="G88" i="147"/>
  <c r="F88" i="147"/>
  <c r="E88" i="147"/>
  <c r="D88" i="147"/>
  <c r="C88" i="147"/>
  <c r="X87" i="147"/>
  <c r="W87" i="147"/>
  <c r="U87" i="147"/>
  <c r="T87" i="147"/>
  <c r="S87" i="147"/>
  <c r="R87" i="147"/>
  <c r="Q87" i="147"/>
  <c r="P87" i="147"/>
  <c r="N87" i="147"/>
  <c r="M87" i="147"/>
  <c r="L87" i="147"/>
  <c r="K87" i="147"/>
  <c r="J87" i="147"/>
  <c r="I87" i="147"/>
  <c r="H87" i="147"/>
  <c r="G87" i="147"/>
  <c r="F87" i="147"/>
  <c r="E87" i="147"/>
  <c r="D87" i="147"/>
  <c r="C87" i="147"/>
  <c r="X86" i="147"/>
  <c r="W86" i="147"/>
  <c r="U86" i="147"/>
  <c r="T86" i="147"/>
  <c r="S86" i="147"/>
  <c r="R86" i="147"/>
  <c r="Q86" i="147"/>
  <c r="P86" i="147"/>
  <c r="N86" i="147"/>
  <c r="M86" i="147"/>
  <c r="L86" i="147"/>
  <c r="K86" i="147"/>
  <c r="J86" i="147"/>
  <c r="I86" i="147"/>
  <c r="H86" i="147"/>
  <c r="G86" i="147"/>
  <c r="F86" i="147"/>
  <c r="E86" i="147"/>
  <c r="D86" i="147"/>
  <c r="C86" i="147"/>
  <c r="X85" i="147"/>
  <c r="W85" i="147"/>
  <c r="U85" i="147"/>
  <c r="T85" i="147"/>
  <c r="S85" i="147"/>
  <c r="R85" i="147"/>
  <c r="Q85" i="147"/>
  <c r="P85" i="147"/>
  <c r="N85" i="147"/>
  <c r="M85" i="147"/>
  <c r="L85" i="147"/>
  <c r="K85" i="147"/>
  <c r="J85" i="147"/>
  <c r="I85" i="147"/>
  <c r="H85" i="147"/>
  <c r="G85" i="147"/>
  <c r="F85" i="147"/>
  <c r="E85" i="147"/>
  <c r="D85" i="147"/>
  <c r="C85" i="147"/>
  <c r="X84" i="147"/>
  <c r="W84" i="147"/>
  <c r="U84" i="147"/>
  <c r="T84" i="147"/>
  <c r="S84" i="147"/>
  <c r="R84" i="147"/>
  <c r="Q84" i="147"/>
  <c r="P84" i="147"/>
  <c r="N84" i="147"/>
  <c r="M84" i="147"/>
  <c r="L84" i="147"/>
  <c r="K84" i="147"/>
  <c r="J84" i="147"/>
  <c r="I84" i="147"/>
  <c r="H84" i="147"/>
  <c r="G84" i="147"/>
  <c r="F84" i="147"/>
  <c r="E84" i="147"/>
  <c r="D84" i="147"/>
  <c r="C84" i="147"/>
  <c r="X83" i="147"/>
  <c r="W83" i="147"/>
  <c r="U83" i="147"/>
  <c r="T83" i="147"/>
  <c r="S83" i="147"/>
  <c r="R83" i="147"/>
  <c r="Q83" i="147"/>
  <c r="P83" i="147"/>
  <c r="N83" i="147"/>
  <c r="M83" i="147"/>
  <c r="L83" i="147"/>
  <c r="K83" i="147"/>
  <c r="J83" i="147"/>
  <c r="I83" i="147"/>
  <c r="H83" i="147"/>
  <c r="G83" i="147"/>
  <c r="F83" i="147"/>
  <c r="E83" i="147"/>
  <c r="D83" i="147"/>
  <c r="C83" i="147"/>
  <c r="X82" i="147"/>
  <c r="W82" i="147"/>
  <c r="U82" i="147"/>
  <c r="T82" i="147"/>
  <c r="S82" i="147"/>
  <c r="R82" i="147"/>
  <c r="Q82" i="147"/>
  <c r="P82" i="147"/>
  <c r="N82" i="147"/>
  <c r="M82" i="147"/>
  <c r="L82" i="147"/>
  <c r="K82" i="147"/>
  <c r="J82" i="147"/>
  <c r="I82" i="147"/>
  <c r="H82" i="147"/>
  <c r="G82" i="147"/>
  <c r="F82" i="147"/>
  <c r="E82" i="147"/>
  <c r="D82" i="147"/>
  <c r="C82" i="147"/>
  <c r="X81" i="147"/>
  <c r="W81" i="147"/>
  <c r="U81" i="147"/>
  <c r="T81" i="147"/>
  <c r="S81" i="147"/>
  <c r="R81" i="147"/>
  <c r="Q81" i="147"/>
  <c r="P81" i="147"/>
  <c r="N81" i="147"/>
  <c r="M81" i="147"/>
  <c r="L81" i="147"/>
  <c r="K81" i="147"/>
  <c r="J81" i="147"/>
  <c r="I81" i="147"/>
  <c r="H81" i="147"/>
  <c r="G81" i="147"/>
  <c r="F81" i="147"/>
  <c r="E81" i="147"/>
  <c r="D81" i="147"/>
  <c r="C81" i="147"/>
  <c r="X80" i="147"/>
  <c r="W80" i="147"/>
  <c r="U80" i="147"/>
  <c r="T80" i="147"/>
  <c r="S80" i="147"/>
  <c r="R80" i="147"/>
  <c r="Q80" i="147"/>
  <c r="P80" i="147"/>
  <c r="N80" i="147"/>
  <c r="M80" i="147"/>
  <c r="L80" i="147"/>
  <c r="K80" i="147"/>
  <c r="J80" i="147"/>
  <c r="I80" i="147"/>
  <c r="H80" i="147"/>
  <c r="G80" i="147"/>
  <c r="F80" i="147"/>
  <c r="E80" i="147"/>
  <c r="D80" i="147"/>
  <c r="C80" i="147"/>
  <c r="X79" i="147"/>
  <c r="W79" i="147"/>
  <c r="U79" i="147"/>
  <c r="T79" i="147"/>
  <c r="S79" i="147"/>
  <c r="R79" i="147"/>
  <c r="Q79" i="147"/>
  <c r="P79" i="147"/>
  <c r="N79" i="147"/>
  <c r="M79" i="147"/>
  <c r="L79" i="147"/>
  <c r="K79" i="147"/>
  <c r="J79" i="147"/>
  <c r="I79" i="147"/>
  <c r="H79" i="147"/>
  <c r="G79" i="147"/>
  <c r="F79" i="147"/>
  <c r="E79" i="147"/>
  <c r="D79" i="147"/>
  <c r="C79" i="147"/>
  <c r="X78" i="147"/>
  <c r="W78" i="147"/>
  <c r="U78" i="147"/>
  <c r="T78" i="147"/>
  <c r="S78" i="147"/>
  <c r="R78" i="147"/>
  <c r="Q78" i="147"/>
  <c r="P78" i="147"/>
  <c r="N78" i="147"/>
  <c r="M78" i="147"/>
  <c r="L78" i="147"/>
  <c r="K78" i="147"/>
  <c r="J78" i="147"/>
  <c r="I78" i="147"/>
  <c r="H78" i="147"/>
  <c r="G78" i="147"/>
  <c r="F78" i="147"/>
  <c r="E78" i="147"/>
  <c r="D78" i="147"/>
  <c r="C78" i="147"/>
  <c r="X77" i="147"/>
  <c r="W77" i="147"/>
  <c r="U77" i="147"/>
  <c r="T77" i="147"/>
  <c r="S77" i="147"/>
  <c r="R77" i="147"/>
  <c r="Q77" i="147"/>
  <c r="P77" i="147"/>
  <c r="N77" i="147"/>
  <c r="M77" i="147"/>
  <c r="L77" i="147"/>
  <c r="K77" i="147"/>
  <c r="J77" i="147"/>
  <c r="I77" i="147"/>
  <c r="H77" i="147"/>
  <c r="G77" i="147"/>
  <c r="F77" i="147"/>
  <c r="E77" i="147"/>
  <c r="D77" i="147"/>
  <c r="C77" i="147"/>
  <c r="X76" i="147"/>
  <c r="W76" i="147"/>
  <c r="U76" i="147"/>
  <c r="T76" i="147"/>
  <c r="S76" i="147"/>
  <c r="R76" i="147"/>
  <c r="Q76" i="147"/>
  <c r="P76" i="147"/>
  <c r="N76" i="147"/>
  <c r="M76" i="147"/>
  <c r="L76" i="147"/>
  <c r="K76" i="147"/>
  <c r="J76" i="147"/>
  <c r="I76" i="147"/>
  <c r="H76" i="147"/>
  <c r="G76" i="147"/>
  <c r="F76" i="147"/>
  <c r="E76" i="147"/>
  <c r="D76" i="147"/>
  <c r="C76" i="147"/>
  <c r="X75" i="147"/>
  <c r="W75" i="147"/>
  <c r="U75" i="147"/>
  <c r="T75" i="147"/>
  <c r="S75" i="147"/>
  <c r="R75" i="147"/>
  <c r="Q75" i="147"/>
  <c r="P75" i="147"/>
  <c r="N75" i="147"/>
  <c r="M75" i="147"/>
  <c r="L75" i="147"/>
  <c r="K75" i="147"/>
  <c r="J75" i="147"/>
  <c r="I75" i="147"/>
  <c r="H75" i="147"/>
  <c r="G75" i="147"/>
  <c r="F75" i="147"/>
  <c r="E75" i="147"/>
  <c r="D75" i="147"/>
  <c r="C75" i="147"/>
  <c r="F91" i="147"/>
  <c r="J74" i="147"/>
  <c r="D74" i="147"/>
  <c r="E74" i="147"/>
  <c r="F74" i="147"/>
  <c r="G74" i="147"/>
  <c r="H74" i="147"/>
  <c r="I74" i="147"/>
  <c r="D91" i="147"/>
  <c r="E91" i="147"/>
  <c r="G91" i="147"/>
  <c r="H91" i="147"/>
  <c r="I91" i="147"/>
  <c r="J91" i="147"/>
  <c r="L128" i="146" l="1"/>
  <c r="L127" i="146"/>
  <c r="K113" i="139"/>
  <c r="G105" i="146" l="1"/>
  <c r="G130" i="146"/>
  <c r="G114" i="146"/>
  <c r="G126" i="146"/>
  <c r="L105" i="146"/>
  <c r="L8" i="146"/>
  <c r="L16" i="146"/>
  <c r="L24" i="146"/>
  <c r="L30" i="146"/>
  <c r="L32" i="146"/>
  <c r="L38" i="146"/>
  <c r="L40" i="146"/>
  <c r="L42" i="146"/>
  <c r="L44" i="146"/>
  <c r="L46" i="146"/>
  <c r="L48" i="146"/>
  <c r="L54" i="146"/>
  <c r="L64" i="146"/>
  <c r="L70" i="146"/>
  <c r="L72" i="146"/>
  <c r="L74" i="146"/>
  <c r="G109" i="146"/>
  <c r="L106" i="146"/>
  <c r="L76" i="146"/>
  <c r="L90" i="146"/>
  <c r="G131" i="146"/>
  <c r="L13" i="146"/>
  <c r="L78" i="146"/>
  <c r="L80" i="146"/>
  <c r="G93" i="146"/>
  <c r="G95" i="146"/>
  <c r="G96" i="146"/>
  <c r="G97" i="146"/>
  <c r="G99" i="146"/>
  <c r="G100" i="146"/>
  <c r="G101" i="146"/>
  <c r="G103" i="146"/>
  <c r="G5" i="146"/>
  <c r="G115" i="146"/>
  <c r="G118" i="146"/>
  <c r="G119" i="146"/>
  <c r="G120" i="146"/>
  <c r="G121" i="146"/>
  <c r="G122" i="146"/>
  <c r="G123" i="146"/>
  <c r="G124" i="146"/>
  <c r="G8" i="146"/>
  <c r="G10" i="146"/>
  <c r="G16" i="146"/>
  <c r="G18" i="146"/>
  <c r="G24" i="146"/>
  <c r="G26" i="146"/>
  <c r="G32" i="146"/>
  <c r="G34" i="146"/>
  <c r="G40" i="146"/>
  <c r="G42" i="146"/>
  <c r="G48" i="146"/>
  <c r="G50" i="146"/>
  <c r="G56" i="146"/>
  <c r="G58" i="146"/>
  <c r="G64" i="146"/>
  <c r="G66" i="146"/>
  <c r="G72" i="146"/>
  <c r="G74" i="146"/>
  <c r="G80" i="146"/>
  <c r="G82" i="146"/>
  <c r="G88" i="146"/>
  <c r="G111" i="146"/>
  <c r="G127" i="146"/>
  <c r="G6" i="146"/>
  <c r="G12" i="146"/>
  <c r="G14" i="146"/>
  <c r="G20" i="146"/>
  <c r="G22" i="146"/>
  <c r="G28" i="146"/>
  <c r="G30" i="146"/>
  <c r="G36" i="146"/>
  <c r="G38" i="146"/>
  <c r="G44" i="146"/>
  <c r="G46" i="146"/>
  <c r="G52" i="146"/>
  <c r="G54" i="146"/>
  <c r="G60" i="146"/>
  <c r="G62" i="146"/>
  <c r="G68" i="146"/>
  <c r="G70" i="146"/>
  <c r="G76" i="146"/>
  <c r="G78" i="146"/>
  <c r="G84" i="146"/>
  <c r="G86" i="146"/>
  <c r="L62" i="146"/>
  <c r="L112" i="146"/>
  <c r="L113" i="146"/>
  <c r="L114" i="146"/>
  <c r="L129" i="146"/>
  <c r="L22" i="146"/>
  <c r="L15" i="146"/>
  <c r="L56" i="146"/>
  <c r="G104" i="146"/>
  <c r="L115" i="146"/>
  <c r="G125" i="146"/>
  <c r="L130" i="146"/>
  <c r="L131" i="146"/>
  <c r="L47" i="146"/>
  <c r="L88" i="146"/>
  <c r="L116" i="146"/>
  <c r="L117" i="146"/>
  <c r="L118" i="146"/>
  <c r="G7" i="146"/>
  <c r="G9" i="146"/>
  <c r="G11" i="146"/>
  <c r="G13" i="146"/>
  <c r="G15" i="146"/>
  <c r="G17" i="146"/>
  <c r="G19" i="146"/>
  <c r="G21" i="146"/>
  <c r="G23" i="146"/>
  <c r="G25" i="146"/>
  <c r="G27" i="146"/>
  <c r="G29" i="146"/>
  <c r="G31" i="146"/>
  <c r="G33" i="146"/>
  <c r="G35" i="146"/>
  <c r="G37" i="146"/>
  <c r="G39" i="146"/>
  <c r="G41" i="146"/>
  <c r="G43" i="146"/>
  <c r="G45" i="146"/>
  <c r="G47" i="146"/>
  <c r="G49" i="146"/>
  <c r="G51" i="146"/>
  <c r="G53" i="146"/>
  <c r="G55" i="146"/>
  <c r="G57" i="146"/>
  <c r="G59" i="146"/>
  <c r="G61" i="146"/>
  <c r="G63" i="146"/>
  <c r="G65" i="146"/>
  <c r="G67" i="146"/>
  <c r="G69" i="146"/>
  <c r="G71" i="146"/>
  <c r="G73" i="146"/>
  <c r="G75" i="146"/>
  <c r="G77" i="146"/>
  <c r="G79" i="146"/>
  <c r="G81" i="146"/>
  <c r="G83" i="146"/>
  <c r="G85" i="146"/>
  <c r="G87" i="146"/>
  <c r="G89" i="146"/>
  <c r="L21" i="146"/>
  <c r="L23" i="146"/>
  <c r="L45" i="146"/>
  <c r="L57" i="146"/>
  <c r="L59" i="146"/>
  <c r="L86" i="146"/>
  <c r="G112" i="146"/>
  <c r="G113" i="146"/>
  <c r="L119" i="146"/>
  <c r="G128" i="146"/>
  <c r="G129" i="146"/>
  <c r="L6" i="146"/>
  <c r="L53" i="146"/>
  <c r="L61" i="146"/>
  <c r="L63" i="146"/>
  <c r="L77" i="146"/>
  <c r="L89" i="146"/>
  <c r="L120" i="146"/>
  <c r="L121" i="146"/>
  <c r="L122" i="146"/>
  <c r="L14" i="146"/>
  <c r="L103" i="146"/>
  <c r="L104" i="146"/>
  <c r="G116" i="146"/>
  <c r="G117" i="146"/>
  <c r="L123" i="146"/>
  <c r="L124" i="146"/>
  <c r="L98" i="146"/>
  <c r="L125" i="146"/>
  <c r="L126" i="146"/>
  <c r="L111" i="146"/>
  <c r="L17" i="146"/>
  <c r="L19" i="146"/>
  <c r="L34" i="146"/>
  <c r="L36" i="146"/>
  <c r="L49" i="146"/>
  <c r="L51" i="146"/>
  <c r="L66" i="146"/>
  <c r="L68" i="146"/>
  <c r="L79" i="146"/>
  <c r="L81" i="146"/>
  <c r="L83" i="146"/>
  <c r="G91" i="146"/>
  <c r="G92" i="146"/>
  <c r="L101" i="146"/>
  <c r="L102" i="146"/>
  <c r="L107" i="146"/>
  <c r="L108" i="146"/>
  <c r="L10" i="146"/>
  <c r="L12" i="146"/>
  <c r="L25" i="146"/>
  <c r="L27" i="146"/>
  <c r="L55" i="146"/>
  <c r="L87" i="146"/>
  <c r="G94" i="146"/>
  <c r="L109" i="146"/>
  <c r="L110" i="146"/>
  <c r="L29" i="146"/>
  <c r="L31" i="146"/>
  <c r="L85" i="146"/>
  <c r="G98" i="146"/>
  <c r="L18" i="146"/>
  <c r="L20" i="146"/>
  <c r="L33" i="146"/>
  <c r="L50" i="146"/>
  <c r="L52" i="146"/>
  <c r="L65" i="146"/>
  <c r="L67" i="146"/>
  <c r="L82" i="146"/>
  <c r="L84" i="146"/>
  <c r="L91" i="146"/>
  <c r="L92" i="146"/>
  <c r="G102" i="146"/>
  <c r="G107" i="146"/>
  <c r="G108" i="146"/>
  <c r="L7" i="146"/>
  <c r="L35" i="146"/>
  <c r="L37" i="146"/>
  <c r="L39" i="146"/>
  <c r="L69" i="146"/>
  <c r="L93" i="146"/>
  <c r="L95" i="146"/>
  <c r="L96" i="146"/>
  <c r="G106" i="146"/>
  <c r="L9" i="146"/>
  <c r="L11" i="146"/>
  <c r="L26" i="146"/>
  <c r="L28" i="146"/>
  <c r="L41" i="146"/>
  <c r="L43" i="146"/>
  <c r="L58" i="146"/>
  <c r="L60" i="146"/>
  <c r="L71" i="146"/>
  <c r="L73" i="146"/>
  <c r="L75" i="146"/>
  <c r="L94" i="146"/>
  <c r="L97" i="146"/>
  <c r="L99" i="146"/>
  <c r="L100" i="146"/>
  <c r="G110" i="146"/>
  <c r="G90" i="146"/>
  <c r="L128" i="152" l="1"/>
  <c r="L111" i="152"/>
  <c r="L9" i="152"/>
  <c r="L12" i="152"/>
  <c r="L25" i="152"/>
  <c r="L33" i="152"/>
  <c r="L41" i="152"/>
  <c r="L49" i="152"/>
  <c r="L65" i="152"/>
  <c r="L73" i="152"/>
  <c r="L81" i="152"/>
  <c r="L94" i="152"/>
  <c r="L102" i="152"/>
  <c r="L6" i="152"/>
  <c r="L129" i="152"/>
  <c r="L45" i="152"/>
  <c r="L53" i="152"/>
  <c r="L61" i="152"/>
  <c r="L69" i="152"/>
  <c r="L119" i="152"/>
  <c r="L127" i="152"/>
  <c r="L92" i="152"/>
  <c r="L100" i="152"/>
  <c r="L108" i="152"/>
  <c r="L29" i="152"/>
  <c r="L77" i="152"/>
  <c r="L18" i="152"/>
  <c r="L95" i="152"/>
  <c r="L14" i="152"/>
  <c r="L22" i="152"/>
  <c r="L31" i="152"/>
  <c r="L39" i="152"/>
  <c r="L47" i="152"/>
  <c r="L55" i="152"/>
  <c r="L63" i="152"/>
  <c r="L87" i="152"/>
  <c r="L121" i="152"/>
  <c r="L76" i="152"/>
  <c r="L84" i="152"/>
  <c r="L118" i="152"/>
  <c r="L126" i="152"/>
  <c r="L91" i="152"/>
  <c r="L99" i="152"/>
  <c r="L107" i="152"/>
  <c r="L110" i="152"/>
  <c r="L112" i="152"/>
  <c r="L120" i="152"/>
  <c r="L96" i="152"/>
  <c r="L104" i="152"/>
  <c r="L117" i="152"/>
  <c r="L125" i="152"/>
  <c r="L8" i="152"/>
  <c r="L16" i="152"/>
  <c r="L32" i="152"/>
  <c r="L48" i="152"/>
  <c r="L56" i="152"/>
  <c r="L64" i="152"/>
  <c r="L72" i="152"/>
  <c r="L80" i="152"/>
  <c r="L88" i="152"/>
  <c r="L93" i="152"/>
  <c r="L101" i="152"/>
  <c r="L109" i="152"/>
  <c r="L13" i="152"/>
  <c r="L97" i="152"/>
  <c r="L105" i="152"/>
  <c r="L115" i="152"/>
  <c r="L123" i="152"/>
  <c r="L10" i="152"/>
  <c r="L24" i="152"/>
  <c r="L40" i="152"/>
  <c r="L114" i="152"/>
  <c r="L122" i="152"/>
  <c r="L130" i="152"/>
  <c r="L71" i="152"/>
  <c r="L79" i="152"/>
  <c r="L20" i="152"/>
  <c r="L36" i="152"/>
  <c r="L44" i="152"/>
  <c r="L60" i="152"/>
  <c r="L90" i="152"/>
  <c r="L98" i="152"/>
  <c r="L106" i="152"/>
  <c r="L113" i="152"/>
  <c r="L116" i="152"/>
  <c r="L124" i="152"/>
  <c r="L11" i="152"/>
  <c r="L103" i="152"/>
  <c r="L17" i="152"/>
  <c r="L37" i="152"/>
  <c r="L85" i="152"/>
  <c r="L7" i="152"/>
  <c r="L23" i="152"/>
  <c r="L26" i="152"/>
  <c r="L34" i="152"/>
  <c r="L42" i="152"/>
  <c r="L50" i="152"/>
  <c r="L58" i="152"/>
  <c r="L66" i="152"/>
  <c r="L74" i="152"/>
  <c r="L82" i="152"/>
  <c r="L19" i="152"/>
  <c r="L28" i="152"/>
  <c r="L52" i="152"/>
  <c r="L68" i="152"/>
  <c r="L57" i="152"/>
  <c r="L15" i="152"/>
  <c r="L30" i="152"/>
  <c r="L38" i="152"/>
  <c r="L46" i="152"/>
  <c r="L54" i="152"/>
  <c r="L62" i="152"/>
  <c r="L70" i="152"/>
  <c r="L78" i="152"/>
  <c r="L86" i="152"/>
  <c r="L21" i="152"/>
  <c r="L27" i="152"/>
  <c r="L35" i="152"/>
  <c r="L43" i="152"/>
  <c r="L51" i="152"/>
  <c r="L59" i="152"/>
  <c r="L67" i="152"/>
  <c r="L75" i="152"/>
  <c r="L83" i="152"/>
  <c r="L89" i="152"/>
  <c r="L4" i="152" l="1"/>
  <c r="L5" i="152"/>
  <c r="C109" i="149" l="1"/>
  <c r="E109" i="149"/>
  <c r="E130" i="149"/>
  <c r="D130" i="149"/>
  <c r="J130" i="155"/>
  <c r="E106" i="148"/>
  <c r="G106" i="148"/>
  <c r="D106" i="148"/>
  <c r="F106" i="148"/>
  <c r="H106" i="148"/>
  <c r="I106" i="148"/>
  <c r="C106" i="148"/>
  <c r="D109" i="149" l="1"/>
  <c r="C130" i="149"/>
  <c r="H114" i="158"/>
  <c r="C114" i="158"/>
  <c r="H92" i="158"/>
  <c r="C92" i="158"/>
  <c r="H6" i="158"/>
  <c r="C6" i="158"/>
  <c r="J124" i="155" l="1"/>
  <c r="J114" i="155"/>
  <c r="B90" i="155"/>
  <c r="B91" i="155" s="1"/>
  <c r="B92" i="155" s="1"/>
  <c r="B93" i="155" s="1"/>
  <c r="B94" i="155" s="1"/>
  <c r="B95" i="155" s="1"/>
  <c r="B96" i="155" s="1"/>
  <c r="B97" i="155" s="1"/>
  <c r="B98" i="155" s="1"/>
  <c r="B99" i="155" s="1"/>
  <c r="B100" i="155" s="1"/>
  <c r="B101" i="155" s="1"/>
  <c r="B102" i="155" s="1"/>
  <c r="B103" i="155" s="1"/>
  <c r="B104" i="155" s="1"/>
  <c r="J129" i="155" l="1"/>
  <c r="J128" i="155"/>
  <c r="J112" i="155"/>
  <c r="J125" i="155"/>
  <c r="J126" i="155"/>
  <c r="J123" i="155"/>
  <c r="J122" i="155"/>
  <c r="J113" i="155"/>
  <c r="J119" i="155"/>
  <c r="J127" i="155"/>
  <c r="J118" i="155"/>
  <c r="J116" i="155"/>
  <c r="J115" i="155"/>
  <c r="J121" i="155"/>
  <c r="J120" i="155"/>
  <c r="J111" i="155"/>
  <c r="J117" i="155"/>
  <c r="B90" i="149" l="1"/>
  <c r="B91" i="149" s="1"/>
  <c r="B92" i="149" s="1"/>
  <c r="B93" i="149" s="1"/>
  <c r="B94" i="149" s="1"/>
  <c r="B95" i="149" s="1"/>
  <c r="B96" i="149" s="1"/>
  <c r="B97" i="149" s="1"/>
  <c r="B98" i="149" s="1"/>
  <c r="B99" i="149" s="1"/>
  <c r="B100" i="149" s="1"/>
  <c r="B101" i="149" s="1"/>
  <c r="B102" i="149" s="1"/>
  <c r="B103" i="149" s="1"/>
  <c r="B104" i="149" s="1"/>
  <c r="D129" i="149"/>
  <c r="C129" i="149"/>
  <c r="D108" i="149"/>
  <c r="C108" i="149"/>
  <c r="D128" i="149"/>
  <c r="E128" i="149"/>
  <c r="D107" i="149"/>
  <c r="C107" i="149"/>
  <c r="D127" i="149"/>
  <c r="C127" i="149"/>
  <c r="D106" i="149"/>
  <c r="C106" i="149"/>
  <c r="D126" i="149"/>
  <c r="C126" i="149"/>
  <c r="D105" i="149"/>
  <c r="C105" i="149"/>
  <c r="D125" i="149"/>
  <c r="C125" i="149"/>
  <c r="D104" i="149"/>
  <c r="C104" i="149"/>
  <c r="D124" i="149"/>
  <c r="C124" i="149"/>
  <c r="D103" i="149"/>
  <c r="C103" i="149"/>
  <c r="D123" i="149"/>
  <c r="C123" i="149"/>
  <c r="D102" i="149"/>
  <c r="C102" i="149"/>
  <c r="D122" i="149"/>
  <c r="D101" i="149"/>
  <c r="C101" i="149"/>
  <c r="D121" i="149"/>
  <c r="C121" i="149"/>
  <c r="C100" i="149"/>
  <c r="D120" i="149"/>
  <c r="D99" i="149"/>
  <c r="C99" i="149"/>
  <c r="D119" i="149"/>
  <c r="C119" i="149"/>
  <c r="D98" i="149"/>
  <c r="C98" i="149"/>
  <c r="D118" i="149"/>
  <c r="C118" i="149"/>
  <c r="D97" i="149"/>
  <c r="C97" i="149"/>
  <c r="D117" i="149"/>
  <c r="C117" i="149"/>
  <c r="C96" i="149"/>
  <c r="D116" i="149"/>
  <c r="C116" i="149"/>
  <c r="D95" i="149"/>
  <c r="C95" i="149"/>
  <c r="D115" i="149"/>
  <c r="C115" i="149"/>
  <c r="D94" i="149"/>
  <c r="C94" i="149"/>
  <c r="D114" i="149"/>
  <c r="D93" i="149"/>
  <c r="C93" i="149"/>
  <c r="D113" i="149"/>
  <c r="C113" i="149"/>
  <c r="C92" i="149"/>
  <c r="D112" i="149"/>
  <c r="D91" i="149"/>
  <c r="C91" i="149"/>
  <c r="D111" i="149"/>
  <c r="C111" i="149"/>
  <c r="D90" i="149"/>
  <c r="C90" i="149"/>
  <c r="D110" i="149"/>
  <c r="C110" i="149"/>
  <c r="D89" i="149"/>
  <c r="C89" i="149"/>
  <c r="I89" i="148"/>
  <c r="H89" i="148"/>
  <c r="G89" i="148"/>
  <c r="F89" i="148"/>
  <c r="E89" i="148"/>
  <c r="D89" i="148"/>
  <c r="C89" i="148"/>
  <c r="C82" i="148"/>
  <c r="C80" i="148"/>
  <c r="H79" i="148"/>
  <c r="C78" i="148"/>
  <c r="H77" i="148"/>
  <c r="G77" i="148"/>
  <c r="C76" i="148"/>
  <c r="X91" i="147"/>
  <c r="W91" i="147"/>
  <c r="U91" i="147"/>
  <c r="T91" i="147"/>
  <c r="R91" i="147"/>
  <c r="Q91" i="147"/>
  <c r="P91" i="147"/>
  <c r="N91" i="147"/>
  <c r="M91" i="147"/>
  <c r="L91" i="147"/>
  <c r="K91" i="147"/>
  <c r="X74" i="147"/>
  <c r="W74" i="147"/>
  <c r="U74" i="147"/>
  <c r="T74" i="147"/>
  <c r="R74" i="147"/>
  <c r="Q74" i="147"/>
  <c r="P74" i="147"/>
  <c r="N74" i="147"/>
  <c r="M74" i="147"/>
  <c r="L74" i="147"/>
  <c r="K74" i="147"/>
  <c r="S91" i="147"/>
  <c r="G90" i="148" l="1"/>
  <c r="I78" i="148"/>
  <c r="E4" i="149"/>
  <c r="E120" i="149"/>
  <c r="E91" i="149"/>
  <c r="E92" i="149"/>
  <c r="E96" i="149"/>
  <c r="E107" i="149"/>
  <c r="I104" i="148"/>
  <c r="F91" i="148"/>
  <c r="I75" i="148"/>
  <c r="F93" i="148"/>
  <c r="I77" i="148"/>
  <c r="F95" i="148"/>
  <c r="I79" i="148"/>
  <c r="F97" i="148"/>
  <c r="I81" i="148"/>
  <c r="F99" i="148"/>
  <c r="I83" i="148"/>
  <c r="F101" i="148"/>
  <c r="I85" i="148"/>
  <c r="F103" i="148"/>
  <c r="I87" i="148"/>
  <c r="F105" i="148"/>
  <c r="C92" i="148"/>
  <c r="G93" i="148"/>
  <c r="C94" i="148"/>
  <c r="G95" i="148"/>
  <c r="C96" i="148"/>
  <c r="G97" i="148"/>
  <c r="C98" i="148"/>
  <c r="G99" i="148"/>
  <c r="C100" i="148"/>
  <c r="G101" i="148"/>
  <c r="C102" i="148"/>
  <c r="G103" i="148"/>
  <c r="C104" i="148"/>
  <c r="G105" i="148"/>
  <c r="E112" i="149"/>
  <c r="E99" i="149"/>
  <c r="E100" i="149"/>
  <c r="D100" i="149"/>
  <c r="E114" i="149"/>
  <c r="E94" i="149"/>
  <c r="E122" i="149"/>
  <c r="E102" i="149"/>
  <c r="D92" i="149"/>
  <c r="E93" i="149"/>
  <c r="E101" i="149"/>
  <c r="E95" i="149"/>
  <c r="E103" i="149"/>
  <c r="D96" i="149"/>
  <c r="E104" i="149"/>
  <c r="S74" i="147"/>
  <c r="E89" i="149"/>
  <c r="E97" i="149"/>
  <c r="E105" i="149"/>
  <c r="E108" i="149"/>
  <c r="E90" i="149"/>
  <c r="E98" i="149"/>
  <c r="E106" i="149"/>
  <c r="C90" i="148"/>
  <c r="C73" i="148"/>
  <c r="G91" i="148"/>
  <c r="G74" i="148"/>
  <c r="G73" i="148"/>
  <c r="H73" i="148"/>
  <c r="C74" i="148"/>
  <c r="I73" i="148"/>
  <c r="G76" i="148"/>
  <c r="C77" i="148"/>
  <c r="G78" i="148"/>
  <c r="G82" i="148"/>
  <c r="G80" i="148"/>
  <c r="F90" i="148"/>
  <c r="I74" i="148"/>
  <c r="F92" i="148"/>
  <c r="I76" i="148"/>
  <c r="I80" i="148"/>
  <c r="D90" i="148"/>
  <c r="H91" i="148"/>
  <c r="I91" i="148"/>
  <c r="C75" i="148"/>
  <c r="D92" i="148"/>
  <c r="E92" i="148"/>
  <c r="H93" i="148"/>
  <c r="I93" i="148"/>
  <c r="D94" i="148"/>
  <c r="H95" i="148"/>
  <c r="C79" i="148"/>
  <c r="D96" i="148"/>
  <c r="H97" i="148"/>
  <c r="I97" i="148"/>
  <c r="C81" i="148"/>
  <c r="D98" i="148"/>
  <c r="H99" i="148"/>
  <c r="H82" i="148"/>
  <c r="C83" i="148"/>
  <c r="D100" i="148"/>
  <c r="G84" i="148"/>
  <c r="H101" i="148"/>
  <c r="C85" i="148"/>
  <c r="D102" i="148"/>
  <c r="G86" i="148"/>
  <c r="H103" i="148"/>
  <c r="H86" i="148"/>
  <c r="C87" i="148"/>
  <c r="D104" i="148"/>
  <c r="G88" i="148"/>
  <c r="H105" i="148"/>
  <c r="H74" i="148"/>
  <c r="E90" i="148"/>
  <c r="H76" i="148"/>
  <c r="E94" i="148"/>
  <c r="I95" i="148"/>
  <c r="E96" i="148"/>
  <c r="H80" i="148"/>
  <c r="E98" i="148"/>
  <c r="I99" i="148"/>
  <c r="E100" i="148"/>
  <c r="H84" i="148"/>
  <c r="I101" i="148"/>
  <c r="E102" i="148"/>
  <c r="I103" i="148"/>
  <c r="E104" i="148"/>
  <c r="H88" i="148"/>
  <c r="I105" i="148"/>
  <c r="F94" i="148"/>
  <c r="F96" i="148"/>
  <c r="F98" i="148"/>
  <c r="I82" i="148"/>
  <c r="F100" i="148"/>
  <c r="I84" i="148"/>
  <c r="F102" i="148"/>
  <c r="I86" i="148"/>
  <c r="F104" i="148"/>
  <c r="I88" i="148"/>
  <c r="C91" i="148"/>
  <c r="G92" i="148"/>
  <c r="C93" i="148"/>
  <c r="G94" i="148"/>
  <c r="C95" i="148"/>
  <c r="G96" i="148"/>
  <c r="C97" i="148"/>
  <c r="G98" i="148"/>
  <c r="C99" i="148"/>
  <c r="G100" i="148"/>
  <c r="C101" i="148"/>
  <c r="G102" i="148"/>
  <c r="C103" i="148"/>
  <c r="G104" i="148"/>
  <c r="C105" i="148"/>
  <c r="H90" i="148"/>
  <c r="D91" i="148"/>
  <c r="E91" i="148"/>
  <c r="G75" i="148"/>
  <c r="H92" i="148"/>
  <c r="I92" i="148"/>
  <c r="D93" i="148"/>
  <c r="E93" i="148"/>
  <c r="H94" i="148"/>
  <c r="D95" i="148"/>
  <c r="G79" i="148"/>
  <c r="H96" i="148"/>
  <c r="D97" i="148"/>
  <c r="E97" i="148"/>
  <c r="G81" i="148"/>
  <c r="H98" i="148"/>
  <c r="H81" i="148"/>
  <c r="D99" i="148"/>
  <c r="G83" i="148"/>
  <c r="H100" i="148"/>
  <c r="H83" i="148"/>
  <c r="C84" i="148"/>
  <c r="D101" i="148"/>
  <c r="G85" i="148"/>
  <c r="H102" i="148"/>
  <c r="H85" i="148"/>
  <c r="C86" i="148"/>
  <c r="D103" i="148"/>
  <c r="G87" i="148"/>
  <c r="H104" i="148"/>
  <c r="H87" i="148"/>
  <c r="C88" i="148"/>
  <c r="D105" i="148"/>
  <c r="I90" i="148"/>
  <c r="I94" i="148"/>
  <c r="E95" i="148"/>
  <c r="I96" i="148"/>
  <c r="I98" i="148"/>
  <c r="E99" i="148"/>
  <c r="I100" i="148"/>
  <c r="E101" i="148"/>
  <c r="I102" i="148"/>
  <c r="E103" i="148"/>
  <c r="E105" i="148"/>
  <c r="H75" i="148"/>
  <c r="H78" i="148"/>
  <c r="E111" i="149"/>
  <c r="E113" i="149"/>
  <c r="E115" i="149"/>
  <c r="E117" i="149"/>
  <c r="E119" i="149"/>
  <c r="E121" i="149"/>
  <c r="E123" i="149"/>
  <c r="E125" i="149"/>
  <c r="E127" i="149"/>
  <c r="E129" i="149"/>
  <c r="C114" i="149"/>
  <c r="C122" i="149"/>
  <c r="C112" i="149"/>
  <c r="C120" i="149"/>
  <c r="C128" i="149"/>
  <c r="E110" i="149"/>
  <c r="E116" i="149"/>
  <c r="E118" i="149"/>
  <c r="E124" i="149"/>
  <c r="E126" i="149"/>
</calcChain>
</file>

<file path=xl/sharedStrings.xml><?xml version="1.0" encoding="utf-8"?>
<sst xmlns="http://schemas.openxmlformats.org/spreadsheetml/2006/main" count="2429" uniqueCount="665">
  <si>
    <t>March 2024 Economic and fiscal outlook – detailed forecast tables: economy</t>
  </si>
  <si>
    <t>Table 1.1: GDP Expenditure Components (Chain-Linked Volumes)</t>
  </si>
  <si>
    <t>Table 1.2: GDP Expenditure Components (Current Prices)</t>
  </si>
  <si>
    <t>Table 1.3: GDP Income Components</t>
  </si>
  <si>
    <t>Table 1.4: Nominal GDP (non-seasonally adjusted)</t>
  </si>
  <si>
    <t>Table 1.5: Per capita (age +16)</t>
  </si>
  <si>
    <t>Table 1.6: Labour Market</t>
  </si>
  <si>
    <t>Table 1.7: Inflation</t>
  </si>
  <si>
    <t>Table 1.8: Balance of Payments</t>
  </si>
  <si>
    <t>Table 1.9: Market-derived assumptions</t>
  </si>
  <si>
    <t>Table 1.10: Financial Balances by Sector</t>
  </si>
  <si>
    <t>Table 1.11: Balance Sheets and Lending</t>
  </si>
  <si>
    <t>Table 1.11b: Household balance sheet - unsecured household debt</t>
  </si>
  <si>
    <t>Table 1.12: Market Sector and General Government Employment</t>
  </si>
  <si>
    <t>Table 1.13: Household Disposable Income</t>
  </si>
  <si>
    <t>Table 1.14: National Minimum Wage and National Living Wage</t>
  </si>
  <si>
    <t>Table 1.15: OBR central estimate of the output gap</t>
  </si>
  <si>
    <t>Table 1.16: Potential output forecast</t>
  </si>
  <si>
    <t>Table 1.17: Housing market</t>
  </si>
  <si>
    <t>Table 1.18: Household debt servicing costs</t>
  </si>
  <si>
    <t>Table 1.19: Eligible rent growth assumptions</t>
  </si>
  <si>
    <t>Table 1.20: CPI category inflation</t>
  </si>
  <si>
    <t>Table 1.20b: CPI category weights</t>
  </si>
  <si>
    <t xml:space="preserve">Table 1.21: Electricity price forecast </t>
  </si>
  <si>
    <t>Back to contents</t>
  </si>
  <si>
    <t>1.1 GDP expenditure components (£ billion chain-linked volumes, seasonally adjusted)</t>
  </si>
  <si>
    <t xml:space="preserve"> </t>
  </si>
  <si>
    <t>Private consumption</t>
  </si>
  <si>
    <t>Government consumption</t>
  </si>
  <si>
    <t>Fixed investment</t>
  </si>
  <si>
    <t>Net acquisition of valuables</t>
  </si>
  <si>
    <t>Final domestic demand</t>
  </si>
  <si>
    <t>Change in inventories</t>
  </si>
  <si>
    <t>Total domestic demand</t>
  </si>
  <si>
    <t>Exports</t>
  </si>
  <si>
    <t>Total final expenditure</t>
  </si>
  <si>
    <t>Imports</t>
  </si>
  <si>
    <t>Statistical discrepancy</t>
  </si>
  <si>
    <t>Real GDP</t>
  </si>
  <si>
    <t>Non-oil GVA</t>
  </si>
  <si>
    <t>of which:</t>
  </si>
  <si>
    <t>Business investment</t>
  </si>
  <si>
    <t>Private dwellings</t>
  </si>
  <si>
    <t>General government</t>
  </si>
  <si>
    <t>Public corps dwellings</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</si>
  <si>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</si>
  <si>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</si>
  <si>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</si>
  <si>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</si>
  <si>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</si>
  <si>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</si>
  <si>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</si>
  <si>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</si>
  <si>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</si>
  <si>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</si>
  <si>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</si>
  <si>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</si>
  <si>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</si>
  <si>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</si>
  <si>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</si>
  <si>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</si>
  <si>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</si>
  <si>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</si>
  <si>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</si>
  <si>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</si>
  <si>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</si>
  <si>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</si>
  <si>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</si>
  <si>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</si>
  <si>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</si>
  <si>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</si>
  <si>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</si>
  <si>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</si>
  <si>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</si>
  <si>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</si>
  <si>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</si>
  <si>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</si>
  <si>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</si>
  <si>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</si>
  <si>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</si>
  <si>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</si>
  <si>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</si>
  <si>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</si>
  <si>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</si>
  <si>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</si>
  <si>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</si>
  <si>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</si>
  <si>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</si>
  <si>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</si>
  <si>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</si>
  <si>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</si>
  <si>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2019Q3</t>
  </si>
  <si>
    <t>2019Q4</t>
  </si>
  <si>
    <t>2020Q1</t>
  </si>
  <si>
    <t>2020Q2</t>
  </si>
  <si>
    <t>2020Q3</t>
  </si>
  <si>
    <t>2020Q4</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</si>
  <si>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</si>
  <si>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</si>
  <si>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</si>
  <si>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</si>
  <si>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</si>
  <si>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</si>
  <si>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</si>
  <si>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</si>
  <si>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</si>
  <si>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</si>
  <si>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</si>
  <si>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</si>
  <si>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</si>
  <si>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</si>
  <si>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</si>
  <si>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</si>
  <si>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</si>
  <si>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</si>
  <si>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</si>
  <si>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</si>
  <si>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2026Q1</t>
  </si>
  <si>
    <t>2026Q2</t>
  </si>
  <si>
    <t>2026Q3</t>
  </si>
  <si>
    <t>2026Q4</t>
  </si>
  <si>
    <t>2027Q1</t>
  </si>
  <si>
    <t>2027Q2</t>
  </si>
  <si>
    <t>2027Q3</t>
  </si>
  <si>
    <t>2027Q4</t>
  </si>
  <si>
    <t>2028Q1</t>
  </si>
  <si>
    <t>2028Q2</t>
  </si>
  <si>
    <t>2028Q3</t>
  </si>
  <si>
    <t>2028Q4</t>
  </si>
  <si>
    <t>2029Q1</t>
  </si>
  <si>
    <t>2008-09</t>
  </si>
  <si>
    <t>2009-10</t>
  </si>
  <si>
    <t>2010-11</t>
  </si>
  <si>
    <t>2011-12</t>
  </si>
  <si>
    <t>2012-13</t>
  </si>
  <si>
    <t>2013-14</t>
  </si>
  <si>
    <t>2014-15</t>
  </si>
  <si>
    <t>2015-16</t>
  </si>
  <si>
    <t>2016-17</t>
  </si>
  <si>
    <t>2017-18</t>
  </si>
  <si>
    <t>2018-19</t>
  </si>
  <si>
    <t>2019-20</t>
  </si>
  <si>
    <t>2020-21</t>
  </si>
  <si>
    <t>2021-22</t>
  </si>
  <si>
    <t>2022-23</t>
  </si>
  <si>
    <t>2023-24</t>
  </si>
  <si>
    <t>2024-25</t>
  </si>
  <si>
    <t>2025-26</t>
  </si>
  <si>
    <t>2026-27</t>
  </si>
  <si>
    <t>2027-28</t>
  </si>
  <si>
    <t>2028-29</t>
  </si>
  <si>
    <t>Definitions:</t>
  </si>
  <si>
    <t>Household and non-profit institutions serving households final consumption expenditure (ONS Economic Accounts Table 1.1.2, identifier: ABJR + HAYO)</t>
  </si>
  <si>
    <t>General government final consumption (ONS Economic Accounts Table 1.1.2, identifier: NMRY)</t>
  </si>
  <si>
    <t>Total gross fixed capital formation (ONS Economic Accounts Table 1.1.2, identifier: NPQT)</t>
  </si>
  <si>
    <t>Business investment (ONS Economic Accounts Table 1.1.8, identifier: NPEL)</t>
  </si>
  <si>
    <t>Private sector investment in dwellings, including transfer costs (ONS Economic Accounts Table 1.1.8, identifier: L636 + L637)</t>
  </si>
  <si>
    <t>General government gross fixed capital formation (ONS Economic Accounts Table 1.1.8, identifier: DLWF)</t>
  </si>
  <si>
    <t>Public corporations investment in dwellings, including transfer costs (ONS Economic Accounts Table 1.1.8, identifier: L634 + L635)</t>
  </si>
  <si>
    <t>Net acquisitions of valuables (ONS Economic Accounts Table 1.1.2, identifier: NPJR)</t>
  </si>
  <si>
    <t>Final domestic demand is the sum of private consumption, government consumption, fixed investment and net acquisition of valuables</t>
  </si>
  <si>
    <t>Change in inventories (ONS Economic Accounts Table 1.1.2, identifier: CAFU)</t>
  </si>
  <si>
    <t>Total domestic demand is the sum of final domestic demand and change in inventories</t>
  </si>
  <si>
    <t>Total exports (ONS Economic Accounts Table 1.1.2, identifier: IKBK)</t>
  </si>
  <si>
    <t>Total final expenditure (ONS Economic Accounts Table 1.1.2, identifier: ABMG)</t>
  </si>
  <si>
    <t>Total imports (ONS Economic Accounts Table 1.1.2, identifier: IKBL)</t>
  </si>
  <si>
    <t>Statistical discrepancy GDP(E) (ONS Economic Accounts Table 1.1.2, identifier: GIXS)</t>
  </si>
  <si>
    <t>Gross domestic product at market prices (ONS Economic Accounts Table 1.1.2, identifier: ABMI)</t>
  </si>
  <si>
    <t>1.2 GDP expenditure components (£ billion current prices, seasonally adjusted)</t>
  </si>
  <si>
    <t>GDP at market prices</t>
  </si>
  <si>
    <t>Gross national income</t>
  </si>
  <si>
    <t>Household and non-profit institutions serving households final consumption expenditure (ONS Economic Accounts Table 1.1.2, identifier: ABJQ + HAYE)</t>
  </si>
  <si>
    <t>General government final consumption (ONS Economic Accounts Table 1.1.2, identifier: NMRP)</t>
  </si>
  <si>
    <t>Total gross fixed capital formation (ONS Economic Accounts Table 1.1.2, identifier: NPQS)</t>
  </si>
  <si>
    <t>General government investment (ONS Economic Accounts Table 1.1.8, identifier: RPZG)</t>
  </si>
  <si>
    <t>Net acquisitions of valuables (ONS Economic Accounts Table 1.1.2, identifier: NPJQ)</t>
  </si>
  <si>
    <t>Change in inventories (ONS Economic Accounts Table 1.1.2, identifier: CAEX)</t>
  </si>
  <si>
    <t xml:space="preserve">Total exports (ONS Economic Accounts Table 1.1.2, identifier: IKBH)      </t>
  </si>
  <si>
    <t>Total final expenditure (ONS Economic Accounts Table 1.1.2, identifier: ABMF)</t>
  </si>
  <si>
    <t>Total imports (ONS Economic Accounts Table 1.1.2, identifier: IKBI)</t>
  </si>
  <si>
    <t>Statistical discrepancy GDP(E) (ONS Economic Accounts Table 1.1.2, identifier: GIXM)</t>
  </si>
  <si>
    <t>Gross domestic product at market prices (ONS Economic Accounts Table 1.1.2, identifier: YBHA)</t>
  </si>
  <si>
    <t>Gross national income at market prices (ONS Economic Accounts Table 1.1.1, identifier: ABMZ)</t>
  </si>
  <si>
    <t>1.3 GDP income components (£ billion current prices, seasonally adjusted)</t>
  </si>
  <si>
    <t>Labour income</t>
  </si>
  <si>
    <t>Non-oil PNFC profits</t>
  </si>
  <si>
    <t>Other income</t>
  </si>
  <si>
    <t>Gross value added at factor cost</t>
  </si>
  <si>
    <t>Taxes on products and production less subsidies</t>
  </si>
  <si>
    <t>Statistical discrepancy (income)</t>
  </si>
  <si>
    <t>Labour incomce = Wages &amp; Salaries + Mixed Income  (ONS Economic Accounts, identifier: DTWM-ROYK+RNKX)</t>
  </si>
  <si>
    <t>Gross trading profits of non-oil private sector non-financial corporations (ONS Economic Accounts, identifier: CAED)</t>
  </si>
  <si>
    <t>Other income = employer social contribution + operating surplus of households + operating surplus of general government + operating surplus of public corporations - non-oil PNFC profits (ONS Economic Accounts, identifier: ABNG-CAED+ROYK)</t>
  </si>
  <si>
    <t>Gross value added at factor cost (ONS Economic Accounts, identifier: CGCB)</t>
  </si>
  <si>
    <t>Taxes on products and production less subsidies (ONS Economic Accounts, identifier: CMVL)</t>
  </si>
  <si>
    <t>Statistical discrepancy (ONS Economic Accounts, identifier: GIXQ)</t>
  </si>
  <si>
    <t>GDP at market prices (ONS Economic Accounts, identifier: YBHA)</t>
  </si>
  <si>
    <t>1.4 Nominal GDP (£ billion, non-seasonally adjusted)</t>
  </si>
  <si>
    <t>Calendar Year</t>
  </si>
  <si>
    <t>Centred end-March</t>
  </si>
  <si>
    <t>Nominal GDP NSA, billions (ONS identifier: BKTL)</t>
  </si>
  <si>
    <t>1.5 Per capita</t>
  </si>
  <si>
    <t>By total population</t>
  </si>
  <si>
    <t>Ages 16+</t>
  </si>
  <si>
    <t>Index: 2008Q1=100</t>
  </si>
  <si>
    <t>£ thousands 
(2019 prices)</t>
  </si>
  <si>
    <t>LFS employment</t>
  </si>
  <si>
    <t>Real household disposable income</t>
  </si>
  <si>
    <t>Real consumption</t>
  </si>
  <si>
    <t>Index: 2008=100</t>
  </si>
  <si>
    <t>Index: 2008/2009 =100</t>
  </si>
  <si>
    <t>Per capita LFS employment = LFS employment, all aged 16 and over (ONS identifier: MGRZ) divided by total population (ONS identifier: EBAQ)</t>
  </si>
  <si>
    <t>Per capita LFS employment = LFS employment, all aged 16 and over (ONS identifier: MGRZ) divided by LFS population, all aged 16 and over (ONS identifier: MGSL)</t>
  </si>
  <si>
    <t>Per capita real household disposable income = Real household disposable income (chained volume measure, identifier: NRJR) divided by total population (ONS identifier: EBAQ)</t>
  </si>
  <si>
    <t>Per capita real household disposable income = Real household disposable income (chained volume measure, identifier: NRJR) divided by LFS population, all aged 16 and over (ONS identifier: MGSL)</t>
  </si>
  <si>
    <t>Per capita real consumption = Household and non-profit institutions serving households final consumption expenditure (chained volume measure, identifier: ABJR+HAYO) divided by total population (ONS identifier: EBAQ)</t>
  </si>
  <si>
    <t>Per capita real consumption = Household and non-profit institutions serving households final consumption expenditure (chained volume measure, identifier: ABJR+HAYO) divided by LFS population, all aged 16 and over (ONS identifier: MGSL)</t>
  </si>
  <si>
    <t>Per capita real GDP = Gross domestic product at market prices (chained volume measure, identifier: ABMI) divided by total population (ONS identifier: EBAQ)</t>
  </si>
  <si>
    <t>Per capita real GDP = Gross domestic product at market prices (chained volume measure, identifier: ABMI) divided by LFS population, all aged 16 and over (ONS identifier: MGSL)</t>
  </si>
  <si>
    <t>1.6 Labour market</t>
  </si>
  <si>
    <t>Employment (16+, millions)</t>
  </si>
  <si>
    <t>Employment rate 
(16+, per cent)</t>
  </si>
  <si>
    <t>Employees (16+, millions)</t>
  </si>
  <si>
    <t>ILO unemployment (16+, millions)</t>
  </si>
  <si>
    <t>ILO unemployment rate 
(16+, per cent)</t>
  </si>
  <si>
    <t>Participation rate 
(16+, per cent)</t>
  </si>
  <si>
    <t>Average hours worked</t>
  </si>
  <si>
    <t>Total hours worked (millions)</t>
  </si>
  <si>
    <t>Labour share (per cent)</t>
  </si>
  <si>
    <t>Compensation of employees (£ billion) (a)</t>
  </si>
  <si>
    <t>Wages and salaries 
(£ billion) (a-b)</t>
  </si>
  <si>
    <t>Employers social contributions (£ billion) (b)</t>
  </si>
  <si>
    <t>Mixed income (£ billion)</t>
  </si>
  <si>
    <t>Average earnings growth (per cent)</t>
  </si>
  <si>
    <t>Average earnings index (2008Q1=100)</t>
  </si>
  <si>
    <t>Average hourly earnings index (2008Q1=100)</t>
  </si>
  <si>
    <t>Productivity per hour index (2008Q1 =100)</t>
  </si>
  <si>
    <t>Productivity per worker index 
(2008Q1 =100)</t>
  </si>
  <si>
    <t>Real product wage 
(2008Q1 =100)</t>
  </si>
  <si>
    <t>Real consumption wage 
(2008Q1 =100)</t>
  </si>
  <si>
    <t>2008/09</t>
  </si>
  <si>
    <t>2009/10</t>
  </si>
  <si>
    <t>2010/11</t>
  </si>
  <si>
    <t>2011/12</t>
  </si>
  <si>
    <t>2012/13</t>
  </si>
  <si>
    <t>2013/14</t>
  </si>
  <si>
    <t>2014/15</t>
  </si>
  <si>
    <t>2015/16</t>
  </si>
  <si>
    <t>2016/17</t>
  </si>
  <si>
    <t>2017/18</t>
  </si>
  <si>
    <t>2018/19</t>
  </si>
  <si>
    <t>2019/20</t>
  </si>
  <si>
    <t>2020/21</t>
  </si>
  <si>
    <t>2021/22</t>
  </si>
  <si>
    <t>2022/23</t>
  </si>
  <si>
    <t>2023/24</t>
  </si>
  <si>
    <t>2024/25</t>
  </si>
  <si>
    <t>2025/26</t>
  </si>
  <si>
    <t>2026/27</t>
  </si>
  <si>
    <t>2027/28</t>
  </si>
  <si>
    <t>2028/29</t>
  </si>
  <si>
    <t>LFS employment, all aged 16 and over (ONS identifier: MGRZ)</t>
  </si>
  <si>
    <t>LFS employment rate, all aged 16 and over (ONS identifier: MGSR)</t>
  </si>
  <si>
    <t>LFS employees equal to total employment less self-employed, all aged 16 and over (ONS identifier: MGRZ less MGRQ)</t>
  </si>
  <si>
    <t>ILO unemployment, all aged 16 and over (ONS identifier: MGSC)</t>
  </si>
  <si>
    <t>ILO unemployment rate, all aged 16 and over (ONS identifier: MGSX)</t>
  </si>
  <si>
    <t>LFS participation rate, all aged 16 and over (ONS identifier: MGWG)</t>
  </si>
  <si>
    <t>LFS average (mean) actual weekly hours worked, all workers (ONS identifier: YBUV)</t>
  </si>
  <si>
    <t>LFS total weekly hours worked, millions (ONS identifier: YBUS). Estimates before 2022Q3 calculated from LFS average actual weekly hours worked (ONS identifier: YBUV) multiplied by LFS employment (ONS identifier: MGRZ)</t>
  </si>
  <si>
    <t>Labour share: wages and salaries (ONS identifier: DTWM) and mixed income (ONS identifier: ROYH) as a share of nominal Gross Domestic Product (ONS identifier: YBHA).</t>
  </si>
  <si>
    <t>Compensation of employees, £ billion (ONS identifier: DTWM)</t>
  </si>
  <si>
    <t>Wages and salaries, £ billion, equal to total compensation of employees (ONS identifier: DTWM) minus employers social contributions (ONS identifier: ROYK)</t>
  </si>
  <si>
    <t>Employers social contributions, £ billion (ONS identifier: ROYK)</t>
  </si>
  <si>
    <t>Average earnings growth: wages and salaries divided by employees, year on year growth rates and index. Wages and salaries equal to total compensation of employees (ONS identifier: DTWM) minus employers social contributions (ONS identifier: ROYK).  Employees equal to total employment (MGRZ) less self-employed (MGRQ)</t>
  </si>
  <si>
    <t>Productivity per hour: real GDP (ONS identifier: ABMI) divided by total weekly hours worked (ONS identifier: YBUS)</t>
  </si>
  <si>
    <t>Productivity per worker index: real GDP (ONS identifier: ABMI) divided by total 16+ employment (ONS identifier: MGRZ)</t>
  </si>
  <si>
    <t>Real product wage index: Compensation of employees (ONS identifier: DTWM) divided by employees (total employment (MGRZ) less self-employed (MGRQ)) and then deflated by the Gross Valued Added deflator (GVA at current market prices (ONS identifier: ABML) divided by GVA chained volume measure (ABMM))</t>
  </si>
  <si>
    <t>Real consumption wage: Compensation of employees (ONS identifier: DTWM) divided by employees (total employment (MGRZ) less self-employed (MGRQ)) and then deflated by the consumer expenditure deflator (households final consumption expenditure at current market prices (ABJQ) plus non-profit institutions (HAYE) divided by households final consumption expenditure, chained volume measure (ABJR) plus non-profit institutions (HAYO))</t>
  </si>
  <si>
    <t xml:space="preserve">Note: Historical data from the ONS Labour Force Survey include the latest reweighted estimates published on 13 February 2024. This creates a discontinuity in the series in Q3 2022, with the exception of UK total employment, unemployment, inactivity, and participation. </t>
  </si>
  <si>
    <t>1.7 Inflation</t>
  </si>
  <si>
    <t>year-on-year growth</t>
  </si>
  <si>
    <t>Jan 1987=100</t>
  </si>
  <si>
    <t>2015=100</t>
  </si>
  <si>
    <t>2015 = 100</t>
  </si>
  <si>
    <t>2019=100</t>
  </si>
  <si>
    <t>RPI</t>
  </si>
  <si>
    <t>RPIX</t>
  </si>
  <si>
    <t>CPI</t>
  </si>
  <si>
    <t>Mortgage interest payments</t>
  </si>
  <si>
    <t>Actual rents for housing</t>
  </si>
  <si>
    <t>Consumer expenditure deflator</t>
  </si>
  <si>
    <t>GDP deflator</t>
  </si>
  <si>
    <t>Notes:</t>
  </si>
  <si>
    <t>RPI, RPIX and CPI inflation are based on outturn data up to and including December 2023</t>
  </si>
  <si>
    <t xml:space="preserve">Actual rents for housing’ component of CPI. This series is constructed using forecasts of social housing rents and private rents. </t>
  </si>
  <si>
    <t>All items Retail Prices Index (RPI), all items Retail Prices Index excluding mortgage interest payments (RPIX), all items Consumer Prices Index (CPI) (percentage change over 12 months) (ONS Consumer Prices Index Bulletin, identifier: CZBH, CDKQ, and D7G7 respectively)</t>
  </si>
  <si>
    <t>Consumer expenditure deflator: Households final consumption expenditure at current market prices (ABJQ) plus non-profit institutions (HAYE) divided by Households final consumption expenditure, chained volume measure (ABJR) plus non-profit institutions (HAYO)</t>
  </si>
  <si>
    <t>Actual rents for housing (ONS Consumer Prices Index Bulletin, identifier: D7GQ)</t>
  </si>
  <si>
    <t>Mortgage Interest Payments (ONS Consumer Prices Index Statistical Bulletin, identifier: CZCR)</t>
  </si>
  <si>
    <t>1.8 Balance of payments (£ billion, current prices)</t>
  </si>
  <si>
    <t>Trade balance</t>
  </si>
  <si>
    <t>Trade balance (% GDP)</t>
  </si>
  <si>
    <t>Investment income balance</t>
  </si>
  <si>
    <t>Employee income balance</t>
  </si>
  <si>
    <t>Transfers balance</t>
  </si>
  <si>
    <t>Current account balance</t>
  </si>
  <si>
    <t>Current account balance 
(% GDP)</t>
  </si>
  <si>
    <t>Balance of trade in goods &amp; services (ONS UK Trade release, identifier: IKBJ)</t>
  </si>
  <si>
    <t>Investment income balance (ONS identifier: HBOM+MT5X)</t>
  </si>
  <si>
    <t>Employee income balance (ONS identifiers: IJAH-IJAI)</t>
  </si>
  <si>
    <t>Transfers balance (ONS identifier: IKBP)</t>
  </si>
  <si>
    <t>Current balance (ONS Balance of Payments identifier: HBOP)</t>
  </si>
  <si>
    <t>Current balance (% of GDP) (ONS identifier: AA6H)</t>
  </si>
  <si>
    <t>1.9 Market-derived assumptions</t>
  </si>
  <si>
    <t>Bank Rate</t>
  </si>
  <si>
    <t>Long-term interest rates</t>
  </si>
  <si>
    <t>Average mortgage rate</t>
  </si>
  <si>
    <t>Deposit rate</t>
  </si>
  <si>
    <t>Trade-weighted sterling</t>
  </si>
  <si>
    <t>US$/£ exchange rate</t>
  </si>
  <si>
    <t>€/£ exchange rate</t>
  </si>
  <si>
    <t>Oil prices ($)</t>
  </si>
  <si>
    <t>Gas prices (£)</t>
  </si>
  <si>
    <t>Equity prices</t>
  </si>
  <si>
    <t>20-year government gilts (Bank of England)</t>
  </si>
  <si>
    <t>Average mortgage rate (Bank of England, Bankstats, identifier: CFMHSDE)</t>
  </si>
  <si>
    <t>Sterling effective exchange rate (index) (Bank of England, Bankstats, identifier: XUQABK67)</t>
  </si>
  <si>
    <t>US$/£ exchange rate (Bank of England, Bankstats, identifier: XUQAUSS)</t>
  </si>
  <si>
    <t>Euro/£ exchange rate (Bank of England, Bankstats, identifier: XUQAERS)</t>
  </si>
  <si>
    <t>US dollar Brent Forties Oseberg Crude oil prices front-month future expectations is used as outturn, ICE brent crude futures are used for the economy forecast window (Thomson Reuters Eikon).</t>
  </si>
  <si>
    <t>UK natural gas 1M Fwd (Thomson Reuters Eikon) - Gas price expectations averaged over our economy forecast window, day-ahead future expectations for each month used as outturn (Ofgem and Thomas Reuters Eikon).</t>
  </si>
  <si>
    <t>FTSE All-Share Index (Thomson Reuters Eikon)</t>
  </si>
  <si>
    <t>1.10 Financial balances by sector (% GDP)</t>
  </si>
  <si>
    <t>% GDP</t>
  </si>
  <si>
    <t>£ billion</t>
  </si>
  <si>
    <t>Household</t>
  </si>
  <si>
    <t>Corporate</t>
  </si>
  <si>
    <t>Public</t>
  </si>
  <si>
    <t>Rest of world</t>
  </si>
  <si>
    <r>
      <t>Statistical discrepancy</t>
    </r>
    <r>
      <rPr>
        <vertAlign val="superscript"/>
        <sz val="12"/>
        <rFont val="Calibri"/>
        <family val="2"/>
      </rPr>
      <t>1</t>
    </r>
  </si>
  <si>
    <r>
      <rPr>
        <vertAlign val="superscript"/>
        <sz val="8"/>
        <color indexed="8"/>
        <rFont val="Calibri"/>
        <family val="2"/>
      </rPr>
      <t>1</t>
    </r>
    <r>
      <rPr>
        <sz val="8"/>
        <color indexed="8"/>
        <rFont val="Calibri"/>
        <family val="2"/>
      </rPr>
      <t>The sum of financial balances by sector is equal (but opposite sign) to the residual error between the expenditure and income based estimates of GDP.</t>
    </r>
  </si>
  <si>
    <t>Household net lending (ONS Economic Accounts, identifier: RPZT), includes non-profit institutions serving households</t>
  </si>
  <si>
    <t>Corporate net lending (ONS Economic Accounts, identifier: RPYN+RQBV)</t>
  </si>
  <si>
    <t>Public sector net lending (ONS Economic Accounts, identifiers: RQBN+RPZD)</t>
  </si>
  <si>
    <t>Rest of the world net lending (ONS Economic Accounts, identifier: RQCH)</t>
  </si>
  <si>
    <t>1.11 Household balance sheet, PNFC, balance sheet and bank lending</t>
  </si>
  <si>
    <t>Households</t>
  </si>
  <si>
    <r>
      <t>Private non-financial companies</t>
    </r>
    <r>
      <rPr>
        <vertAlign val="superscript"/>
        <sz val="12"/>
        <color indexed="8"/>
        <rFont val="Calibri"/>
        <family val="2"/>
      </rPr>
      <t>2</t>
    </r>
  </si>
  <si>
    <t>Lending</t>
  </si>
  <si>
    <t>Physical assets (£bn)</t>
  </si>
  <si>
    <t>Financial assets (£bn)</t>
  </si>
  <si>
    <t>Liabilities (£bn)</t>
  </si>
  <si>
    <t>Secured liabilities (£bn)</t>
  </si>
  <si>
    <t>Other liabilities (£bn)</t>
  </si>
  <si>
    <t>Total net worth (£bn)</t>
  </si>
  <si>
    <t>Disposable income (£bn)</t>
  </si>
  <si>
    <r>
      <t>Assets to income ratio</t>
    </r>
    <r>
      <rPr>
        <vertAlign val="superscript"/>
        <sz val="12"/>
        <color indexed="8"/>
        <rFont val="Calibri"/>
        <family val="2"/>
      </rPr>
      <t>1</t>
    </r>
    <r>
      <rPr>
        <sz val="12"/>
        <color indexed="8"/>
        <rFont val="Calibri"/>
        <family val="2"/>
      </rPr>
      <t xml:space="preserve"> (per cent)</t>
    </r>
  </si>
  <si>
    <r>
      <t>Liabilities to income ratio</t>
    </r>
    <r>
      <rPr>
        <vertAlign val="superscript"/>
        <sz val="12"/>
        <color indexed="8"/>
        <rFont val="Calibri"/>
        <family val="2"/>
      </rPr>
      <t>1</t>
    </r>
    <r>
      <rPr>
        <sz val="12"/>
        <color indexed="8"/>
        <rFont val="Calibri"/>
        <family val="2"/>
      </rPr>
      <t xml:space="preserve"> (per cent)</t>
    </r>
  </si>
  <si>
    <r>
      <t>Secured liabilities to income ratio</t>
    </r>
    <r>
      <rPr>
        <vertAlign val="superscript"/>
        <sz val="12"/>
        <color indexed="8"/>
        <rFont val="Calibri"/>
        <family val="2"/>
      </rPr>
      <t>1</t>
    </r>
    <r>
      <rPr>
        <sz val="12"/>
        <color indexed="8"/>
        <rFont val="Calibri"/>
        <family val="2"/>
      </rPr>
      <t xml:space="preserve"> (per cent)</t>
    </r>
  </si>
  <si>
    <r>
      <t>Other liabilities to income ratio</t>
    </r>
    <r>
      <rPr>
        <vertAlign val="superscript"/>
        <sz val="12"/>
        <color indexed="8"/>
        <rFont val="Calibri"/>
        <family val="2"/>
      </rPr>
      <t>1</t>
    </r>
    <r>
      <rPr>
        <sz val="12"/>
        <color indexed="8"/>
        <rFont val="Calibri"/>
        <family val="2"/>
      </rPr>
      <t xml:space="preserve"> (per cent)</t>
    </r>
  </si>
  <si>
    <r>
      <t>Total net worth to income ratio</t>
    </r>
    <r>
      <rPr>
        <vertAlign val="superscript"/>
        <sz val="12"/>
        <color indexed="8"/>
        <rFont val="Calibri"/>
        <family val="2"/>
      </rPr>
      <t>1</t>
    </r>
    <r>
      <rPr>
        <sz val="12"/>
        <color indexed="8"/>
        <rFont val="Calibri"/>
        <family val="2"/>
      </rPr>
      <t xml:space="preserve"> (per cent)</t>
    </r>
  </si>
  <si>
    <t>UK sterling bank loans (£bn)</t>
  </si>
  <si>
    <t>Other financial liabilities (£bn)</t>
  </si>
  <si>
    <t>Profits (non-oil) (£bn)</t>
  </si>
  <si>
    <r>
      <t>Financial asset to profits ratio</t>
    </r>
    <r>
      <rPr>
        <vertAlign val="superscript"/>
        <sz val="12"/>
        <color indexed="8"/>
        <rFont val="Calibri"/>
        <family val="2"/>
      </rPr>
      <t>1</t>
    </r>
    <r>
      <rPr>
        <sz val="12"/>
        <color indexed="8"/>
        <rFont val="Calibri"/>
        <family val="2"/>
      </rPr>
      <t xml:space="preserve"> (per cent)</t>
    </r>
  </si>
  <si>
    <r>
      <t>Financial liability to profits ratio</t>
    </r>
    <r>
      <rPr>
        <vertAlign val="superscript"/>
        <sz val="12"/>
        <color indexed="8"/>
        <rFont val="Calibri"/>
        <family val="2"/>
      </rPr>
      <t>1</t>
    </r>
    <r>
      <rPr>
        <sz val="12"/>
        <color indexed="8"/>
        <rFont val="Calibri"/>
        <family val="2"/>
      </rPr>
      <t xml:space="preserve"> (per cent)</t>
    </r>
  </si>
  <si>
    <t>UK bank sterling-denominated lending to firms and households (£bn)</t>
  </si>
  <si>
    <r>
      <t>UK bank sterling-denominated lending to firms and households to GDP ratio</t>
    </r>
    <r>
      <rPr>
        <vertAlign val="superscript"/>
        <sz val="12"/>
        <color indexed="8"/>
        <rFont val="Calibri"/>
        <family val="2"/>
      </rPr>
      <t>1</t>
    </r>
    <r>
      <rPr>
        <sz val="12"/>
        <color indexed="8"/>
        <rFont val="Calibri"/>
        <family val="2"/>
      </rPr>
      <t xml:space="preserve"> (per cent)</t>
    </r>
  </si>
  <si>
    <t>Household financial assets (ONS Economic Accounts, identifier: NNML)</t>
  </si>
  <si>
    <t>Corporate financial assets (ONS Economic Accounts, identifier: NKWX)</t>
  </si>
  <si>
    <t>UK bank sterling-denominated lending to firms and households (ONS Economic Accounts, identifier: NLBE-NLBG+NNPP)</t>
  </si>
  <si>
    <t>Household physical assets (OBR interpolation of annual ONS data. Blue Book, identifiers: E42X+NG45-MU8A-MHT3+CGRO)</t>
  </si>
  <si>
    <t>Corporate financial liabilities (ONS Economic Accounts, identifier: NLBB)</t>
  </si>
  <si>
    <t>Household financial liabilities (ONS Economic Accounts, identifier: NNPP)</t>
  </si>
  <si>
    <t>Non-oil PNFC profits (ONS Economic Accounts identifier: CAED, adjusted in Q1, Q2 and Q3 2020 for the revised alignment adjustment DMUQ)</t>
  </si>
  <si>
    <t>Household secured liabilities (ONS Economic Accounts, identifier: NNRP)</t>
  </si>
  <si>
    <t>Household other liabilities (ONS Economic Accounts, identifier: NNPP-NNRP)</t>
  </si>
  <si>
    <t>Household total net worth (ONS Economic Accounts and Blue Book, identifier: NZEA+E42X+NG45-MU8A-MHT3+CGRO)</t>
  </si>
  <si>
    <r>
      <rPr>
        <vertAlign val="superscript"/>
        <sz val="12"/>
        <color indexed="8"/>
        <rFont val="Calibri"/>
        <family val="2"/>
      </rPr>
      <t>2</t>
    </r>
    <r>
      <rPr>
        <sz val="12"/>
        <color indexed="8"/>
        <rFont val="Calibri"/>
        <family val="2"/>
      </rPr>
      <t xml:space="preserve"> We do not produce a physical asset forecast so we cannot produce a forecast of PNFC net worth</t>
    </r>
  </si>
  <si>
    <t>Disposable income (ONS Economic Accounts, identifier: RPHQ)</t>
  </si>
  <si>
    <r>
      <rPr>
        <vertAlign val="superscript"/>
        <sz val="12"/>
        <color indexed="8"/>
        <rFont val="Calibri"/>
        <family val="2"/>
      </rPr>
      <t>1</t>
    </r>
    <r>
      <rPr>
        <sz val="12"/>
        <color indexed="8"/>
        <rFont val="Calibri"/>
        <family val="2"/>
      </rPr>
      <t xml:space="preserve"> Ratios are calculated as stock relative to sum of flows over the preceding four quarters</t>
    </r>
  </si>
  <si>
    <t>1.11b Household balance sheet - unsecured household debt</t>
  </si>
  <si>
    <t>Student debt (£bn)</t>
  </si>
  <si>
    <t>Other unsecured liabilities (£bn)</t>
  </si>
  <si>
    <t>Total unsecured liabilities (£bn)</t>
  </si>
  <si>
    <r>
      <t>Student debt to income ratio</t>
    </r>
    <r>
      <rPr>
        <vertAlign val="superscript"/>
        <sz val="14"/>
        <color indexed="8"/>
        <rFont val="Calibri"/>
        <family val="2"/>
      </rPr>
      <t>1</t>
    </r>
    <r>
      <rPr>
        <sz val="14"/>
        <color indexed="8"/>
        <rFont val="Calibri"/>
        <family val="2"/>
      </rPr>
      <t xml:space="preserve"> (per cent)</t>
    </r>
  </si>
  <si>
    <r>
      <t>Other unsecured liabilities to income ratio</t>
    </r>
    <r>
      <rPr>
        <vertAlign val="superscript"/>
        <sz val="14"/>
        <color indexed="8"/>
        <rFont val="Calibri"/>
        <family val="2"/>
      </rPr>
      <t>1</t>
    </r>
    <r>
      <rPr>
        <sz val="14"/>
        <color indexed="8"/>
        <rFont val="Calibri"/>
        <family val="2"/>
      </rPr>
      <t xml:space="preserve"> (per cent)</t>
    </r>
  </si>
  <si>
    <r>
      <t>Total unsecured liabilities to income ratio</t>
    </r>
    <r>
      <rPr>
        <vertAlign val="superscript"/>
        <sz val="14"/>
        <color indexed="8"/>
        <rFont val="Calibri"/>
        <family val="2"/>
      </rPr>
      <t>1</t>
    </r>
    <r>
      <rPr>
        <sz val="14"/>
        <color indexed="8"/>
        <rFont val="Calibri"/>
        <family val="2"/>
      </rPr>
      <t xml:space="preserve"> (per cent)</t>
    </r>
  </si>
  <si>
    <t>Student debt (ONS Economic Accounts, identifier: CT9E)</t>
  </si>
  <si>
    <t>Household other unsecured liabilities (ONS Economic Accounts, identifier: NNPP-NNRP-CT9E)</t>
  </si>
  <si>
    <t>Household total unsecured liabilities (ONS Economic Accounts, identifier: NNPP-NNRP)</t>
  </si>
  <si>
    <r>
      <rPr>
        <vertAlign val="superscript"/>
        <sz val="8"/>
        <color indexed="8"/>
        <rFont val="Calibri"/>
        <family val="2"/>
      </rPr>
      <t>1</t>
    </r>
    <r>
      <rPr>
        <sz val="8"/>
        <color indexed="8"/>
        <rFont val="Calibri"/>
        <family val="2"/>
      </rPr>
      <t xml:space="preserve"> Ratios are calculated as stock relative to sum of flows over the preceding four quarters</t>
    </r>
  </si>
  <si>
    <t>1.12 Market Sector and general government employment (millions, final quarter of the financial year)</t>
  </si>
  <si>
    <t>Market sector</t>
  </si>
  <si>
    <r>
      <t>March 2024 forecast</t>
    </r>
    <r>
      <rPr>
        <vertAlign val="superscript"/>
        <sz val="10"/>
        <rFont val="Calibri"/>
        <family val="2"/>
      </rPr>
      <t>1,2</t>
    </r>
  </si>
  <si>
    <r>
      <t>November 2023 forecast</t>
    </r>
    <r>
      <rPr>
        <vertAlign val="superscript"/>
        <sz val="10"/>
        <rFont val="Calibri"/>
        <family val="2"/>
      </rPr>
      <t>1</t>
    </r>
  </si>
  <si>
    <r>
      <t>March 2024 forecast</t>
    </r>
    <r>
      <rPr>
        <vertAlign val="superscript"/>
        <sz val="10"/>
        <rFont val="Calibri"/>
        <family val="2"/>
      </rPr>
      <t>3</t>
    </r>
  </si>
  <si>
    <t>November 2023 forecast</t>
  </si>
  <si>
    <r>
      <rPr>
        <vertAlign val="superscript"/>
        <sz val="8"/>
        <color indexed="8"/>
        <rFont val="Calibri"/>
        <family val="2"/>
      </rPr>
      <t>1</t>
    </r>
    <r>
      <rPr>
        <sz val="8"/>
        <color indexed="8"/>
        <rFont val="Calibri"/>
        <family val="2"/>
      </rPr>
      <t xml:space="preserve"> Market sector employment defined as total LFS employment (ONS identifier: MGRZ) minus: general government employment (ONS identifier: G6NW), LFS unpaid family workers (ONS identifier: MGRT) and government supported trainees (ONS identifier: MGRW). </t>
    </r>
  </si>
  <si>
    <r>
      <rPr>
        <vertAlign val="superscript"/>
        <sz val="8"/>
        <rFont val="Calibri"/>
        <family val="2"/>
      </rPr>
      <t>2</t>
    </r>
    <r>
      <rPr>
        <sz val="8"/>
        <rFont val="Calibri"/>
        <family val="2"/>
      </rPr>
      <t xml:space="preserve"> Market sector employment projections by final quarter of the calendar year are as follows:   27.4 (2023); 27.4 (2024); 27.8 (2025); 28.0 (2026); 28.2 (2027); 28.3 (2028)</t>
    </r>
  </si>
  <si>
    <r>
      <rPr>
        <vertAlign val="superscript"/>
        <sz val="8"/>
        <color indexed="8"/>
        <rFont val="Calibri"/>
        <family val="2"/>
      </rPr>
      <t xml:space="preserve">3 </t>
    </r>
    <r>
      <rPr>
        <sz val="8"/>
        <color indexed="8"/>
        <rFont val="Calibri"/>
        <family val="2"/>
      </rPr>
      <t xml:space="preserve">Annual changes in employment over the forecast period are determined by projected growth of paybill and paybill per head. Further details of our assumptions for paybill growth and paybill per head growth can be found in the supplementary fiscal tables. Projections are based on data consistent with the ONS 2022Q3 Public Sector Employment release. </t>
    </r>
  </si>
  <si>
    <t>1.13 Household disposable income (£ billion current prices, seasonally adjusted)</t>
  </si>
  <si>
    <t>Labour Income (a + b - c)</t>
  </si>
  <si>
    <t>Employee compensation (a)</t>
  </si>
  <si>
    <t>Mixed Income (b)</t>
  </si>
  <si>
    <t>Employers social contributions (c)</t>
  </si>
  <si>
    <t>Non-labour income</t>
  </si>
  <si>
    <t>Net taxes and benefits</t>
  </si>
  <si>
    <t>Household disposable income</t>
  </si>
  <si>
    <t>Labour income = Employee compensation (including net compensation from abroad) + mixed income (largely self-employment income) - employer social contributions. (ONS Economic Accounts, identifier: DTWM+ROYH-ROYK+IJAH-IJAI)</t>
  </si>
  <si>
    <t xml:space="preserve">Non-labour income = Operating surplus of households + net property income + imputed social contributions - social benefits (use) + net miscellaneous transfers. (ONS Economic Accounts identifier: CAEN+ROYL-ROYT+L8RF-QWMZ+RPHO-RPID - (L8PE+L8Q2+L8LQ)). </t>
  </si>
  <si>
    <t xml:space="preserve">Net benefits and taxes = Social benefits (resource) - taxation on income and wealth - employees' social contributions (excluding employee contributions to funded pension schemes). (ONS Economic Accounts, identifier: RPHL-RPHS-RPHT-L8PS-L8Q8-L8LU + (L8PE+L8Q2+L8LQ)). </t>
  </si>
  <si>
    <t>Household disposable income (ONS Economic Accounts, identifier: RPHQ)</t>
  </si>
  <si>
    <t xml:space="preserve">1.14 National National Living Wage </t>
  </si>
  <si>
    <t xml:space="preserve">£ per hour </t>
  </si>
  <si>
    <t>National Living Wage (NLW)</t>
  </si>
  <si>
    <t xml:space="preserve">Note: The NLW has been set by the Government up until 2024 following recommendations from the Low Pay Commission (LPC) in accordance with its remit, and the state of the labour market and economy. This was in order to hit the target of having the 'bite' of the NLW being equal to two thirds of median earnings by 2024, with coverage to those 21 and over. Figures beyond 2024 are OBR estimates consistent with the rest of our economy forecast and the 'bite' of the NLW staying equal to two thirds of median earnings. Since 2021 our previously published National Minimum Wage (NMW) figures applied to those aged 21-22, while from 2024 onwards, coverage of the NLW increases to those aged 21 and over, and so our NMW forecast is discontinued and has been removed from the table. </t>
  </si>
  <si>
    <t>1.15 OBR central estimate of the output gap</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</si>
  <si>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</si>
  <si>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</si>
  <si>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</si>
  <si>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</si>
  <si>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</si>
  <si>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</si>
  <si>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</si>
  <si>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</si>
  <si>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</si>
  <si>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</si>
  <si>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</si>
  <si>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</si>
  <si>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</si>
  <si>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</si>
  <si>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</si>
  <si>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</si>
  <si>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</si>
  <si>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</si>
  <si>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</si>
  <si>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</si>
  <si>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</si>
  <si>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</si>
  <si>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</si>
  <si>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</si>
  <si>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</si>
  <si>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</si>
  <si>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</si>
  <si>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</si>
  <si>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</si>
  <si>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</si>
  <si>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</si>
  <si>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</si>
  <si>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</si>
  <si>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</si>
  <si>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</si>
  <si>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</si>
  <si>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</si>
  <si>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</si>
  <si>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</si>
  <si>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</si>
  <si>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</si>
  <si>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</si>
  <si>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</si>
  <si>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</si>
  <si>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</si>
  <si>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</si>
  <si>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</si>
  <si>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</si>
  <si>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</si>
  <si>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</si>
  <si>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</si>
  <si>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</si>
  <si>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</si>
  <si>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</si>
  <si>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</si>
  <si>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</si>
  <si>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</si>
  <si>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</si>
  <si>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</si>
  <si>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</si>
  <si>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</si>
  <si>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</si>
  <si>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</si>
  <si>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</si>
  <si>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</si>
  <si>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</si>
  <si>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</si>
  <si>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</si>
  <si>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</si>
  <si>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</si>
  <si>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</si>
  <si>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</si>
  <si>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</si>
  <si>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</si>
  <si>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</si>
  <si>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</si>
  <si>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</si>
  <si>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</si>
  <si>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</si>
  <si>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</si>
  <si>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</si>
  <si>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</si>
  <si>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</si>
  <si>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</si>
  <si>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</si>
  <si>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</si>
  <si>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</si>
  <si>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</si>
  <si>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</si>
  <si>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</si>
  <si>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</si>
  <si>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</si>
  <si>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</si>
  <si>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</si>
  <si>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</si>
  <si>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</si>
  <si>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</si>
  <si>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</si>
  <si>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</si>
  <si>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</si>
  <si>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</si>
  <si>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</si>
  <si>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</si>
  <si>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</si>
  <si>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</si>
  <si>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</si>
  <si>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</si>
  <si>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</si>
  <si>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</si>
  <si>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</si>
  <si>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</si>
  <si>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</si>
  <si>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</si>
  <si>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</si>
  <si>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</si>
  <si>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</si>
  <si>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</si>
  <si>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</si>
  <si>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</si>
  <si>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</si>
  <si>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</si>
  <si>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</si>
  <si>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</si>
  <si>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</si>
  <si>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</si>
  <si>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</si>
  <si>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</si>
  <si>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</si>
  <si>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</si>
  <si>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</si>
  <si>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</si>
  <si>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</si>
  <si>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</si>
  <si>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</si>
  <si>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</si>
  <si>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</si>
  <si>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</si>
  <si>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</si>
  <si>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</si>
  <si>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</si>
  <si>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</si>
  <si>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</si>
  <si>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</si>
  <si>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</si>
  <si>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 xml:space="preserve">2020Q3 </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</si>
  <si>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</si>
  <si>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</si>
  <si>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</si>
  <si>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</si>
  <si>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</si>
  <si>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</si>
  <si>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</si>
  <si>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</si>
  <si>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</si>
  <si>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</si>
  <si>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</si>
  <si>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</si>
  <si>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</si>
  <si>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</si>
  <si>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</si>
  <si>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</si>
  <si>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</si>
  <si>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</si>
  <si>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</si>
  <si>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</si>
  <si>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</si>
  <si>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</si>
  <si>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</si>
  <si>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</si>
  <si>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</si>
  <si>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</si>
  <si>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</si>
  <si>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</si>
  <si>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</si>
  <si>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</si>
  <si>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</si>
  <si>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</si>
  <si>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</si>
  <si>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</si>
  <si>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</si>
  <si>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</si>
  <si>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Note: Estimates of the output gap between 1994 and 2023 are based on our suite of output gap models. Estimates prior to 1994 are based on our 'principle component analysis'. These estimates should be treated with extra caution prior to 1995 as only a limited number of the data sources used in this method are available for this period. For more details, see Pybus (2011): OBR Working Paper No.1: Estimating the UK’s historical output gap.</t>
  </si>
  <si>
    <t>1.16 Potential output forecast</t>
  </si>
  <si>
    <t>Levels</t>
  </si>
  <si>
    <t>Growth rates</t>
  </si>
  <si>
    <r>
      <t>Potential output</t>
    </r>
    <r>
      <rPr>
        <vertAlign val="superscript"/>
        <sz val="12"/>
        <color indexed="8"/>
        <rFont val="Calibri"/>
        <family val="2"/>
      </rPr>
      <t xml:space="preserve">1 </t>
    </r>
    <r>
      <rPr>
        <sz val="12"/>
        <color indexed="8"/>
        <rFont val="Calibri"/>
        <family val="2"/>
      </rPr>
      <t>(£m)</t>
    </r>
  </si>
  <si>
    <t>Population (16+)</t>
  </si>
  <si>
    <r>
      <t xml:space="preserve"> Potential employment rate</t>
    </r>
    <r>
      <rPr>
        <vertAlign val="superscript"/>
        <sz val="12"/>
        <color indexed="8"/>
        <rFont val="Calibri"/>
        <family val="2"/>
      </rPr>
      <t>2</t>
    </r>
    <r>
      <rPr>
        <sz val="12"/>
        <color indexed="8"/>
        <rFont val="Calibri"/>
        <family val="2"/>
      </rPr>
      <t xml:space="preserve"> (16+)</t>
    </r>
  </si>
  <si>
    <t>of which: potential participation rate</t>
  </si>
  <si>
    <t>of which: equilibrium unemployment rate</t>
  </si>
  <si>
    <t xml:space="preserve">Potential average hours </t>
  </si>
  <si>
    <t xml:space="preserve">Potential productivity per hour </t>
  </si>
  <si>
    <r>
      <t>Potential output</t>
    </r>
    <r>
      <rPr>
        <vertAlign val="superscript"/>
        <sz val="12"/>
        <color indexed="8"/>
        <rFont val="Calibri"/>
        <family val="2"/>
      </rPr>
      <t xml:space="preserve">3 </t>
    </r>
  </si>
  <si>
    <t xml:space="preserve">Potential employment rate </t>
  </si>
  <si>
    <t>OBR estimate of potential population, based on LFS household population, all aged 16 and over (ONS identifier: MGSL) and is based on the latest ONS 2021 population projection for net migration and natural change, along with the OBR's forecast for near term net migration.</t>
  </si>
  <si>
    <t>OBR estimate of the potential participation rate, on the same basis as the LFS participation rate, all aged 16 and over (ONS identifier: MGWG)</t>
  </si>
  <si>
    <t>OBR estimate of the equilibirum unemployment rate, on the same basis as the ILO unemployment rate, all aged 16 and over (ONS identifier: MGSX)</t>
  </si>
  <si>
    <t>OBR estimate of the potential employment rate, on the same basis as the LFS employment rate, all aged 16 and over (ONS identifier: MGSR)</t>
  </si>
  <si>
    <t>OBR estimate of potential average hours, on the same basis as LFS average (mean) actual weekly hours worked, all workers (ONS identifier: YBUV)</t>
  </si>
  <si>
    <t>OBR estimate of potential output per hour, on the same basis as GDP (ONS identifier: ABMI) divided by total weekly hours worked (ONS identifier: YBUS)</t>
  </si>
  <si>
    <r>
      <rPr>
        <vertAlign val="superscript"/>
        <sz val="8"/>
        <rFont val="Calibri"/>
        <family val="2"/>
      </rPr>
      <t>1</t>
    </r>
    <r>
      <rPr>
        <sz val="8"/>
        <color indexed="8"/>
        <rFont val="Calibri"/>
        <family val="2"/>
      </rPr>
      <t xml:space="preserve"> Potential output can be calculated by multiplying potential population,  productivity, average hours and the employment rate divided by 100. </t>
    </r>
  </si>
  <si>
    <r>
      <rPr>
        <vertAlign val="superscript"/>
        <sz val="8"/>
        <color indexed="8"/>
        <rFont val="Calibri"/>
        <family val="2"/>
      </rPr>
      <t>2</t>
    </r>
    <r>
      <rPr>
        <sz val="8"/>
        <color indexed="8"/>
        <rFont val="Calibri"/>
        <family val="2"/>
      </rPr>
      <t xml:space="preserve"> The potential employment rate is determined by multiplying the potential participation rate by 1 minus the equilibrium unemployment rate divided by 100. </t>
    </r>
  </si>
  <si>
    <r>
      <rPr>
        <vertAlign val="superscript"/>
        <sz val="8"/>
        <color indexed="8"/>
        <rFont val="Calibri"/>
        <family val="2"/>
      </rPr>
      <t>3</t>
    </r>
    <r>
      <rPr>
        <sz val="8"/>
        <color indexed="8"/>
        <rFont val="Calibri"/>
        <family val="2"/>
      </rPr>
      <t xml:space="preserve"> Potential output growth is approximately equal to the sum of the growth rates of potential population, the employment rate, average hours and productivity.</t>
    </r>
  </si>
  <si>
    <t>1.17 Housing market</t>
  </si>
  <si>
    <t>House price index 
(Jan 2015 = 100)</t>
  </si>
  <si>
    <t>House price index 
(per cent change on a year earlier)</t>
  </si>
  <si>
    <t>Residential property transactions 
(000s, seasonally adjusted)</t>
  </si>
  <si>
    <t>Private enterprise housing starts, UK (seasonally adjusted)</t>
  </si>
  <si>
    <t>Private enterprise housing completions, UK (seasonally adjusted)</t>
  </si>
  <si>
    <t>Housing stock, UK (000s)</t>
  </si>
  <si>
    <t>Net additions to the housing stock, UK (000s)</t>
  </si>
  <si>
    <t>Turnover rate</t>
  </si>
  <si>
    <t>Seasonally adjusted ONS House Price Index (House Price Index Statistical Bulletin)</t>
  </si>
  <si>
    <t>Number of residential property transaction completions with value £40,000 or above, seasonally adjusted (HMRC UK Property Transaction Statistics)</t>
  </si>
  <si>
    <t>Number of private enterprise housing starts and completions, seasonally adjusted OBR estimates based on ONS, House building, UK: permanent dwellings started and completed by country.</t>
  </si>
  <si>
    <t>Net additions are changes in the UK housing stock which are OBR estimates based on housing stock data from DLUHC, StatsWales, Scottish Government and Northern Ireland Department for communities. Annual net additions are calculated as the change in the average size of the stock between adjacent years.</t>
  </si>
  <si>
    <t>Turnover rate is calculated as the number of residential property transactions divided by the stock of dwellings.</t>
  </si>
  <si>
    <t>1.18 Household debt servicing costs</t>
  </si>
  <si>
    <t>Household debt servicing costs 
(rolling four quarter sum, £bn)</t>
  </si>
  <si>
    <t>Household disposable income 
(rolling four quarter sum, £bn)</t>
  </si>
  <si>
    <t>Household debt servicing costs 
(per cent of household disposable income, rolling four quarter sum)</t>
  </si>
  <si>
    <t>Rolling four-quarter sum of total household interest payments excluding FISIM (ONS Economic Accounts, identifier: J4X3).</t>
  </si>
  <si>
    <t>Rolling four-quarter sum of household disposable income (ONS Economic Accounts, identifier: RPHQ).</t>
  </si>
  <si>
    <t>Forecast from the third quarter of 2023.</t>
  </si>
  <si>
    <t>1.19 Eligible rent growth assumptions</t>
  </si>
  <si>
    <t>Private sector</t>
  </si>
  <si>
    <t>Local Housing Allowance</t>
  </si>
  <si>
    <t>Non-LHA Regulated</t>
  </si>
  <si>
    <t>Non-LHA Deregulated</t>
  </si>
  <si>
    <t>Social sector</t>
  </si>
  <si>
    <t>Local Authorities</t>
  </si>
  <si>
    <t>Registered Social Landlords</t>
  </si>
  <si>
    <t>The assumptions provided in this table cover only growth in the element of rent eligible for Housing Benefit and not overall market rents. The eligible rent is based on the amount paid by the tenant to occupy the property not including bills and some service charges. In many cases (mainly Private Rented Sector tenants), the amount of eligible rent is also influenced by the amount of maximum rent determined by LHA regulations, or by the Rent Officer.</t>
  </si>
  <si>
    <t>The forecast for overall Housing Benefit makes adjustments on top of these baseline assumptions to take account of changes in the mix of claimants and policy changes not captured in the base forecasting model. In particular, this table excludes the impact of any shift towards Affordable Rent tenancies within the social sector</t>
  </si>
  <si>
    <t>1.20 CPI category inflation</t>
  </si>
  <si>
    <t>Year-on-year growth</t>
  </si>
  <si>
    <t>Food, beverages and tobacco</t>
  </si>
  <si>
    <t>Utilities</t>
  </si>
  <si>
    <t>Fuels</t>
  </si>
  <si>
    <t>Other tradables</t>
  </si>
  <si>
    <t>Other non-tradables</t>
  </si>
  <si>
    <t>2026-28</t>
  </si>
  <si>
    <t>1.20b CPI category weights</t>
  </si>
  <si>
    <t>CPI weights are denoted in parts per thousand.</t>
  </si>
  <si>
    <t>1.21 Electricity price forecast</t>
  </si>
  <si>
    <t>Pence per MWh</t>
  </si>
  <si>
    <t>Note: UK Base Electricity Future 1M fwd (LSEG Datastream). Electricity price expectations averaged over our determinant window for first three years of forecast, grown in line with global inflation thereafter, average monthly spot prices used as outturn.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</si>
</sst>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44" formatCode="_-&quot;£&quot;* #,##0.00_-;\-&quot;£&quot;* #,##0.00_-;_-&quot;£&quot;* &quot;-&quot;??_-;_-@_-"/>
    <numFmt numFmtId="43" formatCode="_-* #,##0.00_-;\-* #,##0.00_-;_-* &quot;-&quot;??_-;_-@_-"/>
    <numFmt numFmtId="164" formatCode="0.0"/>
    <numFmt numFmtId="165" formatCode="0.000"/>
    <numFmt numFmtId="166" formatCode="0.0000"/>
    <numFmt numFmtId="167" formatCode="&quot;to &quot;0.0000;&quot;to &quot;\-0.0000;&quot;to 0&quot;"/>
    <numFmt numFmtId="168" formatCode="#,##0;\-#,##0;\-"/>
    <numFmt numFmtId="169" formatCode="[&lt;0.0001]&quot;&lt;0.0001&quot;;0.0000"/>
    <numFmt numFmtId="170" formatCode="#,##0.0,,;\-#,##0.0,,;\-"/>
    <numFmt numFmtId="171" formatCode="#,##0,;\-#,##0,;\-"/>
    <numFmt numFmtId="172" formatCode="0.0%;\-0.0%;\-"/>
    <numFmt numFmtId="173" formatCode="#,##0.0,,;\-#,##0.0,,"/>
    <numFmt numFmtId="174" formatCode="#,##0,;\-#,##0,"/>
    <numFmt numFmtId="175" formatCode="0.0%;\-0.0%"/>
    <numFmt numFmtId="176" formatCode="#,##0.0_-;\(#,##0.0\);_-* &quot;-&quot;??_-"/>
    <numFmt numFmtId="177" formatCode="_-[$€-2]* #,##0.00_-;\-[$€-2]* #,##0.00_-;_-[$€-2]* &quot;-&quot;??_-"/>
    <numFmt numFmtId="178" formatCode="0.0%"/>
    <numFmt numFmtId="179" formatCode="#,##0.0"/>
    <numFmt numFmtId="180" formatCode="0.000000"/>
    <numFmt numFmtId="181" formatCode="0.00000000"/>
    <numFmt numFmtId="182" formatCode="0.00000E+00"/>
    <numFmt numFmtId="183" formatCode="0.0000%"/>
    <numFmt numFmtId="184" formatCode="#,##0.000"/>
    <numFmt numFmtId="185" formatCode="0.00000"/>
    <numFmt numFmtId="186" formatCode="_-* #,##0.0000_-;\-* #,##0.0000_-;_-* &quot;-&quot;??_-;_-@_-"/>
  </numFmts>
  <fonts count="112">
    <font>
      <sz val="11"/>
      <color theme="1"/>
      <name val="Futura Bk BT"/>
      <family val="2"/>
      <scheme val="minor"/>
    </font>
    <font>
      <sz val="11"/>
      <color indexed="8"/>
      <name val="Calibri"/>
      <family val="2"/>
    </font>
    <font>
      <sz val="10"/>
      <name val="Arial"/>
      <family val="2"/>
    </font>
    <font>
      <b/>
      <sz val="10"/>
      <color indexed="18"/>
      <name val="Arial"/>
      <family val="2"/>
    </font>
    <font>
      <sz val="9"/>
      <name val="Arial"/>
      <family val="2"/>
    </font>
    <font>
      <sz val="8"/>
      <name val="Times New Roman"/>
      <family val="1"/>
    </font>
    <font>
      <i/>
      <sz val="8"/>
      <name val="Times New Roman"/>
      <family val="1"/>
    </font>
    <font>
      <b/>
      <sz val="9"/>
      <color indexed="18"/>
      <name val="Arial"/>
      <family val="2"/>
    </font>
    <font>
      <b/>
      <sz val="9"/>
      <color indexed="8"/>
      <name val="Arial"/>
      <family val="2"/>
    </font>
    <font>
      <b/>
      <i/>
      <sz val="10"/>
      <name val="Arial"/>
      <family val="2"/>
    </font>
    <font>
      <i/>
      <sz val="10"/>
      <name val="Arial"/>
      <family val="2"/>
    </font>
    <font>
      <sz val="7"/>
      <name val="Arial"/>
      <family val="2"/>
    </font>
    <font>
      <sz val="10"/>
      <color indexed="8"/>
      <name val="Arial"/>
      <family val="2"/>
    </font>
    <font>
      <b/>
      <sz val="10"/>
      <name val="Tahoma"/>
      <family val="2"/>
    </font>
    <font>
      <sz val="10"/>
      <name val="Tahoma"/>
      <family val="2"/>
    </font>
    <font>
      <i/>
      <sz val="7"/>
      <name val="Arial"/>
      <family val="2"/>
    </font>
    <font>
      <b/>
      <sz val="8"/>
      <name val="Arial"/>
      <family val="2"/>
    </font>
    <font>
      <b/>
      <sz val="8"/>
      <color indexed="12"/>
      <name val="Arial"/>
      <family val="2"/>
    </font>
    <font>
      <i/>
      <sz val="8"/>
      <color indexed="12"/>
      <name val="Arial"/>
      <family val="2"/>
    </font>
    <font>
      <i/>
      <sz val="8"/>
      <name val="Arial"/>
      <family val="2"/>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Calibri"/>
      <family val="2"/>
    </font>
    <font>
      <sz val="11"/>
      <color indexed="8"/>
      <name val="Futura Bk BT"/>
      <family val="2"/>
    </font>
    <font>
      <sz val="12"/>
      <color indexed="8"/>
      <name val="Futura Bk BT"/>
      <family val="2"/>
    </font>
    <font>
      <sz val="10"/>
      <name val="Arial"/>
      <family val="2"/>
    </font>
    <font>
      <sz val="8"/>
      <color indexed="8"/>
      <name val="Futura Bk BT"/>
      <family val="2"/>
    </font>
    <font>
      <b/>
      <sz val="11"/>
      <color indexed="55"/>
      <name val="Arial"/>
      <family val="2"/>
    </font>
    <font>
      <sz val="11"/>
      <color indexed="10"/>
      <name val="Arial"/>
      <family val="2"/>
    </font>
    <font>
      <b/>
      <sz val="12"/>
      <color indexed="12"/>
      <name val="Arial"/>
      <family val="2"/>
    </font>
    <font>
      <b/>
      <sz val="12"/>
      <name val="Arial"/>
      <family val="2"/>
    </font>
    <font>
      <b/>
      <i/>
      <sz val="12"/>
      <name val="Arial"/>
      <family val="2"/>
    </font>
    <font>
      <b/>
      <sz val="10"/>
      <name val="Arial"/>
      <family val="2"/>
    </font>
    <font>
      <u/>
      <sz val="10"/>
      <color indexed="12"/>
      <name val="Arial"/>
      <family val="2"/>
    </font>
    <font>
      <sz val="12"/>
      <name val="Helv"/>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8"/>
      <color indexed="52"/>
      <name val="Arial"/>
      <family val="2"/>
    </font>
    <font>
      <sz val="8"/>
      <color indexed="51"/>
      <name val="Arial"/>
      <family val="2"/>
    </font>
    <font>
      <b/>
      <sz val="10"/>
      <color indexed="58"/>
      <name val="Arial"/>
      <family val="2"/>
    </font>
    <font>
      <sz val="10"/>
      <color indexed="39"/>
      <name val="Arial"/>
      <family val="2"/>
    </font>
    <font>
      <b/>
      <sz val="10"/>
      <color indexed="8"/>
      <name val="Arial"/>
      <family val="2"/>
    </font>
    <font>
      <b/>
      <sz val="12"/>
      <color indexed="8"/>
      <name val="Arial"/>
      <family val="2"/>
    </font>
    <font>
      <b/>
      <sz val="16"/>
      <color indexed="23"/>
      <name val="Arial"/>
      <family val="2"/>
    </font>
    <font>
      <sz val="10"/>
      <color indexed="10"/>
      <name val="Arial"/>
      <family val="2"/>
    </font>
    <font>
      <b/>
      <sz val="11"/>
      <name val="Times New Roman"/>
      <family val="1"/>
    </font>
    <font>
      <b/>
      <sz val="18"/>
      <name val="Arial"/>
      <family val="2"/>
    </font>
    <font>
      <sz val="8"/>
      <color indexed="8"/>
      <name val="Calibri"/>
      <family val="2"/>
    </font>
    <font>
      <vertAlign val="superscript"/>
      <sz val="8"/>
      <color indexed="8"/>
      <name val="Calibri"/>
      <family val="2"/>
    </font>
    <font>
      <sz val="10"/>
      <color indexed="8"/>
      <name val="Calibri"/>
      <family val="2"/>
    </font>
    <font>
      <sz val="12"/>
      <color indexed="8"/>
      <name val="Calibri"/>
      <family val="2"/>
    </font>
    <font>
      <sz val="10"/>
      <name val="Calibri"/>
      <family val="2"/>
    </font>
    <font>
      <sz val="14"/>
      <color indexed="8"/>
      <name val="Calibri"/>
      <family val="2"/>
    </font>
    <font>
      <sz val="12"/>
      <name val="Calibri"/>
      <family val="2"/>
    </font>
    <font>
      <sz val="11"/>
      <name val="Calibri"/>
      <family val="2"/>
    </font>
    <font>
      <sz val="15"/>
      <color indexed="8"/>
      <name val="Calibri"/>
      <family val="2"/>
    </font>
    <font>
      <u/>
      <sz val="11"/>
      <name val="Calibri"/>
      <family val="2"/>
    </font>
    <font>
      <sz val="11"/>
      <color theme="1"/>
      <name val="Futura Bk BT"/>
      <family val="2"/>
      <scheme val="minor"/>
    </font>
    <font>
      <u/>
      <sz val="11"/>
      <color theme="10"/>
      <name val="Calibri"/>
      <family val="2"/>
    </font>
    <font>
      <sz val="12"/>
      <color theme="1"/>
      <name val="Arial"/>
      <family val="2"/>
    </font>
    <font>
      <sz val="10"/>
      <color theme="1"/>
      <name val="Calibri"/>
      <family val="2"/>
    </font>
    <font>
      <sz val="11"/>
      <color theme="1"/>
      <name val="Calibri"/>
      <family val="2"/>
    </font>
    <font>
      <u/>
      <sz val="10"/>
      <color theme="10"/>
      <name val="Calibri"/>
      <family val="2"/>
    </font>
    <font>
      <sz val="14"/>
      <color theme="1"/>
      <name val="Calibri"/>
      <family val="2"/>
    </font>
    <font>
      <sz val="12"/>
      <color theme="1"/>
      <name val="Calibri"/>
      <family val="2"/>
    </font>
    <font>
      <sz val="8"/>
      <color theme="1"/>
      <name val="Calibri"/>
      <family val="2"/>
    </font>
    <font>
      <sz val="13"/>
      <color rgb="FF477391"/>
      <name val="Calibri"/>
      <family val="2"/>
    </font>
    <font>
      <i/>
      <sz val="12"/>
      <name val="Calibri"/>
      <family val="2"/>
    </font>
    <font>
      <sz val="12"/>
      <color rgb="FF000000"/>
      <name val="Calibri"/>
      <family val="2"/>
    </font>
    <font>
      <sz val="10"/>
      <color theme="1"/>
      <name val="Arial"/>
      <family val="2"/>
    </font>
    <font>
      <vertAlign val="superscript"/>
      <sz val="12"/>
      <color indexed="8"/>
      <name val="Futura Bk BT"/>
      <family val="2"/>
    </font>
    <font>
      <vertAlign val="superscript"/>
      <sz val="12"/>
      <color indexed="8"/>
      <name val="Calibri"/>
      <family val="2"/>
    </font>
    <font>
      <i/>
      <sz val="12"/>
      <color indexed="8"/>
      <name val="Calibri"/>
      <family val="2"/>
    </font>
    <font>
      <vertAlign val="superscript"/>
      <sz val="8"/>
      <name val="Calibri"/>
      <family val="2"/>
    </font>
    <font>
      <sz val="12"/>
      <name val="Futura Bk BT"/>
      <family val="2"/>
    </font>
    <font>
      <sz val="8"/>
      <color rgb="FFFF0000"/>
      <name val="Calibri"/>
      <family val="2"/>
    </font>
    <font>
      <sz val="8"/>
      <name val="Futura Bk BT"/>
      <family val="2"/>
      <scheme val="minor"/>
    </font>
    <font>
      <sz val="8"/>
      <color rgb="FF000000"/>
      <name val="Calibri"/>
      <family val="2"/>
    </font>
    <font>
      <b/>
      <sz val="12"/>
      <color indexed="8"/>
      <name val="Calibri"/>
      <family val="2"/>
    </font>
    <font>
      <b/>
      <sz val="14"/>
      <color indexed="8"/>
      <name val="Calibri"/>
      <family val="2"/>
    </font>
    <font>
      <b/>
      <sz val="12"/>
      <color indexed="8"/>
      <name val="Futura Bk BT"/>
      <family val="2"/>
    </font>
    <font>
      <b/>
      <sz val="11"/>
      <color indexed="8"/>
      <name val="Futura Bk BT"/>
      <family val="2"/>
    </font>
    <font>
      <sz val="7"/>
      <color indexed="8"/>
      <name val="Calibri"/>
      <family val="2"/>
    </font>
    <font>
      <sz val="12"/>
      <color rgb="FFFF0000"/>
      <name val="Calibri"/>
      <family val="2"/>
    </font>
    <font>
      <sz val="6"/>
      <name val="Calibri"/>
      <family val="2"/>
    </font>
    <font>
      <vertAlign val="superscript"/>
      <sz val="12"/>
      <name val="Calibri"/>
      <family val="2"/>
    </font>
    <font>
      <b/>
      <sz val="10"/>
      <name val="Calibri"/>
      <family val="2"/>
    </font>
    <font>
      <vertAlign val="superscript"/>
      <sz val="10"/>
      <name val="Calibri"/>
      <family val="2"/>
    </font>
    <font>
      <sz val="8"/>
      <color theme="1"/>
      <name val="Futura Bk BT"/>
      <family val="2"/>
      <scheme val="minor"/>
    </font>
    <font>
      <b/>
      <sz val="16"/>
      <color indexed="8"/>
      <name val="Calibri"/>
      <family val="2"/>
    </font>
    <font>
      <vertAlign val="superscript"/>
      <sz val="14"/>
      <color indexed="8"/>
      <name val="Calibri"/>
      <family val="2"/>
    </font>
    <font>
      <sz val="10"/>
      <color rgb="FF000000"/>
      <name val="Calibri"/>
      <family val="2"/>
    </font>
    <font>
      <sz val="10"/>
      <name val="Arial"/>
      <family val="2"/>
    </font>
    <font>
      <sz val="12"/>
      <color theme="1"/>
      <name val="Futura Bk BT"/>
      <family val="2"/>
      <scheme val="minor"/>
    </font>
    <font>
      <sz val="10"/>
      <color theme="8"/>
      <name val="Calibri"/>
      <family val="2"/>
    </font>
  </fonts>
  <fills count="5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3"/>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17"/>
        <bgColor indexed="64"/>
      </patternFill>
    </fill>
    <fill>
      <patternFill patternType="solid">
        <fgColor indexed="26"/>
        <bgColor indexed="64"/>
      </patternFill>
    </fill>
    <fill>
      <patternFill patternType="solid">
        <fgColor indexed="26"/>
      </patternFill>
    </fill>
    <fill>
      <patternFill patternType="solid">
        <fgColor indexed="9"/>
        <bgColor indexed="64"/>
      </patternFill>
    </fill>
    <fill>
      <patternFill patternType="solid">
        <fgColor indexed="47"/>
        <bgColor indexed="64"/>
      </patternFill>
    </fill>
    <fill>
      <patternFill patternType="solid">
        <fgColor indexed="55"/>
        <bgColor indexed="64"/>
      </patternFil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24"/>
        <bgColor indexed="64"/>
      </patternFill>
    </fill>
    <fill>
      <patternFill patternType="solid">
        <fgColor indexed="13"/>
        <bgColor indexed="64"/>
      </patternFill>
    </fill>
    <fill>
      <patternFill patternType="solid">
        <fgColor indexed="65"/>
        <bgColor indexed="64"/>
      </patternFill>
    </fill>
    <fill>
      <patternFill patternType="solid">
        <fgColor indexed="42"/>
        <bgColor indexed="64"/>
      </patternFill>
    </fill>
    <fill>
      <patternFill patternType="solid">
        <fgColor theme="0"/>
        <bgColor indexed="64"/>
      </patternFill>
    </fill>
    <fill>
      <patternFill patternType="solid">
        <fgColor theme="5"/>
        <bgColor indexed="64"/>
      </patternFill>
    </fill>
    <fill>
      <patternFill patternType="solid">
        <fgColor rgb="FFB5C7D4"/>
        <bgColor indexed="64"/>
      </patternFill>
    </fill>
    <fill>
      <patternFill patternType="solid">
        <fgColor theme="9"/>
        <bgColor indexed="64"/>
      </patternFill>
    </fill>
    <fill>
      <patternFill patternType="solid">
        <fgColor theme="2"/>
        <bgColor indexed="64"/>
      </patternFill>
    </fill>
  </fills>
  <borders count="115">
    <border>
      <left/>
      <right/>
      <top/>
      <bottom/>
      <diagonal/>
    </border>
    <border>
      <left/>
      <right/>
      <top/>
      <bottom style="medium">
        <color indexed="18"/>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style="thin">
        <color indexed="64"/>
      </right>
      <top/>
      <bottom style="thin">
        <color indexed="64"/>
      </bottom>
      <diagonal/>
    </border>
    <border>
      <left/>
      <right style="medium">
        <color indexed="8"/>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style="medium">
        <color indexed="8"/>
      </right>
      <top/>
      <bottom style="medium">
        <color indexed="8"/>
      </bottom>
      <diagonal/>
    </border>
    <border>
      <left/>
      <right/>
      <top/>
      <bottom style="medium">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bottom/>
      <diagonal/>
    </border>
    <border>
      <left style="thin">
        <color indexed="64"/>
      </left>
      <right style="thin">
        <color indexed="64"/>
      </right>
      <top/>
      <bottom/>
      <diagonal/>
    </border>
    <border>
      <left style="thin">
        <color indexed="63"/>
      </left>
      <right style="thin">
        <color indexed="63"/>
      </right>
      <top style="thin">
        <color indexed="64"/>
      </top>
      <bottom style="thin">
        <color indexed="63"/>
      </bottom>
      <diagonal/>
    </border>
    <border>
      <left/>
      <right/>
      <top/>
      <bottom style="medium">
        <color indexed="64"/>
      </bottom>
      <diagonal/>
    </border>
    <border>
      <left/>
      <right/>
      <top style="thin">
        <color indexed="12"/>
      </top>
      <bottom style="thin">
        <color indexed="12"/>
      </bottom>
      <diagonal/>
    </border>
    <border>
      <left/>
      <right/>
      <top/>
      <bottom style="thin">
        <color indexed="12"/>
      </bottom>
      <diagonal/>
    </border>
    <border>
      <left/>
      <right/>
      <top style="thin">
        <color indexed="62"/>
      </top>
      <bottom style="double">
        <color indexed="62"/>
      </bottom>
      <diagonal/>
    </border>
    <border>
      <left/>
      <right/>
      <top style="medium">
        <color indexed="45"/>
      </top>
      <bottom/>
      <diagonal/>
    </border>
    <border>
      <left style="medium">
        <color indexed="45"/>
      </left>
      <right/>
      <top/>
      <bottom/>
      <diagonal/>
    </border>
    <border>
      <left/>
      <right style="medium">
        <color indexed="45"/>
      </right>
      <top/>
      <bottom/>
      <diagonal/>
    </border>
    <border>
      <left/>
      <right style="medium">
        <color indexed="45"/>
      </right>
      <top style="medium">
        <color indexed="45"/>
      </top>
      <bottom/>
      <diagonal/>
    </border>
    <border>
      <left style="medium">
        <color indexed="45"/>
      </left>
      <right/>
      <top/>
      <bottom style="thin">
        <color indexed="45"/>
      </bottom>
      <diagonal/>
    </border>
    <border>
      <left style="medium">
        <color indexed="45"/>
      </left>
      <right/>
      <top style="medium">
        <color indexed="45"/>
      </top>
      <bottom/>
      <diagonal/>
    </border>
    <border>
      <left/>
      <right/>
      <top/>
      <bottom style="medium">
        <color indexed="45"/>
      </bottom>
      <diagonal/>
    </border>
    <border>
      <left/>
      <right/>
      <top style="thin">
        <color indexed="45"/>
      </top>
      <bottom/>
      <diagonal/>
    </border>
    <border>
      <left style="medium">
        <color indexed="45"/>
      </left>
      <right/>
      <top/>
      <bottom style="medium">
        <color indexed="45"/>
      </bottom>
      <diagonal/>
    </border>
    <border>
      <left/>
      <right style="medium">
        <color indexed="45"/>
      </right>
      <top/>
      <bottom style="medium">
        <color indexed="45"/>
      </bottom>
      <diagonal/>
    </border>
    <border>
      <left style="medium">
        <color indexed="45"/>
      </left>
      <right/>
      <top style="medium">
        <color indexed="45"/>
      </top>
      <bottom style="medium">
        <color indexed="45"/>
      </bottom>
      <diagonal/>
    </border>
    <border>
      <left/>
      <right/>
      <top style="medium">
        <color indexed="45"/>
      </top>
      <bottom style="medium">
        <color indexed="45"/>
      </bottom>
      <diagonal/>
    </border>
    <border>
      <left/>
      <right style="medium">
        <color indexed="45"/>
      </right>
      <top style="medium">
        <color indexed="45"/>
      </top>
      <bottom style="medium">
        <color indexed="45"/>
      </bottom>
      <diagonal/>
    </border>
    <border>
      <left/>
      <right/>
      <top style="medium">
        <color theme="8"/>
      </top>
      <bottom/>
      <diagonal/>
    </border>
    <border>
      <left style="medium">
        <color theme="8"/>
      </left>
      <right/>
      <top/>
      <bottom/>
      <diagonal/>
    </border>
    <border>
      <left/>
      <right style="medium">
        <color theme="8"/>
      </right>
      <top/>
      <bottom/>
      <diagonal/>
    </border>
    <border>
      <left/>
      <right/>
      <top/>
      <bottom style="thin">
        <color theme="8"/>
      </bottom>
      <diagonal/>
    </border>
    <border>
      <left/>
      <right style="medium">
        <color theme="8"/>
      </right>
      <top/>
      <bottom style="thin">
        <color theme="8"/>
      </bottom>
      <diagonal/>
    </border>
    <border>
      <left/>
      <right/>
      <top/>
      <bottom style="medium">
        <color theme="8"/>
      </bottom>
      <diagonal/>
    </border>
    <border>
      <left/>
      <right/>
      <top style="thin">
        <color theme="8"/>
      </top>
      <bottom/>
      <diagonal/>
    </border>
    <border>
      <left/>
      <right style="medium">
        <color theme="8"/>
      </right>
      <top style="thin">
        <color theme="8"/>
      </top>
      <bottom/>
      <diagonal/>
    </border>
    <border>
      <left/>
      <right/>
      <top style="medium">
        <color theme="8"/>
      </top>
      <bottom style="thin">
        <color theme="8"/>
      </bottom>
      <diagonal/>
    </border>
    <border>
      <left style="medium">
        <color theme="8"/>
      </left>
      <right/>
      <top/>
      <bottom style="thin">
        <color theme="8"/>
      </bottom>
      <diagonal/>
    </border>
    <border>
      <left style="medium">
        <color theme="8"/>
      </left>
      <right/>
      <top style="thin">
        <color theme="8"/>
      </top>
      <bottom/>
      <diagonal/>
    </border>
    <border>
      <left style="medium">
        <color theme="8"/>
      </left>
      <right/>
      <top style="medium">
        <color theme="8"/>
      </top>
      <bottom/>
      <diagonal/>
    </border>
    <border>
      <left/>
      <right style="medium">
        <color theme="8"/>
      </right>
      <top style="medium">
        <color theme="8"/>
      </top>
      <bottom style="thin">
        <color theme="8"/>
      </bottom>
      <diagonal/>
    </border>
    <border>
      <left/>
      <right style="medium">
        <color theme="8"/>
      </right>
      <top style="medium">
        <color theme="8"/>
      </top>
      <bottom/>
      <diagonal/>
    </border>
    <border>
      <left/>
      <right style="medium">
        <color theme="8"/>
      </right>
      <top/>
      <bottom style="medium">
        <color theme="8"/>
      </bottom>
      <diagonal/>
    </border>
    <border>
      <left style="medium">
        <color indexed="45"/>
      </left>
      <right/>
      <top/>
      <bottom style="medium">
        <color theme="8"/>
      </bottom>
      <diagonal/>
    </border>
    <border>
      <left style="medium">
        <color theme="8"/>
      </left>
      <right/>
      <top style="medium">
        <color theme="8"/>
      </top>
      <bottom style="medium">
        <color theme="8"/>
      </bottom>
      <diagonal/>
    </border>
    <border>
      <left/>
      <right style="medium">
        <color theme="8"/>
      </right>
      <top style="medium">
        <color theme="8"/>
      </top>
      <bottom style="medium">
        <color theme="8"/>
      </bottom>
      <diagonal/>
    </border>
    <border>
      <left style="medium">
        <color theme="8"/>
      </left>
      <right/>
      <top/>
      <bottom style="medium">
        <color theme="8"/>
      </bottom>
      <diagonal/>
    </border>
    <border>
      <left/>
      <right/>
      <top style="medium">
        <color theme="8"/>
      </top>
      <bottom style="medium">
        <color theme="8"/>
      </bottom>
      <diagonal/>
    </border>
    <border>
      <left/>
      <right style="medium">
        <color theme="8"/>
      </right>
      <top style="medium">
        <color indexed="45"/>
      </top>
      <bottom/>
      <diagonal/>
    </border>
    <border>
      <left style="medium">
        <color indexed="45"/>
      </left>
      <right/>
      <top/>
      <bottom style="thin">
        <color theme="8"/>
      </bottom>
      <diagonal/>
    </border>
    <border>
      <left style="medium">
        <color indexed="45"/>
      </left>
      <right/>
      <top style="thin">
        <color theme="8"/>
      </top>
      <bottom/>
      <diagonal/>
    </border>
    <border>
      <left style="medium">
        <color theme="8"/>
      </left>
      <right style="medium">
        <color theme="8"/>
      </right>
      <top/>
      <bottom/>
      <diagonal/>
    </border>
    <border>
      <left style="medium">
        <color theme="8"/>
      </left>
      <right style="medium">
        <color theme="8"/>
      </right>
      <top/>
      <bottom style="thin">
        <color theme="8"/>
      </bottom>
      <diagonal/>
    </border>
    <border>
      <left style="medium">
        <color indexed="45"/>
      </left>
      <right/>
      <top style="thin">
        <color indexed="45"/>
      </top>
      <bottom style="medium">
        <color indexed="45"/>
      </bottom>
      <diagonal/>
    </border>
    <border>
      <left/>
      <right style="medium">
        <color theme="8"/>
      </right>
      <top style="thin">
        <color indexed="45"/>
      </top>
      <bottom style="medium">
        <color indexed="45"/>
      </bottom>
      <diagonal/>
    </border>
    <border>
      <left style="medium">
        <color theme="8"/>
      </left>
      <right/>
      <top style="medium">
        <color theme="8"/>
      </top>
      <bottom style="thin">
        <color theme="8"/>
      </bottom>
      <diagonal/>
    </border>
    <border>
      <left style="medium">
        <color theme="8"/>
      </left>
      <right style="medium">
        <color theme="8"/>
      </right>
      <top style="thin">
        <color theme="8"/>
      </top>
      <bottom/>
      <diagonal/>
    </border>
    <border>
      <left style="medium">
        <color indexed="45"/>
      </left>
      <right/>
      <top style="medium">
        <color theme="8"/>
      </top>
      <bottom/>
      <diagonal/>
    </border>
    <border>
      <left style="medium">
        <color indexed="45"/>
      </left>
      <right/>
      <top style="medium">
        <color theme="2"/>
      </top>
      <bottom/>
      <diagonal/>
    </border>
    <border>
      <left/>
      <right/>
      <top style="medium">
        <color theme="2"/>
      </top>
      <bottom/>
      <diagonal/>
    </border>
    <border>
      <left/>
      <right style="medium">
        <color theme="8"/>
      </right>
      <top style="medium">
        <color theme="2"/>
      </top>
      <bottom/>
      <diagonal/>
    </border>
    <border>
      <left/>
      <right/>
      <top style="medium">
        <color theme="2"/>
      </top>
      <bottom style="thin">
        <color theme="8"/>
      </bottom>
      <diagonal/>
    </border>
    <border>
      <left/>
      <right style="medium">
        <color theme="8"/>
      </right>
      <top style="medium">
        <color theme="2"/>
      </top>
      <bottom style="thin">
        <color theme="8"/>
      </bottom>
      <diagonal/>
    </border>
    <border>
      <left style="medium">
        <color indexed="45"/>
      </left>
      <right/>
      <top style="thin">
        <color indexed="45"/>
      </top>
      <bottom/>
      <diagonal/>
    </border>
    <border>
      <left/>
      <right style="medium">
        <color theme="8"/>
      </right>
      <top style="thin">
        <color indexed="45"/>
      </top>
      <bottom/>
      <diagonal/>
    </border>
    <border>
      <left/>
      <right style="medium">
        <color indexed="45"/>
      </right>
      <top/>
      <bottom style="thin">
        <color theme="8"/>
      </bottom>
      <diagonal/>
    </border>
    <border>
      <left/>
      <right style="medium">
        <color indexed="45"/>
      </right>
      <top/>
      <bottom style="medium">
        <color theme="8"/>
      </bottom>
      <diagonal/>
    </border>
    <border>
      <left/>
      <right style="medium">
        <color theme="8"/>
      </right>
      <top style="medium">
        <color indexed="45"/>
      </top>
      <bottom style="medium">
        <color indexed="45"/>
      </bottom>
      <diagonal/>
    </border>
    <border>
      <left/>
      <right style="medium">
        <color theme="8"/>
      </right>
      <top/>
      <bottom style="medium">
        <color indexed="45"/>
      </bottom>
      <diagonal/>
    </border>
    <border>
      <left style="thin">
        <color theme="8"/>
      </left>
      <right style="medium">
        <color theme="8"/>
      </right>
      <top style="medium">
        <color theme="8"/>
      </top>
      <bottom style="thin">
        <color theme="8"/>
      </bottom>
      <diagonal/>
    </border>
    <border>
      <left style="thin">
        <color theme="8"/>
      </left>
      <right/>
      <top style="thin">
        <color theme="8"/>
      </top>
      <bottom/>
      <diagonal/>
    </border>
    <border>
      <left style="thin">
        <color theme="8"/>
      </left>
      <right style="medium">
        <color theme="8"/>
      </right>
      <top style="thin">
        <color theme="8"/>
      </top>
      <bottom/>
      <diagonal/>
    </border>
    <border>
      <left style="thin">
        <color theme="8"/>
      </left>
      <right style="medium">
        <color theme="8"/>
      </right>
      <top/>
      <bottom/>
      <diagonal/>
    </border>
    <border>
      <left style="medium">
        <color theme="8"/>
      </left>
      <right style="medium">
        <color theme="8"/>
      </right>
      <top/>
      <bottom style="medium">
        <color theme="8"/>
      </bottom>
      <diagonal/>
    </border>
    <border>
      <left style="medium">
        <color indexed="45"/>
      </left>
      <right style="medium">
        <color indexed="45"/>
      </right>
      <top/>
      <bottom style="medium">
        <color theme="8"/>
      </bottom>
      <diagonal/>
    </border>
    <border>
      <left style="medium">
        <color theme="8"/>
      </left>
      <right style="medium">
        <color theme="8"/>
      </right>
      <top style="medium">
        <color theme="8"/>
      </top>
      <bottom style="medium">
        <color theme="8"/>
      </bottom>
      <diagonal/>
    </border>
    <border>
      <left style="medium">
        <color theme="8"/>
      </left>
      <right/>
      <top style="medium">
        <color indexed="45"/>
      </top>
      <bottom style="medium">
        <color indexed="45"/>
      </bottom>
      <diagonal/>
    </border>
    <border>
      <left style="medium">
        <color indexed="45"/>
      </left>
      <right/>
      <top style="medium">
        <color theme="8"/>
      </top>
      <bottom style="medium">
        <color theme="8"/>
      </bottom>
      <diagonal/>
    </border>
    <border>
      <left/>
      <right style="thin">
        <color theme="8"/>
      </right>
      <top style="medium">
        <color theme="8"/>
      </top>
      <bottom style="thin">
        <color theme="8"/>
      </bottom>
      <diagonal/>
    </border>
    <border>
      <left/>
      <right style="thin">
        <color theme="8"/>
      </right>
      <top/>
      <bottom/>
      <diagonal/>
    </border>
    <border>
      <left style="thin">
        <color theme="8"/>
      </left>
      <right/>
      <top/>
      <bottom/>
      <diagonal/>
    </border>
    <border>
      <left/>
      <right style="thin">
        <color indexed="45"/>
      </right>
      <top/>
      <bottom/>
      <diagonal/>
    </border>
    <border>
      <left/>
      <right style="thin">
        <color theme="8"/>
      </right>
      <top/>
      <bottom style="thin">
        <color theme="8"/>
      </bottom>
      <diagonal/>
    </border>
    <border>
      <left/>
      <right style="medium">
        <color indexed="45"/>
      </right>
      <top style="medium">
        <color theme="8"/>
      </top>
      <bottom/>
      <diagonal/>
    </border>
    <border>
      <left style="medium">
        <color indexed="45"/>
      </left>
      <right/>
      <top style="medium">
        <color indexed="45"/>
      </top>
      <bottom style="thin">
        <color theme="8"/>
      </bottom>
      <diagonal/>
    </border>
    <border>
      <left/>
      <right/>
      <top style="medium">
        <color indexed="45"/>
      </top>
      <bottom style="thin">
        <color theme="8"/>
      </bottom>
      <diagonal/>
    </border>
    <border>
      <left/>
      <right style="medium">
        <color indexed="45"/>
      </right>
      <top style="medium">
        <color indexed="45"/>
      </top>
      <bottom style="thin">
        <color theme="8"/>
      </bottom>
      <diagonal/>
    </border>
    <border>
      <left/>
      <right style="medium">
        <color indexed="45"/>
      </right>
      <top style="thin">
        <color indexed="45"/>
      </top>
      <bottom/>
      <diagonal/>
    </border>
    <border>
      <left style="medium">
        <color indexed="45"/>
      </left>
      <right style="medium">
        <color theme="8"/>
      </right>
      <top/>
      <bottom/>
      <diagonal/>
    </border>
    <border>
      <left style="medium">
        <color indexed="45"/>
      </left>
      <right style="medium">
        <color indexed="45"/>
      </right>
      <top/>
      <bottom/>
      <diagonal/>
    </border>
    <border>
      <left/>
      <right style="thin">
        <color theme="8"/>
      </right>
      <top style="thin">
        <color theme="8"/>
      </top>
      <bottom/>
      <diagonal/>
    </border>
    <border>
      <left style="medium">
        <color indexed="45"/>
      </left>
      <right style="medium">
        <color theme="8"/>
      </right>
      <top/>
      <bottom style="medium">
        <color theme="8"/>
      </bottom>
      <diagonal/>
    </border>
    <border>
      <left style="medium">
        <color indexed="45"/>
      </left>
      <right style="medium">
        <color theme="8"/>
      </right>
      <top/>
      <bottom style="thin">
        <color theme="8"/>
      </bottom>
      <diagonal/>
    </border>
    <border>
      <left style="thin">
        <color theme="8"/>
      </left>
      <right style="medium">
        <color theme="8"/>
      </right>
      <top/>
      <bottom style="medium">
        <color theme="8"/>
      </bottom>
      <diagonal/>
    </border>
    <border>
      <left/>
      <right style="thin">
        <color theme="8"/>
      </right>
      <top/>
      <bottom style="medium">
        <color theme="8"/>
      </bottom>
      <diagonal/>
    </border>
    <border>
      <left/>
      <right style="medium">
        <color theme="8"/>
      </right>
      <top/>
      <bottom style="medium">
        <color theme="6"/>
      </bottom>
      <diagonal/>
    </border>
    <border>
      <left/>
      <right/>
      <top/>
      <bottom style="medium">
        <color theme="6"/>
      </bottom>
      <diagonal/>
    </border>
    <border>
      <left style="medium">
        <color indexed="45"/>
      </left>
      <right/>
      <top/>
      <bottom style="medium">
        <color theme="6"/>
      </bottom>
      <diagonal/>
    </border>
    <border>
      <left style="medium">
        <color indexed="45"/>
      </left>
      <right/>
      <top/>
      <bottom style="thin">
        <color theme="7"/>
      </bottom>
      <diagonal/>
    </border>
    <border>
      <left/>
      <right/>
      <top/>
      <bottom style="thin">
        <color theme="7"/>
      </bottom>
      <diagonal/>
    </border>
    <border>
      <left/>
      <right style="medium">
        <color indexed="45"/>
      </right>
      <top/>
      <bottom style="thin">
        <color theme="7"/>
      </bottom>
      <diagonal/>
    </border>
    <border>
      <left/>
      <right style="thin">
        <color theme="7"/>
      </right>
      <top/>
      <bottom style="medium">
        <color theme="8"/>
      </bottom>
      <diagonal/>
    </border>
    <border>
      <left style="medium">
        <color theme="8"/>
      </left>
      <right style="medium">
        <color indexed="45"/>
      </right>
      <top/>
      <bottom/>
      <diagonal/>
    </border>
    <border>
      <left/>
      <right/>
      <top/>
      <bottom style="thin">
        <color indexed="45"/>
      </bottom>
      <diagonal/>
    </border>
    <border>
      <left/>
      <right/>
      <top/>
      <bottom style="thin">
        <color indexed="64"/>
      </bottom>
      <diagonal/>
    </border>
    <border>
      <left style="medium">
        <color theme="8"/>
      </left>
      <right/>
      <top style="thin">
        <color indexed="64"/>
      </top>
      <bottom style="medium">
        <color theme="8"/>
      </bottom>
      <diagonal/>
    </border>
    <border>
      <left/>
      <right/>
      <top style="thin">
        <color indexed="64"/>
      </top>
      <bottom style="medium">
        <color theme="8"/>
      </bottom>
      <diagonal/>
    </border>
    <border>
      <left/>
      <right style="medium">
        <color theme="8"/>
      </right>
      <top/>
      <bottom style="thin">
        <color indexed="64"/>
      </bottom>
      <diagonal/>
    </border>
  </borders>
  <cellStyleXfs count="339">
    <xf numFmtId="0" fontId="0" fillId="0" borderId="0"/>
    <xf numFmtId="0" fontId="2" fillId="0" borderId="0"/>
    <xf numFmtId="0" fontId="2" fillId="0" borderId="0"/>
    <xf numFmtId="0" fontId="2" fillId="0" borderId="0"/>
    <xf numFmtId="0" fontId="2" fillId="0" borderId="0"/>
    <xf numFmtId="0" fontId="3" fillId="0" borderId="1" applyNumberFormat="0" applyFill="0" applyProtection="0">
      <alignment horizontal="center"/>
    </xf>
    <xf numFmtId="164" fontId="2" fillId="0" borderId="0" applyFont="0" applyFill="0" applyBorder="0" applyProtection="0">
      <alignment horizontal="right"/>
    </xf>
    <xf numFmtId="164" fontId="2" fillId="0" borderId="0" applyFont="0" applyFill="0" applyBorder="0" applyProtection="0">
      <alignment horizontal="right"/>
    </xf>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165" fontId="2" fillId="0" borderId="0" applyFont="0" applyFill="0" applyBorder="0" applyProtection="0">
      <alignment horizontal="right"/>
    </xf>
    <xf numFmtId="165" fontId="2" fillId="0" borderId="0" applyFont="0" applyFill="0" applyBorder="0" applyProtection="0">
      <alignment horizontal="right"/>
    </xf>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166" fontId="2" fillId="0" borderId="0" applyFont="0" applyFill="0" applyBorder="0" applyProtection="0">
      <alignment horizontal="right"/>
    </xf>
    <xf numFmtId="166" fontId="2" fillId="0" borderId="0" applyFont="0" applyFill="0" applyBorder="0" applyProtection="0">
      <alignment horizontal="right"/>
    </xf>
    <xf numFmtId="0" fontId="21" fillId="12"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3"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3" borderId="0" applyNumberFormat="0" applyBorder="0" applyAlignment="0" applyProtection="0"/>
    <xf numFmtId="0" fontId="21" fillId="15" borderId="0" applyNumberFormat="0" applyBorder="0" applyAlignment="0" applyProtection="0"/>
    <xf numFmtId="0" fontId="21" fillId="20" borderId="0" applyNumberFormat="0" applyBorder="0" applyAlignment="0" applyProtection="0"/>
    <xf numFmtId="0" fontId="22" fillId="3" borderId="0" applyNumberFormat="0" applyBorder="0" applyAlignment="0" applyProtection="0"/>
    <xf numFmtId="176" fontId="2" fillId="0" borderId="0" applyBorder="0"/>
    <xf numFmtId="0" fontId="23" fillId="21" borderId="2" applyNumberFormat="0" applyAlignment="0" applyProtection="0"/>
    <xf numFmtId="0" fontId="24" fillId="22" borderId="3" applyNumberFormat="0" applyAlignment="0" applyProtection="0"/>
    <xf numFmtId="166" fontId="4" fillId="0" borderId="0" applyFont="0" applyFill="0" applyBorder="0" applyProtection="0">
      <alignment horizontal="right"/>
    </xf>
    <xf numFmtId="167" fontId="4" fillId="0" borderId="0" applyFont="0" applyFill="0" applyBorder="0" applyProtection="0">
      <alignment horizontal="lef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4"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2" fillId="0" borderId="4" applyNumberFormat="0" applyBorder="0" applyAlignment="0" applyProtection="0">
      <alignment horizontal="right" vertical="center"/>
    </xf>
    <xf numFmtId="177" fontId="2" fillId="0" borderId="0" applyFont="0" applyFill="0" applyBorder="0" applyAlignment="0" applyProtection="0"/>
    <xf numFmtId="0" fontId="25" fillId="0" borderId="0" applyNumberFormat="0" applyFill="0" applyBorder="0" applyAlignment="0" applyProtection="0"/>
    <xf numFmtId="0" fontId="43" fillId="0" borderId="0">
      <alignment horizontal="right"/>
      <protection locked="0"/>
    </xf>
    <xf numFmtId="0" fontId="5" fillId="0" borderId="0">
      <alignment horizontal="left"/>
    </xf>
    <xf numFmtId="0" fontId="6" fillId="0" borderId="0">
      <alignment horizontal="left"/>
    </xf>
    <xf numFmtId="0" fontId="2" fillId="0" borderId="0" applyFont="0" applyFill="0" applyBorder="0" applyProtection="0">
      <alignment horizontal="right"/>
    </xf>
    <xf numFmtId="0" fontId="2" fillId="0" borderId="0" applyFont="0" applyFill="0" applyBorder="0" applyProtection="0">
      <alignment horizontal="right"/>
    </xf>
    <xf numFmtId="0" fontId="26" fillId="4" borderId="0" applyNumberFormat="0" applyBorder="0" applyAlignment="0" applyProtection="0"/>
    <xf numFmtId="38" fontId="20" fillId="23" borderId="0" applyNumberFormat="0" applyBorder="0" applyAlignment="0" applyProtection="0"/>
    <xf numFmtId="0" fontId="7" fillId="24" borderId="5" applyProtection="0">
      <alignment horizontal="right"/>
    </xf>
    <xf numFmtId="0" fontId="8" fillId="24" borderId="0" applyProtection="0">
      <alignment horizontal="left"/>
    </xf>
    <xf numFmtId="0" fontId="27" fillId="0" borderId="6" applyNumberFormat="0" applyFill="0" applyAlignment="0" applyProtection="0"/>
    <xf numFmtId="0" fontId="44" fillId="0" borderId="0">
      <alignment vertical="top" wrapText="1"/>
    </xf>
    <xf numFmtId="0" fontId="44" fillId="0" borderId="0">
      <alignment vertical="top" wrapText="1"/>
    </xf>
    <xf numFmtId="0" fontId="44" fillId="0" borderId="0">
      <alignment vertical="top" wrapText="1"/>
    </xf>
    <xf numFmtId="0" fontId="44" fillId="0" borderId="0">
      <alignment vertical="top" wrapText="1"/>
    </xf>
    <xf numFmtId="0" fontId="28" fillId="0" borderId="7" applyNumberFormat="0" applyFill="0" applyAlignment="0" applyProtection="0"/>
    <xf numFmtId="168" fontId="45" fillId="0" borderId="0" applyNumberFormat="0" applyFill="0" applyAlignment="0" applyProtection="0"/>
    <xf numFmtId="0" fontId="29" fillId="0" borderId="8" applyNumberFormat="0" applyFill="0" applyAlignment="0" applyProtection="0"/>
    <xf numFmtId="168" fontId="46" fillId="0" borderId="0" applyNumberFormat="0" applyFill="0" applyAlignment="0" applyProtection="0"/>
    <xf numFmtId="0" fontId="29" fillId="0" borderId="0" applyNumberFormat="0" applyFill="0" applyBorder="0" applyAlignment="0" applyProtection="0"/>
    <xf numFmtId="168" fontId="47" fillId="0" borderId="0" applyNumberFormat="0" applyFill="0" applyAlignment="0" applyProtection="0"/>
    <xf numFmtId="168" fontId="9" fillId="0" borderId="0" applyNumberFormat="0" applyFill="0" applyAlignment="0" applyProtection="0"/>
    <xf numFmtId="168" fontId="10" fillId="0" borderId="0" applyNumberFormat="0" applyFill="0" applyAlignment="0" applyProtection="0"/>
    <xf numFmtId="168" fontId="10" fillId="0" borderId="0" applyNumberFormat="0" applyFont="0" applyFill="0" applyBorder="0" applyAlignment="0" applyProtection="0"/>
    <xf numFmtId="168" fontId="10" fillId="0" borderId="0" applyNumberFormat="0" applyFont="0" applyFill="0" applyBorder="0" applyAlignment="0" applyProtection="0"/>
    <xf numFmtId="0" fontId="75"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11" fillId="0" borderId="0" applyFill="0" applyBorder="0" applyProtection="0">
      <alignment horizontal="left"/>
    </xf>
    <xf numFmtId="10" fontId="20" fillId="25" borderId="9" applyNumberFormat="0" applyBorder="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7" fillId="0" borderId="10" applyProtection="0">
      <alignment horizontal="right"/>
    </xf>
    <xf numFmtId="0" fontId="7" fillId="0" borderId="5" applyProtection="0">
      <alignment horizontal="right"/>
    </xf>
    <xf numFmtId="0" fontId="7" fillId="0" borderId="11" applyProtection="0">
      <alignment horizontal="center"/>
      <protection locked="0"/>
    </xf>
    <xf numFmtId="0" fontId="31" fillId="0" borderId="12" applyNumberFormat="0" applyFill="0" applyAlignment="0" applyProtection="0"/>
    <xf numFmtId="0" fontId="2" fillId="0" borderId="0"/>
    <xf numFmtId="0" fontId="2" fillId="0" borderId="0"/>
    <xf numFmtId="0" fontId="40" fillId="0" borderId="0"/>
    <xf numFmtId="1" fontId="2" fillId="0" borderId="0" applyFont="0" applyFill="0" applyBorder="0" applyProtection="0">
      <alignment horizontal="right"/>
    </xf>
    <xf numFmtId="1" fontId="2" fillId="0" borderId="0" applyFont="0" applyFill="0" applyBorder="0" applyProtection="0">
      <alignment horizontal="right"/>
    </xf>
    <xf numFmtId="0" fontId="32" fillId="14" borderId="0" applyNumberFormat="0" applyBorder="0" applyAlignment="0" applyProtection="0"/>
    <xf numFmtId="0" fontId="49" fillId="0" borderId="0"/>
    <xf numFmtId="0" fontId="49" fillId="0" borderId="0"/>
    <xf numFmtId="0" fontId="49" fillId="0" borderId="0"/>
    <xf numFmtId="0" fontId="49" fillId="0" borderId="0"/>
    <xf numFmtId="0" fontId="49"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1"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12" fillId="0" borderId="0"/>
    <xf numFmtId="0" fontId="74" fillId="0" borderId="0"/>
    <xf numFmtId="0" fontId="1"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2"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26" borderId="13" applyNumberFormat="0" applyFont="0" applyAlignment="0" applyProtection="0"/>
    <xf numFmtId="0" fontId="33" fillId="21" borderId="14" applyNumberFormat="0" applyAlignment="0" applyProtection="0"/>
    <xf numFmtId="40" fontId="50" fillId="27" borderId="0">
      <alignment horizontal="right"/>
    </xf>
    <xf numFmtId="0" fontId="51" fillId="27" borderId="0">
      <alignment horizontal="right"/>
    </xf>
    <xf numFmtId="0" fontId="52" fillId="27" borderId="15"/>
    <xf numFmtId="0" fontId="52" fillId="0" borderId="0" applyBorder="0">
      <alignment horizontal="centerContinuous"/>
    </xf>
    <xf numFmtId="0" fontId="53" fillId="0" borderId="0" applyBorder="0">
      <alignment horizontal="centerContinuous"/>
    </xf>
    <xf numFmtId="169" fontId="2" fillId="0" borderId="0" applyFont="0" applyFill="0" applyBorder="0" applyProtection="0">
      <alignment horizontal="right"/>
    </xf>
    <xf numFmtId="169" fontId="2" fillId="0" borderId="0" applyFont="0" applyFill="0" applyBorder="0" applyProtection="0">
      <alignment horizontal="right"/>
    </xf>
    <xf numFmtId="10"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 fillId="0" borderId="0"/>
    <xf numFmtId="2" fontId="54" fillId="28" borderId="16" applyAlignment="0" applyProtection="0">
      <protection locked="0"/>
    </xf>
    <xf numFmtId="0" fontId="55" fillId="25" borderId="16" applyNumberFormat="0" applyAlignment="0" applyProtection="0"/>
    <xf numFmtId="0" fontId="56" fillId="29" borderId="9" applyNumberFormat="0" applyAlignment="0" applyProtection="0">
      <alignment horizontal="center" vertical="center"/>
    </xf>
    <xf numFmtId="4" fontId="12" fillId="30" borderId="14" applyNumberFormat="0" applyProtection="0">
      <alignment vertical="center"/>
    </xf>
    <xf numFmtId="4" fontId="57" fillId="30" borderId="14" applyNumberFormat="0" applyProtection="0">
      <alignment vertical="center"/>
    </xf>
    <xf numFmtId="4" fontId="12" fillId="30" borderId="14" applyNumberFormat="0" applyProtection="0">
      <alignment horizontal="left" vertical="center" indent="1"/>
    </xf>
    <xf numFmtId="4" fontId="12" fillId="30" borderId="14" applyNumberFormat="0" applyProtection="0">
      <alignment horizontal="left" vertical="center" indent="1"/>
    </xf>
    <xf numFmtId="0" fontId="2" fillId="31" borderId="14" applyNumberFormat="0" applyProtection="0">
      <alignment horizontal="left" vertical="center" indent="1"/>
    </xf>
    <xf numFmtId="4" fontId="12" fillId="32" borderId="14" applyNumberFormat="0" applyProtection="0">
      <alignment horizontal="right" vertical="center"/>
    </xf>
    <xf numFmtId="4" fontId="12" fillId="33" borderId="14" applyNumberFormat="0" applyProtection="0">
      <alignment horizontal="right" vertical="center"/>
    </xf>
    <xf numFmtId="4" fontId="12" fillId="34" borderId="14" applyNumberFormat="0" applyProtection="0">
      <alignment horizontal="right" vertical="center"/>
    </xf>
    <xf numFmtId="4" fontId="12" fillId="35" borderId="14" applyNumberFormat="0" applyProtection="0">
      <alignment horizontal="right" vertical="center"/>
    </xf>
    <xf numFmtId="4" fontId="12" fillId="36" borderId="14" applyNumberFormat="0" applyProtection="0">
      <alignment horizontal="right" vertical="center"/>
    </xf>
    <xf numFmtId="4" fontId="12" fillId="37" borderId="14" applyNumberFormat="0" applyProtection="0">
      <alignment horizontal="right" vertical="center"/>
    </xf>
    <xf numFmtId="4" fontId="12" fillId="38" borderId="14" applyNumberFormat="0" applyProtection="0">
      <alignment horizontal="right" vertical="center"/>
    </xf>
    <xf numFmtId="4" fontId="12" fillId="39" borderId="14" applyNumberFormat="0" applyProtection="0">
      <alignment horizontal="right" vertical="center"/>
    </xf>
    <xf numFmtId="4" fontId="12" fillId="40" borderId="14" applyNumberFormat="0" applyProtection="0">
      <alignment horizontal="right" vertical="center"/>
    </xf>
    <xf numFmtId="4" fontId="58" fillId="41" borderId="14" applyNumberFormat="0" applyProtection="0">
      <alignment horizontal="left" vertical="center" indent="1"/>
    </xf>
    <xf numFmtId="4" fontId="12" fillId="42" borderId="17" applyNumberFormat="0" applyProtection="0">
      <alignment horizontal="left" vertical="center" indent="1"/>
    </xf>
    <xf numFmtId="4" fontId="59" fillId="43" borderId="0" applyNumberFormat="0" applyProtection="0">
      <alignment horizontal="left" vertical="center" indent="1"/>
    </xf>
    <xf numFmtId="0" fontId="2" fillId="31" borderId="14" applyNumberFormat="0" applyProtection="0">
      <alignment horizontal="left" vertical="center" indent="1"/>
    </xf>
    <xf numFmtId="4" fontId="12" fillId="42" borderId="14" applyNumberFormat="0" applyProtection="0">
      <alignment horizontal="left" vertical="center" indent="1"/>
    </xf>
    <xf numFmtId="4" fontId="12" fillId="44" borderId="14" applyNumberFormat="0" applyProtection="0">
      <alignment horizontal="left" vertical="center" indent="1"/>
    </xf>
    <xf numFmtId="0" fontId="2" fillId="44" borderId="14" applyNumberFormat="0" applyProtection="0">
      <alignment horizontal="left" vertical="center" indent="1"/>
    </xf>
    <xf numFmtId="0" fontId="2" fillId="44" borderId="14" applyNumberFormat="0" applyProtection="0">
      <alignment horizontal="left" vertical="center" indent="1"/>
    </xf>
    <xf numFmtId="0" fontId="2" fillId="29" borderId="14" applyNumberFormat="0" applyProtection="0">
      <alignment horizontal="left" vertical="center" indent="1"/>
    </xf>
    <xf numFmtId="0" fontId="2" fillId="29" borderId="14" applyNumberFormat="0" applyProtection="0">
      <alignment horizontal="left" vertical="center" indent="1"/>
    </xf>
    <xf numFmtId="0" fontId="2" fillId="23" borderId="14" applyNumberFormat="0" applyProtection="0">
      <alignment horizontal="left" vertical="center" indent="1"/>
    </xf>
    <xf numFmtId="0" fontId="2" fillId="23" borderId="14" applyNumberFormat="0" applyProtection="0">
      <alignment horizontal="left" vertical="center" indent="1"/>
    </xf>
    <xf numFmtId="0" fontId="2" fillId="31" borderId="14" applyNumberFormat="0" applyProtection="0">
      <alignment horizontal="left" vertical="center" indent="1"/>
    </xf>
    <xf numFmtId="0" fontId="2" fillId="31" borderId="14" applyNumberFormat="0" applyProtection="0">
      <alignment horizontal="left" vertical="center" indent="1"/>
    </xf>
    <xf numFmtId="4" fontId="12" fillId="25" borderId="14" applyNumberFormat="0" applyProtection="0">
      <alignment vertical="center"/>
    </xf>
    <xf numFmtId="4" fontId="57" fillId="25" borderId="14" applyNumberFormat="0" applyProtection="0">
      <alignment vertical="center"/>
    </xf>
    <xf numFmtId="4" fontId="12" fillId="25" borderId="14" applyNumberFormat="0" applyProtection="0">
      <alignment horizontal="left" vertical="center" indent="1"/>
    </xf>
    <xf numFmtId="4" fontId="12" fillId="25" borderId="14" applyNumberFormat="0" applyProtection="0">
      <alignment horizontal="left" vertical="center" indent="1"/>
    </xf>
    <xf numFmtId="4" fontId="12" fillId="42" borderId="14" applyNumberFormat="0" applyProtection="0">
      <alignment horizontal="right" vertical="center"/>
    </xf>
    <xf numFmtId="4" fontId="57" fillId="42" borderId="14" applyNumberFormat="0" applyProtection="0">
      <alignment horizontal="right" vertical="center"/>
    </xf>
    <xf numFmtId="0" fontId="2" fillId="31" borderId="14" applyNumberFormat="0" applyProtection="0">
      <alignment horizontal="left" vertical="center" indent="1"/>
    </xf>
    <xf numFmtId="0" fontId="2" fillId="31" borderId="14" applyNumberFormat="0" applyProtection="0">
      <alignment horizontal="left" vertical="center" indent="1"/>
    </xf>
    <xf numFmtId="0" fontId="60" fillId="0" borderId="0"/>
    <xf numFmtId="4" fontId="61" fillId="42" borderId="14" applyNumberFormat="0" applyProtection="0">
      <alignment horizontal="right" vertical="center"/>
    </xf>
    <xf numFmtId="0" fontId="2" fillId="0" borderId="0"/>
    <xf numFmtId="0" fontId="13" fillId="27" borderId="18">
      <alignment horizontal="center"/>
    </xf>
    <xf numFmtId="3" fontId="14" fillId="27" borderId="0"/>
    <xf numFmtId="3" fontId="13" fillId="27" borderId="0"/>
    <xf numFmtId="0" fontId="14" fillId="27" borderId="0"/>
    <xf numFmtId="0" fontId="13" fillId="27" borderId="0"/>
    <xf numFmtId="0" fontId="14" fillId="27" borderId="0">
      <alignment horizontal="center"/>
    </xf>
    <xf numFmtId="0" fontId="15" fillId="0" borderId="0">
      <alignment wrapText="1"/>
    </xf>
    <xf numFmtId="0" fontId="15" fillId="0" borderId="0">
      <alignment wrapText="1"/>
    </xf>
    <xf numFmtId="0" fontId="15" fillId="0" borderId="0">
      <alignment wrapText="1"/>
    </xf>
    <xf numFmtId="0" fontId="15" fillId="0" borderId="0">
      <alignment wrapText="1"/>
    </xf>
    <xf numFmtId="0" fontId="16" fillId="45" borderId="0">
      <alignment horizontal="right" vertical="top" wrapText="1"/>
    </xf>
    <xf numFmtId="0" fontId="16" fillId="45" borderId="0">
      <alignment horizontal="right" vertical="top" wrapText="1"/>
    </xf>
    <xf numFmtId="0" fontId="16" fillId="45" borderId="0">
      <alignment horizontal="right" vertical="top" wrapText="1"/>
    </xf>
    <xf numFmtId="0" fontId="16" fillId="45" borderId="0">
      <alignment horizontal="right" vertical="top" wrapText="1"/>
    </xf>
    <xf numFmtId="0" fontId="17" fillId="0" borderId="0"/>
    <xf numFmtId="0" fontId="17" fillId="0" borderId="0"/>
    <xf numFmtId="0" fontId="17" fillId="0" borderId="0"/>
    <xf numFmtId="0" fontId="17" fillId="0" borderId="0"/>
    <xf numFmtId="0" fontId="18" fillId="0" borderId="0"/>
    <xf numFmtId="0" fontId="18" fillId="0" borderId="0"/>
    <xf numFmtId="0" fontId="18" fillId="0" borderId="0"/>
    <xf numFmtId="0" fontId="19" fillId="0" borderId="0"/>
    <xf numFmtId="0" fontId="19" fillId="0" borderId="0"/>
    <xf numFmtId="0" fontId="19" fillId="0" borderId="0"/>
    <xf numFmtId="170" fontId="20" fillId="0" borderId="0">
      <alignment wrapText="1"/>
      <protection locked="0"/>
    </xf>
    <xf numFmtId="170" fontId="20" fillId="0" borderId="0">
      <alignment wrapText="1"/>
      <protection locked="0"/>
    </xf>
    <xf numFmtId="170" fontId="16" fillId="46" borderId="0">
      <alignment wrapText="1"/>
      <protection locked="0"/>
    </xf>
    <xf numFmtId="170" fontId="16" fillId="46" borderId="0">
      <alignment wrapText="1"/>
      <protection locked="0"/>
    </xf>
    <xf numFmtId="170" fontId="16" fillId="46" borderId="0">
      <alignment wrapText="1"/>
      <protection locked="0"/>
    </xf>
    <xf numFmtId="170" fontId="16" fillId="46" borderId="0">
      <alignment wrapText="1"/>
      <protection locked="0"/>
    </xf>
    <xf numFmtId="170" fontId="20" fillId="0" borderId="0">
      <alignment wrapText="1"/>
      <protection locked="0"/>
    </xf>
    <xf numFmtId="171" fontId="20" fillId="0" borderId="0">
      <alignment wrapText="1"/>
      <protection locked="0"/>
    </xf>
    <xf numFmtId="171" fontId="20" fillId="0" borderId="0">
      <alignment wrapText="1"/>
      <protection locked="0"/>
    </xf>
    <xf numFmtId="171" fontId="20" fillId="0" borderId="0">
      <alignment wrapText="1"/>
      <protection locked="0"/>
    </xf>
    <xf numFmtId="171" fontId="16" fillId="46" borderId="0">
      <alignment wrapText="1"/>
      <protection locked="0"/>
    </xf>
    <xf numFmtId="171" fontId="16" fillId="46" borderId="0">
      <alignment wrapText="1"/>
      <protection locked="0"/>
    </xf>
    <xf numFmtId="171" fontId="16" fillId="46" borderId="0">
      <alignment wrapText="1"/>
      <protection locked="0"/>
    </xf>
    <xf numFmtId="171" fontId="16" fillId="46" borderId="0">
      <alignment wrapText="1"/>
      <protection locked="0"/>
    </xf>
    <xf numFmtId="171" fontId="16" fillId="46" borderId="0">
      <alignment wrapText="1"/>
      <protection locked="0"/>
    </xf>
    <xf numFmtId="171" fontId="20" fillId="0" borderId="0">
      <alignment wrapText="1"/>
      <protection locked="0"/>
    </xf>
    <xf numFmtId="172" fontId="20" fillId="0" borderId="0">
      <alignment wrapText="1"/>
      <protection locked="0"/>
    </xf>
    <xf numFmtId="172" fontId="20" fillId="0" borderId="0">
      <alignment wrapText="1"/>
      <protection locked="0"/>
    </xf>
    <xf numFmtId="172" fontId="16" fillId="46" borderId="0">
      <alignment wrapText="1"/>
      <protection locked="0"/>
    </xf>
    <xf numFmtId="172" fontId="16" fillId="46" borderId="0">
      <alignment wrapText="1"/>
      <protection locked="0"/>
    </xf>
    <xf numFmtId="172" fontId="16" fillId="46" borderId="0">
      <alignment wrapText="1"/>
      <protection locked="0"/>
    </xf>
    <xf numFmtId="172" fontId="16" fillId="46" borderId="0">
      <alignment wrapText="1"/>
      <protection locked="0"/>
    </xf>
    <xf numFmtId="172" fontId="20" fillId="0" borderId="0">
      <alignment wrapText="1"/>
      <protection locked="0"/>
    </xf>
    <xf numFmtId="173" fontId="16" fillId="45" borderId="19">
      <alignment wrapText="1"/>
    </xf>
    <xf numFmtId="173" fontId="16" fillId="45" borderId="19">
      <alignment wrapText="1"/>
    </xf>
    <xf numFmtId="173" fontId="16" fillId="45" borderId="19">
      <alignment wrapText="1"/>
    </xf>
    <xf numFmtId="174" fontId="16" fillId="45" borderId="19">
      <alignment wrapText="1"/>
    </xf>
    <xf numFmtId="174" fontId="16" fillId="45" borderId="19">
      <alignment wrapText="1"/>
    </xf>
    <xf numFmtId="174" fontId="16" fillId="45" borderId="19">
      <alignment wrapText="1"/>
    </xf>
    <xf numFmtId="174" fontId="16" fillId="45" borderId="19">
      <alignment wrapText="1"/>
    </xf>
    <xf numFmtId="175" fontId="16" fillId="45" borderId="19">
      <alignment wrapText="1"/>
    </xf>
    <xf numFmtId="175" fontId="16" fillId="45" borderId="19">
      <alignment wrapText="1"/>
    </xf>
    <xf numFmtId="175" fontId="16" fillId="45" borderId="19">
      <alignment wrapText="1"/>
    </xf>
    <xf numFmtId="0" fontId="17" fillId="0" borderId="20">
      <alignment horizontal="right"/>
    </xf>
    <xf numFmtId="0" fontId="17" fillId="0" borderId="20">
      <alignment horizontal="right"/>
    </xf>
    <xf numFmtId="0" fontId="17" fillId="0" borderId="20">
      <alignment horizontal="right"/>
    </xf>
    <xf numFmtId="0" fontId="17" fillId="0" borderId="20">
      <alignment horizontal="right"/>
    </xf>
    <xf numFmtId="40" fontId="62" fillId="0" borderId="0"/>
    <xf numFmtId="0" fontId="34" fillId="0" borderId="0" applyNumberFormat="0" applyFill="0" applyBorder="0" applyAlignment="0" applyProtection="0"/>
    <xf numFmtId="0" fontId="63" fillId="0" borderId="0" applyNumberFormat="0" applyFill="0" applyBorder="0" applyProtection="0">
      <alignment horizontal="left" vertical="center" indent="10"/>
    </xf>
    <xf numFmtId="0" fontId="63" fillId="0" borderId="0" applyNumberFormat="0" applyFill="0" applyBorder="0" applyProtection="0">
      <alignment horizontal="left" vertical="center" indent="10"/>
    </xf>
    <xf numFmtId="0" fontId="35" fillId="0" borderId="21" applyNumberFormat="0" applyFill="0" applyAlignment="0" applyProtection="0"/>
    <xf numFmtId="0" fontId="36" fillId="0" borderId="0" applyNumberFormat="0" applyFill="0" applyBorder="0" applyAlignment="0" applyProtection="0"/>
    <xf numFmtId="0" fontId="20"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9" fontId="74" fillId="0" borderId="0" applyFont="0" applyFill="0" applyBorder="0" applyAlignment="0" applyProtection="0"/>
    <xf numFmtId="0" fontId="1"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4"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74" fillId="0" borderId="0" applyFont="0" applyFill="0" applyBorder="0" applyAlignment="0" applyProtection="0"/>
    <xf numFmtId="0" fontId="2" fillId="0" borderId="0"/>
    <xf numFmtId="0" fontId="109" fillId="0" borderId="0"/>
  </cellStyleXfs>
  <cellXfs count="730">
    <xf numFmtId="0" fontId="0" fillId="0" borderId="0" xfId="0"/>
    <xf numFmtId="0" fontId="38" fillId="47" borderId="0" xfId="0" applyFont="1" applyFill="1"/>
    <xf numFmtId="0" fontId="39" fillId="47" borderId="0" xfId="0" applyFont="1" applyFill="1"/>
    <xf numFmtId="164" fontId="39" fillId="47" borderId="0" xfId="0" applyNumberFormat="1" applyFont="1" applyFill="1"/>
    <xf numFmtId="0" fontId="39" fillId="49" borderId="0" xfId="0" applyFont="1" applyFill="1"/>
    <xf numFmtId="0" fontId="1" fillId="47" borderId="0" xfId="0" applyFont="1" applyFill="1"/>
    <xf numFmtId="0" fontId="77" fillId="49" borderId="36" xfId="0" applyFont="1" applyFill="1" applyBorder="1"/>
    <xf numFmtId="0" fontId="67" fillId="47" borderId="0" xfId="0" applyFont="1" applyFill="1"/>
    <xf numFmtId="0" fontId="66" fillId="27" borderId="23" xfId="0" applyFont="1" applyFill="1" applyBorder="1" applyAlignment="1">
      <alignment horizontal="left"/>
    </xf>
    <xf numFmtId="0" fontId="79" fillId="47" borderId="0" xfId="80" applyFont="1" applyFill="1" applyBorder="1" applyAlignment="1" applyProtection="1">
      <alignment horizontal="center" vertical="center" wrapText="1"/>
    </xf>
    <xf numFmtId="0" fontId="1" fillId="49" borderId="0" xfId="0" applyFont="1" applyFill="1"/>
    <xf numFmtId="0" fontId="71" fillId="47" borderId="0" xfId="0" applyFont="1" applyFill="1"/>
    <xf numFmtId="2" fontId="71" fillId="47" borderId="0" xfId="0" applyNumberFormat="1" applyFont="1" applyFill="1"/>
    <xf numFmtId="0" fontId="77" fillId="49" borderId="36" xfId="0" applyFont="1" applyFill="1" applyBorder="1" applyAlignment="1">
      <alignment horizontal="left"/>
    </xf>
    <xf numFmtId="164" fontId="66" fillId="49" borderId="37" xfId="0" applyNumberFormat="1" applyFont="1" applyFill="1" applyBorder="1" applyAlignment="1">
      <alignment horizontal="center"/>
    </xf>
    <xf numFmtId="0" fontId="67" fillId="49" borderId="0" xfId="0" applyFont="1" applyFill="1"/>
    <xf numFmtId="0" fontId="67" fillId="49" borderId="40" xfId="0" applyFont="1" applyFill="1" applyBorder="1"/>
    <xf numFmtId="0" fontId="78" fillId="49" borderId="0" xfId="0" applyFont="1" applyFill="1"/>
    <xf numFmtId="0" fontId="78" fillId="49" borderId="37" xfId="0" applyFont="1" applyFill="1" applyBorder="1"/>
    <xf numFmtId="0" fontId="79" fillId="49" borderId="0" xfId="80" applyFont="1" applyFill="1" applyBorder="1" applyAlignment="1" applyProtection="1">
      <alignment horizontal="center" vertical="center" wrapText="1"/>
    </xf>
    <xf numFmtId="164" fontId="78" fillId="49" borderId="0" xfId="0" applyNumberFormat="1" applyFont="1" applyFill="1"/>
    <xf numFmtId="164" fontId="0" fillId="49" borderId="0" xfId="0" applyNumberFormat="1" applyFill="1"/>
    <xf numFmtId="0" fontId="64" fillId="47" borderId="0" xfId="0" applyFont="1" applyFill="1"/>
    <xf numFmtId="164" fontId="67" fillId="47" borderId="0" xfId="0" applyNumberFormat="1" applyFont="1" applyFill="1"/>
    <xf numFmtId="0" fontId="83" fillId="27" borderId="0" xfId="0" applyFont="1" applyFill="1"/>
    <xf numFmtId="178" fontId="78" fillId="49" borderId="0" xfId="198" applyNumberFormat="1" applyFont="1" applyFill="1"/>
    <xf numFmtId="1" fontId="78" fillId="49" borderId="0" xfId="0" applyNumberFormat="1" applyFont="1" applyFill="1"/>
    <xf numFmtId="180" fontId="39" fillId="47" borderId="0" xfId="0" applyNumberFormat="1" applyFont="1" applyFill="1"/>
    <xf numFmtId="164" fontId="1" fillId="49" borderId="0" xfId="0" applyNumberFormat="1" applyFont="1" applyFill="1"/>
    <xf numFmtId="2" fontId="0" fillId="49" borderId="0" xfId="0" applyNumberFormat="1" applyFill="1"/>
    <xf numFmtId="0" fontId="39" fillId="27" borderId="0" xfId="0" applyFont="1" applyFill="1"/>
    <xf numFmtId="0" fontId="67" fillId="48" borderId="23" xfId="0" applyFont="1" applyFill="1" applyBorder="1"/>
    <xf numFmtId="0" fontId="67" fillId="48" borderId="29" xfId="0" applyFont="1" applyFill="1" applyBorder="1" applyAlignment="1">
      <alignment horizontal="center" vertical="center" wrapText="1"/>
    </xf>
    <xf numFmtId="0" fontId="67" fillId="48" borderId="41" xfId="0" applyFont="1" applyFill="1" applyBorder="1" applyAlignment="1">
      <alignment horizontal="center" vertical="center" wrapText="1"/>
    </xf>
    <xf numFmtId="0" fontId="67" fillId="50" borderId="42" xfId="0" applyFont="1" applyFill="1" applyBorder="1" applyAlignment="1">
      <alignment horizontal="center" vertical="center" wrapText="1"/>
    </xf>
    <xf numFmtId="165" fontId="39" fillId="27" borderId="0" xfId="0" applyNumberFormat="1" applyFont="1" applyFill="1"/>
    <xf numFmtId="164" fontId="39" fillId="27" borderId="0" xfId="0" applyNumberFormat="1" applyFont="1" applyFill="1"/>
    <xf numFmtId="2" fontId="39" fillId="27" borderId="0" xfId="0" applyNumberFormat="1" applyFont="1" applyFill="1"/>
    <xf numFmtId="0" fontId="86" fillId="0" borderId="0" xfId="0" applyFont="1" applyAlignment="1">
      <alignment vertical="center"/>
    </xf>
    <xf numFmtId="0" fontId="77" fillId="49" borderId="40" xfId="0" applyFont="1" applyFill="1" applyBorder="1"/>
    <xf numFmtId="0" fontId="77" fillId="49" borderId="0" xfId="0" applyFont="1" applyFill="1"/>
    <xf numFmtId="0" fontId="77" fillId="49" borderId="37" xfId="0" applyFont="1" applyFill="1" applyBorder="1"/>
    <xf numFmtId="0" fontId="81" fillId="50" borderId="0" xfId="0" applyFont="1" applyFill="1"/>
    <xf numFmtId="0" fontId="81" fillId="50" borderId="0" xfId="0" applyFont="1" applyFill="1" applyAlignment="1">
      <alignment horizontal="center" vertical="center" wrapText="1"/>
    </xf>
    <xf numFmtId="0" fontId="77" fillId="49" borderId="0" xfId="0" applyFont="1" applyFill="1" applyAlignment="1">
      <alignment horizontal="left"/>
    </xf>
    <xf numFmtId="164" fontId="77" fillId="49" borderId="0" xfId="0" applyNumberFormat="1" applyFont="1" applyFill="1"/>
    <xf numFmtId="164" fontId="77" fillId="49" borderId="36" xfId="0" applyNumberFormat="1" applyFont="1" applyFill="1" applyBorder="1"/>
    <xf numFmtId="0" fontId="77" fillId="50" borderId="41" xfId="0" applyFont="1" applyFill="1" applyBorder="1" applyAlignment="1">
      <alignment horizontal="left"/>
    </xf>
    <xf numFmtId="0" fontId="82" fillId="49" borderId="46" xfId="0" applyFont="1" applyFill="1" applyBorder="1"/>
    <xf numFmtId="0" fontId="70" fillId="50" borderId="35" xfId="0" applyFont="1" applyFill="1" applyBorder="1" applyAlignment="1">
      <alignment horizontal="center" vertical="center" wrapText="1"/>
    </xf>
    <xf numFmtId="0" fontId="70" fillId="48" borderId="35" xfId="0" applyFont="1" applyFill="1" applyBorder="1" applyAlignment="1">
      <alignment horizontal="center" vertical="center" wrapText="1"/>
    </xf>
    <xf numFmtId="0" fontId="70" fillId="48" borderId="48" xfId="0" applyFont="1" applyFill="1" applyBorder="1" applyAlignment="1">
      <alignment horizontal="center" vertical="center" wrapText="1"/>
    </xf>
    <xf numFmtId="0" fontId="66" fillId="49" borderId="23" xfId="0" applyFont="1" applyFill="1" applyBorder="1" applyAlignment="1">
      <alignment horizontal="left"/>
    </xf>
    <xf numFmtId="1" fontId="39" fillId="47" borderId="0" xfId="0" applyNumberFormat="1" applyFont="1" applyFill="1"/>
    <xf numFmtId="164" fontId="67" fillId="47" borderId="37" xfId="0" applyNumberFormat="1" applyFont="1" applyFill="1" applyBorder="1"/>
    <xf numFmtId="165" fontId="67" fillId="47" borderId="0" xfId="0" applyNumberFormat="1" applyFont="1" applyFill="1"/>
    <xf numFmtId="0" fontId="66" fillId="27" borderId="57" xfId="0" applyFont="1" applyFill="1" applyBorder="1" applyAlignment="1">
      <alignment horizontal="left"/>
    </xf>
    <xf numFmtId="0" fontId="66" fillId="27" borderId="36" xfId="0" applyFont="1" applyFill="1" applyBorder="1" applyAlignment="1">
      <alignment horizontal="left"/>
    </xf>
    <xf numFmtId="2" fontId="78" fillId="49" borderId="0" xfId="0" applyNumberFormat="1" applyFont="1" applyFill="1"/>
    <xf numFmtId="165" fontId="78" fillId="49" borderId="0" xfId="0" applyNumberFormat="1" applyFont="1" applyFill="1"/>
    <xf numFmtId="0" fontId="67" fillId="48" borderId="63" xfId="0" applyFont="1" applyFill="1" applyBorder="1" applyAlignment="1">
      <alignment horizontal="center" vertical="center" wrapText="1"/>
    </xf>
    <xf numFmtId="0" fontId="89" fillId="48" borderId="41" xfId="0" applyFont="1" applyFill="1" applyBorder="1" applyAlignment="1">
      <alignment horizontal="center" vertical="center" wrapText="1"/>
    </xf>
    <xf numFmtId="164" fontId="66" fillId="27" borderId="58" xfId="0" applyNumberFormat="1" applyFont="1" applyFill="1" applyBorder="1" applyAlignment="1">
      <alignment horizontal="center" vertical="center"/>
    </xf>
    <xf numFmtId="0" fontId="39" fillId="47" borderId="37" xfId="0" applyFont="1" applyFill="1" applyBorder="1"/>
    <xf numFmtId="0" fontId="64" fillId="49" borderId="50" xfId="0" applyFont="1" applyFill="1" applyBorder="1" applyAlignment="1">
      <alignment vertical="center"/>
    </xf>
    <xf numFmtId="0" fontId="64" fillId="49" borderId="40" xfId="0" applyFont="1" applyFill="1" applyBorder="1" applyAlignment="1">
      <alignment vertical="center"/>
    </xf>
    <xf numFmtId="0" fontId="64" fillId="49" borderId="49" xfId="0" applyFont="1" applyFill="1" applyBorder="1" applyAlignment="1">
      <alignment vertical="center"/>
    </xf>
    <xf numFmtId="0" fontId="64" fillId="49" borderId="23" xfId="0" applyFont="1" applyFill="1" applyBorder="1" applyAlignment="1">
      <alignment horizontal="left" vertical="center"/>
    </xf>
    <xf numFmtId="0" fontId="64" fillId="49" borderId="37" xfId="0" applyFont="1" applyFill="1" applyBorder="1" applyAlignment="1">
      <alignment horizontal="left" vertical="center"/>
    </xf>
    <xf numFmtId="0" fontId="64" fillId="49" borderId="23" xfId="0" applyFont="1" applyFill="1" applyBorder="1" applyAlignment="1">
      <alignment vertical="center"/>
    </xf>
    <xf numFmtId="0" fontId="64" fillId="49" borderId="37" xfId="0" applyFont="1" applyFill="1" applyBorder="1" applyAlignment="1">
      <alignment vertical="center"/>
    </xf>
    <xf numFmtId="0" fontId="84" fillId="48" borderId="41" xfId="0" applyFont="1" applyFill="1" applyBorder="1" applyAlignment="1">
      <alignment horizontal="center" vertical="center" wrapText="1"/>
    </xf>
    <xf numFmtId="0" fontId="91" fillId="47" borderId="0" xfId="0" applyFont="1" applyFill="1"/>
    <xf numFmtId="0" fontId="37" fillId="49" borderId="40" xfId="0" applyFont="1" applyFill="1" applyBorder="1" applyAlignment="1">
      <alignment vertical="center"/>
    </xf>
    <xf numFmtId="164" fontId="66" fillId="49" borderId="38" xfId="0" applyNumberFormat="1" applyFont="1" applyFill="1" applyBorder="1" applyAlignment="1">
      <alignment horizontal="center" vertical="center"/>
    </xf>
    <xf numFmtId="0" fontId="1" fillId="0" borderId="0" xfId="0" applyFont="1"/>
    <xf numFmtId="0" fontId="0" fillId="52" borderId="0" xfId="0" applyFill="1"/>
    <xf numFmtId="0" fontId="1" fillId="52" borderId="0" xfId="0" applyFont="1" applyFill="1"/>
    <xf numFmtId="164" fontId="66" fillId="0" borderId="0" xfId="0" applyNumberFormat="1" applyFont="1" applyAlignment="1">
      <alignment horizontal="center"/>
    </xf>
    <xf numFmtId="0" fontId="70" fillId="48" borderId="0" xfId="0" applyFont="1" applyFill="1" applyAlignment="1">
      <alignment horizontal="center" vertical="center" wrapText="1"/>
    </xf>
    <xf numFmtId="164" fontId="66" fillId="53" borderId="37" xfId="0" applyNumberFormat="1" applyFont="1" applyFill="1" applyBorder="1" applyAlignment="1">
      <alignment horizontal="center"/>
    </xf>
    <xf numFmtId="164" fontId="66" fillId="0" borderId="39" xfId="0" applyNumberFormat="1" applyFont="1" applyBorder="1" applyAlignment="1">
      <alignment horizontal="center"/>
    </xf>
    <xf numFmtId="164" fontId="77" fillId="49" borderId="0" xfId="0" applyNumberFormat="1" applyFont="1" applyFill="1" applyAlignment="1">
      <alignment horizontal="center"/>
    </xf>
    <xf numFmtId="164" fontId="66" fillId="0" borderId="37" xfId="0" applyNumberFormat="1" applyFont="1" applyBorder="1" applyAlignment="1">
      <alignment horizontal="center"/>
    </xf>
    <xf numFmtId="0" fontId="80" fillId="50" borderId="0" xfId="0" applyFont="1" applyFill="1" applyAlignment="1">
      <alignment horizontal="center"/>
    </xf>
    <xf numFmtId="181" fontId="77" fillId="49" borderId="0" xfId="0" applyNumberFormat="1" applyFont="1" applyFill="1"/>
    <xf numFmtId="182" fontId="77" fillId="49" borderId="0" xfId="0" applyNumberFormat="1" applyFont="1" applyFill="1"/>
    <xf numFmtId="164" fontId="66" fillId="0" borderId="0" xfId="0" applyNumberFormat="1" applyFont="1" applyAlignment="1">
      <alignment horizontal="center" wrapText="1"/>
    </xf>
    <xf numFmtId="164" fontId="68" fillId="0" borderId="0" xfId="0" applyNumberFormat="1" applyFont="1" applyAlignment="1">
      <alignment horizontal="center" wrapText="1"/>
    </xf>
    <xf numFmtId="164" fontId="77" fillId="0" borderId="37" xfId="0" applyNumberFormat="1" applyFont="1" applyBorder="1" applyAlignment="1">
      <alignment horizontal="center" vertical="center"/>
    </xf>
    <xf numFmtId="0" fontId="66" fillId="27" borderId="26" xfId="0" applyFont="1" applyFill="1" applyBorder="1" applyAlignment="1">
      <alignment horizontal="left"/>
    </xf>
    <xf numFmtId="164" fontId="66" fillId="0" borderId="41" xfId="0" applyNumberFormat="1" applyFont="1" applyBorder="1" applyAlignment="1">
      <alignment horizontal="center" wrapText="1"/>
    </xf>
    <xf numFmtId="164" fontId="77" fillId="0" borderId="42" xfId="0" applyNumberFormat="1" applyFont="1" applyBorder="1" applyAlignment="1">
      <alignment horizontal="center" vertical="center"/>
    </xf>
    <xf numFmtId="164" fontId="68" fillId="0" borderId="0" xfId="0" applyNumberFormat="1" applyFont="1" applyAlignment="1">
      <alignment horizontal="center"/>
    </xf>
    <xf numFmtId="0" fontId="39" fillId="0" borderId="0" xfId="0" applyFont="1"/>
    <xf numFmtId="0" fontId="77" fillId="49" borderId="0" xfId="0" applyFont="1" applyFill="1" applyAlignment="1">
      <alignment horizontal="left" wrapText="1"/>
    </xf>
    <xf numFmtId="0" fontId="66" fillId="27" borderId="27" xfId="0" applyFont="1" applyFill="1" applyBorder="1" applyAlignment="1">
      <alignment horizontal="left"/>
    </xf>
    <xf numFmtId="0" fontId="41" fillId="27" borderId="0" xfId="0" applyFont="1" applyFill="1" applyAlignment="1">
      <alignment wrapText="1"/>
    </xf>
    <xf numFmtId="0" fontId="41" fillId="27" borderId="0" xfId="0" applyFont="1" applyFill="1"/>
    <xf numFmtId="0" fontId="87" fillId="27" borderId="0" xfId="0" applyFont="1" applyFill="1"/>
    <xf numFmtId="0" fontId="64" fillId="49" borderId="0" xfId="0" applyFont="1" applyFill="1" applyAlignment="1">
      <alignment horizontal="left" vertical="center"/>
    </xf>
    <xf numFmtId="0" fontId="64" fillId="49" borderId="0" xfId="0" applyFont="1" applyFill="1" applyAlignment="1">
      <alignment vertical="center"/>
    </xf>
    <xf numFmtId="0" fontId="37" fillId="49" borderId="0" xfId="0" applyFont="1" applyFill="1" applyAlignment="1">
      <alignment horizontal="left" vertical="center"/>
    </xf>
    <xf numFmtId="0" fontId="37" fillId="49" borderId="0" xfId="0" applyFont="1" applyFill="1" applyAlignment="1">
      <alignment vertical="center"/>
    </xf>
    <xf numFmtId="0" fontId="37" fillId="49" borderId="0" xfId="0" applyFont="1" applyFill="1"/>
    <xf numFmtId="0" fontId="37" fillId="0" borderId="0" xfId="0" applyFont="1" applyAlignment="1">
      <alignment vertical="center"/>
    </xf>
    <xf numFmtId="164" fontId="68" fillId="49" borderId="38" xfId="0" applyNumberFormat="1" applyFont="1" applyFill="1" applyBorder="1" applyAlignment="1">
      <alignment horizontal="center" vertical="center"/>
    </xf>
    <xf numFmtId="164" fontId="66" fillId="49" borderId="37" xfId="0" applyNumberFormat="1" applyFont="1" applyFill="1" applyBorder="1" applyAlignment="1">
      <alignment horizontal="center" vertical="center"/>
    </xf>
    <xf numFmtId="164" fontId="66" fillId="49" borderId="0" xfId="0" applyNumberFormat="1" applyFont="1" applyFill="1" applyAlignment="1">
      <alignment horizontal="center" vertical="center"/>
    </xf>
    <xf numFmtId="164" fontId="68" fillId="49" borderId="0" xfId="0" applyNumberFormat="1" applyFont="1" applyFill="1" applyAlignment="1">
      <alignment horizontal="center" vertical="center"/>
    </xf>
    <xf numFmtId="164" fontId="66" fillId="49" borderId="58" xfId="0" applyNumberFormat="1" applyFont="1" applyFill="1" applyBorder="1" applyAlignment="1">
      <alignment horizontal="center" vertical="center"/>
    </xf>
    <xf numFmtId="3" fontId="66" fillId="49" borderId="0" xfId="0" applyNumberFormat="1" applyFont="1" applyFill="1" applyAlignment="1">
      <alignment horizontal="center" vertical="center"/>
    </xf>
    <xf numFmtId="179" fontId="0" fillId="0" borderId="0" xfId="0" applyNumberFormat="1"/>
    <xf numFmtId="3" fontId="0" fillId="0" borderId="0" xfId="0" applyNumberFormat="1"/>
    <xf numFmtId="164" fontId="66" fillId="49" borderId="39" xfId="0" applyNumberFormat="1" applyFont="1" applyFill="1" applyBorder="1" applyAlignment="1">
      <alignment horizontal="center" vertical="center"/>
    </xf>
    <xf numFmtId="164" fontId="66" fillId="49" borderId="59" xfId="0" applyNumberFormat="1" applyFont="1" applyFill="1" applyBorder="1" applyAlignment="1">
      <alignment horizontal="center" vertical="center"/>
    </xf>
    <xf numFmtId="3" fontId="66" fillId="49" borderId="44" xfId="0" applyNumberFormat="1" applyFont="1" applyFill="1" applyBorder="1" applyAlignment="1">
      <alignment horizontal="center" vertical="center"/>
    </xf>
    <xf numFmtId="179" fontId="66" fillId="49" borderId="0" xfId="0" applyNumberFormat="1" applyFont="1" applyFill="1" applyAlignment="1">
      <alignment horizontal="center" vertical="center"/>
    </xf>
    <xf numFmtId="164" fontId="66" fillId="49" borderId="36" xfId="0" applyNumberFormat="1" applyFont="1" applyFill="1" applyBorder="1" applyAlignment="1">
      <alignment horizontal="center" vertical="center"/>
    </xf>
    <xf numFmtId="0" fontId="67" fillId="48" borderId="64" xfId="0" applyFont="1" applyFill="1" applyBorder="1"/>
    <xf numFmtId="164" fontId="66" fillId="0" borderId="36" xfId="0" applyNumberFormat="1" applyFont="1" applyBorder="1" applyAlignment="1">
      <alignment horizontal="left"/>
    </xf>
    <xf numFmtId="178" fontId="39" fillId="27" borderId="0" xfId="317" applyNumberFormat="1" applyFont="1" applyFill="1"/>
    <xf numFmtId="0" fontId="78" fillId="52" borderId="0" xfId="0" applyFont="1" applyFill="1"/>
    <xf numFmtId="0" fontId="81" fillId="50" borderId="35" xfId="0" applyFont="1" applyFill="1" applyBorder="1" applyAlignment="1">
      <alignment horizontal="center" vertical="center" wrapText="1"/>
    </xf>
    <xf numFmtId="0" fontId="64" fillId="27" borderId="0" xfId="0" applyFont="1" applyFill="1"/>
    <xf numFmtId="0" fontId="67" fillId="27" borderId="0" xfId="0" applyFont="1" applyFill="1"/>
    <xf numFmtId="0" fontId="67" fillId="27" borderId="40" xfId="0" applyFont="1" applyFill="1" applyBorder="1"/>
    <xf numFmtId="0" fontId="94" fillId="51" borderId="43" xfId="0" applyFont="1" applyFill="1" applyBorder="1" applyAlignment="1">
      <alignment horizontal="center" vertical="center" wrapText="1"/>
    </xf>
    <xf numFmtId="0" fontId="94" fillId="51" borderId="47" xfId="0" applyFont="1" applyFill="1" applyBorder="1" applyAlignment="1">
      <alignment horizontal="center" vertical="center" wrapText="1"/>
    </xf>
    <xf numFmtId="0" fontId="67" fillId="48" borderId="29" xfId="0" applyFont="1" applyFill="1" applyBorder="1" applyAlignment="1">
      <alignment horizontal="center" vertical="center"/>
    </xf>
    <xf numFmtId="0" fontId="67" fillId="48" borderId="41" xfId="0" applyFont="1" applyFill="1" applyBorder="1" applyAlignment="1">
      <alignment horizontal="center" wrapText="1"/>
    </xf>
    <xf numFmtId="0" fontId="67" fillId="50" borderId="42" xfId="0" applyFont="1" applyFill="1" applyBorder="1" applyAlignment="1">
      <alignment vertical="center" wrapText="1"/>
    </xf>
    <xf numFmtId="0" fontId="67" fillId="48" borderId="0" xfId="0" applyFont="1" applyFill="1" applyAlignment="1">
      <alignment horizontal="center" vertical="center" wrapText="1"/>
    </xf>
    <xf numFmtId="0" fontId="66" fillId="27" borderId="65" xfId="0" applyFont="1" applyFill="1" applyBorder="1" applyAlignment="1">
      <alignment horizontal="left"/>
    </xf>
    <xf numFmtId="164" fontId="66" fillId="27" borderId="66" xfId="0" applyNumberFormat="1" applyFont="1" applyFill="1" applyBorder="1" applyAlignment="1">
      <alignment horizontal="center" vertical="center"/>
    </xf>
    <xf numFmtId="164" fontId="66" fillId="0" borderId="66" xfId="0" applyNumberFormat="1" applyFont="1" applyBorder="1" applyAlignment="1">
      <alignment horizontal="center" vertical="center"/>
    </xf>
    <xf numFmtId="164" fontId="66" fillId="49" borderId="67" xfId="0" applyNumberFormat="1" applyFont="1" applyFill="1" applyBorder="1" applyAlignment="1">
      <alignment horizontal="center"/>
    </xf>
    <xf numFmtId="0" fontId="66" fillId="27" borderId="56" xfId="0" applyFont="1" applyFill="1" applyBorder="1" applyAlignment="1">
      <alignment horizontal="left"/>
    </xf>
    <xf numFmtId="164" fontId="66" fillId="27" borderId="68" xfId="0" applyNumberFormat="1" applyFont="1" applyFill="1" applyBorder="1" applyAlignment="1">
      <alignment horizontal="center" vertical="center"/>
    </xf>
    <xf numFmtId="164" fontId="66" fillId="0" borderId="68" xfId="0" applyNumberFormat="1" applyFont="1" applyBorder="1" applyAlignment="1">
      <alignment horizontal="center" vertical="center"/>
    </xf>
    <xf numFmtId="164" fontId="66" fillId="49" borderId="69" xfId="0" applyNumberFormat="1" applyFont="1" applyFill="1" applyBorder="1" applyAlignment="1">
      <alignment horizontal="center"/>
    </xf>
    <xf numFmtId="164" fontId="66" fillId="27" borderId="0" xfId="0" applyNumberFormat="1" applyFont="1" applyFill="1" applyAlignment="1">
      <alignment horizontal="center" vertical="center"/>
    </xf>
    <xf numFmtId="164" fontId="66" fillId="0" borderId="0" xfId="0" applyNumberFormat="1" applyFont="1" applyAlignment="1">
      <alignment horizontal="center" vertical="center"/>
    </xf>
    <xf numFmtId="0" fontId="86" fillId="0" borderId="36" xfId="0" applyFont="1" applyBorder="1" applyAlignment="1">
      <alignment vertical="center"/>
    </xf>
    <xf numFmtId="164" fontId="66" fillId="27" borderId="38" xfId="0" applyNumberFormat="1" applyFont="1" applyFill="1" applyBorder="1" applyAlignment="1">
      <alignment horizontal="center" vertical="center"/>
    </xf>
    <xf numFmtId="164" fontId="66" fillId="0" borderId="38" xfId="0" applyNumberFormat="1" applyFont="1" applyBorder="1" applyAlignment="1">
      <alignment horizontal="center" vertical="center"/>
    </xf>
    <xf numFmtId="164" fontId="66" fillId="47" borderId="39" xfId="0" applyNumberFormat="1" applyFont="1" applyFill="1" applyBorder="1" applyAlignment="1">
      <alignment horizontal="center"/>
    </xf>
    <xf numFmtId="1" fontId="66" fillId="47" borderId="37" xfId="0" applyNumberFormat="1" applyFont="1" applyFill="1" applyBorder="1" applyAlignment="1">
      <alignment horizontal="center"/>
    </xf>
    <xf numFmtId="164" fontId="66" fillId="47" borderId="37" xfId="0" applyNumberFormat="1" applyFont="1" applyFill="1" applyBorder="1" applyAlignment="1">
      <alignment horizontal="center"/>
    </xf>
    <xf numFmtId="0" fontId="36" fillId="47" borderId="0" xfId="0" applyFont="1" applyFill="1"/>
    <xf numFmtId="164" fontId="66" fillId="49" borderId="39" xfId="0" applyNumberFormat="1" applyFont="1" applyFill="1" applyBorder="1" applyAlignment="1">
      <alignment horizontal="center"/>
    </xf>
    <xf numFmtId="164" fontId="66" fillId="49" borderId="0" xfId="0" applyNumberFormat="1" applyFont="1" applyFill="1" applyAlignment="1">
      <alignment horizontal="center"/>
    </xf>
    <xf numFmtId="0" fontId="95" fillId="47" borderId="0" xfId="0" applyFont="1" applyFill="1"/>
    <xf numFmtId="0" fontId="96" fillId="47" borderId="0" xfId="0" applyFont="1" applyFill="1"/>
    <xf numFmtId="0" fontId="97" fillId="47" borderId="0" xfId="0" applyFont="1" applyFill="1"/>
    <xf numFmtId="0" fontId="95" fillId="47" borderId="0" xfId="0" applyFont="1" applyFill="1" applyAlignment="1">
      <alignment wrapText="1"/>
    </xf>
    <xf numFmtId="0" fontId="67" fillId="48" borderId="23" xfId="0" applyFont="1" applyFill="1" applyBorder="1" applyAlignment="1">
      <alignment wrapText="1"/>
    </xf>
    <xf numFmtId="0" fontId="97" fillId="47" borderId="0" xfId="0" applyFont="1" applyFill="1" applyAlignment="1">
      <alignment wrapText="1"/>
    </xf>
    <xf numFmtId="0" fontId="66" fillId="27" borderId="23" xfId="0" applyFont="1" applyFill="1" applyBorder="1"/>
    <xf numFmtId="164" fontId="68" fillId="27" borderId="0" xfId="0" applyNumberFormat="1" applyFont="1" applyFill="1" applyAlignment="1">
      <alignment horizontal="center"/>
    </xf>
    <xf numFmtId="164" fontId="66" fillId="49" borderId="24" xfId="0" applyNumberFormat="1" applyFont="1" applyFill="1" applyBorder="1" applyAlignment="1">
      <alignment horizontal="center"/>
    </xf>
    <xf numFmtId="0" fontId="66" fillId="27" borderId="23" xfId="0" applyFont="1" applyFill="1" applyBorder="1" applyProtection="1">
      <protection locked="0"/>
    </xf>
    <xf numFmtId="164" fontId="68" fillId="49" borderId="0" xfId="0" applyNumberFormat="1" applyFont="1" applyFill="1" applyAlignment="1">
      <alignment horizontal="center"/>
    </xf>
    <xf numFmtId="0" fontId="66" fillId="49" borderId="56" xfId="0" applyFont="1" applyFill="1" applyBorder="1" applyAlignment="1">
      <alignment horizontal="left"/>
    </xf>
    <xf numFmtId="0" fontId="66" fillId="27" borderId="70" xfId="0" applyFont="1" applyFill="1" applyBorder="1" applyAlignment="1">
      <alignment horizontal="left"/>
    </xf>
    <xf numFmtId="0" fontId="66" fillId="49" borderId="23" xfId="0" applyFont="1" applyFill="1" applyBorder="1" applyAlignment="1" applyProtection="1">
      <alignment horizontal="left"/>
      <protection locked="0"/>
    </xf>
    <xf numFmtId="164" fontId="39" fillId="47" borderId="0" xfId="0" applyNumberFormat="1" applyFont="1" applyFill="1" applyAlignment="1">
      <alignment horizontal="center"/>
    </xf>
    <xf numFmtId="0" fontId="66" fillId="49" borderId="70" xfId="0" applyFont="1" applyFill="1" applyBorder="1" applyAlignment="1" applyProtection="1">
      <alignment horizontal="left"/>
      <protection locked="0"/>
    </xf>
    <xf numFmtId="0" fontId="39" fillId="47" borderId="0" xfId="0" applyFont="1" applyFill="1" applyProtection="1">
      <protection locked="0"/>
    </xf>
    <xf numFmtId="0" fontId="64" fillId="49" borderId="40" xfId="0" applyFont="1" applyFill="1" applyBorder="1"/>
    <xf numFmtId="0" fontId="78" fillId="49" borderId="40" xfId="0" applyFont="1" applyFill="1" applyBorder="1"/>
    <xf numFmtId="1" fontId="2" fillId="49" borderId="0" xfId="1" applyNumberFormat="1" applyFill="1" applyAlignment="1">
      <alignment horizontal="right"/>
    </xf>
    <xf numFmtId="0" fontId="77" fillId="49" borderId="44" xfId="0" applyFont="1" applyFill="1" applyBorder="1" applyAlignment="1">
      <alignment horizontal="left"/>
    </xf>
    <xf numFmtId="0" fontId="1" fillId="47" borderId="0" xfId="0" applyFont="1" applyFill="1" applyAlignment="1">
      <alignment wrapText="1"/>
    </xf>
    <xf numFmtId="0" fontId="67" fillId="48" borderId="27" xfId="0" applyFont="1" applyFill="1" applyBorder="1" applyAlignment="1">
      <alignment wrapText="1"/>
    </xf>
    <xf numFmtId="0" fontId="70" fillId="48" borderId="22" xfId="0" applyFont="1" applyFill="1" applyBorder="1" applyAlignment="1">
      <alignment horizontal="center" vertical="center" wrapText="1"/>
    </xf>
    <xf numFmtId="0" fontId="70" fillId="48" borderId="25" xfId="0" applyFont="1" applyFill="1" applyBorder="1" applyAlignment="1">
      <alignment horizontal="center" vertical="center" wrapText="1"/>
    </xf>
    <xf numFmtId="1" fontId="1" fillId="47" borderId="0" xfId="0" applyNumberFormat="1" applyFont="1" applyFill="1"/>
    <xf numFmtId="164" fontId="1" fillId="47" borderId="0" xfId="0" applyNumberFormat="1" applyFont="1" applyFill="1"/>
    <xf numFmtId="1" fontId="1" fillId="47" borderId="0" xfId="0" applyNumberFormat="1" applyFont="1" applyFill="1" applyAlignment="1">
      <alignment horizontal="center"/>
    </xf>
    <xf numFmtId="2" fontId="1" fillId="47" borderId="0" xfId="0" applyNumberFormat="1" applyFont="1" applyFill="1" applyAlignment="1">
      <alignment horizontal="center"/>
    </xf>
    <xf numFmtId="0" fontId="1" fillId="47" borderId="0" xfId="0" applyFont="1" applyFill="1" applyProtection="1">
      <protection locked="0"/>
    </xf>
    <xf numFmtId="0" fontId="69" fillId="49" borderId="0" xfId="0" applyFont="1" applyFill="1"/>
    <xf numFmtId="0" fontId="67" fillId="47" borderId="0" xfId="0" applyFont="1" applyFill="1" applyAlignment="1">
      <alignment wrapText="1"/>
    </xf>
    <xf numFmtId="0" fontId="70" fillId="47" borderId="0" xfId="0" applyFont="1" applyFill="1" applyAlignment="1">
      <alignment horizontal="center" wrapText="1"/>
    </xf>
    <xf numFmtId="0" fontId="39" fillId="47" borderId="0" xfId="0" applyFont="1" applyFill="1" applyAlignment="1">
      <alignment wrapText="1"/>
    </xf>
    <xf numFmtId="164" fontId="66" fillId="27" borderId="0" xfId="0" applyNumberFormat="1" applyFont="1" applyFill="1" applyAlignment="1">
      <alignment horizontal="center"/>
    </xf>
    <xf numFmtId="164" fontId="66" fillId="27" borderId="37" xfId="0" applyNumberFormat="1" applyFont="1" applyFill="1" applyBorder="1" applyAlignment="1">
      <alignment horizontal="center"/>
    </xf>
    <xf numFmtId="2" fontId="67" fillId="47" borderId="0" xfId="0" applyNumberFormat="1" applyFont="1" applyFill="1" applyAlignment="1">
      <alignment horizontal="center"/>
    </xf>
    <xf numFmtId="2" fontId="39" fillId="47" borderId="0" xfId="0" applyNumberFormat="1" applyFont="1" applyFill="1" applyAlignment="1">
      <alignment horizontal="center"/>
    </xf>
    <xf numFmtId="164" fontId="66" fillId="27" borderId="39" xfId="0" applyNumberFormat="1" applyFont="1" applyFill="1" applyBorder="1" applyAlignment="1">
      <alignment horizontal="center"/>
    </xf>
    <xf numFmtId="164" fontId="66" fillId="49" borderId="38" xfId="0" applyNumberFormat="1" applyFont="1" applyFill="1" applyBorder="1" applyAlignment="1">
      <alignment horizontal="center"/>
    </xf>
    <xf numFmtId="1" fontId="66" fillId="49" borderId="0" xfId="0" applyNumberFormat="1" applyFont="1" applyFill="1" applyAlignment="1">
      <alignment horizontal="center"/>
    </xf>
    <xf numFmtId="0" fontId="66" fillId="49" borderId="23" xfId="0" applyFont="1" applyFill="1" applyBorder="1"/>
    <xf numFmtId="164" fontId="38" fillId="47" borderId="0" xfId="0" applyNumberFormat="1" applyFont="1" applyFill="1"/>
    <xf numFmtId="178" fontId="1" fillId="47" borderId="0" xfId="198" applyNumberFormat="1" applyFont="1" applyFill="1"/>
    <xf numFmtId="1" fontId="66" fillId="49" borderId="24" xfId="0" applyNumberFormat="1" applyFont="1" applyFill="1" applyBorder="1" applyAlignment="1">
      <alignment horizontal="center"/>
    </xf>
    <xf numFmtId="1" fontId="66" fillId="27" borderId="0" xfId="0" applyNumberFormat="1" applyFont="1" applyFill="1" applyAlignment="1">
      <alignment horizontal="center"/>
    </xf>
    <xf numFmtId="1" fontId="66" fillId="49" borderId="37" xfId="0" applyNumberFormat="1" applyFont="1" applyFill="1" applyBorder="1" applyAlignment="1">
      <alignment horizontal="center"/>
    </xf>
    <xf numFmtId="1" fontId="66" fillId="27" borderId="38" xfId="0" applyNumberFormat="1" applyFont="1" applyFill="1" applyBorder="1" applyAlignment="1">
      <alignment horizontal="center"/>
    </xf>
    <xf numFmtId="1" fontId="66" fillId="49" borderId="38" xfId="0" applyNumberFormat="1" applyFont="1" applyFill="1" applyBorder="1" applyAlignment="1">
      <alignment horizontal="center"/>
    </xf>
    <xf numFmtId="0" fontId="64" fillId="27" borderId="23" xfId="0" applyFont="1" applyFill="1" applyBorder="1"/>
    <xf numFmtId="0" fontId="64" fillId="0" borderId="23" xfId="0" applyFont="1" applyBorder="1"/>
    <xf numFmtId="0" fontId="64" fillId="0" borderId="0" xfId="0" applyFont="1"/>
    <xf numFmtId="0" fontId="66" fillId="48" borderId="27" xfId="0" applyFont="1" applyFill="1" applyBorder="1" applyAlignment="1">
      <alignment vertical="center" wrapText="1"/>
    </xf>
    <xf numFmtId="164" fontId="66" fillId="49" borderId="41" xfId="0" applyNumberFormat="1" applyFont="1" applyFill="1" applyBorder="1" applyAlignment="1">
      <alignment horizontal="center"/>
    </xf>
    <xf numFmtId="164" fontId="66" fillId="27" borderId="71" xfId="0" applyNumberFormat="1" applyFont="1" applyFill="1" applyBorder="1" applyAlignment="1">
      <alignment horizontal="center"/>
    </xf>
    <xf numFmtId="178" fontId="38" fillId="47" borderId="0" xfId="0" applyNumberFormat="1" applyFont="1" applyFill="1"/>
    <xf numFmtId="178" fontId="38" fillId="47" borderId="0" xfId="198" applyNumberFormat="1" applyFont="1" applyFill="1"/>
    <xf numFmtId="178" fontId="98" fillId="47" borderId="0" xfId="198" applyNumberFormat="1" applyFont="1" applyFill="1"/>
    <xf numFmtId="183" fontId="38" fillId="47" borderId="0" xfId="0" applyNumberFormat="1" applyFont="1" applyFill="1"/>
    <xf numFmtId="0" fontId="64" fillId="27" borderId="30" xfId="0" applyFont="1" applyFill="1" applyBorder="1"/>
    <xf numFmtId="0" fontId="64" fillId="47" borderId="28" xfId="0" applyFont="1" applyFill="1" applyBorder="1"/>
    <xf numFmtId="0" fontId="64" fillId="47" borderId="31" xfId="0" applyFont="1" applyFill="1" applyBorder="1"/>
    <xf numFmtId="0" fontId="38" fillId="27" borderId="0" xfId="0" applyFont="1" applyFill="1"/>
    <xf numFmtId="0" fontId="80" fillId="50" borderId="46" xfId="0" applyFont="1" applyFill="1" applyBorder="1" applyAlignment="1">
      <alignment vertical="center" wrapText="1"/>
    </xf>
    <xf numFmtId="3" fontId="66" fillId="27" borderId="0" xfId="0" applyNumberFormat="1" applyFont="1" applyFill="1" applyAlignment="1">
      <alignment horizontal="center"/>
    </xf>
    <xf numFmtId="0" fontId="64" fillId="47" borderId="22" xfId="0" applyFont="1" applyFill="1" applyBorder="1"/>
    <xf numFmtId="0" fontId="66" fillId="48" borderId="23" xfId="0" applyFont="1" applyFill="1" applyBorder="1" applyAlignment="1">
      <alignment wrapText="1"/>
    </xf>
    <xf numFmtId="0" fontId="70" fillId="48" borderId="0" xfId="0" applyFont="1" applyFill="1" applyAlignment="1">
      <alignment horizontal="center" vertical="top" wrapText="1"/>
    </xf>
    <xf numFmtId="0" fontId="70" fillId="48" borderId="0" xfId="0" applyFont="1" applyFill="1" applyAlignment="1">
      <alignment horizontal="center" wrapText="1"/>
    </xf>
    <xf numFmtId="0" fontId="84" fillId="48" borderId="0" xfId="0" applyFont="1" applyFill="1" applyAlignment="1">
      <alignment horizontal="center" wrapText="1"/>
    </xf>
    <xf numFmtId="2" fontId="99" fillId="27" borderId="0" xfId="0" applyNumberFormat="1" applyFont="1" applyFill="1" applyAlignment="1">
      <alignment horizontal="center" wrapText="1"/>
    </xf>
    <xf numFmtId="0" fontId="66" fillId="49" borderId="23" xfId="0" applyFont="1" applyFill="1" applyBorder="1" applyProtection="1">
      <protection locked="0"/>
    </xf>
    <xf numFmtId="0" fontId="100" fillId="47" borderId="24" xfId="0" applyFont="1" applyFill="1" applyBorder="1" applyAlignment="1">
      <alignment wrapText="1"/>
    </xf>
    <xf numFmtId="0" fontId="41" fillId="47" borderId="0" xfId="0" applyFont="1" applyFill="1"/>
    <xf numFmtId="0" fontId="70" fillId="48" borderId="22" xfId="0" applyFont="1" applyFill="1" applyBorder="1" applyAlignment="1">
      <alignment horizontal="center" wrapText="1"/>
    </xf>
    <xf numFmtId="2" fontId="39" fillId="47" borderId="0" xfId="0" applyNumberFormat="1" applyFont="1" applyFill="1"/>
    <xf numFmtId="166" fontId="39" fillId="47" borderId="0" xfId="0" applyNumberFormat="1" applyFont="1" applyFill="1"/>
    <xf numFmtId="0" fontId="66" fillId="49" borderId="57" xfId="0" applyFont="1" applyFill="1" applyBorder="1" applyAlignment="1" applyProtection="1">
      <alignment horizontal="left"/>
      <protection locked="0"/>
    </xf>
    <xf numFmtId="1" fontId="39" fillId="47" borderId="0" xfId="0" applyNumberFormat="1" applyFont="1" applyFill="1" applyAlignment="1">
      <alignment horizontal="center"/>
    </xf>
    <xf numFmtId="0" fontId="67" fillId="48" borderId="22" xfId="0" applyFont="1" applyFill="1" applyBorder="1" applyAlignment="1">
      <alignment horizontal="center" vertical="center" wrapText="1"/>
    </xf>
    <xf numFmtId="0" fontId="70" fillId="50" borderId="24" xfId="0" applyFont="1" applyFill="1" applyBorder="1" applyAlignment="1">
      <alignment horizontal="center" vertical="center" wrapText="1"/>
    </xf>
    <xf numFmtId="2" fontId="66" fillId="47" borderId="0" xfId="0" applyNumberFormat="1" applyFont="1" applyFill="1" applyAlignment="1">
      <alignment horizontal="center"/>
    </xf>
    <xf numFmtId="164" fontId="66" fillId="47" borderId="0" xfId="0" applyNumberFormat="1" applyFont="1" applyFill="1" applyAlignment="1">
      <alignment horizontal="center"/>
    </xf>
    <xf numFmtId="1" fontId="66" fillId="47" borderId="24" xfId="0" applyNumberFormat="1" applyFont="1" applyFill="1" applyBorder="1" applyAlignment="1">
      <alignment horizontal="center"/>
    </xf>
    <xf numFmtId="2" fontId="66" fillId="49" borderId="0" xfId="0" applyNumberFormat="1" applyFont="1" applyFill="1" applyAlignment="1">
      <alignment horizontal="center"/>
    </xf>
    <xf numFmtId="2" fontId="66" fillId="49" borderId="38" xfId="0" applyNumberFormat="1" applyFont="1" applyFill="1" applyBorder="1" applyAlignment="1">
      <alignment horizontal="center"/>
    </xf>
    <xf numFmtId="2" fontId="66" fillId="47" borderId="38" xfId="0" applyNumberFormat="1" applyFont="1" applyFill="1" applyBorder="1" applyAlignment="1">
      <alignment horizontal="center"/>
    </xf>
    <xf numFmtId="1" fontId="66" fillId="47" borderId="72" xfId="0" applyNumberFormat="1" applyFont="1" applyFill="1" applyBorder="1" applyAlignment="1">
      <alignment horizontal="center"/>
    </xf>
    <xf numFmtId="2" fontId="67" fillId="47" borderId="0" xfId="0" applyNumberFormat="1" applyFont="1" applyFill="1"/>
    <xf numFmtId="0" fontId="67" fillId="47" borderId="37" xfId="0" applyFont="1" applyFill="1" applyBorder="1"/>
    <xf numFmtId="164" fontId="66" fillId="27" borderId="38" xfId="0" applyNumberFormat="1" applyFont="1" applyFill="1" applyBorder="1" applyAlignment="1">
      <alignment horizontal="center"/>
    </xf>
    <xf numFmtId="164" fontId="66" fillId="47" borderId="38" xfId="0" applyNumberFormat="1" applyFont="1" applyFill="1" applyBorder="1" applyAlignment="1">
      <alignment horizontal="center"/>
    </xf>
    <xf numFmtId="0" fontId="66" fillId="27" borderId="45" xfId="0" applyFont="1" applyFill="1" applyBorder="1" applyAlignment="1">
      <alignment horizontal="left"/>
    </xf>
    <xf numFmtId="0" fontId="81" fillId="50" borderId="48" xfId="0" applyFont="1" applyFill="1" applyBorder="1" applyAlignment="1">
      <alignment horizontal="center" vertical="center" wrapText="1"/>
    </xf>
    <xf numFmtId="3" fontId="66" fillId="49" borderId="0" xfId="0" applyNumberFormat="1" applyFont="1" applyFill="1" applyAlignment="1">
      <alignment horizontal="center"/>
    </xf>
    <xf numFmtId="179" fontId="66" fillId="27" borderId="0" xfId="0" applyNumberFormat="1" applyFont="1" applyFill="1" applyAlignment="1">
      <alignment horizontal="center"/>
    </xf>
    <xf numFmtId="4" fontId="66" fillId="49" borderId="37" xfId="0" applyNumberFormat="1" applyFont="1" applyFill="1" applyBorder="1" applyAlignment="1">
      <alignment horizontal="center"/>
    </xf>
    <xf numFmtId="0" fontId="77" fillId="49" borderId="44" xfId="0" applyFont="1" applyFill="1" applyBorder="1"/>
    <xf numFmtId="3" fontId="66" fillId="27" borderId="38" xfId="0" applyNumberFormat="1" applyFont="1" applyFill="1" applyBorder="1" applyAlignment="1">
      <alignment horizontal="center"/>
    </xf>
    <xf numFmtId="4" fontId="66" fillId="49" borderId="39" xfId="0" applyNumberFormat="1" applyFont="1" applyFill="1" applyBorder="1" applyAlignment="1">
      <alignment horizontal="center"/>
    </xf>
    <xf numFmtId="179" fontId="66" fillId="49" borderId="0" xfId="0" applyNumberFormat="1" applyFont="1" applyFill="1" applyAlignment="1">
      <alignment horizontal="center"/>
    </xf>
    <xf numFmtId="184" fontId="78" fillId="49" borderId="0" xfId="0" applyNumberFormat="1" applyFont="1" applyFill="1"/>
    <xf numFmtId="3" fontId="78" fillId="49" borderId="0" xfId="0" applyNumberFormat="1" applyFont="1" applyFill="1"/>
    <xf numFmtId="0" fontId="0" fillId="49" borderId="0" xfId="0" applyFill="1"/>
    <xf numFmtId="0" fontId="37" fillId="0" borderId="0" xfId="0" applyFont="1"/>
    <xf numFmtId="0" fontId="0" fillId="49" borderId="36" xfId="0" applyFill="1" applyBorder="1"/>
    <xf numFmtId="0" fontId="81" fillId="50" borderId="76" xfId="0" applyFont="1" applyFill="1" applyBorder="1" applyAlignment="1">
      <alignment horizontal="center" vertical="center" wrapText="1"/>
    </xf>
    <xf numFmtId="0" fontId="77" fillId="50" borderId="77" xfId="0" applyFont="1" applyFill="1" applyBorder="1" applyAlignment="1">
      <alignment horizontal="center"/>
    </xf>
    <xf numFmtId="0" fontId="81" fillId="50" borderId="78" xfId="0" applyFont="1" applyFill="1" applyBorder="1" applyAlignment="1">
      <alignment horizontal="center" vertical="center" wrapText="1"/>
    </xf>
    <xf numFmtId="164" fontId="77" fillId="49" borderId="79" xfId="0" applyNumberFormat="1" applyFont="1" applyFill="1" applyBorder="1"/>
    <xf numFmtId="0" fontId="77" fillId="50" borderId="78" xfId="0" applyFont="1" applyFill="1" applyBorder="1" applyAlignment="1">
      <alignment horizontal="center"/>
    </xf>
    <xf numFmtId="0" fontId="81" fillId="50" borderId="79" xfId="0" applyFont="1" applyFill="1" applyBorder="1" applyAlignment="1">
      <alignment horizontal="center" vertical="center" wrapText="1"/>
    </xf>
    <xf numFmtId="0" fontId="66" fillId="49" borderId="50" xfId="0" applyFont="1" applyFill="1" applyBorder="1"/>
    <xf numFmtId="164" fontId="66" fillId="49" borderId="40" xfId="0" applyNumberFormat="1" applyFont="1" applyFill="1" applyBorder="1" applyAlignment="1">
      <alignment horizontal="center"/>
    </xf>
    <xf numFmtId="0" fontId="66" fillId="49" borderId="50" xfId="0" applyFont="1" applyFill="1" applyBorder="1" applyAlignment="1" applyProtection="1">
      <alignment horizontal="left"/>
      <protection locked="0"/>
    </xf>
    <xf numFmtId="0" fontId="77" fillId="49" borderId="53" xfId="0" applyFont="1" applyFill="1" applyBorder="1" applyAlignment="1">
      <alignment horizontal="left"/>
    </xf>
    <xf numFmtId="0" fontId="66" fillId="27" borderId="53" xfId="0" applyFont="1" applyFill="1" applyBorder="1" applyAlignment="1">
      <alignment horizontal="left"/>
    </xf>
    <xf numFmtId="164" fontId="66" fillId="27" borderId="40" xfId="0" applyNumberFormat="1" applyFont="1" applyFill="1" applyBorder="1" applyAlignment="1">
      <alignment horizontal="center" vertical="center"/>
    </xf>
    <xf numFmtId="164" fontId="66" fillId="49" borderId="40" xfId="0" applyNumberFormat="1" applyFont="1" applyFill="1" applyBorder="1" applyAlignment="1">
      <alignment horizontal="center" vertical="center"/>
    </xf>
    <xf numFmtId="164" fontId="66" fillId="27" borderId="40" xfId="0" applyNumberFormat="1" applyFont="1" applyFill="1" applyBorder="1" applyAlignment="1">
      <alignment horizontal="center"/>
    </xf>
    <xf numFmtId="2" fontId="66" fillId="47" borderId="40" xfId="0" applyNumberFormat="1" applyFont="1" applyFill="1" applyBorder="1" applyAlignment="1">
      <alignment horizontal="center"/>
    </xf>
    <xf numFmtId="2" fontId="66" fillId="49" borderId="40" xfId="0" applyNumberFormat="1" applyFont="1" applyFill="1" applyBorder="1" applyAlignment="1">
      <alignment horizontal="center"/>
    </xf>
    <xf numFmtId="1" fontId="66" fillId="49" borderId="49" xfId="0" applyNumberFormat="1" applyFont="1" applyFill="1" applyBorder="1" applyAlignment="1">
      <alignment horizontal="center"/>
    </xf>
    <xf numFmtId="0" fontId="66" fillId="27" borderId="50" xfId="0" applyFont="1" applyFill="1" applyBorder="1"/>
    <xf numFmtId="164" fontId="77" fillId="49" borderId="40" xfId="0" applyNumberFormat="1" applyFont="1" applyFill="1" applyBorder="1" applyAlignment="1">
      <alignment horizontal="center"/>
    </xf>
    <xf numFmtId="164" fontId="66" fillId="27" borderId="49" xfId="0" applyNumberFormat="1" applyFont="1" applyFill="1" applyBorder="1" applyAlignment="1">
      <alignment horizontal="center"/>
    </xf>
    <xf numFmtId="1" fontId="64" fillId="27" borderId="24" xfId="0" applyNumberFormat="1" applyFont="1" applyFill="1" applyBorder="1"/>
    <xf numFmtId="3" fontId="66" fillId="49" borderId="36" xfId="0" applyNumberFormat="1" applyFont="1" applyFill="1" applyBorder="1" applyAlignment="1">
      <alignment horizontal="center" vertical="center"/>
    </xf>
    <xf numFmtId="3" fontId="66" fillId="49" borderId="38" xfId="0" applyNumberFormat="1" applyFont="1" applyFill="1" applyBorder="1" applyAlignment="1">
      <alignment horizontal="center" vertical="center"/>
    </xf>
    <xf numFmtId="179" fontId="66" fillId="49" borderId="38" xfId="0" applyNumberFormat="1" applyFont="1" applyFill="1" applyBorder="1" applyAlignment="1">
      <alignment horizontal="center" vertical="center"/>
    </xf>
    <xf numFmtId="3" fontId="66" fillId="49" borderId="40" xfId="0" applyNumberFormat="1" applyFont="1" applyFill="1" applyBorder="1" applyAlignment="1">
      <alignment horizontal="center" vertical="center"/>
    </xf>
    <xf numFmtId="164" fontId="66" fillId="49" borderId="80" xfId="0" applyNumberFormat="1" applyFont="1" applyFill="1" applyBorder="1" applyAlignment="1">
      <alignment horizontal="center" vertical="center"/>
    </xf>
    <xf numFmtId="164" fontId="68" fillId="49" borderId="40" xfId="0" applyNumberFormat="1" applyFont="1" applyFill="1" applyBorder="1" applyAlignment="1">
      <alignment horizontal="center" vertical="center"/>
    </xf>
    <xf numFmtId="164" fontId="66" fillId="49" borderId="49" xfId="0" applyNumberFormat="1" applyFont="1" applyFill="1" applyBorder="1" applyAlignment="1">
      <alignment horizontal="center" vertical="center"/>
    </xf>
    <xf numFmtId="164" fontId="64" fillId="27" borderId="37" xfId="0" applyNumberFormat="1" applyFont="1" applyFill="1" applyBorder="1" applyAlignment="1">
      <alignment horizontal="center"/>
    </xf>
    <xf numFmtId="1" fontId="66" fillId="49" borderId="40" xfId="0" applyNumberFormat="1" applyFont="1" applyFill="1" applyBorder="1" applyAlignment="1">
      <alignment horizontal="center"/>
    </xf>
    <xf numFmtId="3" fontId="66" fillId="27" borderId="40" xfId="0" applyNumberFormat="1" applyFont="1" applyFill="1" applyBorder="1" applyAlignment="1">
      <alignment horizontal="center"/>
    </xf>
    <xf numFmtId="179" fontId="66" fillId="49" borderId="40" xfId="0" applyNumberFormat="1" applyFont="1" applyFill="1" applyBorder="1" applyAlignment="1">
      <alignment horizontal="center"/>
    </xf>
    <xf numFmtId="4" fontId="66" fillId="49" borderId="49" xfId="0" applyNumberFormat="1" applyFont="1" applyFill="1" applyBorder="1" applyAlignment="1">
      <alignment horizontal="center"/>
    </xf>
    <xf numFmtId="0" fontId="82" fillId="49" borderId="36" xfId="0" applyFont="1" applyFill="1" applyBorder="1" applyAlignment="1">
      <alignment horizontal="left"/>
    </xf>
    <xf numFmtId="0" fontId="81" fillId="50" borderId="0" xfId="0" applyFont="1" applyFill="1" applyAlignment="1">
      <alignment horizontal="center" vertical="center"/>
    </xf>
    <xf numFmtId="0" fontId="82" fillId="49" borderId="0" xfId="0" applyFont="1" applyFill="1"/>
    <xf numFmtId="0" fontId="66" fillId="49" borderId="81" xfId="0" applyFont="1" applyFill="1" applyBorder="1" applyAlignment="1">
      <alignment horizontal="left"/>
    </xf>
    <xf numFmtId="164" fontId="66" fillId="49" borderId="81" xfId="0" applyNumberFormat="1" applyFont="1" applyFill="1" applyBorder="1" applyAlignment="1">
      <alignment horizontal="center" vertical="center"/>
    </xf>
    <xf numFmtId="3" fontId="66" fillId="49" borderId="53" xfId="0" applyNumberFormat="1" applyFont="1" applyFill="1" applyBorder="1" applyAlignment="1">
      <alignment horizontal="center" vertical="center"/>
    </xf>
    <xf numFmtId="0" fontId="73" fillId="47" borderId="58" xfId="80" applyFont="1" applyFill="1" applyBorder="1" applyAlignment="1" applyProtection="1">
      <alignment horizontal="left" indent="2"/>
    </xf>
    <xf numFmtId="164" fontId="66" fillId="27" borderId="24" xfId="0" applyNumberFormat="1" applyFont="1" applyFill="1" applyBorder="1" applyAlignment="1">
      <alignment horizontal="center" vertical="center"/>
    </xf>
    <xf numFmtId="164" fontId="66" fillId="27" borderId="72" xfId="0" applyNumberFormat="1" applyFont="1" applyFill="1" applyBorder="1" applyAlignment="1">
      <alignment horizontal="center" vertical="center"/>
    </xf>
    <xf numFmtId="0" fontId="66" fillId="49" borderId="50" xfId="0" applyFont="1" applyFill="1" applyBorder="1" applyAlignment="1">
      <alignment horizontal="left"/>
    </xf>
    <xf numFmtId="164" fontId="66" fillId="27" borderId="73" xfId="0" applyNumberFormat="1" applyFont="1" applyFill="1" applyBorder="1" applyAlignment="1">
      <alignment horizontal="center" vertical="center"/>
    </xf>
    <xf numFmtId="0" fontId="69" fillId="48" borderId="23" xfId="0" applyFont="1" applyFill="1" applyBorder="1" applyAlignment="1">
      <alignment horizontal="center"/>
    </xf>
    <xf numFmtId="0" fontId="70" fillId="48" borderId="85" xfId="0" applyFont="1" applyFill="1" applyBorder="1" applyAlignment="1">
      <alignment horizontal="center" vertical="center" wrapText="1"/>
    </xf>
    <xf numFmtId="0" fontId="67" fillId="48" borderId="23" xfId="0" applyFont="1" applyFill="1" applyBorder="1" applyAlignment="1">
      <alignment vertical="center" wrapText="1"/>
    </xf>
    <xf numFmtId="0" fontId="70" fillId="48" borderId="86" xfId="0" applyFont="1" applyFill="1" applyBorder="1" applyAlignment="1">
      <alignment horizontal="center" vertical="center" wrapText="1"/>
    </xf>
    <xf numFmtId="0" fontId="81" fillId="50" borderId="41" xfId="0" applyFont="1" applyFill="1" applyBorder="1" applyAlignment="1">
      <alignment horizontal="center" vertical="center"/>
    </xf>
    <xf numFmtId="0" fontId="70" fillId="48" borderId="42" xfId="0" applyFont="1" applyFill="1" applyBorder="1" applyAlignment="1">
      <alignment horizontal="center" vertical="center" wrapText="1"/>
    </xf>
    <xf numFmtId="164" fontId="66" fillId="27" borderId="86" xfId="0" applyNumberFormat="1" applyFont="1" applyFill="1" applyBorder="1" applyAlignment="1">
      <alignment horizontal="center"/>
    </xf>
    <xf numFmtId="164" fontId="77" fillId="49" borderId="87" xfId="0" applyNumberFormat="1" applyFont="1" applyFill="1" applyBorder="1" applyAlignment="1">
      <alignment horizontal="center"/>
    </xf>
    <xf numFmtId="164" fontId="66" fillId="27" borderId="88" xfId="0" applyNumberFormat="1" applyFont="1" applyFill="1" applyBorder="1" applyAlignment="1">
      <alignment horizontal="center"/>
    </xf>
    <xf numFmtId="164" fontId="77" fillId="49" borderId="38" xfId="0" applyNumberFormat="1" applyFont="1" applyFill="1" applyBorder="1" applyAlignment="1">
      <alignment horizontal="center"/>
    </xf>
    <xf numFmtId="164" fontId="66" fillId="27" borderId="89" xfId="0" applyNumberFormat="1" applyFont="1" applyFill="1" applyBorder="1" applyAlignment="1">
      <alignment horizontal="center"/>
    </xf>
    <xf numFmtId="2" fontId="64" fillId="49" borderId="0" xfId="0" applyNumberFormat="1" applyFont="1" applyFill="1" applyAlignment="1">
      <alignment horizontal="center"/>
    </xf>
    <xf numFmtId="0" fontId="67" fillId="49" borderId="37" xfId="0" applyFont="1" applyFill="1" applyBorder="1"/>
    <xf numFmtId="0" fontId="67" fillId="49" borderId="49" xfId="0" applyFont="1" applyFill="1" applyBorder="1"/>
    <xf numFmtId="2" fontId="70" fillId="48" borderId="0" xfId="127" applyNumberFormat="1" applyFont="1" applyFill="1" applyAlignment="1">
      <alignment horizontal="center" vertical="center"/>
    </xf>
    <xf numFmtId="2" fontId="103" fillId="49" borderId="23" xfId="127" applyNumberFormat="1" applyFont="1" applyFill="1" applyBorder="1"/>
    <xf numFmtId="2" fontId="68" fillId="49" borderId="0" xfId="127" applyNumberFormat="1" applyFont="1" applyFill="1" applyAlignment="1">
      <alignment vertical="center"/>
    </xf>
    <xf numFmtId="2" fontId="68" fillId="49" borderId="24" xfId="127" applyNumberFormat="1" applyFont="1" applyFill="1" applyBorder="1" applyAlignment="1">
      <alignment vertical="center"/>
    </xf>
    <xf numFmtId="17" fontId="68" fillId="52" borderId="23" xfId="127" quotePrefix="1" applyNumberFormat="1" applyFont="1" applyFill="1" applyBorder="1" applyAlignment="1">
      <alignment horizontal="left" wrapText="1"/>
    </xf>
    <xf numFmtId="164" fontId="68" fillId="0" borderId="0" xfId="127" applyNumberFormat="1" applyFont="1" applyAlignment="1">
      <alignment horizontal="right" vertical="top" wrapText="1" indent="2"/>
    </xf>
    <xf numFmtId="164" fontId="68" fillId="0" borderId="37" xfId="127" applyNumberFormat="1" applyFont="1" applyBorder="1" applyAlignment="1">
      <alignment horizontal="right" vertical="top" wrapText="1" indent="2"/>
    </xf>
    <xf numFmtId="17" fontId="68" fillId="0" borderId="23" xfId="127" quotePrefix="1" applyNumberFormat="1" applyFont="1" applyBorder="1" applyAlignment="1">
      <alignment horizontal="left" wrapText="1"/>
    </xf>
    <xf numFmtId="17" fontId="68" fillId="0" borderId="56" xfId="127" quotePrefix="1" applyNumberFormat="1" applyFont="1" applyBorder="1" applyAlignment="1">
      <alignment horizontal="left" wrapText="1"/>
    </xf>
    <xf numFmtId="17" fontId="103" fillId="0" borderId="23" xfId="127" applyNumberFormat="1" applyFont="1" applyBorder="1" applyAlignment="1">
      <alignment horizontal="left" wrapText="1"/>
    </xf>
    <xf numFmtId="0" fontId="38" fillId="0" borderId="0" xfId="0" applyFont="1"/>
    <xf numFmtId="0" fontId="38" fillId="0" borderId="37" xfId="0" applyFont="1" applyBorder="1"/>
    <xf numFmtId="0" fontId="81" fillId="50" borderId="35" xfId="0" applyFont="1" applyFill="1" applyBorder="1" applyAlignment="1">
      <alignment vertical="center" wrapText="1"/>
    </xf>
    <xf numFmtId="0" fontId="81" fillId="50" borderId="48" xfId="0" applyFont="1" applyFill="1" applyBorder="1" applyAlignment="1">
      <alignment vertical="center" wrapText="1"/>
    </xf>
    <xf numFmtId="179" fontId="66" fillId="49" borderId="37" xfId="0" applyNumberFormat="1" applyFont="1" applyFill="1" applyBorder="1" applyAlignment="1">
      <alignment horizontal="center"/>
    </xf>
    <xf numFmtId="0" fontId="77" fillId="49" borderId="45" xfId="0" applyFont="1" applyFill="1" applyBorder="1" applyAlignment="1">
      <alignment horizontal="left"/>
    </xf>
    <xf numFmtId="164" fontId="66" fillId="27" borderId="41" xfId="0" applyNumberFormat="1" applyFont="1" applyFill="1" applyBorder="1" applyAlignment="1">
      <alignment horizontal="center"/>
    </xf>
    <xf numFmtId="179" fontId="66" fillId="27" borderId="42" xfId="0" applyNumberFormat="1" applyFont="1" applyFill="1" applyBorder="1" applyAlignment="1">
      <alignment horizontal="center"/>
    </xf>
    <xf numFmtId="179" fontId="66" fillId="27" borderId="37" xfId="0" applyNumberFormat="1" applyFont="1" applyFill="1" applyBorder="1" applyAlignment="1">
      <alignment horizontal="center"/>
    </xf>
    <xf numFmtId="2" fontId="68" fillId="49" borderId="0" xfId="0" applyNumberFormat="1" applyFont="1" applyFill="1" applyAlignment="1">
      <alignment horizontal="center"/>
    </xf>
    <xf numFmtId="0" fontId="106" fillId="48" borderId="91" xfId="0" applyFont="1" applyFill="1" applyBorder="1" applyAlignment="1">
      <alignment wrapText="1"/>
    </xf>
    <xf numFmtId="0" fontId="69" fillId="48" borderId="23" xfId="0" applyFont="1" applyFill="1" applyBorder="1"/>
    <xf numFmtId="0" fontId="69" fillId="48" borderId="0" xfId="0" applyFont="1" applyFill="1" applyAlignment="1">
      <alignment horizontal="center" vertical="center" wrapText="1"/>
    </xf>
    <xf numFmtId="0" fontId="69" fillId="50" borderId="0" xfId="0" applyFont="1" applyFill="1" applyAlignment="1">
      <alignment horizontal="center" vertical="center" wrapText="1"/>
    </xf>
    <xf numFmtId="1" fontId="66" fillId="27" borderId="29" xfId="0" applyNumberFormat="1" applyFont="1" applyFill="1" applyBorder="1" applyAlignment="1">
      <alignment horizontal="center"/>
    </xf>
    <xf numFmtId="0" fontId="66" fillId="27" borderId="70" xfId="0" applyFont="1" applyFill="1" applyBorder="1"/>
    <xf numFmtId="164" fontId="64" fillId="27" borderId="0" xfId="0" applyNumberFormat="1" applyFont="1" applyFill="1" applyAlignment="1">
      <alignment horizontal="center"/>
    </xf>
    <xf numFmtId="0" fontId="64" fillId="27" borderId="37" xfId="0" applyFont="1" applyFill="1" applyBorder="1"/>
    <xf numFmtId="0" fontId="64" fillId="27" borderId="30" xfId="0" applyFont="1" applyFill="1" applyBorder="1" applyAlignment="1">
      <alignment vertical="top"/>
    </xf>
    <xf numFmtId="0" fontId="64" fillId="27" borderId="28" xfId="0" applyFont="1" applyFill="1" applyBorder="1" applyAlignment="1">
      <alignment vertical="center"/>
    </xf>
    <xf numFmtId="164" fontId="77" fillId="49" borderId="37" xfId="0" applyNumberFormat="1" applyFont="1" applyFill="1" applyBorder="1" applyAlignment="1">
      <alignment horizontal="center"/>
    </xf>
    <xf numFmtId="0" fontId="0" fillId="50" borderId="46" xfId="0" applyFill="1" applyBorder="1"/>
    <xf numFmtId="0" fontId="0" fillId="50" borderId="36" xfId="0" applyFill="1" applyBorder="1"/>
    <xf numFmtId="0" fontId="85" fillId="50" borderId="41" xfId="0" applyFont="1" applyFill="1" applyBorder="1" applyAlignment="1">
      <alignment horizontal="center" vertical="center"/>
    </xf>
    <xf numFmtId="0" fontId="85" fillId="50" borderId="42" xfId="0" applyFont="1" applyFill="1" applyBorder="1" applyAlignment="1">
      <alignment horizontal="center" vertical="center"/>
    </xf>
    <xf numFmtId="0" fontId="108" fillId="49" borderId="36" xfId="0" applyFont="1" applyFill="1" applyBorder="1" applyAlignment="1">
      <alignment horizontal="left" vertical="center"/>
    </xf>
    <xf numFmtId="2" fontId="108" fillId="49" borderId="0" xfId="0" applyNumberFormat="1" applyFont="1" applyFill="1" applyAlignment="1">
      <alignment horizontal="center" vertical="center"/>
    </xf>
    <xf numFmtId="2" fontId="70" fillId="48" borderId="23" xfId="127" applyNumberFormat="1" applyFont="1" applyFill="1" applyBorder="1" applyAlignment="1">
      <alignment horizontal="center" vertical="center"/>
    </xf>
    <xf numFmtId="2" fontId="70" fillId="48" borderId="35" xfId="127" applyNumberFormat="1" applyFont="1" applyFill="1" applyBorder="1" applyAlignment="1">
      <alignment horizontal="center" vertical="center"/>
    </xf>
    <xf numFmtId="17" fontId="68" fillId="49" borderId="23" xfId="127" quotePrefix="1" applyNumberFormat="1" applyFont="1" applyFill="1" applyBorder="1" applyAlignment="1">
      <alignment horizontal="left" wrapText="1"/>
    </xf>
    <xf numFmtId="17" fontId="68" fillId="49" borderId="56" xfId="127" quotePrefix="1" applyNumberFormat="1" applyFont="1" applyFill="1" applyBorder="1" applyAlignment="1">
      <alignment horizontal="left" wrapText="1"/>
    </xf>
    <xf numFmtId="17" fontId="103" fillId="49" borderId="23" xfId="127" applyNumberFormat="1" applyFont="1" applyFill="1" applyBorder="1" applyAlignment="1">
      <alignment horizontal="left" wrapText="1"/>
    </xf>
    <xf numFmtId="0" fontId="64" fillId="49" borderId="23" xfId="0" applyFont="1" applyFill="1" applyBorder="1"/>
    <xf numFmtId="0" fontId="64" fillId="49" borderId="0" xfId="0" applyFont="1" applyFill="1"/>
    <xf numFmtId="0" fontId="64" fillId="49" borderId="37" xfId="0" applyFont="1" applyFill="1" applyBorder="1"/>
    <xf numFmtId="0" fontId="64" fillId="49" borderId="23" xfId="0" applyFont="1" applyFill="1" applyBorder="1" applyProtection="1">
      <protection locked="0"/>
    </xf>
    <xf numFmtId="0" fontId="82" fillId="49" borderId="37" xfId="0" applyFont="1" applyFill="1" applyBorder="1"/>
    <xf numFmtId="0" fontId="64" fillId="49" borderId="40" xfId="0" applyFont="1" applyFill="1" applyBorder="1" applyAlignment="1">
      <alignment horizontal="left" wrapText="1"/>
    </xf>
    <xf numFmtId="0" fontId="64" fillId="49" borderId="0" xfId="0" applyFont="1" applyFill="1" applyProtection="1">
      <protection locked="0"/>
    </xf>
    <xf numFmtId="0" fontId="64" fillId="49" borderId="37" xfId="0" applyFont="1" applyFill="1" applyBorder="1" applyProtection="1">
      <protection locked="0"/>
    </xf>
    <xf numFmtId="0" fontId="64" fillId="49" borderId="30" xfId="0" applyFont="1" applyFill="1" applyBorder="1"/>
    <xf numFmtId="0" fontId="64" fillId="49" borderId="28" xfId="0" applyFont="1" applyFill="1" applyBorder="1"/>
    <xf numFmtId="0" fontId="64" fillId="49" borderId="75" xfId="0" applyFont="1" applyFill="1" applyBorder="1"/>
    <xf numFmtId="0" fontId="64" fillId="49" borderId="24" xfId="0" applyFont="1" applyFill="1" applyBorder="1"/>
    <xf numFmtId="0" fontId="64" fillId="49" borderId="24" xfId="0" applyFont="1" applyFill="1" applyBorder="1" applyProtection="1">
      <protection locked="0"/>
    </xf>
    <xf numFmtId="0" fontId="64" fillId="49" borderId="31" xfId="0" applyFont="1" applyFill="1" applyBorder="1"/>
    <xf numFmtId="0" fontId="64" fillId="49" borderId="50" xfId="0" applyFont="1" applyFill="1" applyBorder="1" applyProtection="1">
      <protection locked="0"/>
    </xf>
    <xf numFmtId="0" fontId="64" fillId="49" borderId="40" xfId="0" applyFont="1" applyFill="1" applyBorder="1" applyProtection="1">
      <protection locked="0"/>
    </xf>
    <xf numFmtId="0" fontId="64" fillId="49" borderId="73" xfId="0" applyFont="1" applyFill="1" applyBorder="1" applyProtection="1">
      <protection locked="0"/>
    </xf>
    <xf numFmtId="0" fontId="64" fillId="0" borderId="0" xfId="0" applyFont="1" applyAlignment="1">
      <alignment wrapText="1"/>
    </xf>
    <xf numFmtId="0" fontId="67" fillId="0" borderId="0" xfId="0" applyFont="1"/>
    <xf numFmtId="0" fontId="92" fillId="0" borderId="0" xfId="0" applyFont="1"/>
    <xf numFmtId="0" fontId="82" fillId="49" borderId="0" xfId="0" applyFont="1" applyFill="1" applyAlignment="1">
      <alignment horizontal="left"/>
    </xf>
    <xf numFmtId="0" fontId="72" fillId="48" borderId="82" xfId="0" applyFont="1" applyFill="1" applyBorder="1" applyAlignment="1">
      <alignment horizontal="center" vertical="center"/>
    </xf>
    <xf numFmtId="2" fontId="70" fillId="48" borderId="48" xfId="127" applyNumberFormat="1" applyFont="1" applyFill="1" applyBorder="1" applyAlignment="1">
      <alignment horizontal="center" vertical="center"/>
    </xf>
    <xf numFmtId="164" fontId="68" fillId="49" borderId="37" xfId="127" applyNumberFormat="1" applyFont="1" applyFill="1" applyBorder="1" applyAlignment="1">
      <alignment horizontal="center" vertical="center"/>
    </xf>
    <xf numFmtId="2" fontId="68" fillId="49" borderId="0" xfId="127" applyNumberFormat="1" applyFont="1" applyFill="1" applyAlignment="1">
      <alignment horizontal="right" vertical="top" wrapText="1" indent="2"/>
    </xf>
    <xf numFmtId="0" fontId="66" fillId="49" borderId="26" xfId="0" applyFont="1" applyFill="1" applyBorder="1" applyAlignment="1">
      <alignment horizontal="left"/>
    </xf>
    <xf numFmtId="0" fontId="82" fillId="49" borderId="36" xfId="0" applyFont="1" applyFill="1" applyBorder="1"/>
    <xf numFmtId="0" fontId="82" fillId="49" borderId="53" xfId="0" applyFont="1" applyFill="1" applyBorder="1"/>
    <xf numFmtId="0" fontId="82" fillId="49" borderId="49" xfId="0" applyFont="1" applyFill="1" applyBorder="1"/>
    <xf numFmtId="0" fontId="64" fillId="49" borderId="30" xfId="0" applyFont="1" applyFill="1" applyBorder="1" applyProtection="1">
      <protection locked="0"/>
    </xf>
    <xf numFmtId="0" fontId="64" fillId="49" borderId="28" xfId="0" applyFont="1" applyFill="1" applyBorder="1" applyProtection="1">
      <protection locked="0"/>
    </xf>
    <xf numFmtId="0" fontId="64" fillId="49" borderId="31" xfId="0" applyFont="1" applyFill="1" applyBorder="1" applyProtection="1">
      <protection locked="0"/>
    </xf>
    <xf numFmtId="0" fontId="64" fillId="49" borderId="64" xfId="0" applyFont="1" applyFill="1" applyBorder="1" applyProtection="1">
      <protection locked="0"/>
    </xf>
    <xf numFmtId="0" fontId="64" fillId="49" borderId="35" xfId="0" applyFont="1" applyFill="1" applyBorder="1" applyProtection="1">
      <protection locked="0"/>
    </xf>
    <xf numFmtId="0" fontId="64" fillId="49" borderId="48" xfId="0" applyFont="1" applyFill="1" applyBorder="1" applyProtection="1">
      <protection locked="0"/>
    </xf>
    <xf numFmtId="0" fontId="39" fillId="47" borderId="36" xfId="0" applyFont="1" applyFill="1" applyBorder="1"/>
    <xf numFmtId="0" fontId="64" fillId="49" borderId="90" xfId="0" applyFont="1" applyFill="1" applyBorder="1" applyProtection="1">
      <protection locked="0"/>
    </xf>
    <xf numFmtId="0" fontId="0" fillId="49" borderId="37" xfId="0" applyFill="1" applyBorder="1"/>
    <xf numFmtId="0" fontId="64" fillId="49" borderId="46" xfId="0" applyFont="1" applyFill="1" applyBorder="1"/>
    <xf numFmtId="0" fontId="64" fillId="49" borderId="35" xfId="0" applyFont="1" applyFill="1" applyBorder="1"/>
    <xf numFmtId="0" fontId="64" fillId="49" borderId="48" xfId="0" applyFont="1" applyFill="1" applyBorder="1"/>
    <xf numFmtId="1" fontId="39" fillId="47" borderId="36" xfId="0" applyNumberFormat="1" applyFont="1" applyFill="1" applyBorder="1"/>
    <xf numFmtId="0" fontId="66" fillId="27" borderId="0" xfId="0" applyFont="1" applyFill="1" applyAlignment="1">
      <alignment horizontal="left"/>
    </xf>
    <xf numFmtId="164" fontId="66" fillId="53" borderId="48" xfId="0" applyNumberFormat="1" applyFont="1" applyFill="1" applyBorder="1" applyAlignment="1">
      <alignment horizontal="center"/>
    </xf>
    <xf numFmtId="164" fontId="66" fillId="27" borderId="59" xfId="0" applyNumberFormat="1" applyFont="1" applyFill="1" applyBorder="1" applyAlignment="1">
      <alignment horizontal="center" vertical="center"/>
    </xf>
    <xf numFmtId="0" fontId="66" fillId="49" borderId="99" xfId="0" applyFont="1" applyFill="1" applyBorder="1" applyAlignment="1">
      <alignment horizontal="left"/>
    </xf>
    <xf numFmtId="0" fontId="66" fillId="49" borderId="96" xfId="0" applyFont="1" applyFill="1" applyBorder="1" applyAlignment="1">
      <alignment horizontal="left"/>
    </xf>
    <xf numFmtId="164" fontId="66" fillId="49" borderId="96" xfId="0" applyNumberFormat="1" applyFont="1" applyFill="1" applyBorder="1" applyAlignment="1">
      <alignment horizontal="center" vertical="center"/>
    </xf>
    <xf numFmtId="164" fontId="66" fillId="49" borderId="98" xfId="0" applyNumberFormat="1" applyFont="1" applyFill="1" applyBorder="1" applyAlignment="1">
      <alignment horizontal="center" vertical="center"/>
    </xf>
    <xf numFmtId="0" fontId="66" fillId="49" borderId="95" xfId="0" applyFont="1" applyFill="1" applyBorder="1" applyAlignment="1">
      <alignment horizontal="left"/>
    </xf>
    <xf numFmtId="2" fontId="70" fillId="48" borderId="24" xfId="127" applyNumberFormat="1" applyFont="1" applyFill="1" applyBorder="1" applyAlignment="1">
      <alignment horizontal="center" vertical="center"/>
    </xf>
    <xf numFmtId="1" fontId="66" fillId="47" borderId="41" xfId="0" applyNumberFormat="1" applyFont="1" applyFill="1" applyBorder="1" applyAlignment="1">
      <alignment horizontal="center"/>
    </xf>
    <xf numFmtId="164" fontId="68" fillId="49" borderId="0" xfId="127" applyNumberFormat="1" applyFont="1" applyFill="1" applyAlignment="1">
      <alignment horizontal="center" vertical="center"/>
    </xf>
    <xf numFmtId="2" fontId="70" fillId="48" borderId="64" xfId="127" applyNumberFormat="1" applyFont="1" applyFill="1" applyBorder="1" applyAlignment="1">
      <alignment horizontal="center" vertical="center"/>
    </xf>
    <xf numFmtId="0" fontId="1" fillId="47" borderId="40" xfId="0" applyFont="1" applyFill="1" applyBorder="1"/>
    <xf numFmtId="164" fontId="66" fillId="49" borderId="72" xfId="0" applyNumberFormat="1" applyFont="1" applyFill="1" applyBorder="1" applyAlignment="1">
      <alignment horizontal="center"/>
    </xf>
    <xf numFmtId="164" fontId="68" fillId="49" borderId="38" xfId="0" applyNumberFormat="1" applyFont="1" applyFill="1" applyBorder="1" applyAlignment="1">
      <alignment horizontal="center"/>
    </xf>
    <xf numFmtId="164" fontId="66" fillId="49" borderId="73" xfId="0" applyNumberFormat="1" applyFont="1" applyFill="1" applyBorder="1" applyAlignment="1">
      <alignment horizontal="center"/>
    </xf>
    <xf numFmtId="164" fontId="77" fillId="49" borderId="40" xfId="0" applyNumberFormat="1" applyFont="1" applyFill="1" applyBorder="1"/>
    <xf numFmtId="164" fontId="77" fillId="49" borderId="100" xfId="0" applyNumberFormat="1" applyFont="1" applyFill="1" applyBorder="1"/>
    <xf numFmtId="164" fontId="77" fillId="49" borderId="53" xfId="0" applyNumberFormat="1" applyFont="1" applyFill="1" applyBorder="1"/>
    <xf numFmtId="164" fontId="77" fillId="49" borderId="101" xfId="0" applyNumberFormat="1" applyFont="1" applyFill="1" applyBorder="1"/>
    <xf numFmtId="164" fontId="68" fillId="0" borderId="41" xfId="0" applyNumberFormat="1" applyFont="1" applyBorder="1" applyAlignment="1">
      <alignment horizontal="center" wrapText="1"/>
    </xf>
    <xf numFmtId="164" fontId="66" fillId="27" borderId="66" xfId="0" quotePrefix="1" applyNumberFormat="1" applyFont="1" applyFill="1" applyBorder="1" applyAlignment="1">
      <alignment horizontal="center" vertical="center"/>
    </xf>
    <xf numFmtId="164" fontId="66" fillId="0" borderId="103" xfId="0" applyNumberFormat="1" applyFont="1" applyBorder="1" applyAlignment="1">
      <alignment horizontal="center" vertical="center"/>
    </xf>
    <xf numFmtId="164" fontId="66" fillId="27" borderId="103" xfId="0" applyNumberFormat="1" applyFont="1" applyFill="1" applyBorder="1" applyAlignment="1">
      <alignment horizontal="center" vertical="center"/>
    </xf>
    <xf numFmtId="164" fontId="66" fillId="49" borderId="103" xfId="0" applyNumberFormat="1" applyFont="1" applyFill="1" applyBorder="1" applyAlignment="1">
      <alignment horizontal="center" vertical="center"/>
    </xf>
    <xf numFmtId="164" fontId="66" fillId="0" borderId="102" xfId="0" applyNumberFormat="1" applyFont="1" applyBorder="1" applyAlignment="1">
      <alignment horizontal="center"/>
    </xf>
    <xf numFmtId="0" fontId="66" fillId="27" borderId="104" xfId="0" applyFont="1" applyFill="1" applyBorder="1" applyAlignment="1">
      <alignment horizontal="left"/>
    </xf>
    <xf numFmtId="0" fontId="66" fillId="27" borderId="105" xfId="0" applyFont="1" applyFill="1" applyBorder="1" applyProtection="1">
      <protection locked="0"/>
    </xf>
    <xf numFmtId="164" fontId="66" fillId="27" borderId="106" xfId="0" applyNumberFormat="1" applyFont="1" applyFill="1" applyBorder="1" applyAlignment="1">
      <alignment horizontal="center" vertical="center"/>
    </xf>
    <xf numFmtId="164" fontId="66" fillId="27" borderId="107" xfId="0" applyNumberFormat="1" applyFont="1" applyFill="1" applyBorder="1" applyAlignment="1">
      <alignment horizontal="center" vertical="center"/>
    </xf>
    <xf numFmtId="164" fontId="66" fillId="27" borderId="106" xfId="0" applyNumberFormat="1" applyFont="1" applyFill="1" applyBorder="1" applyAlignment="1">
      <alignment horizontal="center"/>
    </xf>
    <xf numFmtId="164" fontId="66" fillId="27" borderId="108" xfId="0" applyNumberFormat="1" applyFont="1" applyFill="1" applyBorder="1" applyAlignment="1">
      <alignment horizontal="center"/>
    </xf>
    <xf numFmtId="2" fontId="67" fillId="47" borderId="36" xfId="0" applyNumberFormat="1" applyFont="1" applyFill="1" applyBorder="1" applyAlignment="1">
      <alignment horizontal="center"/>
    </xf>
    <xf numFmtId="0" fontId="69" fillId="48" borderId="92" xfId="0" applyFont="1" applyFill="1" applyBorder="1" applyAlignment="1">
      <alignment wrapText="1"/>
    </xf>
    <xf numFmtId="0" fontId="96" fillId="0" borderId="23" xfId="0" applyFont="1" applyBorder="1" applyAlignment="1">
      <alignment wrapText="1"/>
    </xf>
    <xf numFmtId="0" fontId="69" fillId="0" borderId="23" xfId="0" applyFont="1" applyBorder="1" applyAlignment="1">
      <alignment vertical="center"/>
    </xf>
    <xf numFmtId="178" fontId="1" fillId="47" borderId="37" xfId="198" applyNumberFormat="1" applyFont="1" applyFill="1" applyBorder="1"/>
    <xf numFmtId="0" fontId="66" fillId="27" borderId="110" xfId="0" applyFont="1" applyFill="1" applyBorder="1" applyAlignment="1">
      <alignment horizontal="left"/>
    </xf>
    <xf numFmtId="0" fontId="38" fillId="47" borderId="37" xfId="0" applyFont="1" applyFill="1" applyBorder="1"/>
    <xf numFmtId="0" fontId="66" fillId="27" borderId="110" xfId="0" applyFont="1" applyFill="1" applyBorder="1"/>
    <xf numFmtId="1" fontId="66" fillId="27" borderId="111" xfId="0" applyNumberFormat="1" applyFont="1" applyFill="1" applyBorder="1" applyAlignment="1">
      <alignment horizontal="center"/>
    </xf>
    <xf numFmtId="0" fontId="38" fillId="47" borderId="42" xfId="0" applyFont="1" applyFill="1" applyBorder="1"/>
    <xf numFmtId="0" fontId="64" fillId="49" borderId="49" xfId="0" applyFont="1" applyFill="1" applyBorder="1"/>
    <xf numFmtId="164" fontId="66" fillId="27" borderId="29" xfId="0" applyNumberFormat="1" applyFont="1" applyFill="1" applyBorder="1" applyAlignment="1">
      <alignment horizontal="center"/>
    </xf>
    <xf numFmtId="0" fontId="66" fillId="49" borderId="30" xfId="0" applyFont="1" applyFill="1" applyBorder="1" applyAlignment="1">
      <alignment horizontal="left"/>
    </xf>
    <xf numFmtId="164" fontId="66" fillId="27" borderId="24" xfId="0" applyNumberFormat="1" applyFont="1" applyFill="1" applyBorder="1" applyAlignment="1">
      <alignment horizontal="center"/>
    </xf>
    <xf numFmtId="164" fontId="66" fillId="27" borderId="111" xfId="0" applyNumberFormat="1" applyFont="1" applyFill="1" applyBorder="1" applyAlignment="1">
      <alignment horizontal="center"/>
    </xf>
    <xf numFmtId="179" fontId="77" fillId="49" borderId="0" xfId="0" applyNumberFormat="1" applyFont="1" applyFill="1" applyAlignment="1">
      <alignment horizontal="center"/>
    </xf>
    <xf numFmtId="179" fontId="66" fillId="27" borderId="41" xfId="0" applyNumberFormat="1" applyFont="1" applyFill="1" applyBorder="1" applyAlignment="1">
      <alignment horizontal="center"/>
    </xf>
    <xf numFmtId="0" fontId="38" fillId="47" borderId="0" xfId="0" quotePrefix="1" applyFont="1" applyFill="1"/>
    <xf numFmtId="2" fontId="68" fillId="0" borderId="0" xfId="127" applyNumberFormat="1" applyFont="1" applyAlignment="1">
      <alignment horizontal="right" vertical="top" wrapText="1" indent="2"/>
    </xf>
    <xf numFmtId="2" fontId="68" fillId="0" borderId="37" xfId="127" applyNumberFormat="1" applyFont="1" applyBorder="1" applyAlignment="1">
      <alignment horizontal="right" vertical="top" wrapText="1" indent="2"/>
    </xf>
    <xf numFmtId="43" fontId="67" fillId="47" borderId="0" xfId="336" applyFont="1" applyFill="1"/>
    <xf numFmtId="1" fontId="67" fillId="47" borderId="0" xfId="0" applyNumberFormat="1" applyFont="1" applyFill="1"/>
    <xf numFmtId="185" fontId="39" fillId="47" borderId="0" xfId="0" applyNumberFormat="1" applyFont="1" applyFill="1"/>
    <xf numFmtId="43" fontId="67" fillId="47" borderId="0" xfId="0" applyNumberFormat="1" applyFont="1" applyFill="1"/>
    <xf numFmtId="186" fontId="67" fillId="47" borderId="0" xfId="336" applyNumberFormat="1" applyFont="1" applyFill="1"/>
    <xf numFmtId="186" fontId="67" fillId="47" borderId="0" xfId="0" applyNumberFormat="1" applyFont="1" applyFill="1"/>
    <xf numFmtId="2" fontId="108" fillId="49" borderId="114" xfId="0" applyNumberFormat="1" applyFont="1" applyFill="1" applyBorder="1" applyAlignment="1">
      <alignment horizontal="center" vertical="center"/>
    </xf>
    <xf numFmtId="164" fontId="77" fillId="0" borderId="0" xfId="0" applyNumberFormat="1" applyFont="1" applyAlignment="1">
      <alignment horizontal="center" vertical="center"/>
    </xf>
    <xf numFmtId="0" fontId="95" fillId="48" borderId="91" xfId="0" applyFont="1" applyFill="1" applyBorder="1" applyAlignment="1">
      <alignment wrapText="1"/>
    </xf>
    <xf numFmtId="0" fontId="95" fillId="48" borderId="23" xfId="0" applyFont="1" applyFill="1" applyBorder="1" applyAlignment="1">
      <alignment wrapText="1"/>
    </xf>
    <xf numFmtId="0" fontId="67" fillId="48" borderId="25" xfId="0" applyFont="1" applyFill="1" applyBorder="1" applyAlignment="1">
      <alignment wrapText="1"/>
    </xf>
    <xf numFmtId="0" fontId="67" fillId="48" borderId="23" xfId="0" applyFont="1" applyFill="1" applyBorder="1" applyAlignment="1">
      <alignment vertical="center"/>
    </xf>
    <xf numFmtId="0" fontId="67" fillId="48" borderId="23" xfId="0" applyFont="1" applyFill="1" applyBorder="1" applyAlignment="1">
      <alignment horizontal="center" vertical="center" wrapText="1"/>
    </xf>
    <xf numFmtId="0" fontId="67" fillId="48" borderId="24" xfId="0" applyFont="1" applyFill="1" applyBorder="1" applyAlignment="1">
      <alignment horizontal="center" vertical="center" wrapText="1"/>
    </xf>
    <xf numFmtId="0" fontId="67" fillId="48" borderId="24" xfId="318" applyFont="1" applyFill="1" applyBorder="1" applyAlignment="1">
      <alignment horizontal="center" vertical="center" wrapText="1"/>
    </xf>
    <xf numFmtId="0" fontId="67" fillId="27" borderId="23" xfId="0" applyFont="1" applyFill="1" applyBorder="1"/>
    <xf numFmtId="1" fontId="67" fillId="49" borderId="0" xfId="0" applyNumberFormat="1" applyFont="1" applyFill="1" applyAlignment="1">
      <alignment horizontal="center"/>
    </xf>
    <xf numFmtId="1" fontId="67" fillId="49" borderId="36" xfId="0" applyNumberFormat="1" applyFont="1" applyFill="1" applyBorder="1" applyAlignment="1">
      <alignment horizontal="center"/>
    </xf>
    <xf numFmtId="164" fontId="67" fillId="49" borderId="109" xfId="0" applyNumberFormat="1" applyFont="1" applyFill="1" applyBorder="1" applyAlignment="1">
      <alignment horizontal="center"/>
    </xf>
    <xf numFmtId="0" fontId="67" fillId="49" borderId="23" xfId="0" applyFont="1" applyFill="1" applyBorder="1"/>
    <xf numFmtId="1" fontId="67" fillId="0" borderId="23" xfId="0" applyNumberFormat="1" applyFont="1" applyBorder="1" applyAlignment="1">
      <alignment horizontal="center"/>
    </xf>
    <xf numFmtId="1" fontId="67" fillId="0" borderId="0" xfId="0" applyNumberFormat="1" applyFont="1" applyAlignment="1">
      <alignment horizontal="center"/>
    </xf>
    <xf numFmtId="1" fontId="67" fillId="0" borderId="24" xfId="0" applyNumberFormat="1" applyFont="1" applyBorder="1" applyAlignment="1">
      <alignment horizontal="center"/>
    </xf>
    <xf numFmtId="164" fontId="67" fillId="49" borderId="24" xfId="0" applyNumberFormat="1" applyFont="1" applyFill="1" applyBorder="1" applyAlignment="1">
      <alignment horizontal="center"/>
    </xf>
    <xf numFmtId="1" fontId="70" fillId="0" borderId="23" xfId="319" applyNumberFormat="1" applyFont="1" applyBorder="1" applyAlignment="1">
      <alignment horizontal="center"/>
    </xf>
    <xf numFmtId="1" fontId="70" fillId="0" borderId="24" xfId="319" applyNumberFormat="1" applyFont="1" applyBorder="1" applyAlignment="1">
      <alignment horizontal="center"/>
    </xf>
    <xf numFmtId="0" fontId="67" fillId="47" borderId="58" xfId="0" applyFont="1" applyFill="1" applyBorder="1"/>
    <xf numFmtId="1" fontId="67" fillId="0" borderId="36" xfId="0" applyNumberFormat="1" applyFont="1" applyBorder="1" applyAlignment="1">
      <alignment horizontal="center"/>
    </xf>
    <xf numFmtId="1" fontId="67" fillId="0" borderId="44" xfId="0" applyNumberFormat="1" applyFont="1" applyBorder="1" applyAlignment="1">
      <alignment horizontal="center"/>
    </xf>
    <xf numFmtId="1" fontId="67" fillId="0" borderId="38" xfId="0" applyNumberFormat="1" applyFont="1" applyBorder="1" applyAlignment="1">
      <alignment horizontal="center"/>
    </xf>
    <xf numFmtId="1" fontId="67" fillId="0" borderId="72" xfId="0" applyNumberFormat="1" applyFont="1" applyBorder="1" applyAlignment="1">
      <alignment horizontal="center"/>
    </xf>
    <xf numFmtId="0" fontId="67" fillId="27" borderId="70" xfId="0" applyFont="1" applyFill="1" applyBorder="1" applyAlignment="1">
      <alignment horizontal="left"/>
    </xf>
    <xf numFmtId="1" fontId="67" fillId="27" borderId="29" xfId="0" applyNumberFormat="1" applyFont="1" applyFill="1" applyBorder="1" applyAlignment="1">
      <alignment horizontal="center"/>
    </xf>
    <xf numFmtId="1" fontId="67" fillId="0" borderId="29" xfId="0" applyNumberFormat="1" applyFont="1" applyBorder="1" applyAlignment="1">
      <alignment horizontal="center"/>
    </xf>
    <xf numFmtId="1" fontId="67" fillId="0" borderId="94" xfId="0" applyNumberFormat="1" applyFont="1" applyBorder="1" applyAlignment="1">
      <alignment horizontal="center"/>
    </xf>
    <xf numFmtId="0" fontId="67" fillId="49" borderId="95" xfId="0" applyFont="1" applyFill="1" applyBorder="1"/>
    <xf numFmtId="1" fontId="67" fillId="27" borderId="0" xfId="0" applyNumberFormat="1" applyFont="1" applyFill="1" applyAlignment="1">
      <alignment horizontal="center"/>
    </xf>
    <xf numFmtId="164" fontId="67" fillId="49" borderId="96" xfId="0" applyNumberFormat="1" applyFont="1" applyFill="1" applyBorder="1" applyAlignment="1">
      <alignment horizontal="center"/>
    </xf>
    <xf numFmtId="1" fontId="67" fillId="0" borderId="57" xfId="0" applyNumberFormat="1" applyFont="1" applyBorder="1" applyAlignment="1">
      <alignment horizontal="center"/>
    </xf>
    <xf numFmtId="1" fontId="67" fillId="0" borderId="42" xfId="0" applyNumberFormat="1" applyFont="1" applyBorder="1" applyAlignment="1">
      <alignment horizontal="center"/>
    </xf>
    <xf numFmtId="0" fontId="67" fillId="27" borderId="23" xfId="0" applyFont="1" applyFill="1" applyBorder="1" applyAlignment="1">
      <alignment horizontal="left"/>
    </xf>
    <xf numFmtId="164" fontId="67" fillId="49" borderId="23" xfId="0" applyNumberFormat="1" applyFont="1" applyFill="1" applyBorder="1" applyAlignment="1">
      <alignment horizontal="center"/>
    </xf>
    <xf numFmtId="164" fontId="67" fillId="49" borderId="0" xfId="0" applyNumberFormat="1" applyFont="1" applyFill="1" applyAlignment="1">
      <alignment horizontal="center"/>
    </xf>
    <xf numFmtId="1" fontId="67" fillId="0" borderId="37" xfId="0" applyNumberFormat="1" applyFont="1" applyBorder="1" applyAlignment="1">
      <alignment horizontal="center"/>
    </xf>
    <xf numFmtId="164" fontId="39" fillId="47" borderId="36" xfId="0" applyNumberFormat="1" applyFont="1" applyFill="1" applyBorder="1"/>
    <xf numFmtId="164" fontId="67" fillId="49" borderId="36" xfId="0" applyNumberFormat="1" applyFont="1" applyFill="1" applyBorder="1" applyAlignment="1">
      <alignment horizontal="center"/>
    </xf>
    <xf numFmtId="164" fontId="67" fillId="49" borderId="58" xfId="0" applyNumberFormat="1" applyFont="1" applyFill="1" applyBorder="1" applyAlignment="1">
      <alignment horizontal="center"/>
    </xf>
    <xf numFmtId="1" fontId="67" fillId="0" borderId="39" xfId="0" applyNumberFormat="1" applyFont="1" applyBorder="1" applyAlignment="1">
      <alignment horizontal="center"/>
    </xf>
    <xf numFmtId="164" fontId="67" fillId="49" borderId="59" xfId="0" applyNumberFormat="1" applyFont="1" applyFill="1" applyBorder="1" applyAlignment="1">
      <alignment horizontal="center"/>
    </xf>
    <xf numFmtId="0" fontId="67" fillId="27" borderId="70" xfId="0" applyFont="1" applyFill="1" applyBorder="1"/>
    <xf numFmtId="1" fontId="67" fillId="27" borderId="94" xfId="0" applyNumberFormat="1" applyFont="1" applyFill="1" applyBorder="1" applyAlignment="1">
      <alignment horizontal="center"/>
    </xf>
    <xf numFmtId="1" fontId="67" fillId="27" borderId="23" xfId="0" applyNumberFormat="1" applyFont="1" applyFill="1" applyBorder="1" applyAlignment="1">
      <alignment horizontal="center"/>
    </xf>
    <xf numFmtId="1" fontId="67" fillId="27" borderId="24" xfId="0" applyNumberFormat="1" applyFont="1" applyFill="1" applyBorder="1" applyAlignment="1">
      <alignment horizontal="center"/>
    </xf>
    <xf numFmtId="164" fontId="67" fillId="0" borderId="37" xfId="0" applyNumberFormat="1" applyFont="1" applyBorder="1" applyAlignment="1">
      <alignment horizontal="center"/>
    </xf>
    <xf numFmtId="1" fontId="67" fillId="49" borderId="24" xfId="0" applyNumberFormat="1" applyFont="1" applyFill="1" applyBorder="1" applyAlignment="1">
      <alignment horizontal="center"/>
    </xf>
    <xf numFmtId="164" fontId="39" fillId="47" borderId="23" xfId="0" applyNumberFormat="1" applyFont="1" applyFill="1" applyBorder="1"/>
    <xf numFmtId="1" fontId="67" fillId="27" borderId="36" xfId="0" applyNumberFormat="1" applyFont="1" applyFill="1" applyBorder="1" applyAlignment="1">
      <alignment horizontal="center"/>
    </xf>
    <xf numFmtId="1" fontId="67" fillId="49" borderId="37" xfId="0" applyNumberFormat="1" applyFont="1" applyFill="1" applyBorder="1" applyAlignment="1">
      <alignment horizontal="center"/>
    </xf>
    <xf numFmtId="164" fontId="67" fillId="0" borderId="58" xfId="0" applyNumberFormat="1" applyFont="1" applyBorder="1" applyAlignment="1">
      <alignment horizontal="center"/>
    </xf>
    <xf numFmtId="1" fontId="67" fillId="27" borderId="38" xfId="0" applyNumberFormat="1" applyFont="1" applyFill="1" applyBorder="1" applyAlignment="1">
      <alignment horizontal="center"/>
    </xf>
    <xf numFmtId="0" fontId="67" fillId="49" borderId="38" xfId="0" applyFont="1" applyFill="1" applyBorder="1"/>
    <xf numFmtId="1" fontId="67" fillId="27" borderId="44" xfId="0" applyNumberFormat="1" applyFont="1" applyFill="1" applyBorder="1" applyAlignment="1">
      <alignment horizontal="center"/>
    </xf>
    <xf numFmtId="1" fontId="67" fillId="49" borderId="39" xfId="0" applyNumberFormat="1" applyFont="1" applyFill="1" applyBorder="1" applyAlignment="1">
      <alignment horizontal="center"/>
    </xf>
    <xf numFmtId="164" fontId="67" fillId="0" borderId="59" xfId="0" applyNumberFormat="1" applyFont="1" applyBorder="1" applyAlignment="1">
      <alignment horizontal="center"/>
    </xf>
    <xf numFmtId="0" fontId="67" fillId="27" borderId="57" xfId="0" applyFont="1" applyFill="1" applyBorder="1"/>
    <xf numFmtId="0" fontId="67" fillId="27" borderId="41" xfId="0" applyFont="1" applyFill="1" applyBorder="1"/>
    <xf numFmtId="164" fontId="67" fillId="27" borderId="0" xfId="0" applyNumberFormat="1" applyFont="1" applyFill="1" applyAlignment="1">
      <alignment horizontal="center"/>
    </xf>
    <xf numFmtId="0" fontId="67" fillId="49" borderId="24" xfId="0" applyFont="1" applyFill="1" applyBorder="1"/>
    <xf numFmtId="0" fontId="67" fillId="27" borderId="96" xfId="0" applyFont="1" applyFill="1" applyBorder="1"/>
    <xf numFmtId="0" fontId="67" fillId="27" borderId="37" xfId="0" applyFont="1" applyFill="1" applyBorder="1"/>
    <xf numFmtId="0" fontId="95" fillId="27" borderId="37" xfId="0" applyFont="1" applyFill="1" applyBorder="1"/>
    <xf numFmtId="0" fontId="67" fillId="27" borderId="24" xfId="0" applyFont="1" applyFill="1" applyBorder="1"/>
    <xf numFmtId="0" fontId="67" fillId="0" borderId="23" xfId="0" applyFont="1" applyBorder="1"/>
    <xf numFmtId="0" fontId="81" fillId="49" borderId="24" xfId="0" applyFont="1" applyFill="1" applyBorder="1" applyAlignment="1">
      <alignment vertical="top" wrapText="1"/>
    </xf>
    <xf numFmtId="0" fontId="67" fillId="27" borderId="30" xfId="0" applyFont="1" applyFill="1" applyBorder="1" applyAlignment="1">
      <alignment vertical="top"/>
    </xf>
    <xf numFmtId="0" fontId="67" fillId="27" borderId="28" xfId="0" applyFont="1" applyFill="1" applyBorder="1" applyAlignment="1">
      <alignment vertical="center"/>
    </xf>
    <xf numFmtId="0" fontId="67" fillId="27" borderId="28" xfId="0" applyFont="1" applyFill="1" applyBorder="1"/>
    <xf numFmtId="0" fontId="67" fillId="27" borderId="31" xfId="0" applyFont="1" applyFill="1" applyBorder="1"/>
    <xf numFmtId="0" fontId="67" fillId="49" borderId="30" xfId="0" applyFont="1" applyFill="1" applyBorder="1" applyAlignment="1">
      <alignment vertical="top" wrapText="1"/>
    </xf>
    <xf numFmtId="0" fontId="81" fillId="49" borderId="31" xfId="0" applyFont="1" applyFill="1" applyBorder="1" applyAlignment="1">
      <alignment vertical="top" wrapText="1"/>
    </xf>
    <xf numFmtId="0" fontId="70" fillId="50" borderId="0" xfId="0" applyFont="1" applyFill="1" applyAlignment="1">
      <alignment horizontal="center" vertical="center" wrapText="1"/>
    </xf>
    <xf numFmtId="0" fontId="67" fillId="50" borderId="0" xfId="0" applyFont="1" applyFill="1" applyAlignment="1">
      <alignment horizontal="center" vertical="center" wrapText="1"/>
    </xf>
    <xf numFmtId="0" fontId="67" fillId="48" borderId="37" xfId="0" applyFont="1" applyFill="1" applyBorder="1" applyAlignment="1">
      <alignment horizontal="center" vertical="center" wrapText="1"/>
    </xf>
    <xf numFmtId="0" fontId="80" fillId="50" borderId="52" xfId="0" applyFont="1" applyFill="1" applyBorder="1" applyAlignment="1">
      <alignment horizontal="center"/>
    </xf>
    <xf numFmtId="0" fontId="64" fillId="0" borderId="23" xfId="0" applyFont="1" applyBorder="1" applyAlignment="1">
      <alignment vertical="center"/>
    </xf>
    <xf numFmtId="0" fontId="64" fillId="0" borderId="0" xfId="0" applyFont="1" applyAlignment="1">
      <alignment vertical="center"/>
    </xf>
    <xf numFmtId="0" fontId="64" fillId="0" borderId="37" xfId="0" applyFont="1" applyBorder="1" applyAlignment="1">
      <alignment vertical="center"/>
    </xf>
    <xf numFmtId="0" fontId="64" fillId="49" borderId="0" xfId="0" applyFont="1" applyFill="1" applyAlignment="1">
      <alignment horizontal="left" wrapText="1"/>
    </xf>
    <xf numFmtId="0" fontId="0" fillId="49" borderId="0" xfId="0" applyFill="1"/>
    <xf numFmtId="0" fontId="64" fillId="49" borderId="0" xfId="0" applyFont="1" applyFill="1" applyAlignment="1" applyProtection="1">
      <alignment horizontal="left" wrapText="1"/>
      <protection locked="0"/>
    </xf>
    <xf numFmtId="0" fontId="67" fillId="27" borderId="37" xfId="0" applyFont="1" applyFill="1" applyBorder="1" applyAlignment="1">
      <alignment wrapText="1"/>
    </xf>
    <xf numFmtId="0" fontId="67" fillId="49" borderId="23" xfId="0" applyFont="1" applyFill="1" applyBorder="1" applyAlignment="1">
      <alignment vertical="top" wrapText="1"/>
    </xf>
    <xf numFmtId="0" fontId="73" fillId="47" borderId="80" xfId="80" applyFont="1" applyFill="1" applyBorder="1" applyAlignment="1" applyProtection="1">
      <alignment horizontal="left" vertical="top" indent="2"/>
    </xf>
    <xf numFmtId="0" fontId="80" fillId="50" borderId="36" xfId="0" applyFont="1" applyFill="1" applyBorder="1" applyAlignment="1">
      <alignment vertical="center" wrapText="1"/>
    </xf>
    <xf numFmtId="0" fontId="81" fillId="50" borderId="37" xfId="0" applyFont="1" applyFill="1" applyBorder="1" applyAlignment="1">
      <alignment horizontal="center" vertical="center" wrapText="1"/>
    </xf>
    <xf numFmtId="164" fontId="111" fillId="27" borderId="0" xfId="0" applyNumberFormat="1" applyFont="1" applyFill="1" applyAlignment="1">
      <alignment horizontal="center"/>
    </xf>
    <xf numFmtId="164" fontId="111" fillId="49" borderId="37" xfId="0" applyNumberFormat="1" applyFont="1" applyFill="1" applyBorder="1" applyAlignment="1">
      <alignment horizontal="center"/>
    </xf>
    <xf numFmtId="0" fontId="66" fillId="49" borderId="36" xfId="0" applyFont="1" applyFill="1" applyBorder="1" applyAlignment="1">
      <alignment horizontal="left"/>
    </xf>
    <xf numFmtId="164" fontId="111" fillId="27" borderId="38" xfId="0" applyNumberFormat="1" applyFont="1" applyFill="1" applyBorder="1" applyAlignment="1">
      <alignment horizontal="center"/>
    </xf>
    <xf numFmtId="164" fontId="111" fillId="49" borderId="39" xfId="0" applyNumberFormat="1" applyFont="1" applyFill="1" applyBorder="1" applyAlignment="1">
      <alignment horizontal="center"/>
    </xf>
    <xf numFmtId="164" fontId="66" fillId="49" borderId="42" xfId="0" applyNumberFormat="1" applyFont="1" applyFill="1" applyBorder="1" applyAlignment="1">
      <alignment horizontal="center"/>
    </xf>
    <xf numFmtId="164" fontId="111" fillId="49" borderId="0" xfId="0" applyNumberFormat="1" applyFont="1" applyFill="1" applyAlignment="1">
      <alignment horizontal="center"/>
    </xf>
    <xf numFmtId="164" fontId="111" fillId="49" borderId="38" xfId="0" applyNumberFormat="1" applyFont="1" applyFill="1" applyBorder="1" applyAlignment="1">
      <alignment horizontal="center"/>
    </xf>
    <xf numFmtId="164" fontId="111" fillId="49" borderId="40" xfId="0" applyNumberFormat="1" applyFont="1" applyFill="1" applyBorder="1" applyAlignment="1">
      <alignment horizontal="center"/>
    </xf>
    <xf numFmtId="164" fontId="111" fillId="49" borderId="49" xfId="0" applyNumberFormat="1" applyFont="1" applyFill="1" applyBorder="1" applyAlignment="1">
      <alignment horizontal="center"/>
    </xf>
    <xf numFmtId="1" fontId="111" fillId="49" borderId="0" xfId="0" applyNumberFormat="1" applyFont="1" applyFill="1" applyAlignment="1">
      <alignment horizontal="center"/>
    </xf>
    <xf numFmtId="1" fontId="111" fillId="49" borderId="37" xfId="0" applyNumberFormat="1" applyFont="1" applyFill="1" applyBorder="1" applyAlignment="1">
      <alignment horizontal="center"/>
    </xf>
    <xf numFmtId="0" fontId="77" fillId="49" borderId="45" xfId="0" applyFont="1" applyFill="1" applyBorder="1"/>
    <xf numFmtId="0" fontId="78" fillId="49" borderId="41" xfId="0" applyFont="1" applyFill="1" applyBorder="1"/>
    <xf numFmtId="0" fontId="78" fillId="49" borderId="42" xfId="0" applyFont="1" applyFill="1" applyBorder="1"/>
    <xf numFmtId="0" fontId="77" fillId="0" borderId="53" xfId="0" applyFont="1" applyBorder="1"/>
    <xf numFmtId="0" fontId="78" fillId="49" borderId="49" xfId="0" applyFont="1" applyFill="1" applyBorder="1"/>
    <xf numFmtId="0" fontId="80" fillId="50" borderId="46" xfId="0" applyFont="1" applyFill="1" applyBorder="1" applyAlignment="1">
      <alignment horizontal="center" vertical="center" wrapText="1"/>
    </xf>
    <xf numFmtId="2" fontId="0" fillId="0" borderId="0" xfId="0" applyNumberFormat="1"/>
    <xf numFmtId="164" fontId="66" fillId="53" borderId="49" xfId="0" applyNumberFormat="1" applyFont="1" applyFill="1" applyBorder="1" applyAlignment="1">
      <alignment horizontal="center"/>
    </xf>
    <xf numFmtId="0" fontId="82" fillId="0" borderId="36" xfId="0" applyFont="1" applyBorder="1" applyAlignment="1">
      <alignment vertical="top" wrapText="1"/>
    </xf>
    <xf numFmtId="0" fontId="82" fillId="0" borderId="0" xfId="0" applyFont="1" applyAlignment="1">
      <alignment vertical="top" wrapText="1"/>
    </xf>
    <xf numFmtId="0" fontId="100" fillId="47" borderId="24" xfId="0" applyFont="1" applyFill="1" applyBorder="1" applyAlignment="1">
      <alignment horizontal="center" wrapText="1"/>
    </xf>
    <xf numFmtId="0" fontId="69" fillId="48" borderId="32" xfId="0" applyFont="1" applyFill="1" applyBorder="1" applyAlignment="1">
      <alignment horizontal="center" vertical="center"/>
    </xf>
    <xf numFmtId="0" fontId="69" fillId="48" borderId="33" xfId="0" applyFont="1" applyFill="1" applyBorder="1" applyAlignment="1">
      <alignment horizontal="center" vertical="center"/>
    </xf>
    <xf numFmtId="0" fontId="80" fillId="0" borderId="74" xfId="0" applyFont="1" applyBorder="1" applyAlignment="1">
      <alignment vertical="center"/>
    </xf>
    <xf numFmtId="0" fontId="70" fillId="50" borderId="0" xfId="0" applyFont="1" applyFill="1" applyAlignment="1">
      <alignment horizontal="center" vertical="center" wrapText="1"/>
    </xf>
    <xf numFmtId="0" fontId="67" fillId="50" borderId="0" xfId="0" applyFont="1" applyFill="1" applyAlignment="1">
      <alignment horizontal="center" vertical="center" wrapText="1"/>
    </xf>
    <xf numFmtId="0" fontId="67" fillId="48" borderId="55" xfId="0" applyFont="1" applyFill="1" applyBorder="1" applyAlignment="1">
      <alignment horizontal="center" vertical="center" wrapText="1"/>
    </xf>
    <xf numFmtId="0" fontId="67" fillId="48" borderId="37" xfId="0" applyFont="1" applyFill="1" applyBorder="1" applyAlignment="1">
      <alignment horizontal="center" vertical="center" wrapText="1"/>
    </xf>
    <xf numFmtId="0" fontId="69" fillId="48" borderId="32" xfId="0" applyFont="1" applyFill="1" applyBorder="1" applyAlignment="1">
      <alignment horizontal="center"/>
    </xf>
    <xf numFmtId="0" fontId="69" fillId="48" borderId="33" xfId="0" applyFont="1" applyFill="1" applyBorder="1" applyAlignment="1">
      <alignment horizontal="center"/>
    </xf>
    <xf numFmtId="0" fontId="101" fillId="48" borderId="27" xfId="0" applyFont="1" applyFill="1" applyBorder="1" applyAlignment="1">
      <alignment horizontal="center" vertical="top" wrapText="1"/>
    </xf>
    <xf numFmtId="0" fontId="101" fillId="48" borderId="23" xfId="0" applyFont="1" applyFill="1" applyBorder="1" applyAlignment="1">
      <alignment horizontal="center" vertical="top" wrapText="1"/>
    </xf>
    <xf numFmtId="0" fontId="70" fillId="48" borderId="55" xfId="0" applyFont="1" applyFill="1" applyBorder="1" applyAlignment="1">
      <alignment horizontal="center" vertical="center" wrapText="1"/>
    </xf>
    <xf numFmtId="0" fontId="70" fillId="48" borderId="24" xfId="0" applyFont="1" applyFill="1" applyBorder="1" applyAlignment="1">
      <alignment horizontal="center" vertical="center" wrapText="1"/>
    </xf>
    <xf numFmtId="0" fontId="69" fillId="48" borderId="34" xfId="0" applyFont="1" applyFill="1" applyBorder="1" applyAlignment="1">
      <alignment horizontal="center"/>
    </xf>
    <xf numFmtId="0" fontId="0" fillId="0" borderId="0" xfId="0" applyAlignment="1">
      <alignment horizontal="left" vertical="center" wrapText="1"/>
    </xf>
    <xf numFmtId="0" fontId="64" fillId="49" borderId="23" xfId="0" applyFont="1" applyFill="1" applyBorder="1" applyAlignment="1" applyProtection="1">
      <alignment horizontal="left" vertical="center" wrapText="1"/>
      <protection locked="0"/>
    </xf>
    <xf numFmtId="0" fontId="64" fillId="49" borderId="0" xfId="0" applyFont="1" applyFill="1" applyAlignment="1" applyProtection="1">
      <alignment horizontal="left" vertical="center" wrapText="1"/>
      <protection locked="0"/>
    </xf>
    <xf numFmtId="0" fontId="64" fillId="49" borderId="24" xfId="0" applyFont="1" applyFill="1" applyBorder="1" applyAlignment="1" applyProtection="1">
      <alignment horizontal="left" vertical="center" wrapText="1"/>
      <protection locked="0"/>
    </xf>
    <xf numFmtId="0" fontId="81" fillId="50" borderId="46" xfId="0" applyFont="1" applyFill="1" applyBorder="1" applyAlignment="1">
      <alignment horizontal="center"/>
    </xf>
    <xf numFmtId="0" fontId="81" fillId="50" borderId="48" xfId="0" applyFont="1" applyFill="1" applyBorder="1" applyAlignment="1">
      <alignment horizontal="center"/>
    </xf>
    <xf numFmtId="0" fontId="80" fillId="50" borderId="51" xfId="0" applyFont="1" applyFill="1" applyBorder="1" applyAlignment="1">
      <alignment horizontal="center" vertical="center" wrapText="1"/>
    </xf>
    <xf numFmtId="0" fontId="80" fillId="50" borderId="52" xfId="0" applyFont="1" applyFill="1" applyBorder="1" applyAlignment="1">
      <alignment horizontal="center" vertical="center" wrapText="1"/>
    </xf>
    <xf numFmtId="0" fontId="82" fillId="49" borderId="36" xfId="0" applyFont="1" applyFill="1" applyBorder="1" applyAlignment="1">
      <alignment horizontal="left" vertical="center" wrapText="1"/>
    </xf>
    <xf numFmtId="0" fontId="82" fillId="49" borderId="0" xfId="0" applyFont="1" applyFill="1" applyAlignment="1">
      <alignment horizontal="left" vertical="center" wrapText="1"/>
    </xf>
    <xf numFmtId="0" fontId="82" fillId="49" borderId="37" xfId="0" applyFont="1" applyFill="1" applyBorder="1" applyAlignment="1">
      <alignment horizontal="left" vertical="center" wrapText="1"/>
    </xf>
    <xf numFmtId="0" fontId="82" fillId="49" borderId="53" xfId="0" applyFont="1" applyFill="1" applyBorder="1" applyAlignment="1">
      <alignment horizontal="left" vertical="center" wrapText="1"/>
    </xf>
    <xf numFmtId="0" fontId="82" fillId="49" borderId="40" xfId="0" applyFont="1" applyFill="1" applyBorder="1" applyAlignment="1">
      <alignment horizontal="left" vertical="center" wrapText="1"/>
    </xf>
    <xf numFmtId="0" fontId="82" fillId="49" borderId="49" xfId="0" applyFont="1" applyFill="1" applyBorder="1" applyAlignment="1">
      <alignment horizontal="left" vertical="center" wrapText="1"/>
    </xf>
    <xf numFmtId="0" fontId="77" fillId="50" borderId="41" xfId="0" applyFont="1" applyFill="1" applyBorder="1" applyAlignment="1">
      <alignment horizontal="center"/>
    </xf>
    <xf numFmtId="0" fontId="77" fillId="50" borderId="97" xfId="0" applyFont="1" applyFill="1" applyBorder="1" applyAlignment="1">
      <alignment horizontal="center"/>
    </xf>
    <xf numFmtId="0" fontId="77" fillId="50" borderId="45" xfId="0" applyFont="1" applyFill="1" applyBorder="1" applyAlignment="1">
      <alignment horizontal="center"/>
    </xf>
    <xf numFmtId="0" fontId="80" fillId="50" borderId="51" xfId="0" applyFont="1" applyFill="1" applyBorder="1" applyAlignment="1">
      <alignment horizontal="center"/>
    </xf>
    <xf numFmtId="0" fontId="80" fillId="50" borderId="54" xfId="0" applyFont="1" applyFill="1" applyBorder="1" applyAlignment="1">
      <alignment horizontal="center"/>
    </xf>
    <xf numFmtId="0" fontId="80" fillId="50" borderId="52" xfId="0" applyFont="1" applyFill="1" applyBorder="1" applyAlignment="1">
      <alignment horizontal="center"/>
    </xf>
    <xf numFmtId="0" fontId="81" fillId="50" borderId="43" xfId="0" applyFont="1" applyFill="1" applyBorder="1" applyAlignment="1">
      <alignment horizontal="center" vertical="center"/>
    </xf>
    <xf numFmtId="0" fontId="69" fillId="48" borderId="51" xfId="0" applyFont="1" applyFill="1" applyBorder="1" applyAlignment="1">
      <alignment horizontal="center"/>
    </xf>
    <xf numFmtId="0" fontId="69" fillId="48" borderId="54" xfId="0" applyFont="1" applyFill="1" applyBorder="1" applyAlignment="1">
      <alignment horizontal="center"/>
    </xf>
    <xf numFmtId="0" fontId="69" fillId="48" borderId="52" xfId="0" applyFont="1" applyFill="1" applyBorder="1" applyAlignment="1">
      <alignment horizontal="center"/>
    </xf>
    <xf numFmtId="0" fontId="64" fillId="49" borderId="50" xfId="0" applyFont="1" applyFill="1" applyBorder="1" applyAlignment="1">
      <alignment wrapText="1"/>
    </xf>
    <xf numFmtId="0" fontId="64" fillId="49" borderId="40" xfId="0" applyFont="1" applyFill="1" applyBorder="1" applyAlignment="1">
      <alignment wrapText="1"/>
    </xf>
    <xf numFmtId="0" fontId="64" fillId="49" borderId="49" xfId="0" applyFont="1" applyFill="1" applyBorder="1" applyAlignment="1">
      <alignment wrapText="1"/>
    </xf>
    <xf numFmtId="0" fontId="64" fillId="0" borderId="23" xfId="0" applyFont="1" applyBorder="1" applyAlignment="1">
      <alignment vertical="center" wrapText="1"/>
    </xf>
    <xf numFmtId="0" fontId="64" fillId="0" borderId="0" xfId="0" applyFont="1" applyAlignment="1">
      <alignment vertical="center" wrapText="1"/>
    </xf>
    <xf numFmtId="0" fontId="64" fillId="0" borderId="37" xfId="0" applyFont="1" applyBorder="1" applyAlignment="1">
      <alignment vertical="center" wrapText="1"/>
    </xf>
    <xf numFmtId="0" fontId="64" fillId="0" borderId="23" xfId="0" applyFont="1" applyBorder="1" applyAlignment="1">
      <alignment horizontal="left" vertical="center" wrapText="1"/>
    </xf>
    <xf numFmtId="0" fontId="64" fillId="0" borderId="0" xfId="0" applyFont="1" applyAlignment="1">
      <alignment horizontal="left" vertical="center" wrapText="1"/>
    </xf>
    <xf numFmtId="0" fontId="64" fillId="0" borderId="37" xfId="0" applyFont="1" applyBorder="1" applyAlignment="1">
      <alignment horizontal="left" vertical="center" wrapText="1"/>
    </xf>
    <xf numFmtId="0" fontId="64" fillId="0" borderId="50" xfId="0" applyFont="1" applyBorder="1" applyAlignment="1">
      <alignment vertical="center" wrapText="1"/>
    </xf>
    <xf numFmtId="0" fontId="64" fillId="0" borderId="40" xfId="0" applyFont="1" applyBorder="1" applyAlignment="1">
      <alignment vertical="center" wrapText="1"/>
    </xf>
    <xf numFmtId="0" fontId="64" fillId="0" borderId="49" xfId="0" applyFont="1" applyBorder="1" applyAlignment="1">
      <alignment vertical="center" wrapText="1"/>
    </xf>
    <xf numFmtId="0" fontId="67" fillId="50" borderId="35" xfId="0" applyFont="1" applyFill="1" applyBorder="1" applyAlignment="1">
      <alignment horizontal="center" vertical="center"/>
    </xf>
    <xf numFmtId="0" fontId="67" fillId="50" borderId="48" xfId="0" applyFont="1" applyFill="1" applyBorder="1" applyAlignment="1">
      <alignment horizontal="center" vertical="center"/>
    </xf>
    <xf numFmtId="0" fontId="64" fillId="0" borderId="23" xfId="0" applyFont="1" applyBorder="1" applyAlignment="1">
      <alignment vertical="center"/>
    </xf>
    <xf numFmtId="0" fontId="64" fillId="0" borderId="0" xfId="0" applyFont="1" applyAlignment="1">
      <alignment vertical="center"/>
    </xf>
    <xf numFmtId="0" fontId="64" fillId="0" borderId="37" xfId="0" applyFont="1" applyBorder="1" applyAlignment="1">
      <alignment vertical="center"/>
    </xf>
    <xf numFmtId="0" fontId="64" fillId="0" borderId="23" xfId="0" applyFont="1" applyBorder="1" applyAlignment="1">
      <alignment horizontal="left" vertical="center"/>
    </xf>
    <xf numFmtId="0" fontId="64" fillId="0" borderId="0" xfId="0" applyFont="1" applyAlignment="1">
      <alignment horizontal="left" vertical="center"/>
    </xf>
    <xf numFmtId="0" fontId="64" fillId="0" borderId="37" xfId="0" applyFont="1" applyBorder="1" applyAlignment="1">
      <alignment horizontal="left" vertical="center"/>
    </xf>
    <xf numFmtId="0" fontId="64" fillId="0" borderId="23" xfId="0" quotePrefix="1" applyFont="1" applyBorder="1" applyAlignment="1">
      <alignment horizontal="left" vertical="center"/>
    </xf>
    <xf numFmtId="0" fontId="69" fillId="48" borderId="83" xfId="0" applyFont="1" applyFill="1" applyBorder="1" applyAlignment="1">
      <alignment horizontal="center"/>
    </xf>
    <xf numFmtId="0" fontId="64" fillId="49" borderId="23" xfId="0" applyFont="1" applyFill="1" applyBorder="1" applyAlignment="1">
      <alignment horizontal="left" wrapText="1"/>
    </xf>
    <xf numFmtId="0" fontId="64" fillId="49" borderId="0" xfId="0" applyFont="1" applyFill="1" applyAlignment="1">
      <alignment horizontal="left" wrapText="1"/>
    </xf>
    <xf numFmtId="0" fontId="64" fillId="49" borderId="24" xfId="0" applyFont="1" applyFill="1" applyBorder="1" applyAlignment="1">
      <alignment horizontal="left" wrapText="1"/>
    </xf>
    <xf numFmtId="0" fontId="64" fillId="47" borderId="30" xfId="0" applyFont="1" applyFill="1" applyBorder="1" applyAlignment="1">
      <alignment horizontal="left"/>
    </xf>
    <xf numFmtId="0" fontId="64" fillId="47" borderId="28" xfId="0" applyFont="1" applyFill="1" applyBorder="1" applyAlignment="1">
      <alignment horizontal="left"/>
    </xf>
    <xf numFmtId="0" fontId="64" fillId="47" borderId="31" xfId="0" applyFont="1" applyFill="1" applyBorder="1" applyAlignment="1">
      <alignment horizontal="left"/>
    </xf>
    <xf numFmtId="0" fontId="64" fillId="49" borderId="0" xfId="0" applyFont="1" applyFill="1" applyAlignment="1">
      <alignment wrapText="1"/>
    </xf>
    <xf numFmtId="0" fontId="64" fillId="27" borderId="23" xfId="0" applyFont="1" applyFill="1" applyBorder="1" applyAlignment="1">
      <alignment horizontal="left"/>
    </xf>
    <xf numFmtId="0" fontId="64" fillId="27" borderId="0" xfId="0" applyFont="1" applyFill="1" applyAlignment="1">
      <alignment horizontal="left"/>
    </xf>
    <xf numFmtId="0" fontId="64" fillId="27" borderId="24" xfId="0" applyFont="1" applyFill="1" applyBorder="1" applyAlignment="1">
      <alignment horizontal="left"/>
    </xf>
    <xf numFmtId="0" fontId="64" fillId="49" borderId="30" xfId="0" applyFont="1" applyFill="1" applyBorder="1" applyAlignment="1">
      <alignment horizontal="left" wrapText="1"/>
    </xf>
    <xf numFmtId="0" fontId="64" fillId="49" borderId="28" xfId="0" applyFont="1" applyFill="1" applyBorder="1" applyAlignment="1">
      <alignment horizontal="left" wrapText="1"/>
    </xf>
    <xf numFmtId="0" fontId="69" fillId="48" borderId="84" xfId="0" applyFont="1" applyFill="1" applyBorder="1" applyAlignment="1">
      <alignment horizontal="center"/>
    </xf>
    <xf numFmtId="0" fontId="78" fillId="0" borderId="54" xfId="0" applyFont="1" applyBorder="1" applyAlignment="1">
      <alignment horizontal="center"/>
    </xf>
    <xf numFmtId="0" fontId="78" fillId="0" borderId="52" xfId="0" applyFont="1" applyBorder="1" applyAlignment="1">
      <alignment horizontal="center"/>
    </xf>
    <xf numFmtId="0" fontId="67" fillId="48" borderId="43" xfId="0" applyFont="1" applyFill="1" applyBorder="1" applyAlignment="1">
      <alignment horizontal="center"/>
    </xf>
    <xf numFmtId="0" fontId="78" fillId="0" borderId="43" xfId="0" applyFont="1" applyBorder="1" applyAlignment="1">
      <alignment horizontal="center"/>
    </xf>
    <xf numFmtId="0" fontId="78" fillId="0" borderId="47" xfId="0" applyFont="1" applyBorder="1" applyAlignment="1">
      <alignment horizontal="center"/>
    </xf>
    <xf numFmtId="0" fontId="64" fillId="49" borderId="37" xfId="0" applyFont="1" applyFill="1" applyBorder="1" applyAlignment="1" applyProtection="1">
      <alignment horizontal="left" vertical="center" wrapText="1"/>
      <protection locked="0"/>
    </xf>
    <xf numFmtId="0" fontId="64" fillId="49" borderId="23" xfId="0" applyFont="1" applyFill="1" applyBorder="1" applyAlignment="1" applyProtection="1">
      <alignment horizontal="left" wrapText="1"/>
      <protection locked="0"/>
    </xf>
    <xf numFmtId="0" fontId="64" fillId="49" borderId="0" xfId="0" applyFont="1" applyFill="1" applyAlignment="1" applyProtection="1">
      <alignment horizontal="left" wrapText="1"/>
      <protection locked="0"/>
    </xf>
    <xf numFmtId="0" fontId="64" fillId="49" borderId="37" xfId="0" applyFont="1" applyFill="1" applyBorder="1" applyAlignment="1" applyProtection="1">
      <alignment horizontal="left" wrapText="1"/>
      <protection locked="0"/>
    </xf>
    <xf numFmtId="0" fontId="67" fillId="27" borderId="28" xfId="0" applyFont="1" applyFill="1" applyBorder="1" applyAlignment="1">
      <alignment vertical="center" wrapText="1"/>
    </xf>
    <xf numFmtId="0" fontId="67" fillId="48" borderId="32" xfId="0" applyFont="1" applyFill="1" applyBorder="1" applyAlignment="1">
      <alignment horizontal="center" vertical="center"/>
    </xf>
    <xf numFmtId="0" fontId="67" fillId="48" borderId="33" xfId="0" applyFont="1" applyFill="1" applyBorder="1" applyAlignment="1">
      <alignment horizontal="center" vertical="center"/>
    </xf>
    <xf numFmtId="0" fontId="67" fillId="47" borderId="33" xfId="0" applyFont="1" applyFill="1" applyBorder="1" applyAlignment="1">
      <alignment horizontal="center" vertical="center"/>
    </xf>
    <xf numFmtId="0" fontId="67" fillId="47" borderId="33" xfId="0" applyFont="1" applyFill="1" applyBorder="1" applyAlignment="1">
      <alignment vertical="center"/>
    </xf>
    <xf numFmtId="0" fontId="67" fillId="47" borderId="34" xfId="0" applyFont="1" applyFill="1" applyBorder="1" applyAlignment="1">
      <alignment vertical="center"/>
    </xf>
    <xf numFmtId="0" fontId="67" fillId="48" borderId="92" xfId="0" applyFont="1" applyFill="1" applyBorder="1" applyAlignment="1">
      <alignment horizontal="center" wrapText="1"/>
    </xf>
    <xf numFmtId="0" fontId="67" fillId="48" borderId="93" xfId="0" applyFont="1" applyFill="1" applyBorder="1" applyAlignment="1">
      <alignment horizontal="center" wrapText="1"/>
    </xf>
    <xf numFmtId="0" fontId="67" fillId="48" borderId="91" xfId="0" applyFont="1" applyFill="1" applyBorder="1" applyAlignment="1">
      <alignment horizontal="center" wrapText="1"/>
    </xf>
    <xf numFmtId="0" fontId="67" fillId="49" borderId="23" xfId="0" applyFont="1" applyFill="1" applyBorder="1" applyAlignment="1">
      <alignment wrapText="1"/>
    </xf>
    <xf numFmtId="0" fontId="67" fillId="49" borderId="0" xfId="0" applyFont="1" applyFill="1" applyAlignment="1">
      <alignment wrapText="1"/>
    </xf>
    <xf numFmtId="0" fontId="67" fillId="27" borderId="37" xfId="0" applyFont="1" applyFill="1" applyBorder="1" applyAlignment="1">
      <alignment wrapText="1"/>
    </xf>
    <xf numFmtId="0" fontId="67" fillId="49" borderId="0" xfId="0" applyFont="1" applyFill="1" applyAlignment="1">
      <alignment vertical="top" wrapText="1"/>
    </xf>
    <xf numFmtId="0" fontId="67" fillId="49" borderId="24" xfId="0" applyFont="1" applyFill="1" applyBorder="1" applyAlignment="1">
      <alignment vertical="top" wrapText="1"/>
    </xf>
    <xf numFmtId="0" fontId="67" fillId="49" borderId="23" xfId="0" applyFont="1" applyFill="1" applyBorder="1" applyAlignment="1">
      <alignment vertical="top" wrapText="1"/>
    </xf>
    <xf numFmtId="0" fontId="67" fillId="27" borderId="23" xfId="0" applyFont="1" applyFill="1" applyBorder="1" applyAlignment="1">
      <alignment wrapText="1"/>
    </xf>
    <xf numFmtId="0" fontId="110" fillId="0" borderId="0" xfId="0" applyFont="1" applyAlignment="1">
      <alignment wrapText="1"/>
    </xf>
    <xf numFmtId="0" fontId="110" fillId="0" borderId="24" xfId="0" applyFont="1" applyBorder="1" applyAlignment="1">
      <alignment wrapText="1"/>
    </xf>
    <xf numFmtId="0" fontId="110" fillId="0" borderId="23" xfId="0" applyFont="1" applyBorder="1" applyAlignment="1">
      <alignment wrapText="1"/>
    </xf>
    <xf numFmtId="0" fontId="67" fillId="27" borderId="0" xfId="0" applyFont="1" applyFill="1" applyAlignment="1">
      <alignment vertical="top" wrapText="1"/>
    </xf>
    <xf numFmtId="0" fontId="69" fillId="48" borderId="34" xfId="0" applyFont="1" applyFill="1" applyBorder="1" applyAlignment="1">
      <alignment horizontal="center" vertical="center"/>
    </xf>
    <xf numFmtId="0" fontId="69" fillId="48" borderId="51" xfId="0" applyFont="1" applyFill="1" applyBorder="1" applyAlignment="1">
      <alignment horizontal="center" vertical="center"/>
    </xf>
    <xf numFmtId="0" fontId="69" fillId="48" borderId="54" xfId="0" applyFont="1" applyFill="1" applyBorder="1" applyAlignment="1">
      <alignment horizontal="center" vertical="center"/>
    </xf>
    <xf numFmtId="0" fontId="69" fillId="48" borderId="52" xfId="0" applyFont="1" applyFill="1" applyBorder="1" applyAlignment="1">
      <alignment horizontal="center" vertical="center"/>
    </xf>
    <xf numFmtId="0" fontId="64" fillId="49" borderId="27" xfId="0" applyFont="1" applyFill="1" applyBorder="1" applyAlignment="1">
      <alignment horizontal="left" vertical="center" wrapText="1"/>
    </xf>
    <xf numFmtId="0" fontId="64" fillId="49" borderId="22" xfId="0" applyFont="1" applyFill="1" applyBorder="1" applyAlignment="1">
      <alignment horizontal="left" vertical="center" wrapText="1"/>
    </xf>
    <xf numFmtId="0" fontId="64" fillId="49" borderId="55" xfId="0" applyFont="1" applyFill="1" applyBorder="1" applyAlignment="1">
      <alignment horizontal="left" vertical="center" wrapText="1"/>
    </xf>
    <xf numFmtId="0" fontId="37" fillId="0" borderId="23" xfId="0" applyFont="1" applyBorder="1" applyAlignment="1">
      <alignment wrapText="1"/>
    </xf>
    <xf numFmtId="0" fontId="37" fillId="0" borderId="0" xfId="0" applyFont="1" applyAlignment="1">
      <alignment wrapText="1"/>
    </xf>
    <xf numFmtId="0" fontId="37" fillId="0" borderId="37" xfId="0" applyFont="1" applyBorder="1" applyAlignment="1">
      <alignment wrapText="1"/>
    </xf>
    <xf numFmtId="0" fontId="64" fillId="52" borderId="30" xfId="0" applyFont="1" applyFill="1" applyBorder="1" applyAlignment="1">
      <alignment wrapText="1"/>
    </xf>
    <xf numFmtId="0" fontId="64" fillId="52" borderId="28" xfId="0" applyFont="1" applyFill="1" applyBorder="1" applyAlignment="1">
      <alignment wrapText="1"/>
    </xf>
    <xf numFmtId="0" fontId="64" fillId="52" borderId="75" xfId="0" applyFont="1" applyFill="1" applyBorder="1" applyAlignment="1">
      <alignment wrapText="1"/>
    </xf>
    <xf numFmtId="0" fontId="64" fillId="49" borderId="23" xfId="0" applyFont="1" applyFill="1" applyBorder="1" applyAlignment="1">
      <alignment wrapText="1"/>
    </xf>
    <xf numFmtId="0" fontId="64" fillId="47" borderId="0" xfId="0" applyFont="1" applyFill="1" applyAlignment="1">
      <alignment wrapText="1"/>
    </xf>
    <xf numFmtId="0" fontId="64" fillId="47" borderId="24" xfId="0" applyFont="1" applyFill="1" applyBorder="1" applyAlignment="1">
      <alignment wrapText="1"/>
    </xf>
    <xf numFmtId="0" fontId="80" fillId="50" borderId="54" xfId="0" applyFont="1" applyFill="1" applyBorder="1" applyAlignment="1">
      <alignment horizontal="center" vertical="center" wrapText="1"/>
    </xf>
    <xf numFmtId="0" fontId="85" fillId="50" borderId="43" xfId="0" applyFont="1" applyFill="1" applyBorder="1" applyAlignment="1">
      <alignment horizontal="center" vertical="center" wrapText="1"/>
    </xf>
    <xf numFmtId="0" fontId="85" fillId="50" borderId="47" xfId="0" applyFont="1" applyFill="1" applyBorder="1" applyAlignment="1">
      <alignment horizontal="center" vertical="center" wrapText="1"/>
    </xf>
    <xf numFmtId="0" fontId="82" fillId="0" borderId="112" xfId="0" applyFont="1" applyBorder="1" applyAlignment="1">
      <alignment horizontal="left" vertical="top" wrapText="1"/>
    </xf>
    <xf numFmtId="0" fontId="82" fillId="0" borderId="113" xfId="0" applyFont="1" applyBorder="1" applyAlignment="1">
      <alignment horizontal="left" vertical="top" wrapText="1"/>
    </xf>
    <xf numFmtId="0" fontId="82" fillId="0" borderId="49" xfId="0" applyFont="1" applyBorder="1" applyAlignment="1">
      <alignment horizontal="left" vertical="top" wrapText="1"/>
    </xf>
    <xf numFmtId="0" fontId="82" fillId="49" borderId="35" xfId="0" applyFont="1" applyFill="1" applyBorder="1" applyAlignment="1">
      <alignment horizontal="left" wrapText="1"/>
    </xf>
    <xf numFmtId="164" fontId="66" fillId="47" borderId="60" xfId="0" applyNumberFormat="1" applyFont="1" applyFill="1" applyBorder="1" applyAlignment="1">
      <alignment horizontal="left" vertical="center" wrapText="1"/>
    </xf>
    <xf numFmtId="164" fontId="66" fillId="47" borderId="61" xfId="0" applyNumberFormat="1" applyFont="1" applyFill="1" applyBorder="1" applyAlignment="1">
      <alignment horizontal="left" vertical="center" wrapText="1"/>
    </xf>
    <xf numFmtId="0" fontId="85" fillId="51" borderId="35" xfId="0" applyFont="1" applyFill="1" applyBorder="1" applyAlignment="1">
      <alignment horizontal="center" vertical="center"/>
    </xf>
    <xf numFmtId="0" fontId="85" fillId="51" borderId="48" xfId="0" applyFont="1" applyFill="1" applyBorder="1" applyAlignment="1">
      <alignment horizontal="center" vertical="center"/>
    </xf>
    <xf numFmtId="0" fontId="85" fillId="51" borderId="62" xfId="0" applyFont="1" applyFill="1" applyBorder="1" applyAlignment="1">
      <alignment horizontal="center" vertical="center"/>
    </xf>
    <xf numFmtId="0" fontId="85" fillId="51" borderId="43" xfId="0" applyFont="1" applyFill="1" applyBorder="1" applyAlignment="1">
      <alignment horizontal="center" vertical="center"/>
    </xf>
    <xf numFmtId="0" fontId="85" fillId="51" borderId="47" xfId="0" applyFont="1" applyFill="1" applyBorder="1" applyAlignment="1">
      <alignment horizontal="center" vertical="center"/>
    </xf>
    <xf numFmtId="0" fontId="82" fillId="49" borderId="36" xfId="0" applyFont="1" applyFill="1" applyBorder="1" applyAlignment="1">
      <alignment horizontal="left" vertical="center"/>
    </xf>
    <xf numFmtId="0" fontId="82" fillId="49" borderId="0" xfId="0" applyFont="1" applyFill="1" applyAlignment="1">
      <alignment horizontal="left" vertical="center"/>
    </xf>
    <xf numFmtId="0" fontId="82" fillId="49" borderId="37" xfId="0" applyFont="1" applyFill="1" applyBorder="1" applyAlignment="1">
      <alignment horizontal="left" vertical="center"/>
    </xf>
    <xf numFmtId="0" fontId="81" fillId="50" borderId="54" xfId="0" applyFont="1" applyFill="1" applyBorder="1" applyAlignment="1">
      <alignment horizontal="center"/>
    </xf>
    <xf numFmtId="0" fontId="81" fillId="50" borderId="52" xfId="0" applyFont="1" applyFill="1" applyBorder="1" applyAlignment="1">
      <alignment horizontal="center"/>
    </xf>
    <xf numFmtId="0" fontId="82" fillId="49" borderId="46" xfId="0" applyFont="1" applyFill="1" applyBorder="1" applyAlignment="1">
      <alignment horizontal="left" vertical="center"/>
    </xf>
    <xf numFmtId="0" fontId="82" fillId="49" borderId="35" xfId="0" applyFont="1" applyFill="1" applyBorder="1" applyAlignment="1">
      <alignment horizontal="left" vertical="center"/>
    </xf>
    <xf numFmtId="0" fontId="82" fillId="49" borderId="48" xfId="0" applyFont="1" applyFill="1" applyBorder="1" applyAlignment="1">
      <alignment horizontal="left" vertical="center"/>
    </xf>
    <xf numFmtId="0" fontId="82" fillId="0" borderId="53" xfId="0" applyFont="1" applyBorder="1" applyAlignment="1">
      <alignment vertical="center" wrapText="1"/>
    </xf>
    <xf numFmtId="0" fontId="64" fillId="49" borderId="46" xfId="0" applyFont="1" applyFill="1" applyBorder="1" applyAlignment="1">
      <alignment horizontal="left" vertical="center" wrapText="1"/>
    </xf>
    <xf numFmtId="0" fontId="64" fillId="49" borderId="35" xfId="0" applyFont="1" applyFill="1" applyBorder="1" applyAlignment="1">
      <alignment horizontal="left" vertical="center" wrapText="1"/>
    </xf>
    <xf numFmtId="0" fontId="64" fillId="49" borderId="48" xfId="0" applyFont="1" applyFill="1" applyBorder="1" applyAlignment="1">
      <alignment horizontal="left" vertical="center" wrapText="1"/>
    </xf>
    <xf numFmtId="0" fontId="64" fillId="49" borderId="36" xfId="0" applyFont="1" applyFill="1" applyBorder="1" applyAlignment="1">
      <alignment wrapText="1"/>
    </xf>
    <xf numFmtId="0" fontId="64" fillId="49" borderId="37" xfId="0" applyFont="1" applyFill="1" applyBorder="1" applyAlignment="1">
      <alignment wrapText="1"/>
    </xf>
    <xf numFmtId="0" fontId="64" fillId="49" borderId="53" xfId="0" quotePrefix="1" applyFont="1" applyFill="1" applyBorder="1" applyAlignment="1">
      <alignment wrapText="1"/>
    </xf>
    <xf numFmtId="0" fontId="64" fillId="49" borderId="40" xfId="0" quotePrefix="1" applyFont="1" applyFill="1" applyBorder="1" applyAlignment="1">
      <alignment wrapText="1"/>
    </xf>
    <xf numFmtId="0" fontId="64" fillId="49" borderId="49" xfId="0" quotePrefix="1" applyFont="1" applyFill="1" applyBorder="1" applyAlignment="1">
      <alignment wrapText="1"/>
    </xf>
    <xf numFmtId="0" fontId="81" fillId="50" borderId="43" xfId="0" applyFont="1" applyFill="1" applyBorder="1" applyAlignment="1">
      <alignment horizontal="center" vertical="center" wrapText="1"/>
    </xf>
    <xf numFmtId="0" fontId="81" fillId="50" borderId="47" xfId="0" applyFont="1" applyFill="1" applyBorder="1" applyAlignment="1">
      <alignment horizontal="center" vertical="center" wrapText="1"/>
    </xf>
    <xf numFmtId="0" fontId="80" fillId="50" borderId="46" xfId="0" applyFont="1" applyFill="1" applyBorder="1" applyAlignment="1">
      <alignment horizontal="center" vertical="center" wrapText="1"/>
    </xf>
    <xf numFmtId="0" fontId="80" fillId="50" borderId="48" xfId="0" applyFont="1" applyFill="1" applyBorder="1" applyAlignment="1">
      <alignment horizontal="center" vertical="center" wrapText="1"/>
    </xf>
    <xf numFmtId="0" fontId="82" fillId="0" borderId="51" xfId="0" applyFont="1" applyBorder="1" applyAlignment="1">
      <alignment horizontal="center" vertical="top" wrapText="1"/>
    </xf>
    <xf numFmtId="0" fontId="82" fillId="0" borderId="52" xfId="0" applyFont="1" applyBorder="1" applyAlignment="1">
      <alignment horizontal="center" vertical="top" wrapText="1"/>
    </xf>
    <xf numFmtId="0" fontId="69" fillId="48" borderId="34" xfId="0" applyFont="1" applyFill="1" applyBorder="1" applyAlignment="1"/>
    <xf numFmtId="0" fontId="0" fillId="49" borderId="0" xfId="0" applyFill="1" applyAlignment="1"/>
    <xf numFmtId="0" fontId="105" fillId="0" borderId="40" xfId="0" applyFont="1" applyBorder="1" applyAlignment="1"/>
    <xf numFmtId="0" fontId="105" fillId="0" borderId="49" xfId="0" applyFont="1" applyBorder="1" applyAlignment="1"/>
    <xf numFmtId="2" fontId="68" fillId="49" borderId="37" xfId="127" applyNumberFormat="1" applyFont="1" applyFill="1" applyBorder="1" applyAlignment="1">
      <alignment vertical="center"/>
    </xf>
  </cellXfs>
  <cellStyles count="339">
    <cellStyle name="%" xfId="1" xr:uid="{00000000-0005-0000-0000-000000000000}"/>
    <cellStyle name="% 2" xfId="2" xr:uid="{00000000-0005-0000-0000-000001000000}"/>
    <cellStyle name="%_PEF FSBR2011" xfId="3" xr:uid="{00000000-0005-0000-0000-000002000000}"/>
    <cellStyle name="]_x000d__x000a_Zoomed=1_x000d__x000a_Row=0_x000d__x000a_Column=0_x000d__x000a_Height=0_x000d__x000a_Width=0_x000d__x000a_FontName=FoxFont_x000d__x000a_FontStyle=0_x000d__x000a_FontSize=9_x000d__x000a_PrtFontName=FoxPrin" xfId="4" xr:uid="{00000000-0005-0000-0000-000003000000}"/>
    <cellStyle name="_TableHead" xfId="5" xr:uid="{00000000-0005-0000-0000-000004000000}"/>
    <cellStyle name="1dp" xfId="6" xr:uid="{00000000-0005-0000-0000-000005000000}"/>
    <cellStyle name="1dp 2" xfId="7" xr:uid="{00000000-0005-0000-0000-000006000000}"/>
    <cellStyle name="20% - Accent1 2" xfId="8" xr:uid="{00000000-0005-0000-0000-000007000000}"/>
    <cellStyle name="20% - Accent2 2" xfId="9" xr:uid="{00000000-0005-0000-0000-000008000000}"/>
    <cellStyle name="20% - Accent3 2" xfId="10" xr:uid="{00000000-0005-0000-0000-000009000000}"/>
    <cellStyle name="20% - Accent4 2" xfId="11" xr:uid="{00000000-0005-0000-0000-00000A000000}"/>
    <cellStyle name="20% - Accent5 2" xfId="12" xr:uid="{00000000-0005-0000-0000-00000B000000}"/>
    <cellStyle name="20% - Accent6 2" xfId="13" xr:uid="{00000000-0005-0000-0000-00000C000000}"/>
    <cellStyle name="3dp" xfId="14" xr:uid="{00000000-0005-0000-0000-00000D000000}"/>
    <cellStyle name="3dp 2" xfId="15" xr:uid="{00000000-0005-0000-0000-00000E000000}"/>
    <cellStyle name="40% - Accent1 2" xfId="16" xr:uid="{00000000-0005-0000-0000-00000F000000}"/>
    <cellStyle name="40% - Accent2 2" xfId="17" xr:uid="{00000000-0005-0000-0000-000010000000}"/>
    <cellStyle name="40% - Accent3 2" xfId="18" xr:uid="{00000000-0005-0000-0000-000011000000}"/>
    <cellStyle name="40% - Accent4 2" xfId="19" xr:uid="{00000000-0005-0000-0000-000012000000}"/>
    <cellStyle name="40% - Accent5 2" xfId="20" xr:uid="{00000000-0005-0000-0000-000013000000}"/>
    <cellStyle name="40% - Accent6 2" xfId="21" xr:uid="{00000000-0005-0000-0000-000014000000}"/>
    <cellStyle name="4dp" xfId="22" xr:uid="{00000000-0005-0000-0000-000015000000}"/>
    <cellStyle name="4dp 2" xfId="23" xr:uid="{00000000-0005-0000-0000-000016000000}"/>
    <cellStyle name="60% - Accent1 2" xfId="24" xr:uid="{00000000-0005-0000-0000-000017000000}"/>
    <cellStyle name="60% - Accent2 2" xfId="25" xr:uid="{00000000-0005-0000-0000-000018000000}"/>
    <cellStyle name="60% - Accent3 2" xfId="26" xr:uid="{00000000-0005-0000-0000-000019000000}"/>
    <cellStyle name="60% - Accent4 2" xfId="27" xr:uid="{00000000-0005-0000-0000-00001A000000}"/>
    <cellStyle name="60% - Accent5 2" xfId="28" xr:uid="{00000000-0005-0000-0000-00001B000000}"/>
    <cellStyle name="60% - Accent6 2" xfId="29" xr:uid="{00000000-0005-0000-0000-00001C000000}"/>
    <cellStyle name="Accent1 2" xfId="30" xr:uid="{00000000-0005-0000-0000-00001D000000}"/>
    <cellStyle name="Accent2 2" xfId="31" xr:uid="{00000000-0005-0000-0000-00001E000000}"/>
    <cellStyle name="Accent3 2" xfId="32" xr:uid="{00000000-0005-0000-0000-00001F000000}"/>
    <cellStyle name="Accent4 2" xfId="33" xr:uid="{00000000-0005-0000-0000-000020000000}"/>
    <cellStyle name="Accent5 2" xfId="34" xr:uid="{00000000-0005-0000-0000-000021000000}"/>
    <cellStyle name="Accent6 2" xfId="35" xr:uid="{00000000-0005-0000-0000-000022000000}"/>
    <cellStyle name="Bad 2" xfId="36" xr:uid="{00000000-0005-0000-0000-000023000000}"/>
    <cellStyle name="Bid £m format" xfId="37" xr:uid="{00000000-0005-0000-0000-000024000000}"/>
    <cellStyle name="Calculation 2" xfId="38" xr:uid="{00000000-0005-0000-0000-000025000000}"/>
    <cellStyle name="Check Cell 2" xfId="39" xr:uid="{00000000-0005-0000-0000-000026000000}"/>
    <cellStyle name="CIL" xfId="40" xr:uid="{00000000-0005-0000-0000-000027000000}"/>
    <cellStyle name="CIU" xfId="41" xr:uid="{00000000-0005-0000-0000-000028000000}"/>
    <cellStyle name="Comma" xfId="336" builtinId="3"/>
    <cellStyle name="Comma 2" xfId="42" xr:uid="{00000000-0005-0000-0000-000029000000}"/>
    <cellStyle name="Comma 2 2" xfId="43" xr:uid="{00000000-0005-0000-0000-00002A000000}"/>
    <cellStyle name="Comma 2 2 2" xfId="321" xr:uid="{5E1A5AE4-B6BD-4A14-909B-C776F3ADF4C1}"/>
    <cellStyle name="Comma 2 3" xfId="311" xr:uid="{00000000-0005-0000-0000-00002B000000}"/>
    <cellStyle name="Comma 2 3 2" xfId="331" xr:uid="{64B1989C-4964-4CD3-B3EC-C4A9A391B5F2}"/>
    <cellStyle name="Comma 2 4" xfId="320" xr:uid="{0D0D3998-D138-44AD-8CA3-3199FB4E0A74}"/>
    <cellStyle name="Comma 3" xfId="44" xr:uid="{00000000-0005-0000-0000-00002C000000}"/>
    <cellStyle name="Comma 3 2" xfId="45" xr:uid="{00000000-0005-0000-0000-00002D000000}"/>
    <cellStyle name="Comma 3 2 2" xfId="46" xr:uid="{00000000-0005-0000-0000-00002E000000}"/>
    <cellStyle name="Comma 3 2 2 2" xfId="324" xr:uid="{274162D3-73F4-44EB-8F8D-15124BC5C43C}"/>
    <cellStyle name="Comma 3 2 3" xfId="313" xr:uid="{00000000-0005-0000-0000-00002F000000}"/>
    <cellStyle name="Comma 3 2 3 2" xfId="333" xr:uid="{23DA9731-06AF-4551-8871-15EE5A4F1273}"/>
    <cellStyle name="Comma 3 2 4" xfId="323" xr:uid="{BDA92D93-06B9-42F2-8F02-56CF8531C72B}"/>
    <cellStyle name="Comma 3 3" xfId="47" xr:uid="{00000000-0005-0000-0000-000030000000}"/>
    <cellStyle name="Comma 3 3 2" xfId="325" xr:uid="{C4F8A83E-6F58-4FEF-A40C-04F524409F08}"/>
    <cellStyle name="Comma 3 4" xfId="312" xr:uid="{00000000-0005-0000-0000-000031000000}"/>
    <cellStyle name="Comma 3 4 2" xfId="332" xr:uid="{36E26D0C-EB32-4FD4-93E0-2B64349A4836}"/>
    <cellStyle name="Comma 3 5" xfId="322" xr:uid="{9A2FF96C-3946-4754-987E-6A8CF32E7B00}"/>
    <cellStyle name="Comma 4" xfId="48" xr:uid="{00000000-0005-0000-0000-000032000000}"/>
    <cellStyle name="Comma 4 2" xfId="49" xr:uid="{00000000-0005-0000-0000-000033000000}"/>
    <cellStyle name="Comma 4 2 2" xfId="327" xr:uid="{D889C079-4C2C-4459-9D63-FFC594269896}"/>
    <cellStyle name="Comma 4 3" xfId="314" xr:uid="{00000000-0005-0000-0000-000034000000}"/>
    <cellStyle name="Comma 4 3 2" xfId="334" xr:uid="{7691EBC0-8D8C-4C4B-B102-7E422C130CAF}"/>
    <cellStyle name="Comma 4 4" xfId="326" xr:uid="{E671A099-3DF3-4BC8-BB71-EC89C615385D}"/>
    <cellStyle name="Comma 5" xfId="50" xr:uid="{00000000-0005-0000-0000-000035000000}"/>
    <cellStyle name="Comma 5 2" xfId="328" xr:uid="{A3E01180-0FF9-409F-90EE-E1C9346514CF}"/>
    <cellStyle name="Currency 2" xfId="51" xr:uid="{00000000-0005-0000-0000-000036000000}"/>
    <cellStyle name="Currency 2 2" xfId="52" xr:uid="{00000000-0005-0000-0000-000037000000}"/>
    <cellStyle name="Currency 2 2 2" xfId="330" xr:uid="{88CB099D-2FD9-43E8-8FAF-1198252E497D}"/>
    <cellStyle name="Currency 2 3" xfId="315" xr:uid="{00000000-0005-0000-0000-000038000000}"/>
    <cellStyle name="Currency 2 3 2" xfId="335" xr:uid="{FC110E0B-DF6E-41B5-96C8-EAE2526F6141}"/>
    <cellStyle name="Currency 2 4" xfId="329" xr:uid="{05BEC61B-D6CE-4D5F-924B-5B2567D45774}"/>
    <cellStyle name="Description" xfId="53" xr:uid="{00000000-0005-0000-0000-000039000000}"/>
    <cellStyle name="Euro" xfId="54" xr:uid="{00000000-0005-0000-0000-00003A000000}"/>
    <cellStyle name="Explanatory Text 2" xfId="55" xr:uid="{00000000-0005-0000-0000-00003B000000}"/>
    <cellStyle name="Flash" xfId="56" xr:uid="{00000000-0005-0000-0000-00003C000000}"/>
    <cellStyle name="footnote ref" xfId="57" xr:uid="{00000000-0005-0000-0000-00003D000000}"/>
    <cellStyle name="footnote text" xfId="58" xr:uid="{00000000-0005-0000-0000-00003E000000}"/>
    <cellStyle name="General" xfId="59" xr:uid="{00000000-0005-0000-0000-00003F000000}"/>
    <cellStyle name="General 2" xfId="60" xr:uid="{00000000-0005-0000-0000-000040000000}"/>
    <cellStyle name="Good 2" xfId="61" xr:uid="{00000000-0005-0000-0000-000041000000}"/>
    <cellStyle name="Grey" xfId="62" xr:uid="{00000000-0005-0000-0000-000042000000}"/>
    <cellStyle name="HeaderLabel" xfId="63" xr:uid="{00000000-0005-0000-0000-000043000000}"/>
    <cellStyle name="HeaderText" xfId="64" xr:uid="{00000000-0005-0000-0000-000044000000}"/>
    <cellStyle name="Heading 1 2" xfId="65" xr:uid="{00000000-0005-0000-0000-000045000000}"/>
    <cellStyle name="Heading 1 2 2" xfId="66" xr:uid="{00000000-0005-0000-0000-000046000000}"/>
    <cellStyle name="Heading 1 2_asset sales" xfId="67" xr:uid="{00000000-0005-0000-0000-000047000000}"/>
    <cellStyle name="Heading 1 3" xfId="68" xr:uid="{00000000-0005-0000-0000-000048000000}"/>
    <cellStyle name="Heading 1 4" xfId="69" xr:uid="{00000000-0005-0000-0000-000049000000}"/>
    <cellStyle name="Heading 2 2" xfId="70" xr:uid="{00000000-0005-0000-0000-00004A000000}"/>
    <cellStyle name="Heading 2 3" xfId="71" xr:uid="{00000000-0005-0000-0000-00004B000000}"/>
    <cellStyle name="Heading 3 2" xfId="72" xr:uid="{00000000-0005-0000-0000-00004C000000}"/>
    <cellStyle name="Heading 3 3" xfId="73" xr:uid="{00000000-0005-0000-0000-00004D000000}"/>
    <cellStyle name="Heading 4 2" xfId="74" xr:uid="{00000000-0005-0000-0000-00004E000000}"/>
    <cellStyle name="Heading 4 3" xfId="75" xr:uid="{00000000-0005-0000-0000-00004F000000}"/>
    <cellStyle name="Heading 5" xfId="76" xr:uid="{00000000-0005-0000-0000-000050000000}"/>
    <cellStyle name="Heading 6" xfId="77" xr:uid="{00000000-0005-0000-0000-000051000000}"/>
    <cellStyle name="Heading 7" xfId="78" xr:uid="{00000000-0005-0000-0000-000052000000}"/>
    <cellStyle name="Heading 8" xfId="79" xr:uid="{00000000-0005-0000-0000-000053000000}"/>
    <cellStyle name="Hyperlink" xfId="80" builtinId="8"/>
    <cellStyle name="Hyperlink 2" xfId="81" xr:uid="{00000000-0005-0000-0000-000055000000}"/>
    <cellStyle name="Information" xfId="82" xr:uid="{00000000-0005-0000-0000-000056000000}"/>
    <cellStyle name="Input [yellow]" xfId="83" xr:uid="{00000000-0005-0000-0000-000057000000}"/>
    <cellStyle name="Input 10" xfId="84" xr:uid="{00000000-0005-0000-0000-000058000000}"/>
    <cellStyle name="Input 11" xfId="85" xr:uid="{00000000-0005-0000-0000-000059000000}"/>
    <cellStyle name="Input 12" xfId="86" xr:uid="{00000000-0005-0000-0000-00005A000000}"/>
    <cellStyle name="Input 13" xfId="87" xr:uid="{00000000-0005-0000-0000-00005B000000}"/>
    <cellStyle name="Input 14" xfId="88" xr:uid="{00000000-0005-0000-0000-00005C000000}"/>
    <cellStyle name="Input 15" xfId="89" xr:uid="{00000000-0005-0000-0000-00005D000000}"/>
    <cellStyle name="Input 16" xfId="90" xr:uid="{00000000-0005-0000-0000-00005E000000}"/>
    <cellStyle name="Input 17" xfId="91" xr:uid="{00000000-0005-0000-0000-00005F000000}"/>
    <cellStyle name="Input 18" xfId="92" xr:uid="{00000000-0005-0000-0000-000060000000}"/>
    <cellStyle name="Input 19" xfId="93" xr:uid="{00000000-0005-0000-0000-000061000000}"/>
    <cellStyle name="Input 2" xfId="94" xr:uid="{00000000-0005-0000-0000-000062000000}"/>
    <cellStyle name="Input 3" xfId="95" xr:uid="{00000000-0005-0000-0000-000063000000}"/>
    <cellStyle name="Input 4" xfId="96" xr:uid="{00000000-0005-0000-0000-000064000000}"/>
    <cellStyle name="Input 5" xfId="97" xr:uid="{00000000-0005-0000-0000-000065000000}"/>
    <cellStyle name="Input 6" xfId="98" xr:uid="{00000000-0005-0000-0000-000066000000}"/>
    <cellStyle name="Input 7" xfId="99" xr:uid="{00000000-0005-0000-0000-000067000000}"/>
    <cellStyle name="Input 8" xfId="100" xr:uid="{00000000-0005-0000-0000-000068000000}"/>
    <cellStyle name="Input 9" xfId="101" xr:uid="{00000000-0005-0000-0000-000069000000}"/>
    <cellStyle name="LabelIntersect" xfId="102" xr:uid="{00000000-0005-0000-0000-00006A000000}"/>
    <cellStyle name="LabelLeft" xfId="103" xr:uid="{00000000-0005-0000-0000-00006B000000}"/>
    <cellStyle name="LabelTop" xfId="104" xr:uid="{00000000-0005-0000-0000-00006C000000}"/>
    <cellStyle name="Linked Cell 2" xfId="105" xr:uid="{00000000-0005-0000-0000-00006D000000}"/>
    <cellStyle name="Mik" xfId="106" xr:uid="{00000000-0005-0000-0000-00006E000000}"/>
    <cellStyle name="Mik 2" xfId="107" xr:uid="{00000000-0005-0000-0000-00006F000000}"/>
    <cellStyle name="Mik_For fiscal tables" xfId="108" xr:uid="{00000000-0005-0000-0000-000070000000}"/>
    <cellStyle name="N" xfId="109" xr:uid="{00000000-0005-0000-0000-000071000000}"/>
    <cellStyle name="N 2" xfId="110" xr:uid="{00000000-0005-0000-0000-000072000000}"/>
    <cellStyle name="Neutral 2" xfId="111" xr:uid="{00000000-0005-0000-0000-000073000000}"/>
    <cellStyle name="Normal" xfId="0" builtinId="0"/>
    <cellStyle name="Normal - Style1" xfId="112" xr:uid="{00000000-0005-0000-0000-000075000000}"/>
    <cellStyle name="Normal - Style2" xfId="113" xr:uid="{00000000-0005-0000-0000-000076000000}"/>
    <cellStyle name="Normal - Style3" xfId="114" xr:uid="{00000000-0005-0000-0000-000077000000}"/>
    <cellStyle name="Normal - Style4" xfId="115" xr:uid="{00000000-0005-0000-0000-000078000000}"/>
    <cellStyle name="Normal - Style5" xfId="116" xr:uid="{00000000-0005-0000-0000-000079000000}"/>
    <cellStyle name="Normal 10" xfId="117" xr:uid="{00000000-0005-0000-0000-00007A000000}"/>
    <cellStyle name="Normal 10 4" xfId="316" xr:uid="{5A9F7424-DD9A-4C54-94A0-A2B597E56DE1}"/>
    <cellStyle name="Normal 11" xfId="118" xr:uid="{00000000-0005-0000-0000-00007B000000}"/>
    <cellStyle name="Normal 12" xfId="119" xr:uid="{00000000-0005-0000-0000-00007C000000}"/>
    <cellStyle name="Normal 13" xfId="120" xr:uid="{00000000-0005-0000-0000-00007D000000}"/>
    <cellStyle name="Normal 14" xfId="121" xr:uid="{00000000-0005-0000-0000-00007E000000}"/>
    <cellStyle name="Normal 15" xfId="122" xr:uid="{00000000-0005-0000-0000-00007F000000}"/>
    <cellStyle name="Normal 16" xfId="123" xr:uid="{00000000-0005-0000-0000-000080000000}"/>
    <cellStyle name="Normal 17" xfId="124" xr:uid="{00000000-0005-0000-0000-000081000000}"/>
    <cellStyle name="Normal 18" xfId="125" xr:uid="{00000000-0005-0000-0000-000082000000}"/>
    <cellStyle name="Normal 19" xfId="126" xr:uid="{00000000-0005-0000-0000-000083000000}"/>
    <cellStyle name="Normal 2" xfId="127" xr:uid="{00000000-0005-0000-0000-000084000000}"/>
    <cellStyle name="Normal 2 2" xfId="128" xr:uid="{00000000-0005-0000-0000-000085000000}"/>
    <cellStyle name="Normal 20" xfId="129" xr:uid="{00000000-0005-0000-0000-000086000000}"/>
    <cellStyle name="Normal 21" xfId="130" xr:uid="{00000000-0005-0000-0000-000087000000}"/>
    <cellStyle name="Normal 21 2" xfId="131" xr:uid="{00000000-0005-0000-0000-000088000000}"/>
    <cellStyle name="Normal 21_Copy of Fiscal Tables" xfId="132" xr:uid="{00000000-0005-0000-0000-000089000000}"/>
    <cellStyle name="Normal 22" xfId="133" xr:uid="{00000000-0005-0000-0000-00008A000000}"/>
    <cellStyle name="Normal 22 2" xfId="134" xr:uid="{00000000-0005-0000-0000-00008B000000}"/>
    <cellStyle name="Normal 22_Copy of Fiscal Tables" xfId="135" xr:uid="{00000000-0005-0000-0000-00008C000000}"/>
    <cellStyle name="Normal 23" xfId="136" xr:uid="{00000000-0005-0000-0000-00008D000000}"/>
    <cellStyle name="Normal 24" xfId="137" xr:uid="{00000000-0005-0000-0000-00008E000000}"/>
    <cellStyle name="Normal 24 2" xfId="138" xr:uid="{00000000-0005-0000-0000-00008F000000}"/>
    <cellStyle name="Normal 25" xfId="139" xr:uid="{00000000-0005-0000-0000-000090000000}"/>
    <cellStyle name="Normal 25 2" xfId="140" xr:uid="{00000000-0005-0000-0000-000091000000}"/>
    <cellStyle name="Normal 26" xfId="141" xr:uid="{00000000-0005-0000-0000-000092000000}"/>
    <cellStyle name="Normal 26 2" xfId="142" xr:uid="{00000000-0005-0000-0000-000093000000}"/>
    <cellStyle name="Normal 27" xfId="143" xr:uid="{00000000-0005-0000-0000-000094000000}"/>
    <cellStyle name="Normal 27 2" xfId="144" xr:uid="{00000000-0005-0000-0000-000095000000}"/>
    <cellStyle name="Normal 28" xfId="145" xr:uid="{00000000-0005-0000-0000-000096000000}"/>
    <cellStyle name="Normal 28 2" xfId="146" xr:uid="{00000000-0005-0000-0000-000097000000}"/>
    <cellStyle name="Normal 29" xfId="147" xr:uid="{00000000-0005-0000-0000-000098000000}"/>
    <cellStyle name="Normal 29 2" xfId="148" xr:uid="{00000000-0005-0000-0000-000099000000}"/>
    <cellStyle name="Normal 3" xfId="149" xr:uid="{00000000-0005-0000-0000-00009A000000}"/>
    <cellStyle name="Normal 3 2" xfId="150" xr:uid="{00000000-0005-0000-0000-00009B000000}"/>
    <cellStyle name="Normal 3_asset sales" xfId="151" xr:uid="{00000000-0005-0000-0000-00009C000000}"/>
    <cellStyle name="Normal 30" xfId="152" xr:uid="{00000000-0005-0000-0000-00009D000000}"/>
    <cellStyle name="Normal 30 2" xfId="153" xr:uid="{00000000-0005-0000-0000-00009E000000}"/>
    <cellStyle name="Normal 31" xfId="154" xr:uid="{00000000-0005-0000-0000-00009F000000}"/>
    <cellStyle name="Normal 31 2" xfId="155" xr:uid="{00000000-0005-0000-0000-0000A0000000}"/>
    <cellStyle name="Normal 32" xfId="156" xr:uid="{00000000-0005-0000-0000-0000A1000000}"/>
    <cellStyle name="Normal 32 2" xfId="157" xr:uid="{00000000-0005-0000-0000-0000A2000000}"/>
    <cellStyle name="Normal 33" xfId="158" xr:uid="{00000000-0005-0000-0000-0000A3000000}"/>
    <cellStyle name="Normal 33 2" xfId="159" xr:uid="{00000000-0005-0000-0000-0000A4000000}"/>
    <cellStyle name="Normal 34" xfId="160" xr:uid="{00000000-0005-0000-0000-0000A5000000}"/>
    <cellStyle name="Normal 34 2" xfId="161" xr:uid="{00000000-0005-0000-0000-0000A6000000}"/>
    <cellStyle name="Normal 35" xfId="162" xr:uid="{00000000-0005-0000-0000-0000A7000000}"/>
    <cellStyle name="Normal 35 2" xfId="163" xr:uid="{00000000-0005-0000-0000-0000A8000000}"/>
    <cellStyle name="Normal 36" xfId="164" xr:uid="{00000000-0005-0000-0000-0000A9000000}"/>
    <cellStyle name="Normal 37" xfId="165" xr:uid="{00000000-0005-0000-0000-0000AA000000}"/>
    <cellStyle name="Normal 38" xfId="166" xr:uid="{00000000-0005-0000-0000-0000AB000000}"/>
    <cellStyle name="Normal 39" xfId="167" xr:uid="{00000000-0005-0000-0000-0000AC000000}"/>
    <cellStyle name="Normal 4" xfId="168" xr:uid="{00000000-0005-0000-0000-0000AD000000}"/>
    <cellStyle name="Normal 40" xfId="169" xr:uid="{00000000-0005-0000-0000-0000AE000000}"/>
    <cellStyle name="Normal 41" xfId="170" xr:uid="{00000000-0005-0000-0000-0000AF000000}"/>
    <cellStyle name="Normal 42" xfId="171" xr:uid="{00000000-0005-0000-0000-0000B0000000}"/>
    <cellStyle name="Normal 43" xfId="172" xr:uid="{00000000-0005-0000-0000-0000B1000000}"/>
    <cellStyle name="Normal 44" xfId="173" xr:uid="{00000000-0005-0000-0000-0000B2000000}"/>
    <cellStyle name="Normal 45" xfId="174" xr:uid="{00000000-0005-0000-0000-0000B3000000}"/>
    <cellStyle name="Normal 46" xfId="175" xr:uid="{00000000-0005-0000-0000-0000B4000000}"/>
    <cellStyle name="Normal 47" xfId="176" xr:uid="{00000000-0005-0000-0000-0000B5000000}"/>
    <cellStyle name="Normal 48" xfId="338" xr:uid="{7A668A09-3685-4F80-AD94-1F973B0564D6}"/>
    <cellStyle name="Normal 49" xfId="337" xr:uid="{8A132D17-3429-4BAA-BFF3-CDDCD337B210}"/>
    <cellStyle name="Normal 5" xfId="177" xr:uid="{00000000-0005-0000-0000-0000B6000000}"/>
    <cellStyle name="Normal 6" xfId="178" xr:uid="{00000000-0005-0000-0000-0000B7000000}"/>
    <cellStyle name="Normal 7" xfId="179" xr:uid="{00000000-0005-0000-0000-0000B8000000}"/>
    <cellStyle name="Normal 8" xfId="180" xr:uid="{00000000-0005-0000-0000-0000B9000000}"/>
    <cellStyle name="Normal 9" xfId="181" xr:uid="{00000000-0005-0000-0000-0000BA000000}"/>
    <cellStyle name="Normal_Firms 2" xfId="319" xr:uid="{B8B24DCF-4D5F-4608-B1D0-BD3CB57C1EBA}"/>
    <cellStyle name="Normal_Linked Economy Supplementary Tables AS11" xfId="318" xr:uid="{6A4E9186-E75C-428D-8B09-BEA59FDA4956}"/>
    <cellStyle name="Note 2" xfId="182" xr:uid="{00000000-0005-0000-0000-0000BD000000}"/>
    <cellStyle name="Output 2" xfId="183" xr:uid="{00000000-0005-0000-0000-0000BE000000}"/>
    <cellStyle name="Output Amounts" xfId="184" xr:uid="{00000000-0005-0000-0000-0000BF000000}"/>
    <cellStyle name="Output Column Headings" xfId="185" xr:uid="{00000000-0005-0000-0000-0000C0000000}"/>
    <cellStyle name="Output Line Items" xfId="186" xr:uid="{00000000-0005-0000-0000-0000C1000000}"/>
    <cellStyle name="Output Report Heading" xfId="187" xr:uid="{00000000-0005-0000-0000-0000C2000000}"/>
    <cellStyle name="Output Report Title" xfId="188" xr:uid="{00000000-0005-0000-0000-0000C3000000}"/>
    <cellStyle name="P" xfId="189" xr:uid="{00000000-0005-0000-0000-0000C4000000}"/>
    <cellStyle name="P 2" xfId="190" xr:uid="{00000000-0005-0000-0000-0000C5000000}"/>
    <cellStyle name="Per cent" xfId="317" builtinId="5"/>
    <cellStyle name="Percent [2]" xfId="191" xr:uid="{00000000-0005-0000-0000-0000C6000000}"/>
    <cellStyle name="Percent 2" xfId="192" xr:uid="{00000000-0005-0000-0000-0000C7000000}"/>
    <cellStyle name="Percent 3" xfId="193" xr:uid="{00000000-0005-0000-0000-0000C8000000}"/>
    <cellStyle name="Percent 3 2" xfId="194" xr:uid="{00000000-0005-0000-0000-0000C9000000}"/>
    <cellStyle name="Percent 4" xfId="195" xr:uid="{00000000-0005-0000-0000-0000CA000000}"/>
    <cellStyle name="Percent 4 2" xfId="196" xr:uid="{00000000-0005-0000-0000-0000CB000000}"/>
    <cellStyle name="Percent 5" xfId="197" xr:uid="{00000000-0005-0000-0000-0000CC000000}"/>
    <cellStyle name="Percent 6" xfId="198" xr:uid="{00000000-0005-0000-0000-0000CD000000}"/>
    <cellStyle name="Percent 7" xfId="199" xr:uid="{00000000-0005-0000-0000-0000CE000000}"/>
    <cellStyle name="Refdb standard" xfId="200" xr:uid="{00000000-0005-0000-0000-0000CF000000}"/>
    <cellStyle name="ReportData" xfId="201" xr:uid="{00000000-0005-0000-0000-0000D0000000}"/>
    <cellStyle name="ReportElements" xfId="202" xr:uid="{00000000-0005-0000-0000-0000D1000000}"/>
    <cellStyle name="ReportHeader" xfId="203" xr:uid="{00000000-0005-0000-0000-0000D2000000}"/>
    <cellStyle name="SAPBEXaggData" xfId="204" xr:uid="{00000000-0005-0000-0000-0000D3000000}"/>
    <cellStyle name="SAPBEXaggDataEmph" xfId="205" xr:uid="{00000000-0005-0000-0000-0000D4000000}"/>
    <cellStyle name="SAPBEXaggItem" xfId="206" xr:uid="{00000000-0005-0000-0000-0000D5000000}"/>
    <cellStyle name="SAPBEXaggItemX" xfId="207" xr:uid="{00000000-0005-0000-0000-0000D6000000}"/>
    <cellStyle name="SAPBEXchaText" xfId="208" xr:uid="{00000000-0005-0000-0000-0000D7000000}"/>
    <cellStyle name="SAPBEXexcBad7" xfId="209" xr:uid="{00000000-0005-0000-0000-0000D8000000}"/>
    <cellStyle name="SAPBEXexcBad8" xfId="210" xr:uid="{00000000-0005-0000-0000-0000D9000000}"/>
    <cellStyle name="SAPBEXexcBad9" xfId="211" xr:uid="{00000000-0005-0000-0000-0000DA000000}"/>
    <cellStyle name="SAPBEXexcCritical4" xfId="212" xr:uid="{00000000-0005-0000-0000-0000DB000000}"/>
    <cellStyle name="SAPBEXexcCritical5" xfId="213" xr:uid="{00000000-0005-0000-0000-0000DC000000}"/>
    <cellStyle name="SAPBEXexcCritical6" xfId="214" xr:uid="{00000000-0005-0000-0000-0000DD000000}"/>
    <cellStyle name="SAPBEXexcGood1" xfId="215" xr:uid="{00000000-0005-0000-0000-0000DE000000}"/>
    <cellStyle name="SAPBEXexcGood2" xfId="216" xr:uid="{00000000-0005-0000-0000-0000DF000000}"/>
    <cellStyle name="SAPBEXexcGood3" xfId="217" xr:uid="{00000000-0005-0000-0000-0000E0000000}"/>
    <cellStyle name="SAPBEXfilterDrill" xfId="218" xr:uid="{00000000-0005-0000-0000-0000E1000000}"/>
    <cellStyle name="SAPBEXfilterItem" xfId="219" xr:uid="{00000000-0005-0000-0000-0000E2000000}"/>
    <cellStyle name="SAPBEXfilterText" xfId="220" xr:uid="{00000000-0005-0000-0000-0000E3000000}"/>
    <cellStyle name="SAPBEXformats" xfId="221" xr:uid="{00000000-0005-0000-0000-0000E4000000}"/>
    <cellStyle name="SAPBEXheaderItem" xfId="222" xr:uid="{00000000-0005-0000-0000-0000E5000000}"/>
    <cellStyle name="SAPBEXheaderText" xfId="223" xr:uid="{00000000-0005-0000-0000-0000E6000000}"/>
    <cellStyle name="SAPBEXHLevel0" xfId="224" xr:uid="{00000000-0005-0000-0000-0000E7000000}"/>
    <cellStyle name="SAPBEXHLevel0X" xfId="225" xr:uid="{00000000-0005-0000-0000-0000E8000000}"/>
    <cellStyle name="SAPBEXHLevel1" xfId="226" xr:uid="{00000000-0005-0000-0000-0000E9000000}"/>
    <cellStyle name="SAPBEXHLevel1X" xfId="227" xr:uid="{00000000-0005-0000-0000-0000EA000000}"/>
    <cellStyle name="SAPBEXHLevel2" xfId="228" xr:uid="{00000000-0005-0000-0000-0000EB000000}"/>
    <cellStyle name="SAPBEXHLevel2X" xfId="229" xr:uid="{00000000-0005-0000-0000-0000EC000000}"/>
    <cellStyle name="SAPBEXHLevel3" xfId="230" xr:uid="{00000000-0005-0000-0000-0000ED000000}"/>
    <cellStyle name="SAPBEXHLevel3X" xfId="231" xr:uid="{00000000-0005-0000-0000-0000EE000000}"/>
    <cellStyle name="SAPBEXresData" xfId="232" xr:uid="{00000000-0005-0000-0000-0000EF000000}"/>
    <cellStyle name="SAPBEXresDataEmph" xfId="233" xr:uid="{00000000-0005-0000-0000-0000F0000000}"/>
    <cellStyle name="SAPBEXresItem" xfId="234" xr:uid="{00000000-0005-0000-0000-0000F1000000}"/>
    <cellStyle name="SAPBEXresItemX" xfId="235" xr:uid="{00000000-0005-0000-0000-0000F2000000}"/>
    <cellStyle name="SAPBEXstdData" xfId="236" xr:uid="{00000000-0005-0000-0000-0000F3000000}"/>
    <cellStyle name="SAPBEXstdDataEmph" xfId="237" xr:uid="{00000000-0005-0000-0000-0000F4000000}"/>
    <cellStyle name="SAPBEXstdItem" xfId="238" xr:uid="{00000000-0005-0000-0000-0000F5000000}"/>
    <cellStyle name="SAPBEXstdItemX" xfId="239" xr:uid="{00000000-0005-0000-0000-0000F6000000}"/>
    <cellStyle name="SAPBEXtitle" xfId="240" xr:uid="{00000000-0005-0000-0000-0000F7000000}"/>
    <cellStyle name="SAPBEXundefined" xfId="241" xr:uid="{00000000-0005-0000-0000-0000F8000000}"/>
    <cellStyle name="Style 1" xfId="242" xr:uid="{00000000-0005-0000-0000-0000F9000000}"/>
    <cellStyle name="Style1" xfId="243" xr:uid="{00000000-0005-0000-0000-0000FA000000}"/>
    <cellStyle name="Style2" xfId="244" xr:uid="{00000000-0005-0000-0000-0000FB000000}"/>
    <cellStyle name="Style3" xfId="245" xr:uid="{00000000-0005-0000-0000-0000FC000000}"/>
    <cellStyle name="Style4" xfId="246" xr:uid="{00000000-0005-0000-0000-0000FD000000}"/>
    <cellStyle name="Style5" xfId="247" xr:uid="{00000000-0005-0000-0000-0000FE000000}"/>
    <cellStyle name="Style6" xfId="248" xr:uid="{00000000-0005-0000-0000-0000FF000000}"/>
    <cellStyle name="Table Footnote" xfId="249" xr:uid="{00000000-0005-0000-0000-000000010000}"/>
    <cellStyle name="Table Footnote 2" xfId="250" xr:uid="{00000000-0005-0000-0000-000001010000}"/>
    <cellStyle name="Table Footnote 2 2" xfId="251" xr:uid="{00000000-0005-0000-0000-000002010000}"/>
    <cellStyle name="Table Footnote_Table 5.6 sales of assets 23Feb2010" xfId="252" xr:uid="{00000000-0005-0000-0000-000003010000}"/>
    <cellStyle name="Table Header" xfId="253" xr:uid="{00000000-0005-0000-0000-000004010000}"/>
    <cellStyle name="Table Header 2" xfId="254" xr:uid="{00000000-0005-0000-0000-000005010000}"/>
    <cellStyle name="Table Header 2 2" xfId="255" xr:uid="{00000000-0005-0000-0000-000006010000}"/>
    <cellStyle name="Table Header_Table 5.6 sales of assets 23Feb2010" xfId="256" xr:uid="{00000000-0005-0000-0000-000007010000}"/>
    <cellStyle name="Table Heading 1" xfId="257" xr:uid="{00000000-0005-0000-0000-000008010000}"/>
    <cellStyle name="Table Heading 1 2" xfId="258" xr:uid="{00000000-0005-0000-0000-000009010000}"/>
    <cellStyle name="Table Heading 1 2 2" xfId="259" xr:uid="{00000000-0005-0000-0000-00000A010000}"/>
    <cellStyle name="Table Heading 1_Table 5.6 sales of assets 23Feb2010" xfId="260" xr:uid="{00000000-0005-0000-0000-00000B010000}"/>
    <cellStyle name="Table Heading 2" xfId="261" xr:uid="{00000000-0005-0000-0000-00000C010000}"/>
    <cellStyle name="Table Heading 2 2" xfId="262" xr:uid="{00000000-0005-0000-0000-00000D010000}"/>
    <cellStyle name="Table Heading 2_Table 5.6 sales of assets 23Feb2010" xfId="263" xr:uid="{00000000-0005-0000-0000-00000E010000}"/>
    <cellStyle name="Table Of Which" xfId="264" xr:uid="{00000000-0005-0000-0000-00000F010000}"/>
    <cellStyle name="Table Of Which 2" xfId="265" xr:uid="{00000000-0005-0000-0000-000010010000}"/>
    <cellStyle name="Table Of Which_Table 5.6 sales of assets 23Feb2010" xfId="266" xr:uid="{00000000-0005-0000-0000-000011010000}"/>
    <cellStyle name="Table Row Billions" xfId="267" xr:uid="{00000000-0005-0000-0000-000012010000}"/>
    <cellStyle name="Table Row Billions 2" xfId="268" xr:uid="{00000000-0005-0000-0000-000013010000}"/>
    <cellStyle name="Table Row Billions Check" xfId="269" xr:uid="{00000000-0005-0000-0000-000014010000}"/>
    <cellStyle name="Table Row Billions Check 2" xfId="270" xr:uid="{00000000-0005-0000-0000-000015010000}"/>
    <cellStyle name="Table Row Billions Check 3" xfId="271" xr:uid="{00000000-0005-0000-0000-000016010000}"/>
    <cellStyle name="Table Row Billions Check_asset sales" xfId="272" xr:uid="{00000000-0005-0000-0000-000017010000}"/>
    <cellStyle name="Table Row Billions_Table 5.6 sales of assets 23Feb2010" xfId="273" xr:uid="{00000000-0005-0000-0000-000018010000}"/>
    <cellStyle name="Table Row Millions" xfId="274" xr:uid="{00000000-0005-0000-0000-000019010000}"/>
    <cellStyle name="Table Row Millions 2" xfId="275" xr:uid="{00000000-0005-0000-0000-00001A010000}"/>
    <cellStyle name="Table Row Millions 2 2" xfId="276" xr:uid="{00000000-0005-0000-0000-00001B010000}"/>
    <cellStyle name="Table Row Millions Check" xfId="277" xr:uid="{00000000-0005-0000-0000-00001C010000}"/>
    <cellStyle name="Table Row Millions Check 2" xfId="278" xr:uid="{00000000-0005-0000-0000-00001D010000}"/>
    <cellStyle name="Table Row Millions Check 3" xfId="279" xr:uid="{00000000-0005-0000-0000-00001E010000}"/>
    <cellStyle name="Table Row Millions Check 4" xfId="280" xr:uid="{00000000-0005-0000-0000-00001F010000}"/>
    <cellStyle name="Table Row Millions Check_asset sales" xfId="281" xr:uid="{00000000-0005-0000-0000-000020010000}"/>
    <cellStyle name="Table Row Millions_Table 5.6 sales of assets 23Feb2010" xfId="282" xr:uid="{00000000-0005-0000-0000-000021010000}"/>
    <cellStyle name="Table Row Percentage" xfId="283" xr:uid="{00000000-0005-0000-0000-000022010000}"/>
    <cellStyle name="Table Row Percentage 2" xfId="284" xr:uid="{00000000-0005-0000-0000-000023010000}"/>
    <cellStyle name="Table Row Percentage Check" xfId="285" xr:uid="{00000000-0005-0000-0000-000024010000}"/>
    <cellStyle name="Table Row Percentage Check 2" xfId="286" xr:uid="{00000000-0005-0000-0000-000025010000}"/>
    <cellStyle name="Table Row Percentage Check 3" xfId="287" xr:uid="{00000000-0005-0000-0000-000026010000}"/>
    <cellStyle name="Table Row Percentage Check_asset sales" xfId="288" xr:uid="{00000000-0005-0000-0000-000027010000}"/>
    <cellStyle name="Table Row Percentage_Table 5.6 sales of assets 23Feb2010" xfId="289" xr:uid="{00000000-0005-0000-0000-000028010000}"/>
    <cellStyle name="Table Total Billions" xfId="290" xr:uid="{00000000-0005-0000-0000-000029010000}"/>
    <cellStyle name="Table Total Billions 2" xfId="291" xr:uid="{00000000-0005-0000-0000-00002A010000}"/>
    <cellStyle name="Table Total Billions_Table 5.6 sales of assets 23Feb2010" xfId="292" xr:uid="{00000000-0005-0000-0000-00002B010000}"/>
    <cellStyle name="Table Total Millions" xfId="293" xr:uid="{00000000-0005-0000-0000-00002C010000}"/>
    <cellStyle name="Table Total Millions 2" xfId="294" xr:uid="{00000000-0005-0000-0000-00002D010000}"/>
    <cellStyle name="Table Total Millions 2 2" xfId="295" xr:uid="{00000000-0005-0000-0000-00002E010000}"/>
    <cellStyle name="Table Total Millions_Table 5.6 sales of assets 23Feb2010" xfId="296" xr:uid="{00000000-0005-0000-0000-00002F010000}"/>
    <cellStyle name="Table Total Percentage" xfId="297" xr:uid="{00000000-0005-0000-0000-000030010000}"/>
    <cellStyle name="Table Total Percentage 2" xfId="298" xr:uid="{00000000-0005-0000-0000-000031010000}"/>
    <cellStyle name="Table Total Percentage_Table 5.6 sales of assets 23Feb2010" xfId="299" xr:uid="{00000000-0005-0000-0000-000032010000}"/>
    <cellStyle name="Table Units" xfId="300" xr:uid="{00000000-0005-0000-0000-000033010000}"/>
    <cellStyle name="Table Units 2" xfId="301" xr:uid="{00000000-0005-0000-0000-000034010000}"/>
    <cellStyle name="Table Units 2 2" xfId="302" xr:uid="{00000000-0005-0000-0000-000035010000}"/>
    <cellStyle name="Table Units_Table 5.6 sales of assets 23Feb2010" xfId="303" xr:uid="{00000000-0005-0000-0000-000036010000}"/>
    <cellStyle name="Times New Roman" xfId="304" xr:uid="{00000000-0005-0000-0000-000037010000}"/>
    <cellStyle name="Title 2" xfId="305" xr:uid="{00000000-0005-0000-0000-000038010000}"/>
    <cellStyle name="Title 3" xfId="306" xr:uid="{00000000-0005-0000-0000-000039010000}"/>
    <cellStyle name="Title 4" xfId="307" xr:uid="{00000000-0005-0000-0000-00003A010000}"/>
    <cellStyle name="Total 2" xfId="308" xr:uid="{00000000-0005-0000-0000-00003B010000}"/>
    <cellStyle name="Warning Text 2" xfId="309" xr:uid="{00000000-0005-0000-0000-00003C010000}"/>
    <cellStyle name="whole number" xfId="310" xr:uid="{00000000-0005-0000-0000-00003D01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DBE3E8"/>
      <rgbColor rgb="00B5C7D4"/>
      <rgbColor rgb="0091ABBD"/>
      <rgbColor rgb="0099CCFF"/>
      <rgbColor rgb="00477391"/>
      <rgbColor rgb="00CC99FF"/>
      <rgbColor rgb="006B8FA8"/>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8.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COMMON\99I2K\Group3\forecast\Pre%20Budget%20Reports\PBR%202006\Summer%20changes\CTPBR06L_orig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budgetresponsibility.org.uk/forecast/hist20/CHSPD1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om1.infra.int\data\forecast\hist20\CHSPD1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BM\Forecast\Bud05\PostBudget05_reconcil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budgetresponsibility.org.uk/forecast/hist20/HIS19FI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om1.infra.int\data\forecast\hist20\HIS19FI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asisdata7\homedirs\Program%20Files\FileNET\IDM\Cache\2003012410152300001\all%20the%20chart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rkyv\CheckOut\Long-term%20model%202009%7bdb5-doc3966101-ma1-mi14%7d.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UK99"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inputs"/>
      <sheetName val="Determinant analysis"/>
      <sheetName val="Model output"/>
      <sheetName val="CTA output"/>
      <sheetName val="Model growth rates"/>
      <sheetName val="HIC Total"/>
      <sheetName val="FIN Total"/>
      <sheetName val="Main calcs"/>
      <sheetName val="Summary"/>
      <sheetName val="Diagnostics"/>
      <sheetName val="CT on gains"/>
      <sheetName val="A9 summary"/>
      <sheetName val="GR regressions"/>
      <sheetName val="L-P regressions"/>
      <sheetName val="Chart 3.11"/>
      <sheetName val="Exec Summary"/>
      <sheetName val="Sheet2"/>
      <sheetName val="Model_inputs"/>
      <sheetName val="Determinant_analysis"/>
      <sheetName val="Model_output"/>
      <sheetName val="CTA_output"/>
      <sheetName val="Model_growth_rates"/>
      <sheetName val="HIC_Total"/>
      <sheetName val="FIN_Total"/>
      <sheetName val="Main_calcs"/>
      <sheetName val="CT_on_gains"/>
      <sheetName val="A9_summary"/>
      <sheetName val="GR_regressions"/>
      <sheetName val="L-P_regressions"/>
      <sheetName val="Chart_3_11"/>
      <sheetName val="Exec_Summary"/>
      <sheetName val="Model_inputs1"/>
      <sheetName val="Determinant_analysis1"/>
      <sheetName val="Model_output1"/>
      <sheetName val="CTA_output1"/>
      <sheetName val="Model_growth_rates1"/>
      <sheetName val="HIC_Total1"/>
      <sheetName val="FIN_Total1"/>
      <sheetName val="Main_calcs1"/>
      <sheetName val="CT_on_gains1"/>
      <sheetName val="A9_summary1"/>
      <sheetName val="GR_regressions1"/>
      <sheetName val="L-P_regressions1"/>
      <sheetName val="Chart_3_111"/>
      <sheetName val="Exec_Summary1"/>
      <sheetName val="BigChart"/>
      <sheetName val="Model_inputs2"/>
      <sheetName val="Determinant_analysis2"/>
      <sheetName val="Model_output2"/>
      <sheetName val="CTA_output2"/>
      <sheetName val="Model_growth_rates2"/>
      <sheetName val="HIC_Total2"/>
      <sheetName val="FIN_Total2"/>
      <sheetName val="Main_calcs2"/>
      <sheetName val="CT_on_gains2"/>
      <sheetName val="A9_summary2"/>
      <sheetName val="GR_regressions2"/>
      <sheetName val="L-P_regressions2"/>
      <sheetName val="Chart_3_112"/>
      <sheetName val="Exec_Summary2"/>
      <sheetName val="Buget Reconciliation page"/>
      <sheetName val="Model_inputs3"/>
      <sheetName val="Determinant_analysis3"/>
      <sheetName val="Model_output3"/>
      <sheetName val="CTA_output3"/>
      <sheetName val="Model_growth_rates3"/>
      <sheetName val="HIC_Total3"/>
      <sheetName val="FIN_Total3"/>
      <sheetName val="Main_calcs3"/>
      <sheetName val="CT_on_gains3"/>
      <sheetName val="A9_summary3"/>
      <sheetName val="GR_regressions3"/>
      <sheetName val="L-P_regressions3"/>
      <sheetName val="Chart_3_113"/>
      <sheetName val="Exec_Summary3"/>
      <sheetName val="Buget_Reconciliation_page"/>
      <sheetName val="Model_inputs4"/>
      <sheetName val="Determinant_analysis4"/>
      <sheetName val="Model_output4"/>
      <sheetName val="CTA_output4"/>
      <sheetName val="Model_growth_rates4"/>
      <sheetName val="HIC_Total4"/>
      <sheetName val="FIN_Total4"/>
      <sheetName val="Main_calcs4"/>
      <sheetName val="CT_on_gains4"/>
      <sheetName val="A9_summary4"/>
      <sheetName val="GR_regressions4"/>
      <sheetName val="L-P_regressions4"/>
      <sheetName val="Chart_3_114"/>
      <sheetName val="Exec_Summary4"/>
      <sheetName val="Buget_Reconciliation_page1"/>
      <sheetName val="Data Variables"/>
      <sheetName val="Savings Uplifts"/>
      <sheetName val="Lookup"/>
      <sheetName val="Model_inputs5"/>
      <sheetName val="Determinant_analysis5"/>
      <sheetName val="Model_output5"/>
      <sheetName val="CTA_output5"/>
      <sheetName val="Model_growth_rates5"/>
      <sheetName val="HIC_Total5"/>
      <sheetName val="FIN_Total5"/>
      <sheetName val="Main_calcs5"/>
      <sheetName val="CT_on_gains5"/>
      <sheetName val="A9_summary5"/>
      <sheetName val="GR_regressions5"/>
      <sheetName val="L-P_regressions5"/>
      <sheetName val="Chart_3_115"/>
      <sheetName val="Exec_Summary5"/>
      <sheetName val="Buget_Reconciliation_page2"/>
      <sheetName val="Data_Variables"/>
      <sheetName val="Savings_Uplifts"/>
      <sheetName val="GDP forecast"/>
      <sheetName val="CTPBR06L_original"/>
      <sheetName val="Model_inputs6"/>
      <sheetName val="Determinant_analysis6"/>
      <sheetName val="Model_output6"/>
      <sheetName val="CTA_output6"/>
      <sheetName val="Model_growth_rates6"/>
      <sheetName val="HIC_Total6"/>
      <sheetName val="FIN_Total6"/>
      <sheetName val="Main_calcs6"/>
      <sheetName val="CT_on_gains6"/>
      <sheetName val="A9_summary6"/>
      <sheetName val="GR_regressions6"/>
      <sheetName val="L-P_regressions6"/>
      <sheetName val="Chart_3_116"/>
      <sheetName val="Exec_Summary6"/>
      <sheetName val="Buget_Reconciliation_page3"/>
      <sheetName val="Data_Variables1"/>
      <sheetName val="Savings_Uplifts1"/>
      <sheetName val="Carbon Budget clearance (Nov)"/>
      <sheetName val="CHGSPD19.FIN"/>
      <sheetName val="T3 Page 1"/>
      <sheetName val="HIS19FIN(A)"/>
      <sheetName val="FC Page 1"/>
      <sheetName val="4.6 ten year bonds"/>
      <sheetName val="Population"/>
      <sheetName val="UK99"/>
      <sheetName val="IPE-Data-from webpage"/>
      <sheetName val="Wholesale Raw"/>
      <sheetName val="1.1"/>
      <sheetName val="Forecast data"/>
      <sheetName val="Data"/>
      <sheetName val="weekly"/>
      <sheetName val="SUMMARY TABLE"/>
      <sheetName val="USGC"/>
      <sheetName val="BR1 Form"/>
      <sheetName val="Section A"/>
      <sheetName val="CTB Form"/>
      <sheetName val="Part 1"/>
      <sheetName val="151120 ASC bill diff regional"/>
      <sheetName val="Table5.1 LRL North Ea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refreshError="1"/>
      <sheetData sheetId="112" refreshError="1"/>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GSPD19.FIN"/>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GSPD19.FI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cros"/>
      <sheetName val="External Inputs"/>
      <sheetName val="FAS Page 1"/>
      <sheetName val="FIN L-P regression"/>
      <sheetName val="HIC L-P regression"/>
      <sheetName val="FIN Rates"/>
      <sheetName val="Building Societies"/>
      <sheetName val="Rest of FIN"/>
      <sheetName val="FIN Total"/>
      <sheetName val="HIC Rates"/>
      <sheetName val="HIC Total"/>
      <sheetName val="FC Page 1"/>
      <sheetName val="T3 Page 1"/>
      <sheetName val="diff with last"/>
      <sheetName val="Repayments"/>
      <sheetName val="Budget 2005 measures"/>
      <sheetName val="PBR 2004 measures"/>
      <sheetName val="Previous Measures"/>
      <sheetName val="quarterly"/>
      <sheetName val="NG DATA"/>
      <sheetName val="NG HIC R7.3"/>
      <sheetName val="NG HIC R9.3"/>
      <sheetName val="NG FIN RA.3"/>
      <sheetName val="NG FIN RC.3"/>
      <sheetName val="External_Inputs"/>
      <sheetName val="FAS_Page_1"/>
      <sheetName val="FIN_L-P_regression"/>
      <sheetName val="HIC_L-P_regression"/>
      <sheetName val="FIN_Rates"/>
      <sheetName val="Building_Societies"/>
      <sheetName val="Rest_of_FIN"/>
      <sheetName val="FIN_Total"/>
      <sheetName val="HIC_Rates"/>
      <sheetName val="HIC_Total"/>
      <sheetName val="FC_Page_1"/>
      <sheetName val="T3_Page_1"/>
      <sheetName val="diff_with_last"/>
      <sheetName val="Budget_2005_measures"/>
      <sheetName val="PBR_2004_measures"/>
      <sheetName val="Previous_Measures"/>
      <sheetName val="NG_DATA"/>
      <sheetName val="NG_HIC_R7_3"/>
      <sheetName val="NG_HIC_R9_3"/>
      <sheetName val="NG_FIN_RA_3"/>
      <sheetName val="NG_FIN_RC_3"/>
      <sheetName val="CHGSPD19.FIN"/>
      <sheetName val="External_Inputs1"/>
      <sheetName val="FAS_Page_11"/>
      <sheetName val="FIN_L-P_regression1"/>
      <sheetName val="HIC_L-P_regression1"/>
      <sheetName val="FIN_Rates1"/>
      <sheetName val="Building_Societies1"/>
      <sheetName val="Rest_of_FIN1"/>
      <sheetName val="FIN_Total1"/>
      <sheetName val="HIC_Rates1"/>
      <sheetName val="HIC_Total1"/>
      <sheetName val="FC_Page_11"/>
      <sheetName val="T3_Page_11"/>
      <sheetName val="diff_with_last1"/>
      <sheetName val="Budget_2005_measures1"/>
      <sheetName val="PBR_2004_measures1"/>
      <sheetName val="Previous_Measures1"/>
      <sheetName val="NG_DATA1"/>
      <sheetName val="NG_HIC_R7_31"/>
      <sheetName val="NG_HIC_R9_31"/>
      <sheetName val="NG_FIN_RA_31"/>
      <sheetName val="NG_FIN_RC_31"/>
      <sheetName val="External_Inputs2"/>
      <sheetName val="FAS_Page_12"/>
      <sheetName val="FIN_L-P_regression2"/>
      <sheetName val="HIC_L-P_regression2"/>
      <sheetName val="FIN_Rates2"/>
      <sheetName val="Building_Societies2"/>
      <sheetName val="Rest_of_FIN2"/>
      <sheetName val="FIN_Total2"/>
      <sheetName val="HIC_Rates2"/>
      <sheetName val="HIC_Total2"/>
      <sheetName val="FC_Page_12"/>
      <sheetName val="T3_Page_12"/>
      <sheetName val="diff_with_last2"/>
      <sheetName val="Budget_2005_measures2"/>
      <sheetName val="PBR_2004_measures2"/>
      <sheetName val="Previous_Measures2"/>
      <sheetName val="NG_DATA2"/>
      <sheetName val="NG_HIC_R7_32"/>
      <sheetName val="NG_HIC_R9_32"/>
      <sheetName val="NG_FIN_RA_32"/>
      <sheetName val="NG_FIN_RC_32"/>
      <sheetName val="CHGSPD19_FIN"/>
      <sheetName val="External_Inputs3"/>
      <sheetName val="FAS_Page_13"/>
      <sheetName val="FIN_L-P_regression3"/>
      <sheetName val="HIC_L-P_regression3"/>
      <sheetName val="FIN_Rates3"/>
      <sheetName val="Building_Societies3"/>
      <sheetName val="Rest_of_FIN3"/>
      <sheetName val="FIN_Total3"/>
      <sheetName val="HIC_Rates3"/>
      <sheetName val="HIC_Total3"/>
      <sheetName val="FC_Page_13"/>
      <sheetName val="T3_Page_13"/>
      <sheetName val="diff_with_last3"/>
      <sheetName val="Budget_2005_measures3"/>
      <sheetName val="PBR_2004_measures3"/>
      <sheetName val="Previous_Measures3"/>
      <sheetName val="NG_DATA3"/>
      <sheetName val="NG_HIC_R7_33"/>
      <sheetName val="NG_HIC_R9_33"/>
      <sheetName val="NG_FIN_RA_33"/>
      <sheetName val="NG_FIN_RC_33"/>
      <sheetName val="CHGSPD19_FIN1"/>
      <sheetName val="External_Inputs4"/>
      <sheetName val="FAS_Page_14"/>
      <sheetName val="FIN_L-P_regression4"/>
      <sheetName val="HIC_L-P_regression4"/>
      <sheetName val="FIN_Rates4"/>
      <sheetName val="Building_Societies4"/>
      <sheetName val="Rest_of_FIN4"/>
      <sheetName val="FIN_Total4"/>
      <sheetName val="HIC_Rates4"/>
      <sheetName val="HIC_Total4"/>
      <sheetName val="FC_Page_14"/>
      <sheetName val="T3_Page_14"/>
      <sheetName val="diff_with_last4"/>
      <sheetName val="Budget_2005_measures4"/>
      <sheetName val="PBR_2004_measures4"/>
      <sheetName val="Previous_Measures4"/>
      <sheetName val="NG_DATA4"/>
      <sheetName val="NG_HIC_R7_34"/>
      <sheetName val="NG_HIC_R9_34"/>
      <sheetName val="NG_FIN_RA_34"/>
      <sheetName val="NG_FIN_RC_34"/>
      <sheetName val="CHGSPD19_FIN2"/>
      <sheetName val="External_Inputs5"/>
      <sheetName val="FAS_Page_15"/>
      <sheetName val="FIN_L-P_regression5"/>
      <sheetName val="HIC_L-P_regression5"/>
      <sheetName val="FIN_Rates5"/>
      <sheetName val="Building_Societies5"/>
      <sheetName val="Rest_of_FIN5"/>
      <sheetName val="FIN_Total5"/>
      <sheetName val="HIC_Rates5"/>
      <sheetName val="HIC_Total5"/>
      <sheetName val="FC_Page_15"/>
      <sheetName val="T3_Page_15"/>
      <sheetName val="diff_with_last5"/>
      <sheetName val="Budget_2005_measures5"/>
      <sheetName val="PBR_2004_measures5"/>
      <sheetName val="Previous_Measures5"/>
      <sheetName val="NG_DATA5"/>
      <sheetName val="NG_HIC_R7_35"/>
      <sheetName val="NG_HIC_R9_35"/>
      <sheetName val="NG_FIN_RA_35"/>
      <sheetName val="NG_FIN_RC_35"/>
      <sheetName val="CHGSPD19_FIN3"/>
      <sheetName val="External_Inputs6"/>
      <sheetName val="FAS_Page_16"/>
      <sheetName val="FIN_L-P_regression6"/>
      <sheetName val="HIC_L-P_regression6"/>
      <sheetName val="FIN_Rates6"/>
      <sheetName val="Building_Societies6"/>
      <sheetName val="Rest_of_FIN6"/>
      <sheetName val="FIN_Total6"/>
      <sheetName val="HIC_Rates6"/>
      <sheetName val="HIC_Total6"/>
      <sheetName val="FC_Page_16"/>
      <sheetName val="T3_Page_16"/>
      <sheetName val="diff_with_last6"/>
      <sheetName val="Budget_2005_measures6"/>
      <sheetName val="PBR_2004_measures6"/>
      <sheetName val="Previous_Measures6"/>
      <sheetName val="NG_DATA6"/>
      <sheetName val="NG_HIC_R7_36"/>
      <sheetName val="NG_HIC_R9_36"/>
      <sheetName val="NG_FIN_RA_36"/>
      <sheetName val="NG_FIN_RC_36"/>
      <sheetName val="CHGSPD19_FIN4"/>
      <sheetName val="weekly"/>
      <sheetName val="Drop 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refreshError="1"/>
      <sheetData sheetId="17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19FIN(A)"/>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19FIN(A)"/>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ure 1.1"/>
      <sheetName val="Frameworks comparison 2.1 2.2"/>
      <sheetName val="Figures 3.1 3.2"/>
      <sheetName val="Table 3.1"/>
      <sheetName val="3.1 Inflation expectations"/>
      <sheetName val="3.2 Taylor rules"/>
      <sheetName val="3.3 UK Taylor rule"/>
      <sheetName val="Chart 3.4"/>
      <sheetName val="3.5 10 years ahead"/>
      <sheetName val="3.6 M3 growth"/>
      <sheetName val="Box D Red triangle"/>
      <sheetName val="Figure 4.1 UK fiscal fwork"/>
      <sheetName val="Table 4.1"/>
      <sheetName val="Box D table"/>
      <sheetName val="4.1 UK"/>
      <sheetName val="4.3.and 4.4"/>
      <sheetName val="4.5 deficit and interest rate"/>
      <sheetName val="4.6 ten year bonds"/>
      <sheetName val="5.1 share of gdp"/>
      <sheetName val="Sheet1"/>
      <sheetName val="Figure 6.1"/>
      <sheetName val="Table 6.1 Bank Supervisors"/>
      <sheetName val="Figure_1_1"/>
      <sheetName val="Frameworks_comparison_2_1_2_2"/>
      <sheetName val="Figures_3_1_3_2"/>
      <sheetName val="Table_3_1"/>
      <sheetName val="3_1_Inflation_expectations"/>
      <sheetName val="3_2_Taylor_rules"/>
      <sheetName val="3_3_UK_Taylor_rule"/>
      <sheetName val="Chart_3_4"/>
      <sheetName val="3_5_10_years_ahead"/>
      <sheetName val="3_6_M3_growth"/>
      <sheetName val="Box_D_Red_triangle"/>
      <sheetName val="Figure_4_1_UK_fiscal_fwork"/>
      <sheetName val="Table_4_1"/>
      <sheetName val="Box_D_table"/>
      <sheetName val="4_1_UK"/>
      <sheetName val="4_3_and_4_4"/>
      <sheetName val="4_5_deficit_and_interest_rate"/>
      <sheetName val="4_6_ten_year_bonds"/>
      <sheetName val="5_1_share_of_gdp"/>
      <sheetName val="Figure_6_1"/>
      <sheetName val="Table_6_1_Bank_Supervisors"/>
      <sheetName val="Figure_1_11"/>
      <sheetName val="Frameworks_comparison_2_1_2_21"/>
      <sheetName val="Figures_3_1_3_21"/>
      <sheetName val="Table_3_11"/>
      <sheetName val="3_1_Inflation_expectations1"/>
      <sheetName val="3_2_Taylor_rules1"/>
      <sheetName val="3_3_UK_Taylor_rule1"/>
      <sheetName val="Chart_3_41"/>
      <sheetName val="3_5_10_years_ahead1"/>
      <sheetName val="3_6_M3_growth1"/>
      <sheetName val="Box_D_Red_triangle1"/>
      <sheetName val="Figure_4_1_UK_fiscal_fwork1"/>
      <sheetName val="Table_4_11"/>
      <sheetName val="Box_D_table1"/>
      <sheetName val="4_1_UK1"/>
      <sheetName val="4_3_and_4_41"/>
      <sheetName val="4_5_deficit_and_interest_rate1"/>
      <sheetName val="4_6_ten_year_bonds1"/>
      <sheetName val="5_1_share_of_gdp1"/>
      <sheetName val="Figure_6_11"/>
      <sheetName val="Table_6_1_Bank_Supervisors1"/>
      <sheetName val="Figure_1_12"/>
      <sheetName val="Frameworks_comparison_2_1_2_22"/>
      <sheetName val="Figures_3_1_3_22"/>
      <sheetName val="Table_3_12"/>
      <sheetName val="3_1_Inflation_expectations2"/>
      <sheetName val="3_2_Taylor_rules2"/>
      <sheetName val="3_3_UK_Taylor_rule2"/>
      <sheetName val="Chart_3_42"/>
      <sheetName val="3_5_10_years_ahead2"/>
      <sheetName val="3_6_M3_growth2"/>
      <sheetName val="Box_D_Red_triangle2"/>
      <sheetName val="Figure_4_1_UK_fiscal_fwork2"/>
      <sheetName val="Table_4_12"/>
      <sheetName val="Box_D_table2"/>
      <sheetName val="4_1_UK2"/>
      <sheetName val="4_3_and_4_42"/>
      <sheetName val="4_5_deficit_and_interest_rate2"/>
      <sheetName val="4_6_ten_year_bonds2"/>
      <sheetName val="5_1_share_of_gdp2"/>
      <sheetName val="Figure_6_12"/>
      <sheetName val="Table_6_1_Bank_Supervisors2"/>
      <sheetName val="USGC"/>
      <sheetName val="Carbon Price Floor"/>
      <sheetName val="Baseline results"/>
      <sheetName val="DECC Summary"/>
      <sheetName val="Figure_1_13"/>
      <sheetName val="Frameworks_comparison_2_1_2_23"/>
      <sheetName val="Figures_3_1_3_23"/>
      <sheetName val="Table_3_13"/>
      <sheetName val="3_1_Inflation_expectations3"/>
      <sheetName val="3_2_Taylor_rules3"/>
      <sheetName val="3_3_UK_Taylor_rule3"/>
      <sheetName val="Chart_3_43"/>
      <sheetName val="3_5_10_years_ahead3"/>
      <sheetName val="3_6_M3_growth3"/>
      <sheetName val="Box_D_Red_triangle3"/>
      <sheetName val="Figure_4_1_UK_fiscal_fwork3"/>
      <sheetName val="Table_4_13"/>
      <sheetName val="Box_D_table3"/>
      <sheetName val="4_1_UK3"/>
      <sheetName val="4_3_and_4_43"/>
      <sheetName val="4_5_deficit_and_interest_rate3"/>
      <sheetName val="4_6_ten_year_bonds3"/>
      <sheetName val="5_1_share_of_gdp3"/>
      <sheetName val="Figure_6_13"/>
      <sheetName val="Table_6_1_Bank_Supervisors3"/>
      <sheetName val="Carbon_Price_Floor"/>
      <sheetName val="Baseline_results"/>
      <sheetName val="DECC_Summary"/>
      <sheetName val="Figure_1_14"/>
      <sheetName val="Frameworks_comparison_2_1_2_24"/>
      <sheetName val="Figures_3_1_3_24"/>
      <sheetName val="Table_3_14"/>
      <sheetName val="3_1_Inflation_expectations4"/>
      <sheetName val="3_2_Taylor_rules4"/>
      <sheetName val="3_3_UK_Taylor_rule4"/>
      <sheetName val="Chart_3_44"/>
      <sheetName val="3_5_10_years_ahead4"/>
      <sheetName val="3_6_M3_growth4"/>
      <sheetName val="Box_D_Red_triangle4"/>
      <sheetName val="Figure_4_1_UK_fiscal_fwork4"/>
      <sheetName val="Table_4_14"/>
      <sheetName val="Box_D_table4"/>
      <sheetName val="4_1_UK4"/>
      <sheetName val="4_3_and_4_44"/>
      <sheetName val="4_5_deficit_and_interest_rate4"/>
      <sheetName val="4_6_ten_year_bonds4"/>
      <sheetName val="5_1_share_of_gdp4"/>
      <sheetName val="Figure_6_14"/>
      <sheetName val="Table_6_1_Bank_Supervisors4"/>
      <sheetName val="Carbon_Price_Floor1"/>
      <sheetName val="Baseline_results1"/>
      <sheetName val="DECC_Summary1"/>
      <sheetName val="CASHFLOW Gen Income"/>
      <sheetName val="model inputs"/>
      <sheetName val="Figure_1_15"/>
      <sheetName val="Frameworks_comparison_2_1_2_25"/>
      <sheetName val="Figures_3_1_3_25"/>
      <sheetName val="Table_3_15"/>
      <sheetName val="3_1_Inflation_expectations5"/>
      <sheetName val="3_2_Taylor_rules5"/>
      <sheetName val="3_3_UK_Taylor_rule5"/>
      <sheetName val="Chart_3_45"/>
      <sheetName val="3_5_10_years_ahead5"/>
      <sheetName val="3_6_M3_growth5"/>
      <sheetName val="Box_D_Red_triangle5"/>
      <sheetName val="Figure_4_1_UK_fiscal_fwork5"/>
      <sheetName val="Table_4_15"/>
      <sheetName val="Box_D_table5"/>
      <sheetName val="4_1_UK5"/>
      <sheetName val="4_3_and_4_45"/>
      <sheetName val="4_5_deficit_and_interest_rate5"/>
      <sheetName val="4_6_ten_year_bonds5"/>
      <sheetName val="5_1_share_of_gdp5"/>
      <sheetName val="Figure_6_15"/>
      <sheetName val="Table_6_1_Bank_Supervisors5"/>
      <sheetName val="Carbon_Price_Floor2"/>
      <sheetName val="Baseline_results2"/>
      <sheetName val="DECC_Summary2"/>
      <sheetName val="CASHFLOW_Gen_Income"/>
      <sheetName val="model_inputs"/>
      <sheetName val="Figure_1_16"/>
      <sheetName val="Frameworks_comparison_2_1_2_26"/>
      <sheetName val="Figures_3_1_3_26"/>
      <sheetName val="Table_3_16"/>
      <sheetName val="3_1_Inflation_expectations6"/>
      <sheetName val="3_2_Taylor_rules6"/>
      <sheetName val="3_3_UK_Taylor_rule6"/>
      <sheetName val="Chart_3_46"/>
      <sheetName val="3_5_10_years_ahead6"/>
      <sheetName val="3_6_M3_growth6"/>
      <sheetName val="Box_D_Red_triangle6"/>
      <sheetName val="Figure_4_1_UK_fiscal_fwork6"/>
      <sheetName val="Table_4_16"/>
      <sheetName val="Box_D_table6"/>
      <sheetName val="4_1_UK6"/>
      <sheetName val="4_3_and_4_46"/>
      <sheetName val="4_5_deficit_and_interest_rate6"/>
      <sheetName val="4_6_ten_year_bonds6"/>
      <sheetName val="5_1_share_of_gdp6"/>
      <sheetName val="Figure_6_16"/>
      <sheetName val="Table_6_1_Bank_Supervisors6"/>
      <sheetName val="Carbon_Price_Floor3"/>
      <sheetName val="Baseline_results3"/>
      <sheetName val="DECC_Summary3"/>
      <sheetName val="CASHFLOW_Gen_Income1"/>
      <sheetName val="model_inputs1"/>
      <sheetName val="Forecast data"/>
      <sheetName val="all the char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efreshError="1"/>
      <sheetData sheetId="86" refreshError="1"/>
      <sheetData sheetId="87" refreshError="1"/>
      <sheetData sheetId="88" refreshError="1"/>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refreshError="1"/>
      <sheetData sheetId="138" refreshError="1"/>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refreshError="1"/>
      <sheetData sheetId="19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LT 09"/>
      <sheetName val="Charts"/>
      <sheetName val="Scenarios"/>
      <sheetName val="Projections"/>
      <sheetName val="Calculation"/>
      <sheetName val="Latest"/>
      <sheetName val="Latest check"/>
      <sheetName val="PSF"/>
      <sheetName val="Nom. Input"/>
      <sheetName val="Profiles"/>
      <sheetName val="Population"/>
      <sheetName val="Social sec &amp; TC"/>
      <sheetName val="Pub.sec.pensions"/>
      <sheetName val="Health"/>
      <sheetName val="Death"/>
      <sheetName val="Education"/>
      <sheetName val="TREND"/>
      <sheetName val="RESULT 10"/>
      <sheetName val="Determinants"/>
      <sheetName val="AYLs re-forecast benefits +CPS "/>
      <sheetName val="Re-forecast benefits"/>
      <sheetName val="4.6 ten year bonds"/>
      <sheetName val="RESULT_09"/>
      <sheetName val="Latest_check"/>
      <sheetName val="Nom__Input"/>
      <sheetName val="Social_sec_&amp;_TC"/>
      <sheetName val="Pub_sec_pensions"/>
      <sheetName val="RESULT_10"/>
      <sheetName val="AYLs_re-forecast_benefits_+CPS_"/>
      <sheetName val="Re-forecast_benefits"/>
      <sheetName val="4_6_ten_year_bonds"/>
      <sheetName val="CASHFLOW Gen Inco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K99"/>
      <sheetName val="PSF"/>
      <sheetName val="QsYs"/>
      <sheetName val="Dis master"/>
      <sheetName val="Ranges"/>
      <sheetName val="Dis_master1"/>
      <sheetName val="Population"/>
      <sheetName val="A2_Log"/>
      <sheetName val="headroom"/>
      <sheetName val="Price x Volume Calcs"/>
      <sheetName val="C_TOC Capex"/>
      <sheetName val="C_Working Cap"/>
      <sheetName val="C_Funding"/>
      <sheetName val="I_Calcs"/>
      <sheetName val="Financial Calcs"/>
      <sheetName val="Indices &amp; Rates"/>
      <sheetName val="D8_Lockup_calc"/>
      <sheetName val="A5_User Manual &amp; Ass"/>
      <sheetName val="Template Control"/>
      <sheetName val="B3 _Ass Yr-Yr"/>
      <sheetName val="Price &amp; Volume Tables"/>
      <sheetName val="CASHFLOW Gen Income"/>
      <sheetName val="Dis_master"/>
      <sheetName val="Price_x_Volume_Calcs"/>
      <sheetName val="C_TOC_Capex"/>
      <sheetName val="C_Working_Cap"/>
      <sheetName val="Financial_Calcs"/>
      <sheetName val="Indices_&amp;_Rates"/>
      <sheetName val="A5_User_Manual_&amp;_Ass"/>
      <sheetName val="Template_Control"/>
      <sheetName val="B3__Ass_Yr-Yr"/>
      <sheetName val="Price_&amp;_Volume_Tables"/>
      <sheetName val="List Val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theme/theme1.xml><?xml version="1.0" encoding="utf-8"?>
<a:theme xmlns:a="http://schemas.openxmlformats.org/drawingml/2006/main" name="EFO">
  <a:themeElements>
    <a:clrScheme name="EFO">
      <a:dk1>
        <a:srgbClr val="000000"/>
      </a:dk1>
      <a:lt1>
        <a:sysClr val="window" lastClr="FFFFFF"/>
      </a:lt1>
      <a:dk2>
        <a:srgbClr val="DBE3E8"/>
      </a:dk2>
      <a:lt2>
        <a:srgbClr val="FFFFFF"/>
      </a:lt2>
      <a:accent1>
        <a:srgbClr val="DBE3E8"/>
      </a:accent1>
      <a:accent2>
        <a:srgbClr val="B5C7D4"/>
      </a:accent2>
      <a:accent3>
        <a:srgbClr val="91ABBD"/>
      </a:accent3>
      <a:accent4>
        <a:srgbClr val="6B8FA8"/>
      </a:accent4>
      <a:accent5>
        <a:srgbClr val="477391"/>
      </a:accent5>
      <a:accent6>
        <a:srgbClr val="FFFFFF"/>
      </a:accent6>
      <a:hlink>
        <a:srgbClr val="6B8FA8"/>
      </a:hlink>
      <a:folHlink>
        <a:srgbClr val="477391"/>
      </a:folHlink>
    </a:clrScheme>
    <a:fontScheme name="All">
      <a:majorFont>
        <a:latin typeface="Futura Bk BT"/>
        <a:ea typeface=""/>
        <a:cs typeface=""/>
      </a:majorFont>
      <a:minorFont>
        <a:latin typeface="Futura Bk B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sheetPr>
  <dimension ref="A1:N31"/>
  <sheetViews>
    <sheetView showFormulas="1" tabSelected="1" zoomScaleNormal="100" zoomScaleSheetLayoutView="100" workbookViewId="0"/>
  </sheetViews>
  <sheetFormatPr defaultColWidth="8.875" defaultRowHeight="13.9"/>
  <cols>
    <col min="1" max="1" width="3.5" style="1" customWidth="1"/>
    <col min="2" max="2" width="55.375" style="1" customWidth="1"/>
    <col min="3" max="16384" width="8.875" style="1"/>
  </cols>
  <sheetData>
    <row r="1" spans="1:14" ht="33.75" customHeight="1" thickBot="1">
      <c r="A1" s="9"/>
      <c r="B1" s="5"/>
      <c r="C1" s="5"/>
      <c r="D1" s="5"/>
      <c r="E1" s="5"/>
      <c r="F1" s="5"/>
      <c r="G1" s="5"/>
      <c r="H1" s="5"/>
      <c r="I1" s="5"/>
      <c r="J1" s="5"/>
      <c r="K1" s="5"/>
      <c r="L1" s="5"/>
      <c r="M1" s="5"/>
      <c r="N1" s="5"/>
    </row>
    <row r="2" spans="1:14" ht="33" customHeight="1" thickBot="1">
      <c r="A2" s="5"/>
      <c r="B2" s="379" t="s">
        <v>0</v>
      </c>
      <c r="C2" s="5"/>
      <c r="D2" s="5"/>
      <c r="E2" s="5"/>
      <c r="F2" s="5"/>
      <c r="G2" s="5"/>
      <c r="H2" s="5"/>
      <c r="I2" s="5"/>
      <c r="J2" s="5"/>
      <c r="K2" s="5"/>
      <c r="L2" s="5"/>
      <c r="M2" s="5"/>
      <c r="N2" s="5"/>
    </row>
    <row r="3" spans="1:14" ht="22.15" customHeight="1">
      <c r="A3" s="11"/>
      <c r="B3" s="297" t="s">
        <v>1</v>
      </c>
      <c r="C3" s="5"/>
      <c r="E3" s="5"/>
      <c r="F3" s="5"/>
      <c r="G3" s="5"/>
      <c r="H3" s="5"/>
      <c r="I3" s="5"/>
      <c r="J3" s="5"/>
      <c r="K3" s="5"/>
      <c r="L3" s="5"/>
      <c r="M3" s="5"/>
      <c r="N3" s="5"/>
    </row>
    <row r="4" spans="1:14" ht="15.75" customHeight="1">
      <c r="A4" s="11"/>
      <c r="B4" s="297" t="s">
        <v>2</v>
      </c>
      <c r="C4" s="5"/>
      <c r="D4" s="5"/>
      <c r="E4" s="5"/>
      <c r="F4" s="5"/>
      <c r="G4" s="5"/>
      <c r="H4" s="5"/>
      <c r="I4" s="5"/>
      <c r="J4" s="5"/>
      <c r="K4" s="5"/>
      <c r="L4" s="5"/>
      <c r="M4" s="5"/>
      <c r="N4" s="5"/>
    </row>
    <row r="5" spans="1:14" ht="15.75" customHeight="1">
      <c r="A5" s="11"/>
      <c r="B5" s="297" t="s">
        <v>3</v>
      </c>
      <c r="C5" s="5"/>
      <c r="D5" s="5"/>
      <c r="E5" s="5"/>
      <c r="F5" s="5"/>
      <c r="G5" s="5"/>
      <c r="H5" s="5"/>
      <c r="I5" s="5"/>
      <c r="J5" s="5"/>
      <c r="K5" s="5"/>
      <c r="L5" s="5"/>
      <c r="M5" s="5"/>
      <c r="N5" s="5"/>
    </row>
    <row r="6" spans="1:14" ht="15.75" customHeight="1">
      <c r="A6" s="11"/>
      <c r="B6" s="297" t="s">
        <v>4</v>
      </c>
      <c r="C6" s="5"/>
      <c r="D6" s="5"/>
      <c r="E6" s="5"/>
      <c r="F6" s="5"/>
      <c r="G6" s="5"/>
      <c r="H6" s="5"/>
      <c r="I6" s="5"/>
      <c r="J6" s="5"/>
      <c r="K6" s="5"/>
      <c r="L6" s="5"/>
      <c r="M6" s="5"/>
      <c r="N6" s="5"/>
    </row>
    <row r="7" spans="1:14" ht="15.75" customHeight="1">
      <c r="A7" s="11"/>
      <c r="B7" s="297" t="s">
        <v>5</v>
      </c>
      <c r="C7" s="5"/>
      <c r="D7" s="5"/>
      <c r="E7" s="5"/>
      <c r="F7" s="5"/>
      <c r="G7" s="5"/>
      <c r="H7" s="5"/>
      <c r="I7" s="5"/>
      <c r="J7" s="5"/>
      <c r="K7" s="5"/>
      <c r="L7" s="5"/>
      <c r="M7" s="5"/>
      <c r="N7" s="5"/>
    </row>
    <row r="8" spans="1:14" ht="15.75" customHeight="1">
      <c r="A8" s="11"/>
      <c r="B8" s="297" t="s">
        <v>6</v>
      </c>
      <c r="C8" s="5"/>
      <c r="D8" s="5"/>
      <c r="E8" s="5"/>
      <c r="F8" s="5"/>
      <c r="G8" s="5"/>
      <c r="H8" s="5"/>
      <c r="I8" s="5"/>
      <c r="J8" s="5"/>
      <c r="K8" s="5"/>
      <c r="L8" s="5"/>
      <c r="M8" s="5"/>
      <c r="N8" s="5"/>
    </row>
    <row r="9" spans="1:14" ht="15.75" customHeight="1">
      <c r="A9" s="11"/>
      <c r="B9" s="297" t="s">
        <v>7</v>
      </c>
      <c r="C9" s="5"/>
      <c r="D9" s="5"/>
      <c r="E9" s="5"/>
      <c r="F9" s="5"/>
      <c r="G9" s="5"/>
      <c r="H9" s="5"/>
      <c r="I9" s="5"/>
      <c r="J9" s="5"/>
      <c r="K9" s="5"/>
      <c r="L9" s="5"/>
      <c r="M9" s="5"/>
      <c r="N9" s="5"/>
    </row>
    <row r="10" spans="1:14" ht="15.75" customHeight="1">
      <c r="A10" s="11"/>
      <c r="B10" s="297" t="s">
        <v>8</v>
      </c>
      <c r="C10" s="5"/>
      <c r="D10" s="5"/>
      <c r="E10" s="5"/>
      <c r="F10" s="5"/>
      <c r="G10" s="5"/>
      <c r="H10" s="5"/>
      <c r="I10" s="5"/>
      <c r="J10" s="5"/>
      <c r="K10" s="5"/>
      <c r="L10" s="5"/>
      <c r="M10" s="5"/>
      <c r="N10" s="5"/>
    </row>
    <row r="11" spans="1:14" ht="15.75" customHeight="1">
      <c r="A11" s="11"/>
      <c r="B11" s="297" t="s">
        <v>9</v>
      </c>
      <c r="C11" s="5"/>
      <c r="D11" s="5"/>
      <c r="E11" s="5"/>
      <c r="F11" s="5"/>
      <c r="G11" s="5"/>
      <c r="H11" s="5"/>
      <c r="I11" s="5"/>
      <c r="J11" s="5"/>
      <c r="K11" s="5"/>
      <c r="L11" s="5"/>
      <c r="M11" s="5"/>
      <c r="N11" s="5"/>
    </row>
    <row r="12" spans="1:14" ht="15.75" customHeight="1">
      <c r="A12" s="12"/>
      <c r="B12" s="297" t="s">
        <v>10</v>
      </c>
      <c r="C12" s="5"/>
      <c r="D12" s="5"/>
      <c r="E12" s="5"/>
      <c r="F12" s="5"/>
      <c r="G12" s="5"/>
      <c r="H12" s="5"/>
      <c r="I12" s="5"/>
      <c r="J12" s="5"/>
      <c r="K12" s="5"/>
      <c r="L12" s="5"/>
      <c r="M12" s="5"/>
      <c r="N12" s="5"/>
    </row>
    <row r="13" spans="1:14" ht="15.75" customHeight="1">
      <c r="A13" s="11"/>
      <c r="B13" s="297" t="s">
        <v>11</v>
      </c>
      <c r="C13" s="5"/>
      <c r="D13" s="5"/>
      <c r="E13" s="5"/>
      <c r="F13" s="5"/>
      <c r="G13" s="5"/>
      <c r="H13" s="5"/>
      <c r="I13" s="5"/>
      <c r="J13" s="5"/>
      <c r="K13" s="5"/>
      <c r="L13" s="5"/>
      <c r="M13" s="5"/>
      <c r="N13" s="5"/>
    </row>
    <row r="14" spans="1:14" ht="15.75" customHeight="1">
      <c r="A14" s="11"/>
      <c r="B14" s="297" t="s">
        <v>12</v>
      </c>
      <c r="C14" s="5"/>
      <c r="D14" s="5"/>
      <c r="E14" s="5"/>
      <c r="F14" s="5"/>
      <c r="G14" s="5"/>
      <c r="H14" s="5"/>
      <c r="I14" s="5"/>
      <c r="J14" s="5"/>
      <c r="K14" s="5"/>
      <c r="L14" s="5"/>
      <c r="M14" s="5"/>
      <c r="N14" s="5"/>
    </row>
    <row r="15" spans="1:14" ht="15.75" customHeight="1">
      <c r="A15" s="11"/>
      <c r="B15" s="297" t="s">
        <v>13</v>
      </c>
      <c r="C15" s="5"/>
      <c r="D15" s="5"/>
      <c r="E15" s="5"/>
      <c r="F15" s="5"/>
      <c r="G15" s="5"/>
      <c r="H15" s="5"/>
      <c r="I15" s="5"/>
      <c r="J15" s="5"/>
      <c r="K15" s="5"/>
      <c r="L15" s="5"/>
      <c r="M15" s="5"/>
      <c r="N15" s="5"/>
    </row>
    <row r="16" spans="1:14" ht="15.75" customHeight="1">
      <c r="A16" s="11"/>
      <c r="B16" s="297" t="s">
        <v>14</v>
      </c>
      <c r="C16" s="5"/>
      <c r="D16" s="5"/>
      <c r="E16" s="5"/>
      <c r="F16" s="5"/>
      <c r="G16" s="5"/>
      <c r="H16" s="5"/>
      <c r="I16" s="5"/>
      <c r="J16" s="5"/>
      <c r="K16" s="5"/>
      <c r="L16" s="5"/>
      <c r="M16" s="5"/>
      <c r="N16" s="5"/>
    </row>
    <row r="17" spans="1:14" ht="15.75" customHeight="1">
      <c r="A17" s="11"/>
      <c r="B17" s="297" t="s">
        <v>15</v>
      </c>
      <c r="C17" s="5"/>
      <c r="E17" s="5"/>
      <c r="F17" s="5"/>
      <c r="G17" s="5"/>
      <c r="H17" s="5"/>
      <c r="I17" s="5"/>
      <c r="J17" s="5"/>
      <c r="K17" s="5"/>
      <c r="L17" s="5"/>
      <c r="M17" s="5"/>
      <c r="N17" s="5"/>
    </row>
    <row r="18" spans="1:14" ht="15.75" customHeight="1">
      <c r="A18" s="11"/>
      <c r="B18" s="297" t="s">
        <v>16</v>
      </c>
      <c r="C18" s="5"/>
      <c r="D18" s="76"/>
      <c r="E18" s="5"/>
      <c r="F18" s="5"/>
      <c r="G18" s="5"/>
      <c r="H18" s="5"/>
      <c r="I18" s="5"/>
      <c r="J18" s="5"/>
      <c r="K18" s="5"/>
      <c r="L18" s="5"/>
      <c r="M18" s="5"/>
      <c r="N18" s="5"/>
    </row>
    <row r="19" spans="1:14" ht="15.75" customHeight="1">
      <c r="A19" s="11"/>
      <c r="B19" s="297" t="s">
        <v>17</v>
      </c>
      <c r="C19" s="5"/>
      <c r="D19" s="76"/>
      <c r="E19" s="5"/>
      <c r="F19" s="5"/>
      <c r="G19" s="5"/>
      <c r="H19" s="5"/>
      <c r="I19" s="5"/>
      <c r="J19" s="5"/>
      <c r="K19" s="5"/>
      <c r="L19" s="5"/>
      <c r="M19" s="5"/>
      <c r="N19" s="5"/>
    </row>
    <row r="20" spans="1:14" ht="15.75" customHeight="1">
      <c r="A20" s="11"/>
      <c r="B20" s="297" t="s">
        <v>18</v>
      </c>
      <c r="C20" s="75"/>
      <c r="D20" s="76"/>
      <c r="E20" s="5"/>
      <c r="F20" s="5"/>
      <c r="G20" s="5"/>
      <c r="H20" s="5"/>
      <c r="I20" s="5"/>
      <c r="J20" s="5"/>
      <c r="K20" s="5"/>
      <c r="L20" s="5"/>
      <c r="M20" s="5"/>
      <c r="N20" s="5"/>
    </row>
    <row r="21" spans="1:14" ht="15.75" customHeight="1">
      <c r="A21" s="5"/>
      <c r="B21" s="297" t="s">
        <v>19</v>
      </c>
      <c r="C21" s="5"/>
      <c r="D21" s="76"/>
      <c r="E21" s="5"/>
      <c r="F21" s="5"/>
      <c r="G21" s="5"/>
      <c r="H21" s="5"/>
      <c r="I21" s="5"/>
      <c r="J21" s="5"/>
      <c r="K21" s="5"/>
      <c r="L21" s="5"/>
      <c r="M21" s="5"/>
      <c r="N21" s="5"/>
    </row>
    <row r="22" spans="1:14" ht="15.75" customHeight="1">
      <c r="A22" s="5"/>
      <c r="B22" s="297" t="s">
        <v>20</v>
      </c>
      <c r="C22" s="5"/>
      <c r="D22" s="76"/>
      <c r="E22" s="5"/>
      <c r="F22" s="5"/>
      <c r="G22" s="5"/>
      <c r="H22" s="5"/>
      <c r="I22" s="5"/>
      <c r="J22" s="5"/>
      <c r="K22" s="5"/>
      <c r="L22" s="5"/>
      <c r="M22" s="5"/>
      <c r="N22" s="5"/>
    </row>
    <row r="23" spans="1:14" ht="15.75" customHeight="1">
      <c r="A23" s="5"/>
      <c r="B23" s="297" t="s">
        <v>21</v>
      </c>
      <c r="C23" s="5"/>
      <c r="D23" s="76"/>
      <c r="E23" s="5"/>
      <c r="F23" s="5"/>
      <c r="G23" s="5"/>
      <c r="H23" s="5"/>
      <c r="I23" s="5"/>
      <c r="J23" s="5"/>
      <c r="K23" s="5"/>
      <c r="L23" s="5"/>
      <c r="M23" s="5"/>
      <c r="N23" s="5"/>
    </row>
    <row r="24" spans="1:14" ht="15.75" customHeight="1">
      <c r="A24" s="5"/>
      <c r="B24" s="297" t="s">
        <v>22</v>
      </c>
      <c r="C24" s="5"/>
      <c r="D24" s="76"/>
      <c r="E24" s="5"/>
      <c r="F24" s="5"/>
      <c r="G24" s="5"/>
      <c r="H24" s="5"/>
      <c r="I24" s="5"/>
      <c r="J24" s="5"/>
      <c r="K24" s="5"/>
      <c r="L24" s="5"/>
      <c r="M24" s="5"/>
      <c r="N24" s="5"/>
    </row>
    <row r="25" spans="1:14" ht="27" customHeight="1" thickBot="1">
      <c r="A25" s="5"/>
      <c r="B25" s="544" t="s">
        <v>23</v>
      </c>
      <c r="C25" s="5"/>
      <c r="D25" s="77"/>
      <c r="E25" s="5"/>
      <c r="F25" s="5"/>
      <c r="G25" s="5"/>
      <c r="H25" s="5"/>
      <c r="I25" s="5"/>
      <c r="J25" s="5"/>
      <c r="K25" s="5"/>
      <c r="L25" s="5"/>
      <c r="M25" s="5"/>
      <c r="N25" s="5"/>
    </row>
    <row r="26" spans="1:14" ht="14.45">
      <c r="A26" s="5"/>
      <c r="B26" s="5"/>
      <c r="C26" s="5"/>
      <c r="D26" s="5"/>
      <c r="E26" s="5"/>
      <c r="F26" s="5"/>
      <c r="G26" s="5"/>
      <c r="H26" s="5"/>
      <c r="I26" s="5"/>
      <c r="J26" s="5"/>
      <c r="K26" s="5"/>
      <c r="L26" s="5"/>
      <c r="M26" s="5"/>
      <c r="N26" s="5"/>
    </row>
    <row r="27" spans="1:14" ht="15">
      <c r="A27" s="5"/>
      <c r="B27" s="5"/>
      <c r="C27" s="5"/>
      <c r="D27" s="5"/>
      <c r="E27" s="5"/>
      <c r="F27" s="5"/>
      <c r="G27" s="5"/>
      <c r="H27" s="5"/>
      <c r="I27" s="5"/>
      <c r="J27" s="5"/>
      <c r="K27" s="5"/>
      <c r="L27" s="5"/>
      <c r="M27" s="5"/>
      <c r="N27" s="5"/>
    </row>
    <row r="28" spans="1:14" ht="15">
      <c r="A28" s="5"/>
      <c r="B28" s="5"/>
      <c r="C28" s="5"/>
      <c r="D28" s="5"/>
      <c r="E28" s="5"/>
      <c r="F28" s="5"/>
      <c r="G28" s="5"/>
      <c r="H28" s="5"/>
      <c r="I28" s="5"/>
      <c r="J28" s="5"/>
      <c r="K28" s="5"/>
      <c r="L28" s="5"/>
      <c r="M28" s="5"/>
      <c r="N28" s="5"/>
    </row>
    <row r="29" spans="1:14" ht="15">
      <c r="A29" s="5"/>
      <c r="B29" s="5"/>
      <c r="C29" s="5"/>
      <c r="D29" s="5"/>
      <c r="E29" s="5"/>
      <c r="F29" s="5"/>
      <c r="G29" s="5"/>
      <c r="H29" s="5"/>
      <c r="I29" s="5"/>
      <c r="J29" s="5"/>
      <c r="K29" s="5"/>
      <c r="L29" s="5"/>
      <c r="M29" s="5"/>
      <c r="N29" s="5"/>
    </row>
    <row r="30" spans="1:14" ht="15">
      <c r="A30" s="5"/>
      <c r="C30" s="5"/>
      <c r="D30" s="5"/>
      <c r="E30" s="5"/>
      <c r="F30" s="5"/>
      <c r="G30" s="5"/>
      <c r="H30" s="5"/>
      <c r="I30" s="5"/>
      <c r="J30" s="5"/>
      <c r="K30" s="5"/>
      <c r="L30" s="5"/>
      <c r="M30" s="5"/>
      <c r="N30" s="5"/>
    </row>
    <row r="31" spans="1:14" ht="15">
      <c r="A31" s="5"/>
      <c r="C31" s="5"/>
      <c r="D31" s="5"/>
      <c r="E31" s="5"/>
      <c r="F31" s="5"/>
      <c r="G31" s="5"/>
      <c r="H31" s="5"/>
      <c r="I31" s="5"/>
      <c r="J31" s="5"/>
      <c r="K31" s="5"/>
      <c r="L31" s="5"/>
      <c r="M31" s="5"/>
      <c r="N31" s="5"/>
    </row>
  </sheetData>
  <phoneticPr fontId="37" type="noConversion"/>
  <hyperlinks>
    <hyperlink ref="B3" location="1.1!A1" display="1.1!A1" xr:uid="{00000000-0004-0000-0000-000000000000}"/>
    <hyperlink ref="B4" location="1.2!A1" display="1.2!A1" xr:uid="{00000000-0004-0000-0000-000001000000}"/>
    <hyperlink ref="B5" location="1.3!A1" display="1.3!A1" xr:uid="{00000000-0004-0000-0000-000002000000}"/>
    <hyperlink ref="B8" location="1.6!A1" display="1.6!A1" xr:uid="{00000000-0004-0000-0000-000003000000}"/>
    <hyperlink ref="B9" location="1.7!A1" display="1.7!A1" xr:uid="{00000000-0004-0000-0000-000004000000}"/>
    <hyperlink ref="B10" location="1.8!A1" display="1.8!A1" xr:uid="{00000000-0004-0000-0000-000005000000}"/>
    <hyperlink ref="B11" location="1.9!A1" display="1.9!A1" xr:uid="{00000000-0004-0000-0000-000006000000}"/>
    <hyperlink ref="B12" location="1.10!A1" display="1.10!A1" xr:uid="{00000000-0004-0000-0000-000007000000}"/>
    <hyperlink ref="B13" location="1.11!A1" display="1.11!A1" xr:uid="{00000000-0004-0000-0000-000008000000}"/>
    <hyperlink ref="B15" location="1.12!A1" display="1.12!A1" xr:uid="{00000000-0004-0000-0000-000009000000}"/>
    <hyperlink ref="B16" location="1.13!A1" display="1.13!A1" xr:uid="{00000000-0004-0000-0000-00000A000000}"/>
    <hyperlink ref="B6" location="1.4!A1" display="1.4!A1" xr:uid="{00000000-0004-0000-0000-00000C000000}"/>
    <hyperlink ref="B7" location="'1.5 '!A1" display="Table 1.5: Per capita (age +16)" xr:uid="{00000000-0004-0000-0000-00000D000000}"/>
    <hyperlink ref="B17" location="'1.14'!A1" display="Table 1.14: National Minimum Wage and National Living Wage" xr:uid="{00000000-0004-0000-0000-00000E000000}"/>
    <hyperlink ref="B18" location="'1.15'!A1" display="Table 1.15: OBR central estimate of the output gap" xr:uid="{00000000-0004-0000-0000-00000F000000}"/>
    <hyperlink ref="B19" location="'1.16'!A1" display="Table 1.16: Potential output forecast" xr:uid="{00000000-0004-0000-0000-000010000000}"/>
    <hyperlink ref="B21" location="'1.18'!A1" display="Table 1.18: Household debt servicing costs" xr:uid="{00000000-0004-0000-0000-000011000000}"/>
    <hyperlink ref="B20" location="'1.17'!A1" display="Table 1.17: Housing market" xr:uid="{00000000-0004-0000-0000-000015000000}"/>
    <hyperlink ref="B14" location="'1.11b'!A1" display="Table 1.11b: Household balance sheet - unsecured household debt" xr:uid="{A5F35F40-13C5-4D69-AFA5-59262A3477BE}"/>
    <hyperlink ref="B25" location="'1.21'!A1" display="Table 1.21: Electricity price forecast " xr:uid="{E0301AC2-3866-45BF-B752-B9EA4C730D15}"/>
    <hyperlink ref="B22" location="'1.19'!A1" display="Table 1.19: Eligible rent growth assumptions" xr:uid="{7C484EB6-B60A-4CE5-B904-4BEE41035FD1}"/>
    <hyperlink ref="B24" location="'1.20b'!A1" display="Table 1.20b: CPI category weights" xr:uid="{5B22E245-F19B-4E19-9996-5B197BD58247}"/>
    <hyperlink ref="B23" location="'1.20'!A1" display="Table 1.20: CPI category inflation" xr:uid="{B85BEBC7-9726-4F63-8C96-EE874F6F9573}"/>
  </hyperlinks>
  <pageMargins left="0.70866141732283472" right="0.70866141732283472" top="0.74803149606299213" bottom="0.74803149606299213" header="0.31496062992125984" footer="0.31496062992125984"/>
  <pageSetup paperSize="9" scale="80" orientation="portrait" r:id="rId1"/>
  <headerFooter>
    <oddHeader>&amp;C&amp;8March 2018 Economic and fiscal outlook: Supplementary economy tables</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C19C3-9AC6-436B-AE97-3E1273D79D37}">
  <sheetPr>
    <tabColor theme="6"/>
  </sheetPr>
  <dimension ref="A1:W141"/>
  <sheetViews>
    <sheetView zoomScaleNormal="100" zoomScaleSheetLayoutView="100" workbookViewId="0"/>
  </sheetViews>
  <sheetFormatPr defaultColWidth="8.875" defaultRowHeight="15.6"/>
  <cols>
    <col min="1" max="1" width="9.125" style="7" customWidth="1"/>
    <col min="2" max="2" width="14.125" style="7" customWidth="1"/>
    <col min="3" max="12" width="14.5" style="7" customWidth="1"/>
    <col min="13" max="16384" width="8.875" style="7"/>
  </cols>
  <sheetData>
    <row r="1" spans="1:20" ht="33.75" customHeight="1" thickBot="1">
      <c r="A1" s="9" t="s">
        <v>24</v>
      </c>
      <c r="B1" s="22"/>
      <c r="C1" s="22"/>
      <c r="D1" s="22"/>
      <c r="E1" s="22"/>
      <c r="F1" s="22"/>
      <c r="G1" s="22"/>
      <c r="H1" s="22"/>
      <c r="K1"/>
    </row>
    <row r="2" spans="1:20" s="183" customFormat="1" ht="18.600000000000001" thickBot="1">
      <c r="B2" s="577" t="s">
        <v>313</v>
      </c>
      <c r="C2" s="578"/>
      <c r="D2" s="578"/>
      <c r="E2" s="578"/>
      <c r="F2" s="578"/>
      <c r="G2" s="578"/>
      <c r="H2" s="578"/>
      <c r="I2" s="578"/>
      <c r="J2" s="578"/>
      <c r="K2" s="578"/>
      <c r="L2" s="583"/>
      <c r="M2" s="7"/>
      <c r="N2" s="184"/>
    </row>
    <row r="3" spans="1:20" s="183" customFormat="1" ht="33.75" customHeight="1">
      <c r="B3" s="174"/>
      <c r="C3" s="231" t="s">
        <v>314</v>
      </c>
      <c r="D3" s="175" t="s">
        <v>315</v>
      </c>
      <c r="E3" s="533" t="s">
        <v>316</v>
      </c>
      <c r="F3" s="533" t="s">
        <v>317</v>
      </c>
      <c r="G3" s="175" t="s">
        <v>318</v>
      </c>
      <c r="H3" s="175" t="s">
        <v>319</v>
      </c>
      <c r="I3" s="175" t="s">
        <v>320</v>
      </c>
      <c r="J3" s="532" t="s">
        <v>321</v>
      </c>
      <c r="K3" s="532" t="s">
        <v>322</v>
      </c>
      <c r="L3" s="232" t="s">
        <v>323</v>
      </c>
      <c r="M3" s="7"/>
      <c r="N3" s="7"/>
      <c r="O3" s="7"/>
      <c r="P3" s="7"/>
      <c r="Q3" s="7"/>
      <c r="R3" s="7"/>
      <c r="S3" s="7"/>
      <c r="T3" s="7"/>
    </row>
    <row r="4" spans="1:20" ht="15.75" customHeight="1">
      <c r="A4" s="23"/>
      <c r="B4" s="161" t="s">
        <v>45</v>
      </c>
      <c r="C4" s="186">
        <v>5.3548</v>
      </c>
      <c r="D4" s="186">
        <v>4.5370999999999997</v>
      </c>
      <c r="E4" s="151">
        <v>5.8566666666666665</v>
      </c>
      <c r="F4" s="151">
        <v>4.1399999999999988</v>
      </c>
      <c r="G4" s="151">
        <v>95.872399999999999</v>
      </c>
      <c r="H4" s="233">
        <v>1.978</v>
      </c>
      <c r="I4" s="233">
        <v>1.3211999999999999</v>
      </c>
      <c r="J4" s="234">
        <v>96.65</v>
      </c>
      <c r="K4" s="236">
        <v>0.52762942963469273</v>
      </c>
      <c r="L4" s="235">
        <v>2927.05</v>
      </c>
    </row>
    <row r="5" spans="1:20" ht="15.75" customHeight="1">
      <c r="A5" s="23"/>
      <c r="B5" s="161" t="s">
        <v>46</v>
      </c>
      <c r="C5" s="186">
        <v>5.0278</v>
      </c>
      <c r="D5" s="186">
        <v>4.8685999999999998</v>
      </c>
      <c r="E5" s="151">
        <v>5.7633333333333328</v>
      </c>
      <c r="F5" s="151">
        <v>3.9783333333333335</v>
      </c>
      <c r="G5" s="151">
        <v>93.050399999999996</v>
      </c>
      <c r="H5" s="233">
        <v>1.9708000000000001</v>
      </c>
      <c r="I5" s="233">
        <v>1.2615000000000001</v>
      </c>
      <c r="J5" s="234">
        <v>122.24</v>
      </c>
      <c r="K5" s="236">
        <v>0.63075505050505054</v>
      </c>
      <c r="L5" s="235">
        <v>2855.6898999999999</v>
      </c>
    </row>
    <row r="6" spans="1:20" ht="15.75" customHeight="1">
      <c r="A6" s="23"/>
      <c r="B6" s="161" t="s">
        <v>47</v>
      </c>
      <c r="C6" s="186">
        <v>5</v>
      </c>
      <c r="D6" s="186">
        <v>4.7851999999999988</v>
      </c>
      <c r="E6" s="151">
        <v>5.796666666666666</v>
      </c>
      <c r="F6" s="151">
        <v>4.0416666666666661</v>
      </c>
      <c r="G6" s="151">
        <v>91.651700000000005</v>
      </c>
      <c r="H6" s="233">
        <v>1.8934</v>
      </c>
      <c r="I6" s="233">
        <v>1.2585999999999999</v>
      </c>
      <c r="J6" s="234">
        <v>115.6</v>
      </c>
      <c r="K6" s="236">
        <v>0.66140476190476194</v>
      </c>
      <c r="L6" s="235">
        <v>2483.6698999999999</v>
      </c>
    </row>
    <row r="7" spans="1:20" ht="15.75" customHeight="1">
      <c r="A7" s="23"/>
      <c r="B7" s="161" t="s">
        <v>48</v>
      </c>
      <c r="C7" s="186">
        <v>3.3672</v>
      </c>
      <c r="D7" s="186">
        <v>4.5358999999999998</v>
      </c>
      <c r="E7" s="151">
        <v>5.3866666666666676</v>
      </c>
      <c r="F7" s="151">
        <v>3.4966666666666666</v>
      </c>
      <c r="G7" s="151">
        <v>83.968699999999998</v>
      </c>
      <c r="H7" s="233">
        <v>1.5742</v>
      </c>
      <c r="I7" s="233">
        <v>1.1957</v>
      </c>
      <c r="J7" s="234">
        <v>55.78</v>
      </c>
      <c r="K7" s="236">
        <v>0.65293928226363007</v>
      </c>
      <c r="L7" s="235">
        <v>2209.29</v>
      </c>
    </row>
    <row r="8" spans="1:20" ht="15.75" customHeight="1">
      <c r="A8" s="23"/>
      <c r="B8" s="161" t="s">
        <v>49</v>
      </c>
      <c r="C8" s="186">
        <v>1.0713999999999999</v>
      </c>
      <c r="D8" s="186">
        <v>4.2020999999999997</v>
      </c>
      <c r="E8" s="151">
        <v>4.083333333333333</v>
      </c>
      <c r="F8" s="151">
        <v>2.1216666666666666</v>
      </c>
      <c r="G8" s="151">
        <v>77.896500000000003</v>
      </c>
      <c r="H8" s="233">
        <v>1.4341999999999999</v>
      </c>
      <c r="I8" s="233">
        <v>1.101</v>
      </c>
      <c r="J8" s="234">
        <v>44.93</v>
      </c>
      <c r="K8" s="236">
        <v>0.45511028138528142</v>
      </c>
      <c r="L8" s="235">
        <v>1984.2</v>
      </c>
    </row>
    <row r="9" spans="1:20" ht="15.75" customHeight="1">
      <c r="A9" s="23"/>
      <c r="B9" s="161" t="s">
        <v>50</v>
      </c>
      <c r="C9" s="186">
        <v>0.5</v>
      </c>
      <c r="D9" s="186">
        <v>4.3659999999999988</v>
      </c>
      <c r="E9" s="151">
        <v>3.6</v>
      </c>
      <c r="F9" s="151">
        <v>1.78</v>
      </c>
      <c r="G9" s="151">
        <v>81.321200000000005</v>
      </c>
      <c r="H9" s="233">
        <v>1.5532999999999999</v>
      </c>
      <c r="I9" s="233">
        <v>1.1389</v>
      </c>
      <c r="J9" s="234">
        <v>59.18</v>
      </c>
      <c r="K9" s="236">
        <v>0.27579151515151512</v>
      </c>
      <c r="L9" s="235">
        <v>2172.1001000000001</v>
      </c>
    </row>
    <row r="10" spans="1:20" ht="15.75" customHeight="1">
      <c r="A10" s="23"/>
      <c r="B10" s="161" t="s">
        <v>51</v>
      </c>
      <c r="C10" s="186">
        <v>0.5</v>
      </c>
      <c r="D10" s="186">
        <v>4.2522000000000002</v>
      </c>
      <c r="E10" s="151">
        <v>3.5766666666666667</v>
      </c>
      <c r="F10" s="151">
        <v>1.6566666666666667</v>
      </c>
      <c r="G10" s="151">
        <v>82.926900000000003</v>
      </c>
      <c r="H10" s="233">
        <v>1.6406000000000001</v>
      </c>
      <c r="I10" s="233">
        <v>1.1475</v>
      </c>
      <c r="J10" s="234">
        <v>68.37</v>
      </c>
      <c r="K10" s="236">
        <v>0.23301544325239973</v>
      </c>
      <c r="L10" s="235">
        <v>2634.8</v>
      </c>
    </row>
    <row r="11" spans="1:20" ht="15.75" customHeight="1">
      <c r="A11" s="23"/>
      <c r="B11" s="161" t="s">
        <v>52</v>
      </c>
      <c r="C11" s="186">
        <v>0.5</v>
      </c>
      <c r="D11" s="186">
        <v>4.1970999999999998</v>
      </c>
      <c r="E11" s="151">
        <v>3.5733333333333324</v>
      </c>
      <c r="F11" s="151">
        <v>1.6133333333333335</v>
      </c>
      <c r="G11" s="151">
        <v>80.388599999999997</v>
      </c>
      <c r="H11" s="233">
        <v>1.6343000000000001</v>
      </c>
      <c r="I11" s="233">
        <v>1.1057999999999999</v>
      </c>
      <c r="J11" s="234">
        <v>74.98</v>
      </c>
      <c r="K11" s="236">
        <v>0.27863333333333334</v>
      </c>
      <c r="L11" s="235">
        <v>2760.8</v>
      </c>
    </row>
    <row r="12" spans="1:20" ht="15.75" customHeight="1">
      <c r="A12" s="23"/>
      <c r="B12" s="161" t="s">
        <v>53</v>
      </c>
      <c r="C12" s="186">
        <v>0.5</v>
      </c>
      <c r="D12" s="186">
        <v>4.5056000000000003</v>
      </c>
      <c r="E12" s="151">
        <v>3.6666666666666665</v>
      </c>
      <c r="F12" s="151">
        <v>1.6483333333333334</v>
      </c>
      <c r="G12" s="151">
        <v>79.619399999999999</v>
      </c>
      <c r="H12" s="233">
        <v>1.5584</v>
      </c>
      <c r="I12" s="233">
        <v>1.1269</v>
      </c>
      <c r="J12" s="234">
        <v>76.67</v>
      </c>
      <c r="K12" s="236">
        <v>0.35896666666666666</v>
      </c>
      <c r="L12" s="235">
        <v>2910.2</v>
      </c>
    </row>
    <row r="13" spans="1:20" ht="15.75" customHeight="1">
      <c r="A13" s="23"/>
      <c r="B13" s="161" t="s">
        <v>54</v>
      </c>
      <c r="C13" s="186">
        <v>0.5</v>
      </c>
      <c r="D13" s="186">
        <v>4.3617999999999988</v>
      </c>
      <c r="E13" s="151">
        <v>3.66</v>
      </c>
      <c r="F13" s="151">
        <v>1.6766666666666667</v>
      </c>
      <c r="G13" s="151">
        <v>79.898099999999999</v>
      </c>
      <c r="H13" s="233">
        <v>1.4908999999999999</v>
      </c>
      <c r="I13" s="233">
        <v>1.1747000000000001</v>
      </c>
      <c r="J13" s="234">
        <v>78.67</v>
      </c>
      <c r="K13" s="236">
        <v>0.3814333333333334</v>
      </c>
      <c r="L13" s="235">
        <v>2543.5</v>
      </c>
    </row>
    <row r="14" spans="1:20" ht="15.75" customHeight="1">
      <c r="A14" s="23"/>
      <c r="B14" s="161" t="s">
        <v>55</v>
      </c>
      <c r="C14" s="186">
        <v>0.5</v>
      </c>
      <c r="D14" s="186">
        <v>4.0317999999999996</v>
      </c>
      <c r="E14" s="151">
        <v>3.57</v>
      </c>
      <c r="F14" s="151">
        <v>1.6633333333333331</v>
      </c>
      <c r="G14" s="151">
        <v>81.763800000000003</v>
      </c>
      <c r="H14" s="233">
        <v>1.5509999999999999</v>
      </c>
      <c r="I14" s="233">
        <v>1.1995</v>
      </c>
      <c r="J14" s="234">
        <v>76.41</v>
      </c>
      <c r="K14" s="236">
        <v>0.4310666666666666</v>
      </c>
      <c r="L14" s="235">
        <v>2867.6001000000001</v>
      </c>
    </row>
    <row r="15" spans="1:20" ht="15.75" customHeight="1">
      <c r="A15" s="23"/>
      <c r="B15" s="161" t="s">
        <v>56</v>
      </c>
      <c r="C15" s="186">
        <v>0.5</v>
      </c>
      <c r="D15" s="186">
        <v>4.0978000000000012</v>
      </c>
      <c r="E15" s="151">
        <v>3.5066666666666664</v>
      </c>
      <c r="F15" s="151">
        <v>1.7016666666666669</v>
      </c>
      <c r="G15" s="151">
        <v>80.296499999999995</v>
      </c>
      <c r="H15" s="233">
        <v>1.5810999999999999</v>
      </c>
      <c r="I15" s="233">
        <v>1.1638999999999999</v>
      </c>
      <c r="J15" s="234">
        <v>86.79000000000002</v>
      </c>
      <c r="K15" s="236">
        <v>0.52639999999999998</v>
      </c>
      <c r="L15" s="235">
        <v>3062.8998999999999</v>
      </c>
    </row>
    <row r="16" spans="1:20" ht="15.75" customHeight="1">
      <c r="A16" s="23"/>
      <c r="B16" s="161" t="s">
        <v>57</v>
      </c>
      <c r="C16" s="186">
        <v>0.5</v>
      </c>
      <c r="D16" s="186">
        <v>4.3441000000000001</v>
      </c>
      <c r="E16" s="151">
        <v>3.4966666666666666</v>
      </c>
      <c r="F16" s="151">
        <v>1.7216666666666669</v>
      </c>
      <c r="G16" s="151">
        <v>80.819199999999995</v>
      </c>
      <c r="H16" s="233">
        <v>1.6033999999999999</v>
      </c>
      <c r="I16" s="233">
        <v>1.171</v>
      </c>
      <c r="J16" s="234">
        <v>104.9</v>
      </c>
      <c r="K16" s="236">
        <v>0.56703333333333339</v>
      </c>
      <c r="L16" s="235">
        <v>3067.7</v>
      </c>
    </row>
    <row r="17" spans="1:12" ht="15.75" customHeight="1">
      <c r="A17" s="23"/>
      <c r="B17" s="161" t="s">
        <v>58</v>
      </c>
      <c r="C17" s="186">
        <v>0.5</v>
      </c>
      <c r="D17" s="186">
        <v>4.181</v>
      </c>
      <c r="E17" s="151">
        <v>3.47</v>
      </c>
      <c r="F17" s="151">
        <v>1.7816666666666665</v>
      </c>
      <c r="G17" s="151">
        <v>79.436400000000006</v>
      </c>
      <c r="H17" s="233">
        <v>1.6286</v>
      </c>
      <c r="I17" s="233">
        <v>1.1329</v>
      </c>
      <c r="J17" s="234">
        <v>117.12</v>
      </c>
      <c r="K17" s="236">
        <v>0.57496666666666674</v>
      </c>
      <c r="L17" s="235">
        <v>3096.72</v>
      </c>
    </row>
    <row r="18" spans="1:12" ht="15.75" customHeight="1">
      <c r="A18" s="23"/>
      <c r="B18" s="161" t="s">
        <v>59</v>
      </c>
      <c r="C18" s="186">
        <v>0.5</v>
      </c>
      <c r="D18" s="186">
        <v>3.7444999999999999</v>
      </c>
      <c r="E18" s="151">
        <v>3.4</v>
      </c>
      <c r="F18" s="151">
        <v>1.8166666666666669</v>
      </c>
      <c r="G18" s="151">
        <v>79.217200000000005</v>
      </c>
      <c r="H18" s="233">
        <v>1.6091</v>
      </c>
      <c r="I18" s="233">
        <v>1.1402000000000001</v>
      </c>
      <c r="J18" s="234">
        <v>113</v>
      </c>
      <c r="K18" s="236">
        <v>0.54263333333333341</v>
      </c>
      <c r="L18" s="235">
        <v>2654.38</v>
      </c>
    </row>
    <row r="19" spans="1:12" ht="15.75" customHeight="1">
      <c r="A19" s="23"/>
      <c r="B19" s="161" t="s">
        <v>60</v>
      </c>
      <c r="C19" s="186">
        <v>0.5</v>
      </c>
      <c r="D19" s="186">
        <v>3.0827</v>
      </c>
      <c r="E19" s="151">
        <v>3.3666666666666667</v>
      </c>
      <c r="F19" s="151">
        <v>1.8866666666666665</v>
      </c>
      <c r="G19" s="151">
        <v>80.302999999999997</v>
      </c>
      <c r="H19" s="233">
        <v>1.5720000000000001</v>
      </c>
      <c r="I19" s="233">
        <v>1.1659999999999999</v>
      </c>
      <c r="J19" s="234">
        <v>109.31</v>
      </c>
      <c r="K19" s="236">
        <v>0.56746666666666667</v>
      </c>
      <c r="L19" s="235">
        <v>2857.88</v>
      </c>
    </row>
    <row r="20" spans="1:12" ht="15.75" customHeight="1">
      <c r="A20" s="23"/>
      <c r="B20" s="161" t="s">
        <v>61</v>
      </c>
      <c r="C20" s="186">
        <v>0.5</v>
      </c>
      <c r="D20" s="186">
        <v>3.0583</v>
      </c>
      <c r="E20" s="151">
        <v>3.3666666666666667</v>
      </c>
      <c r="F20" s="151">
        <v>1.9116666666666664</v>
      </c>
      <c r="G20" s="151">
        <v>81.172899999999998</v>
      </c>
      <c r="H20" s="233">
        <v>1.5712999999999999</v>
      </c>
      <c r="I20" s="233">
        <v>1.1984999999999999</v>
      </c>
      <c r="J20" s="234">
        <v>118.53846320346318</v>
      </c>
      <c r="K20" s="233">
        <v>0.59426666666666672</v>
      </c>
      <c r="L20" s="235">
        <v>3002.78</v>
      </c>
    </row>
    <row r="21" spans="1:12" ht="15.75" customHeight="1">
      <c r="A21" s="23"/>
      <c r="B21" s="161" t="s">
        <v>62</v>
      </c>
      <c r="C21" s="186">
        <v>0.5</v>
      </c>
      <c r="D21" s="186">
        <v>2.9188000000000001</v>
      </c>
      <c r="E21" s="151">
        <v>3.3800000000000008</v>
      </c>
      <c r="F21" s="151">
        <v>1.9499999999999993</v>
      </c>
      <c r="G21" s="151">
        <v>83.154600000000002</v>
      </c>
      <c r="H21" s="233">
        <v>1.5833999999999999</v>
      </c>
      <c r="I21" s="233">
        <v>1.2343999999999999</v>
      </c>
      <c r="J21" s="234">
        <v>109.01123034859876</v>
      </c>
      <c r="K21" s="233">
        <v>0.57366666666666666</v>
      </c>
      <c r="L21" s="235">
        <v>2891.45</v>
      </c>
    </row>
    <row r="22" spans="1:12" ht="15.75" customHeight="1">
      <c r="A22" s="23"/>
      <c r="B22" s="161" t="s">
        <v>63</v>
      </c>
      <c r="C22" s="186">
        <v>0.5</v>
      </c>
      <c r="D22" s="186">
        <v>2.6795</v>
      </c>
      <c r="E22" s="151">
        <v>3.3733333333333335</v>
      </c>
      <c r="F22" s="151">
        <v>1.96</v>
      </c>
      <c r="G22" s="151">
        <v>84.080799999999996</v>
      </c>
      <c r="H22" s="233">
        <v>1.5798000000000001</v>
      </c>
      <c r="I22" s="233">
        <v>1.2633000000000001</v>
      </c>
      <c r="J22" s="234">
        <v>109.5746185770751</v>
      </c>
      <c r="K22" s="233">
        <v>0.56859999999999988</v>
      </c>
      <c r="L22" s="235">
        <v>2998.86</v>
      </c>
    </row>
    <row r="23" spans="1:12" ht="15.75" customHeight="1">
      <c r="A23" s="23"/>
      <c r="B23" s="161" t="s">
        <v>64</v>
      </c>
      <c r="C23" s="186">
        <v>0.5</v>
      </c>
      <c r="D23" s="186">
        <v>2.8052000000000001</v>
      </c>
      <c r="E23" s="151">
        <v>3.3800000000000008</v>
      </c>
      <c r="F23" s="151">
        <v>1.97</v>
      </c>
      <c r="G23" s="151">
        <v>83.626800000000003</v>
      </c>
      <c r="H23" s="233">
        <v>1.6057999999999999</v>
      </c>
      <c r="I23" s="233">
        <v>1.2383999999999999</v>
      </c>
      <c r="J23" s="234">
        <v>110.16188683170374</v>
      </c>
      <c r="K23" s="233">
        <v>0.65159999999999996</v>
      </c>
      <c r="L23" s="235">
        <v>3093.41</v>
      </c>
    </row>
    <row r="24" spans="1:12" ht="15.75" customHeight="1">
      <c r="A24" s="23"/>
      <c r="B24" s="161" t="s">
        <v>65</v>
      </c>
      <c r="C24" s="186">
        <v>0.5</v>
      </c>
      <c r="D24" s="186">
        <v>3.0247000000000002</v>
      </c>
      <c r="E24" s="151">
        <v>3.3666666666666667</v>
      </c>
      <c r="F24" s="151">
        <v>1.9333333333333331</v>
      </c>
      <c r="G24" s="151">
        <v>80.322900000000004</v>
      </c>
      <c r="H24" s="233">
        <v>1.5519000000000001</v>
      </c>
      <c r="I24" s="233">
        <v>1.1751</v>
      </c>
      <c r="J24" s="234">
        <v>112.72119696969698</v>
      </c>
      <c r="K24" s="233">
        <v>0.74093333333333333</v>
      </c>
      <c r="L24" s="235">
        <v>3280.64</v>
      </c>
    </row>
    <row r="25" spans="1:12" ht="15.75" customHeight="1">
      <c r="A25" s="23"/>
      <c r="B25" s="161" t="s">
        <v>66</v>
      </c>
      <c r="C25" s="186">
        <v>0.5</v>
      </c>
      <c r="D25" s="186">
        <v>2.9445999999999999</v>
      </c>
      <c r="E25" s="151">
        <v>3.3433333333333337</v>
      </c>
      <c r="F25" s="151">
        <v>1.8116666666666668</v>
      </c>
      <c r="G25" s="151">
        <v>80.518100000000004</v>
      </c>
      <c r="H25" s="233">
        <v>1.5358000000000001</v>
      </c>
      <c r="I25" s="233">
        <v>1.1756</v>
      </c>
      <c r="J25" s="234">
        <v>103.34427128427129</v>
      </c>
      <c r="K25" s="233">
        <v>0.65529999999999999</v>
      </c>
      <c r="L25" s="235">
        <v>3289.71</v>
      </c>
    </row>
    <row r="26" spans="1:12" ht="15.75" customHeight="1">
      <c r="A26" s="23"/>
      <c r="B26" s="161" t="s">
        <v>67</v>
      </c>
      <c r="C26" s="186">
        <v>0.5</v>
      </c>
      <c r="D26" s="186">
        <v>3.3788</v>
      </c>
      <c r="E26" s="151">
        <v>3.3166666666666664</v>
      </c>
      <c r="F26" s="151">
        <v>1.7133333333333334</v>
      </c>
      <c r="G26" s="151">
        <v>81.232799999999997</v>
      </c>
      <c r="H26" s="233">
        <v>1.5504</v>
      </c>
      <c r="I26" s="233">
        <v>1.1708000000000001</v>
      </c>
      <c r="J26" s="234">
        <v>109.78821256038648</v>
      </c>
      <c r="K26" s="233">
        <v>0.65196666666666658</v>
      </c>
      <c r="L26" s="235">
        <v>3443.85</v>
      </c>
    </row>
    <row r="27" spans="1:12" ht="15.75" customHeight="1">
      <c r="A27" s="23"/>
      <c r="B27" s="161" t="s">
        <v>68</v>
      </c>
      <c r="C27" s="186">
        <v>0.5</v>
      </c>
      <c r="D27" s="186">
        <v>3.4007999999999998</v>
      </c>
      <c r="E27" s="151">
        <v>3.28</v>
      </c>
      <c r="F27" s="151">
        <v>1.61</v>
      </c>
      <c r="G27" s="151">
        <v>83.549899999999994</v>
      </c>
      <c r="H27" s="233">
        <v>1.6185</v>
      </c>
      <c r="I27" s="233">
        <v>1.1890000000000001</v>
      </c>
      <c r="J27" s="234">
        <v>109.3986221532091</v>
      </c>
      <c r="K27" s="233">
        <v>0.67573333333333341</v>
      </c>
      <c r="L27" s="235">
        <v>3609.63</v>
      </c>
    </row>
    <row r="28" spans="1:12" ht="15.75" customHeight="1">
      <c r="A28" s="23"/>
      <c r="B28" s="161" t="s">
        <v>69</v>
      </c>
      <c r="C28" s="186">
        <v>0.5</v>
      </c>
      <c r="D28" s="186">
        <v>3.3818000000000001</v>
      </c>
      <c r="E28" s="151">
        <v>3.25</v>
      </c>
      <c r="F28" s="151">
        <v>1.5183333333333333</v>
      </c>
      <c r="G28" s="151">
        <v>85.562299999999979</v>
      </c>
      <c r="H28" s="233">
        <v>1.6551</v>
      </c>
      <c r="I28" s="233">
        <v>1.2079</v>
      </c>
      <c r="J28" s="234">
        <v>107.98100144300146</v>
      </c>
      <c r="K28" s="233">
        <v>0.60163333333333335</v>
      </c>
      <c r="L28" s="235">
        <v>3555.59</v>
      </c>
    </row>
    <row r="29" spans="1:12" ht="15.75" customHeight="1">
      <c r="A29" s="23"/>
      <c r="B29" s="161" t="s">
        <v>70</v>
      </c>
      <c r="C29" s="186">
        <v>0.5</v>
      </c>
      <c r="D29" s="186">
        <v>3.2858999999999998</v>
      </c>
      <c r="E29" s="151">
        <v>3.2333333333333334</v>
      </c>
      <c r="F29" s="151">
        <v>1.3983333333333334</v>
      </c>
      <c r="G29" s="151">
        <v>86.896900000000002</v>
      </c>
      <c r="H29" s="233">
        <v>1.6832</v>
      </c>
      <c r="I29" s="233">
        <v>1.2278</v>
      </c>
      <c r="J29" s="234">
        <v>109.90686507936508</v>
      </c>
      <c r="K29" s="233">
        <v>0.44906666666666673</v>
      </c>
      <c r="L29" s="235">
        <v>3600.19</v>
      </c>
    </row>
    <row r="30" spans="1:12" ht="15.75" customHeight="1">
      <c r="A30" s="23"/>
      <c r="B30" s="161" t="s">
        <v>71</v>
      </c>
      <c r="C30" s="186">
        <v>0.5</v>
      </c>
      <c r="D30" s="186">
        <v>3.0728</v>
      </c>
      <c r="E30" s="151">
        <v>3.2133333333333338</v>
      </c>
      <c r="F30" s="151">
        <v>1.3016666666666667</v>
      </c>
      <c r="G30" s="151">
        <v>88.002399999999994</v>
      </c>
      <c r="H30" s="233">
        <v>1.67</v>
      </c>
      <c r="I30" s="233">
        <v>1.2599</v>
      </c>
      <c r="J30" s="234">
        <v>103.19166337285904</v>
      </c>
      <c r="K30" s="233">
        <v>0.42183333333333339</v>
      </c>
      <c r="L30" s="235">
        <v>3533.93</v>
      </c>
    </row>
    <row r="31" spans="1:12" ht="15.75" customHeight="1">
      <c r="A31" s="23"/>
      <c r="B31" s="161" t="s">
        <v>72</v>
      </c>
      <c r="C31" s="186">
        <v>0.5</v>
      </c>
      <c r="D31" s="186">
        <v>2.6676000000000002</v>
      </c>
      <c r="E31" s="151">
        <v>3.186666666666667</v>
      </c>
      <c r="F31" s="151">
        <v>1.2716666666666667</v>
      </c>
      <c r="G31" s="151">
        <v>87.28</v>
      </c>
      <c r="H31" s="233">
        <v>1.5838000000000001</v>
      </c>
      <c r="I31" s="233">
        <v>1.2670999999999999</v>
      </c>
      <c r="J31" s="234">
        <v>76.861170807453405</v>
      </c>
      <c r="K31" s="233">
        <v>0.52959999999999996</v>
      </c>
      <c r="L31" s="235">
        <v>3521.22</v>
      </c>
    </row>
    <row r="32" spans="1:12" ht="15.75" customHeight="1">
      <c r="A32" s="23"/>
      <c r="B32" s="161" t="s">
        <v>73</v>
      </c>
      <c r="C32" s="186">
        <v>0.5</v>
      </c>
      <c r="D32" s="186">
        <v>2.2162000000000006</v>
      </c>
      <c r="E32" s="151">
        <v>3.1533333333333338</v>
      </c>
      <c r="F32" s="151">
        <v>1.2283333333333335</v>
      </c>
      <c r="G32" s="151">
        <v>89.378799999999998</v>
      </c>
      <c r="H32" s="233">
        <v>1.5139</v>
      </c>
      <c r="I32" s="233">
        <v>1.3463000000000001</v>
      </c>
      <c r="J32" s="234">
        <v>54.935525252525267</v>
      </c>
      <c r="K32" s="233">
        <v>0.47933333333333328</v>
      </c>
      <c r="L32" s="235">
        <v>3663.58</v>
      </c>
    </row>
    <row r="33" spans="1:12" ht="15.75" customHeight="1">
      <c r="A33" s="23"/>
      <c r="B33" s="161" t="s">
        <v>74</v>
      </c>
      <c r="C33" s="186">
        <v>0.5</v>
      </c>
      <c r="D33" s="186">
        <v>2.4468999999999999</v>
      </c>
      <c r="E33" s="151">
        <v>3.1066666666666669</v>
      </c>
      <c r="F33" s="151">
        <v>1.1916666666666669</v>
      </c>
      <c r="G33" s="151">
        <v>91.171400000000006</v>
      </c>
      <c r="H33" s="233">
        <v>1.534</v>
      </c>
      <c r="I33" s="233">
        <v>1.3863000000000003</v>
      </c>
      <c r="J33" s="234">
        <v>63.184528708133961</v>
      </c>
      <c r="K33" s="233">
        <v>0.44773333333333326</v>
      </c>
      <c r="L33" s="235">
        <v>3570.58</v>
      </c>
    </row>
    <row r="34" spans="1:12" ht="15.75" customHeight="1">
      <c r="A34" s="23"/>
      <c r="B34" s="161" t="s">
        <v>75</v>
      </c>
      <c r="C34" s="186">
        <v>0.5</v>
      </c>
      <c r="D34" s="186">
        <v>2.4849999999999999</v>
      </c>
      <c r="E34" s="151">
        <v>3.0566666666666662</v>
      </c>
      <c r="F34" s="151">
        <v>1.1966666666666661</v>
      </c>
      <c r="G34" s="151">
        <v>92.841099999999997</v>
      </c>
      <c r="H34" s="233">
        <v>1.5488</v>
      </c>
      <c r="I34" s="233">
        <v>1.3936999999999999</v>
      </c>
      <c r="J34" s="234">
        <v>50.718736495388669</v>
      </c>
      <c r="K34" s="233">
        <v>0.41399999999999998</v>
      </c>
      <c r="L34" s="235">
        <v>3335.92</v>
      </c>
    </row>
    <row r="35" spans="1:12" ht="15.75" customHeight="1">
      <c r="A35" s="23"/>
      <c r="B35" s="161" t="s">
        <v>76</v>
      </c>
      <c r="C35" s="186">
        <v>0.5</v>
      </c>
      <c r="D35" s="186">
        <v>2.4842</v>
      </c>
      <c r="E35" s="151">
        <v>3.01</v>
      </c>
      <c r="F35" s="151">
        <v>1.1399999999999999</v>
      </c>
      <c r="G35" s="151">
        <v>92.134100000000004</v>
      </c>
      <c r="H35" s="233">
        <v>1.5173000000000001</v>
      </c>
      <c r="I35" s="233">
        <v>1.3862000000000001</v>
      </c>
      <c r="J35" s="234">
        <v>44.515266955266952</v>
      </c>
      <c r="K35" s="233">
        <v>0.36496666666666672</v>
      </c>
      <c r="L35" s="235">
        <v>3444.26</v>
      </c>
    </row>
    <row r="36" spans="1:12" ht="15.75" customHeight="1">
      <c r="A36" s="23"/>
      <c r="B36" s="161" t="s">
        <v>77</v>
      </c>
      <c r="C36" s="186">
        <v>0.5</v>
      </c>
      <c r="D36" s="186">
        <v>2.2665000000000002</v>
      </c>
      <c r="E36" s="151">
        <v>2.95</v>
      </c>
      <c r="F36" s="151">
        <v>1.0883333333333334</v>
      </c>
      <c r="G36" s="151">
        <v>86.9529</v>
      </c>
      <c r="H36" s="233">
        <v>1.4307000000000001</v>
      </c>
      <c r="I36" s="233">
        <v>1.2981</v>
      </c>
      <c r="J36" s="234">
        <v>35.264500000000005</v>
      </c>
      <c r="K36" s="233">
        <v>0.30436666666666667</v>
      </c>
      <c r="L36" s="235">
        <v>3291.6256451612894</v>
      </c>
    </row>
    <row r="37" spans="1:12" ht="15.75" customHeight="1">
      <c r="A37" s="23"/>
      <c r="B37" s="161" t="s">
        <v>78</v>
      </c>
      <c r="C37" s="186">
        <v>0.5</v>
      </c>
      <c r="D37" s="186">
        <v>2.1267999999999998</v>
      </c>
      <c r="E37" s="151">
        <v>2.9033333333333338</v>
      </c>
      <c r="F37" s="151">
        <v>1.0183333333333335</v>
      </c>
      <c r="G37" s="151">
        <v>85.501900000000006</v>
      </c>
      <c r="H37" s="233">
        <v>1.4341999999999999</v>
      </c>
      <c r="I37" s="233">
        <v>1.2702</v>
      </c>
      <c r="J37" s="234">
        <v>47.073495670995669</v>
      </c>
      <c r="K37" s="233">
        <v>0.31350000000000011</v>
      </c>
      <c r="L37" s="235">
        <v>3403.7133333333322</v>
      </c>
    </row>
    <row r="38" spans="1:12" ht="15.75" customHeight="1">
      <c r="A38" s="23"/>
      <c r="B38" s="161" t="s">
        <v>79</v>
      </c>
      <c r="C38" s="186">
        <v>0.34229999999999999</v>
      </c>
      <c r="D38" s="186">
        <v>1.3861000000000001</v>
      </c>
      <c r="E38" s="151">
        <v>2.82</v>
      </c>
      <c r="F38" s="151">
        <v>0.95499999999999996</v>
      </c>
      <c r="G38" s="151">
        <v>78.805899999999994</v>
      </c>
      <c r="H38" s="233">
        <v>1.3127</v>
      </c>
      <c r="I38" s="233">
        <v>1.1762999999999999</v>
      </c>
      <c r="J38" s="234">
        <v>47.059891774891774</v>
      </c>
      <c r="K38" s="233">
        <v>0.31006666666666666</v>
      </c>
      <c r="L38" s="235">
        <v>3677.4599999999991</v>
      </c>
    </row>
    <row r="39" spans="1:12" ht="15.75" customHeight="1">
      <c r="A39" s="23"/>
      <c r="B39" s="161" t="s">
        <v>80</v>
      </c>
      <c r="C39" s="186">
        <v>0.25</v>
      </c>
      <c r="D39" s="186">
        <v>1.8673</v>
      </c>
      <c r="E39" s="151">
        <v>2.686666666666667</v>
      </c>
      <c r="F39" s="151">
        <v>0.80666666666666653</v>
      </c>
      <c r="G39" s="151">
        <v>76.551699999999997</v>
      </c>
      <c r="H39" s="233">
        <v>1.2415</v>
      </c>
      <c r="I39" s="233">
        <v>1.1515</v>
      </c>
      <c r="J39" s="234">
        <v>51.173163059163073</v>
      </c>
      <c r="K39" s="233">
        <v>0.4582666666666666</v>
      </c>
      <c r="L39" s="235">
        <v>3760.9374603174601</v>
      </c>
    </row>
    <row r="40" spans="1:12" ht="15.75" customHeight="1">
      <c r="A40" s="23"/>
      <c r="B40" s="161" t="s">
        <v>81</v>
      </c>
      <c r="C40" s="186">
        <v>0.25</v>
      </c>
      <c r="D40" s="186">
        <v>1.9011</v>
      </c>
      <c r="E40" s="151">
        <v>2.6266666666666665</v>
      </c>
      <c r="F40" s="151">
        <v>0.67833333333333334</v>
      </c>
      <c r="G40" s="151">
        <v>77.039599999999979</v>
      </c>
      <c r="H40" s="233">
        <v>1.2393000000000001</v>
      </c>
      <c r="I40" s="233">
        <v>1.1627000000000001</v>
      </c>
      <c r="J40" s="234">
        <v>54.779259834368531</v>
      </c>
      <c r="K40" s="233">
        <v>0.48473333333333335</v>
      </c>
      <c r="L40" s="235">
        <v>3953.26953</v>
      </c>
    </row>
    <row r="41" spans="1:12" ht="15.75" customHeight="1">
      <c r="A41" s="23"/>
      <c r="B41" s="161" t="s">
        <v>82</v>
      </c>
      <c r="C41" s="186">
        <v>0.25</v>
      </c>
      <c r="D41" s="186">
        <v>1.7194</v>
      </c>
      <c r="E41" s="151">
        <v>2.5866666666666664</v>
      </c>
      <c r="F41" s="151">
        <v>0.63500000000000001</v>
      </c>
      <c r="G41" s="151">
        <v>77.939899999999994</v>
      </c>
      <c r="H41" s="233">
        <v>1.2806999999999999</v>
      </c>
      <c r="I41" s="233">
        <v>1.1620999999999999</v>
      </c>
      <c r="J41" s="234">
        <v>50.959494487206157</v>
      </c>
      <c r="K41" s="233">
        <v>0.37953333333333328</v>
      </c>
      <c r="L41" s="235">
        <v>4046.2496700000002</v>
      </c>
    </row>
    <row r="42" spans="1:12" ht="15.75" customHeight="1">
      <c r="A42" s="23"/>
      <c r="B42" s="161" t="s">
        <v>83</v>
      </c>
      <c r="C42" s="186">
        <v>0.25</v>
      </c>
      <c r="D42" s="186">
        <v>1.8158000000000001</v>
      </c>
      <c r="E42" s="151">
        <v>2.5333333333333332</v>
      </c>
      <c r="F42" s="151">
        <v>0.60499999999999998</v>
      </c>
      <c r="G42" s="151">
        <v>76.552899999999994</v>
      </c>
      <c r="H42" s="233">
        <v>1.3089</v>
      </c>
      <c r="I42" s="233">
        <v>1.1144000000000001</v>
      </c>
      <c r="J42" s="234">
        <v>52.239624819624822</v>
      </c>
      <c r="K42" s="233">
        <v>0.41593333333333327</v>
      </c>
      <c r="L42" s="235">
        <v>4043.95766</v>
      </c>
    </row>
    <row r="43" spans="1:12" ht="15.75" customHeight="1">
      <c r="A43" s="23"/>
      <c r="B43" s="161" t="s">
        <v>84</v>
      </c>
      <c r="C43" s="186">
        <v>0.40870000000000001</v>
      </c>
      <c r="D43" s="186">
        <v>1.8541000000000001</v>
      </c>
      <c r="E43" s="151">
        <v>2.5166666666666666</v>
      </c>
      <c r="F43" s="151">
        <v>0.62</v>
      </c>
      <c r="G43" s="151">
        <v>77.6935</v>
      </c>
      <c r="H43" s="233">
        <v>1.3267</v>
      </c>
      <c r="I43" s="233">
        <v>1.1269</v>
      </c>
      <c r="J43" s="234">
        <v>61.547687400318978</v>
      </c>
      <c r="K43" s="233">
        <v>0.52213333333333334</v>
      </c>
      <c r="L43" s="235">
        <v>4106.1685699999998</v>
      </c>
    </row>
    <row r="44" spans="1:12" ht="15.75" customHeight="1">
      <c r="A44" s="23"/>
      <c r="B44" s="161" t="s">
        <v>85</v>
      </c>
      <c r="C44" s="186">
        <v>0.5</v>
      </c>
      <c r="D44" s="186">
        <v>1.8807</v>
      </c>
      <c r="E44" s="151">
        <v>2.52</v>
      </c>
      <c r="F44" s="151">
        <v>0.67333333333333334</v>
      </c>
      <c r="G44" s="151">
        <v>79.015500000000003</v>
      </c>
      <c r="H44" s="233">
        <v>1.3918999999999997</v>
      </c>
      <c r="I44" s="233">
        <v>1.1324000000000001</v>
      </c>
      <c r="J44" s="234">
        <v>67.225344877344867</v>
      </c>
      <c r="K44" s="233">
        <v>0.57899999999999996</v>
      </c>
      <c r="L44" s="235">
        <v>4048.65317</v>
      </c>
    </row>
    <row r="45" spans="1:12" ht="15.75" customHeight="1">
      <c r="A45" s="23"/>
      <c r="B45" s="161" t="s">
        <v>86</v>
      </c>
      <c r="C45" s="186">
        <v>0.5</v>
      </c>
      <c r="D45" s="186">
        <v>1.8263</v>
      </c>
      <c r="E45" s="151">
        <v>2.4833333333333334</v>
      </c>
      <c r="F45" s="151">
        <v>0.67</v>
      </c>
      <c r="G45" s="151">
        <v>79.09</v>
      </c>
      <c r="H45" s="233">
        <v>1.3602000000000001</v>
      </c>
      <c r="I45" s="233">
        <v>1.1416999999999999</v>
      </c>
      <c r="J45" s="234">
        <v>75.048982683982686</v>
      </c>
      <c r="K45" s="233">
        <v>0.5383</v>
      </c>
      <c r="L45" s="235">
        <v>4155.3656499999997</v>
      </c>
    </row>
    <row r="46" spans="1:12" ht="15.75" customHeight="1">
      <c r="A46" s="23"/>
      <c r="B46" s="161" t="s">
        <v>87</v>
      </c>
      <c r="C46" s="186">
        <v>0.66020000000000001</v>
      </c>
      <c r="D46" s="186">
        <v>1.7793000000000001</v>
      </c>
      <c r="E46" s="151">
        <v>2.48</v>
      </c>
      <c r="F46" s="151">
        <v>0.67500000000000004</v>
      </c>
      <c r="G46" s="151">
        <v>77.796300000000002</v>
      </c>
      <c r="H46" s="233">
        <v>1.3036000000000001</v>
      </c>
      <c r="I46" s="233">
        <v>1.1207</v>
      </c>
      <c r="J46" s="234">
        <v>76.051322793148884</v>
      </c>
      <c r="K46" s="233">
        <v>0.64826666666666666</v>
      </c>
      <c r="L46" s="235">
        <v>4157.5206200000002</v>
      </c>
    </row>
    <row r="47" spans="1:12" ht="15.75" customHeight="1">
      <c r="A47" s="23"/>
      <c r="B47" s="161" t="s">
        <v>88</v>
      </c>
      <c r="C47" s="186">
        <v>0.75</v>
      </c>
      <c r="D47" s="186">
        <v>1.8591</v>
      </c>
      <c r="E47" s="151">
        <v>2.4933333333333336</v>
      </c>
      <c r="F47" s="151">
        <v>0.71166666666666667</v>
      </c>
      <c r="G47" s="151">
        <v>77.775499999999994</v>
      </c>
      <c r="H47" s="233">
        <v>1.2866</v>
      </c>
      <c r="I47" s="233">
        <v>1.1274999999999999</v>
      </c>
      <c r="J47" s="234">
        <v>68.208757367727628</v>
      </c>
      <c r="K47" s="233">
        <v>0.64880000000000004</v>
      </c>
      <c r="L47" s="235">
        <v>3837.4020300000002</v>
      </c>
    </row>
    <row r="48" spans="1:12" ht="15.75" customHeight="1">
      <c r="A48" s="23"/>
      <c r="B48" s="161" t="s">
        <v>89</v>
      </c>
      <c r="C48" s="186">
        <v>0.75</v>
      </c>
      <c r="D48" s="186">
        <v>1.6561999999999999</v>
      </c>
      <c r="E48" s="151">
        <v>2.4633333333333338</v>
      </c>
      <c r="F48" s="151">
        <v>0.72166666666666657</v>
      </c>
      <c r="G48" s="151">
        <v>78.733199999999997</v>
      </c>
      <c r="H48" s="233">
        <v>1.3026</v>
      </c>
      <c r="I48" s="233">
        <v>1.1472</v>
      </c>
      <c r="J48" s="234">
        <v>63.903160110420984</v>
      </c>
      <c r="K48" s="233">
        <v>0.48036666666666666</v>
      </c>
      <c r="L48" s="235">
        <v>3874.5506300000002</v>
      </c>
    </row>
    <row r="49" spans="1:12" ht="15.75" customHeight="1">
      <c r="A49" s="23"/>
      <c r="B49" s="161" t="s">
        <v>90</v>
      </c>
      <c r="C49" s="186">
        <v>0.75</v>
      </c>
      <c r="D49" s="186">
        <v>1.4927999999999999</v>
      </c>
      <c r="E49" s="151">
        <v>2.436666666666667</v>
      </c>
      <c r="F49" s="151">
        <v>0.74499999999999988</v>
      </c>
      <c r="G49" s="151">
        <v>78.366</v>
      </c>
      <c r="H49" s="233">
        <v>1.2851999999999999</v>
      </c>
      <c r="I49" s="233">
        <v>1.1435999999999999</v>
      </c>
      <c r="J49" s="234">
        <v>68.382642857142855</v>
      </c>
      <c r="K49" s="233">
        <v>0.31456666666666666</v>
      </c>
      <c r="L49" s="235">
        <v>4026.0932299999999</v>
      </c>
    </row>
    <row r="50" spans="1:12" ht="15.75" customHeight="1">
      <c r="A50" s="23"/>
      <c r="B50" s="161" t="s">
        <v>91</v>
      </c>
      <c r="C50" s="186">
        <v>0.75</v>
      </c>
      <c r="D50" s="186">
        <v>1.0258</v>
      </c>
      <c r="E50" s="151">
        <v>2.4133333333333336</v>
      </c>
      <c r="F50" s="151">
        <v>0.73333333333333339</v>
      </c>
      <c r="G50" s="151">
        <v>75.760599999999997</v>
      </c>
      <c r="H50" s="233">
        <v>1.2330000000000001</v>
      </c>
      <c r="I50" s="233">
        <v>1.1089</v>
      </c>
      <c r="J50" s="234">
        <v>62.133864734299529</v>
      </c>
      <c r="K50" s="233">
        <v>0.27406666666666663</v>
      </c>
      <c r="L50" s="235">
        <v>4027.8431799999998</v>
      </c>
    </row>
    <row r="51" spans="1:12" ht="15.75" customHeight="1">
      <c r="A51" s="23"/>
      <c r="B51" s="161" t="s">
        <v>92</v>
      </c>
      <c r="C51" s="186">
        <v>0.75</v>
      </c>
      <c r="D51" s="186">
        <v>1.0774999999999999</v>
      </c>
      <c r="E51" s="151">
        <v>2.3866666666666667</v>
      </c>
      <c r="F51" s="151">
        <v>0.71333333333333337</v>
      </c>
      <c r="G51" s="151">
        <v>79.399500000000003</v>
      </c>
      <c r="H51" s="233">
        <v>1.2869999999999997</v>
      </c>
      <c r="I51" s="233">
        <v>1.1624000000000001</v>
      </c>
      <c r="J51" s="234">
        <v>62.575873015873015</v>
      </c>
      <c r="K51" s="233">
        <v>0.31943333333333329</v>
      </c>
      <c r="L51" s="235">
        <v>4052.6249299999999</v>
      </c>
    </row>
    <row r="52" spans="1:12" ht="15.75" customHeight="1">
      <c r="A52" s="23"/>
      <c r="B52" s="161" t="s">
        <v>93</v>
      </c>
      <c r="C52" s="186">
        <v>0.61170000000000002</v>
      </c>
      <c r="D52" s="186">
        <v>0.9083</v>
      </c>
      <c r="E52" s="151">
        <v>2.3566666666666669</v>
      </c>
      <c r="F52" s="151">
        <v>0.69833333333333336</v>
      </c>
      <c r="G52" s="151">
        <v>79.224699999999999</v>
      </c>
      <c r="H52" s="233">
        <v>1.2791999999999999</v>
      </c>
      <c r="I52" s="233">
        <v>1.161</v>
      </c>
      <c r="J52" s="234">
        <v>51.233907114624515</v>
      </c>
      <c r="K52" s="233">
        <v>0.24773333333333333</v>
      </c>
      <c r="L52" s="235">
        <v>3806.11609</v>
      </c>
    </row>
    <row r="53" spans="1:12" ht="15.75" customHeight="1">
      <c r="A53" s="23"/>
      <c r="B53" s="161" t="s">
        <v>94</v>
      </c>
      <c r="C53" s="186">
        <v>0.1</v>
      </c>
      <c r="D53" s="186">
        <v>0.6169</v>
      </c>
      <c r="E53" s="151">
        <v>2.1833333333333331</v>
      </c>
      <c r="F53" s="151">
        <v>0.53666666666666674</v>
      </c>
      <c r="G53" s="151">
        <v>77.396799999999999</v>
      </c>
      <c r="H53" s="233">
        <v>1.2418</v>
      </c>
      <c r="I53" s="233">
        <v>1.1267</v>
      </c>
      <c r="J53" s="234">
        <v>33.395039872408297</v>
      </c>
      <c r="K53" s="233">
        <v>0.12839999999999999</v>
      </c>
      <c r="L53" s="235">
        <v>3300.6983100000002</v>
      </c>
    </row>
    <row r="54" spans="1:12" ht="15.75" customHeight="1">
      <c r="A54" s="23"/>
      <c r="B54" s="161" t="s">
        <v>95</v>
      </c>
      <c r="C54" s="186">
        <v>0.1</v>
      </c>
      <c r="D54" s="186">
        <v>0.66</v>
      </c>
      <c r="E54" s="151">
        <v>2.1433333333333335</v>
      </c>
      <c r="F54" s="151">
        <v>0.3666666666666667</v>
      </c>
      <c r="G54" s="151">
        <v>77.445899999999995</v>
      </c>
      <c r="H54" s="233">
        <v>1.2914000000000001</v>
      </c>
      <c r="I54" s="233">
        <v>1.1049</v>
      </c>
      <c r="J54" s="234">
        <v>43.41970882740447</v>
      </c>
      <c r="K54" s="233">
        <v>0.2112</v>
      </c>
      <c r="L54" s="235">
        <v>3372.6581799999999</v>
      </c>
    </row>
    <row r="55" spans="1:12" ht="15.75" customHeight="1">
      <c r="A55" s="23"/>
      <c r="B55" s="161" t="s">
        <v>96</v>
      </c>
      <c r="C55" s="186">
        <v>0.1</v>
      </c>
      <c r="D55" s="186">
        <v>0.76749999999999996</v>
      </c>
      <c r="E55" s="151">
        <v>2.12</v>
      </c>
      <c r="F55" s="151">
        <v>0.32333333333333336</v>
      </c>
      <c r="G55" s="151">
        <v>77.916600000000003</v>
      </c>
      <c r="H55" s="233">
        <v>1.3204</v>
      </c>
      <c r="I55" s="233">
        <v>1.1076999999999999</v>
      </c>
      <c r="J55" s="234">
        <v>45.301428571428573</v>
      </c>
      <c r="K55" s="335">
        <v>0.40496666666666664</v>
      </c>
      <c r="L55" s="235">
        <v>3500.65373</v>
      </c>
    </row>
    <row r="56" spans="1:12" ht="15.75" customHeight="1">
      <c r="A56" s="23"/>
      <c r="B56" s="161" t="s">
        <v>97</v>
      </c>
      <c r="C56" s="186">
        <v>0.1</v>
      </c>
      <c r="D56" s="186">
        <v>1.0591999999999997</v>
      </c>
      <c r="E56" s="151">
        <v>2.09</v>
      </c>
      <c r="F56" s="151">
        <v>0.29666666666666663</v>
      </c>
      <c r="G56" s="151">
        <v>80.444000000000003</v>
      </c>
      <c r="H56" s="233">
        <v>1.3791</v>
      </c>
      <c r="I56" s="233">
        <v>1.145</v>
      </c>
      <c r="J56" s="234">
        <v>61.136295031055901</v>
      </c>
      <c r="K56" s="335">
        <v>0.49969999999999998</v>
      </c>
      <c r="L56" s="235">
        <v>3790.13825</v>
      </c>
    </row>
    <row r="57" spans="1:12" ht="15.75" customHeight="1">
      <c r="A57" s="23"/>
      <c r="B57" s="161" t="s">
        <v>98</v>
      </c>
      <c r="C57" s="186">
        <v>0.1</v>
      </c>
      <c r="D57" s="186">
        <v>1.2937000000000001</v>
      </c>
      <c r="E57" s="151">
        <v>2.0733333333333333</v>
      </c>
      <c r="F57" s="151">
        <v>0.26</v>
      </c>
      <c r="G57" s="151">
        <v>81.779399999999995</v>
      </c>
      <c r="H57" s="233">
        <v>1.3987000000000001</v>
      </c>
      <c r="I57" s="233">
        <v>1.1597999999999999</v>
      </c>
      <c r="J57" s="234">
        <v>69.13339393939394</v>
      </c>
      <c r="K57" s="335">
        <v>0.63993333333333335</v>
      </c>
      <c r="L57" s="235">
        <v>4000.2144600000001</v>
      </c>
    </row>
    <row r="58" spans="1:12" ht="15.75" customHeight="1">
      <c r="A58" s="23"/>
      <c r="B58" s="161" t="s">
        <v>99</v>
      </c>
      <c r="C58" s="186">
        <v>0.1</v>
      </c>
      <c r="D58" s="186">
        <v>1.0638000000000003</v>
      </c>
      <c r="E58" s="151">
        <v>2.0533333333333332</v>
      </c>
      <c r="F58" s="151">
        <v>0.22666666666666663</v>
      </c>
      <c r="G58" s="151">
        <v>81.762600000000006</v>
      </c>
      <c r="H58" s="233">
        <v>1.3778999999999999</v>
      </c>
      <c r="I58" s="233">
        <v>1.1691</v>
      </c>
      <c r="J58" s="234">
        <v>73.301363636363632</v>
      </c>
      <c r="K58" s="335">
        <v>1.2100666666666666</v>
      </c>
      <c r="L58" s="235">
        <v>4068.7663600000001</v>
      </c>
    </row>
    <row r="59" spans="1:12" ht="15.75" customHeight="1">
      <c r="A59" s="23"/>
      <c r="B59" s="161" t="s">
        <v>100</v>
      </c>
      <c r="C59" s="186">
        <v>0.1234</v>
      </c>
      <c r="D59" s="186">
        <v>1.1676</v>
      </c>
      <c r="E59" s="151">
        <v>2.02</v>
      </c>
      <c r="F59" s="151">
        <v>0.21333333333333335</v>
      </c>
      <c r="G59" s="151">
        <v>81.616600000000005</v>
      </c>
      <c r="H59" s="233">
        <v>1.3481000000000001</v>
      </c>
      <c r="I59" s="233">
        <v>1.1789000000000001</v>
      </c>
      <c r="J59" s="234">
        <v>79.824098751490027</v>
      </c>
      <c r="K59" s="335">
        <v>2.2861666666666665</v>
      </c>
      <c r="L59" s="235">
        <v>4129.2798499999999</v>
      </c>
    </row>
    <row r="60" spans="1:12" ht="15.75" customHeight="1">
      <c r="A60" s="23"/>
      <c r="B60" s="161" t="s">
        <v>101</v>
      </c>
      <c r="C60" s="186">
        <v>0.45629999999999998</v>
      </c>
      <c r="D60" s="186">
        <v>1.5515000000000001</v>
      </c>
      <c r="E60" s="151">
        <v>2.0266666666666664</v>
      </c>
      <c r="F60" s="151">
        <v>0.25</v>
      </c>
      <c r="G60" s="151">
        <v>82.335400000000021</v>
      </c>
      <c r="H60" s="233">
        <v>1.3411999999999999</v>
      </c>
      <c r="I60" s="233">
        <v>1.1954</v>
      </c>
      <c r="J60" s="234">
        <v>97.553180469289174</v>
      </c>
      <c r="K60" s="335">
        <v>2.3501333333333334</v>
      </c>
      <c r="L60" s="235">
        <v>4168.4306299999998</v>
      </c>
    </row>
    <row r="61" spans="1:12" ht="15.75" customHeight="1">
      <c r="A61" s="23"/>
      <c r="B61" s="161" t="s">
        <v>102</v>
      </c>
      <c r="C61" s="186">
        <v>0.95830000000000004</v>
      </c>
      <c r="D61" s="186">
        <v>2.2464</v>
      </c>
      <c r="E61" s="151">
        <v>2.0833333333333335</v>
      </c>
      <c r="F61" s="151">
        <v>0.33833333333333332</v>
      </c>
      <c r="G61" s="151">
        <v>80.147099999999995</v>
      </c>
      <c r="H61" s="233">
        <v>1.2542</v>
      </c>
      <c r="I61" s="233">
        <v>1.1785000000000001</v>
      </c>
      <c r="J61" s="234">
        <v>112.14948196248196</v>
      </c>
      <c r="K61" s="335">
        <v>1.4697666666666667</v>
      </c>
      <c r="L61" s="235">
        <v>4114.8647700000001</v>
      </c>
    </row>
    <row r="62" spans="1:12" ht="15.75" customHeight="1">
      <c r="A62" s="23"/>
      <c r="B62" s="161" t="s">
        <v>103</v>
      </c>
      <c r="C62" s="186">
        <v>1.6172</v>
      </c>
      <c r="D62" s="186">
        <v>2.9005999999999998</v>
      </c>
      <c r="E62" s="151">
        <v>2.186666666666667</v>
      </c>
      <c r="F62" s="151">
        <v>0.53666666666666674</v>
      </c>
      <c r="G62" s="151">
        <v>78.096500000000006</v>
      </c>
      <c r="H62" s="233">
        <v>1.1775</v>
      </c>
      <c r="I62" s="233">
        <v>1.1688000000000001</v>
      </c>
      <c r="J62" s="234">
        <v>97.835599159294816</v>
      </c>
      <c r="K62" s="335">
        <v>2.8905000000000003</v>
      </c>
      <c r="L62" s="235">
        <v>4015.4866699999998</v>
      </c>
    </row>
    <row r="63" spans="1:12" ht="15.75" customHeight="1">
      <c r="A63" s="23"/>
      <c r="B63" s="161" t="s">
        <v>104</v>
      </c>
      <c r="C63" s="186">
        <v>2.8056000000000001</v>
      </c>
      <c r="D63" s="186">
        <v>3.7974000000000001</v>
      </c>
      <c r="E63" s="151">
        <v>2.3966666666666665</v>
      </c>
      <c r="F63" s="151">
        <v>1.0333333333333332</v>
      </c>
      <c r="G63" s="151">
        <v>78.031999999999996</v>
      </c>
      <c r="H63" s="233">
        <v>1.1738</v>
      </c>
      <c r="I63" s="233">
        <v>1.1504000000000001</v>
      </c>
      <c r="J63" s="234">
        <v>88.77322510822512</v>
      </c>
      <c r="K63" s="335">
        <v>1.7493999999999996</v>
      </c>
      <c r="L63" s="235">
        <v>3982.2984799999999</v>
      </c>
    </row>
    <row r="64" spans="1:12" ht="15.75" customHeight="1">
      <c r="A64" s="23"/>
      <c r="B64" s="161" t="s">
        <v>105</v>
      </c>
      <c r="C64" s="186">
        <v>3.8555000000000001</v>
      </c>
      <c r="D64" s="186">
        <v>3.7629000000000001</v>
      </c>
      <c r="E64" s="151">
        <v>2.65</v>
      </c>
      <c r="F64" s="151">
        <v>1.5099999999999996</v>
      </c>
      <c r="G64" s="151">
        <v>78.114599999999996</v>
      </c>
      <c r="H64" s="233">
        <v>1.2152000000000001</v>
      </c>
      <c r="I64" s="233">
        <v>1.1325000000000001</v>
      </c>
      <c r="J64" s="234">
        <v>82.299233201581004</v>
      </c>
      <c r="K64" s="233">
        <v>1.3165333333333333</v>
      </c>
      <c r="L64" s="235">
        <v>4241.4859399999996</v>
      </c>
    </row>
    <row r="65" spans="1:23" ht="15.75" customHeight="1">
      <c r="A65" s="23"/>
      <c r="B65" s="161" t="s">
        <v>106</v>
      </c>
      <c r="C65" s="186">
        <v>4.4583000000000004</v>
      </c>
      <c r="D65" s="186">
        <v>4.1181999999999999</v>
      </c>
      <c r="E65" s="151">
        <v>2.84</v>
      </c>
      <c r="F65" s="151">
        <v>1.9816666666666665</v>
      </c>
      <c r="G65" s="151">
        <v>80.433000000000021</v>
      </c>
      <c r="H65" s="233">
        <v>1.2524999999999999</v>
      </c>
      <c r="I65" s="233">
        <v>1.1507000000000001</v>
      </c>
      <c r="J65" s="234">
        <v>78.015773524720885</v>
      </c>
      <c r="K65" s="233">
        <v>0.85173333333333345</v>
      </c>
      <c r="L65" s="235">
        <v>4189.2727699999996</v>
      </c>
    </row>
    <row r="66" spans="1:23" ht="15.75" customHeight="1">
      <c r="A66" s="23"/>
      <c r="B66" s="161" t="s">
        <v>107</v>
      </c>
      <c r="C66" s="186">
        <v>5.1601999999999988</v>
      </c>
      <c r="D66" s="186">
        <v>4.4842000000000004</v>
      </c>
      <c r="E66" s="151">
        <v>3.07</v>
      </c>
      <c r="F66" s="151">
        <v>2.4883333333333337</v>
      </c>
      <c r="G66" s="151">
        <v>82.090100000000021</v>
      </c>
      <c r="H66" s="233">
        <v>1.266</v>
      </c>
      <c r="I66" s="233">
        <v>1.1633</v>
      </c>
      <c r="J66" s="234">
        <v>86.054699792960662</v>
      </c>
      <c r="K66" s="233">
        <v>0.82586666666666664</v>
      </c>
      <c r="L66" s="235">
        <v>4091.4723100000001</v>
      </c>
    </row>
    <row r="67" spans="1:23" ht="15.75" customHeight="1">
      <c r="A67" s="23"/>
      <c r="B67" s="161" t="s">
        <v>108</v>
      </c>
      <c r="C67" s="186">
        <v>5.25</v>
      </c>
      <c r="D67" s="186">
        <v>4.4485000000000001</v>
      </c>
      <c r="E67" s="151">
        <v>3.2506865596520957</v>
      </c>
      <c r="F67" s="151">
        <v>2.8190198929854282</v>
      </c>
      <c r="G67" s="151">
        <v>81.060500000000005</v>
      </c>
      <c r="H67" s="233">
        <v>1.2404999999999999</v>
      </c>
      <c r="I67" s="233">
        <v>1.1536999999999999</v>
      </c>
      <c r="J67" s="234">
        <v>82.788923444976078</v>
      </c>
      <c r="K67" s="233">
        <v>0.99317894736842105</v>
      </c>
      <c r="L67" s="235">
        <v>4082.24</v>
      </c>
    </row>
    <row r="68" spans="1:23" ht="15.75" customHeight="1">
      <c r="A68" s="23"/>
      <c r="B68" s="161" t="s">
        <v>109</v>
      </c>
      <c r="C68" s="186">
        <v>5.1615165077521494</v>
      </c>
      <c r="D68" s="186">
        <v>4.4144668471365378</v>
      </c>
      <c r="E68" s="151">
        <v>3.4897194633489987</v>
      </c>
      <c r="F68" s="151">
        <v>2.8580527966823319</v>
      </c>
      <c r="G68" s="151">
        <v>82.210389375330138</v>
      </c>
      <c r="H68" s="233">
        <v>1.2685039499999999</v>
      </c>
      <c r="I68" s="233">
        <v>1.1650087200000001</v>
      </c>
      <c r="J68" s="234">
        <v>78.238254901960772</v>
      </c>
      <c r="K68" s="233">
        <v>0.72807156862745093</v>
      </c>
      <c r="L68" s="235">
        <v>4129.5388000000003</v>
      </c>
    </row>
    <row r="69" spans="1:23" ht="15.75" customHeight="1">
      <c r="A69" s="23"/>
      <c r="B69" s="161" t="s">
        <v>110</v>
      </c>
      <c r="C69" s="186">
        <v>4.9191287202453244</v>
      </c>
      <c r="D69" s="186">
        <v>4.4189400205466427</v>
      </c>
      <c r="E69" s="151">
        <v>3.6706664475904258</v>
      </c>
      <c r="F69" s="151">
        <v>2.9389997809237594</v>
      </c>
      <c r="G69" s="151">
        <v>81.948049763348038</v>
      </c>
      <c r="H69" s="233">
        <v>1.2696805</v>
      </c>
      <c r="I69" s="233">
        <v>1.1599044999999999</v>
      </c>
      <c r="J69" s="234">
        <v>77.530333333333346</v>
      </c>
      <c r="K69" s="233">
        <v>0.71491000000000005</v>
      </c>
      <c r="L69" s="235">
        <v>4147.1925799999999</v>
      </c>
    </row>
    <row r="70" spans="1:23" ht="15.75" customHeight="1">
      <c r="A70" s="23"/>
      <c r="B70" s="161" t="s">
        <v>111</v>
      </c>
      <c r="C70" s="186">
        <v>4.5093951062745381</v>
      </c>
      <c r="D70" s="186">
        <v>4.4229257511223725</v>
      </c>
      <c r="E70" s="151">
        <v>3.7494275734005762</v>
      </c>
      <c r="F70" s="151">
        <v>2.967760906733909</v>
      </c>
      <c r="G70" s="151">
        <v>81.948049763348038</v>
      </c>
      <c r="H70" s="233">
        <v>1.2696805</v>
      </c>
      <c r="I70" s="233">
        <v>1.1599044999999999</v>
      </c>
      <c r="J70" s="234">
        <v>76.661333333333346</v>
      </c>
      <c r="K70" s="233">
        <v>0.72952333333333341</v>
      </c>
      <c r="L70" s="235">
        <v>4174.4182300000002</v>
      </c>
    </row>
    <row r="71" spans="1:23" ht="15.75" customHeight="1">
      <c r="A71" s="23"/>
      <c r="B71" s="161" t="s">
        <v>112</v>
      </c>
      <c r="C71" s="186">
        <v>4.1528468033011503</v>
      </c>
      <c r="D71" s="186">
        <v>4.4331681921075763</v>
      </c>
      <c r="E71" s="151">
        <v>3.7990910879986566</v>
      </c>
      <c r="F71" s="151">
        <v>2.9674244213319909</v>
      </c>
      <c r="G71" s="151">
        <v>81.948049763348038</v>
      </c>
      <c r="H71" s="233">
        <v>1.2696805</v>
      </c>
      <c r="I71" s="233">
        <v>1.1599044999999999</v>
      </c>
      <c r="J71" s="234">
        <v>75.683666666666653</v>
      </c>
      <c r="K71" s="233">
        <v>0.85216999999999998</v>
      </c>
      <c r="L71" s="235">
        <v>4205.0672800000002</v>
      </c>
    </row>
    <row r="72" spans="1:23" ht="15.75" customHeight="1">
      <c r="A72" s="23"/>
      <c r="B72" s="161" t="s">
        <v>113</v>
      </c>
      <c r="C72" s="186">
        <v>3.8848667847701392</v>
      </c>
      <c r="D72" s="186">
        <v>4.4484776331224625</v>
      </c>
      <c r="E72" s="151">
        <v>3.8471971810247609</v>
      </c>
      <c r="F72" s="151">
        <v>2.965530514358095</v>
      </c>
      <c r="G72" s="151">
        <v>81.948049763348038</v>
      </c>
      <c r="H72" s="236">
        <v>1.2696805</v>
      </c>
      <c r="I72" s="233">
        <v>1.1599044999999999</v>
      </c>
      <c r="J72" s="151">
        <v>74.78</v>
      </c>
      <c r="K72" s="236">
        <v>0.93261333333333329</v>
      </c>
      <c r="L72" s="235">
        <v>4237.00281</v>
      </c>
    </row>
    <row r="73" spans="1:23" ht="15.75" customHeight="1">
      <c r="A73" s="23"/>
      <c r="B73" s="161" t="s">
        <v>114</v>
      </c>
      <c r="C73" s="186">
        <v>3.6797577669736863</v>
      </c>
      <c r="D73" s="186">
        <v>4.4673827324108659</v>
      </c>
      <c r="E73" s="151">
        <v>3.8467153957891642</v>
      </c>
      <c r="F73" s="151">
        <v>2.9150487291224976</v>
      </c>
      <c r="G73" s="151">
        <v>81.948049763348038</v>
      </c>
      <c r="H73" s="236">
        <v>1.2696805</v>
      </c>
      <c r="I73" s="233">
        <v>1.1599044999999999</v>
      </c>
      <c r="J73" s="151">
        <v>73.999000000000009</v>
      </c>
      <c r="K73" s="236">
        <v>0.79471000000000003</v>
      </c>
      <c r="L73" s="235">
        <v>4271.1739500000012</v>
      </c>
    </row>
    <row r="74" spans="1:23" ht="15.75" customHeight="1">
      <c r="A74" s="23"/>
      <c r="B74" s="161" t="s">
        <v>115</v>
      </c>
      <c r="C74" s="186">
        <v>3.5271496604551502</v>
      </c>
      <c r="D74" s="186">
        <v>4.4886615639416974</v>
      </c>
      <c r="E74" s="151">
        <v>3.8393414527240552</v>
      </c>
      <c r="F74" s="151">
        <v>2.8376747860573879</v>
      </c>
      <c r="G74" s="151">
        <v>81.948049763348038</v>
      </c>
      <c r="H74" s="236">
        <v>1.2696805</v>
      </c>
      <c r="I74" s="233">
        <v>1.1599044999999999</v>
      </c>
      <c r="J74" s="151">
        <v>73.285333333333341</v>
      </c>
      <c r="K74" s="236">
        <v>0.77619666666666665</v>
      </c>
      <c r="L74" s="235">
        <v>4308.6771900000012</v>
      </c>
    </row>
    <row r="75" spans="1:23" ht="15.75" customHeight="1">
      <c r="A75" s="23"/>
      <c r="B75" s="161" t="s">
        <v>116</v>
      </c>
      <c r="C75" s="186">
        <v>3.4168211723028223</v>
      </c>
      <c r="D75" s="186">
        <v>4.5114436421219564</v>
      </c>
      <c r="E75" s="151">
        <v>3.8693747361384192</v>
      </c>
      <c r="F75" s="151">
        <v>2.7877080694717522</v>
      </c>
      <c r="G75" s="151">
        <v>81.948049763348038</v>
      </c>
      <c r="H75" s="236">
        <v>1.2696805</v>
      </c>
      <c r="I75" s="233">
        <v>1.1599044999999999</v>
      </c>
      <c r="J75" s="151">
        <v>72.666999999999987</v>
      </c>
      <c r="K75" s="236">
        <v>0.85478333333333334</v>
      </c>
      <c r="L75" s="235">
        <v>4348.2030100000002</v>
      </c>
    </row>
    <row r="76" spans="1:23" ht="15.75" customHeight="1">
      <c r="A76" s="23"/>
      <c r="B76" s="161" t="s">
        <v>117</v>
      </c>
      <c r="C76" s="186">
        <v>3.3379081317858668</v>
      </c>
      <c r="D76" s="186">
        <v>4.5351336144279601</v>
      </c>
      <c r="E76" s="151">
        <v>3.9161539500396998</v>
      </c>
      <c r="F76" s="151">
        <v>2.7344872833730332</v>
      </c>
      <c r="G76" s="151">
        <v>81.948049763348038</v>
      </c>
      <c r="H76" s="236">
        <v>1.2696805</v>
      </c>
      <c r="I76" s="233">
        <v>1.1599044999999999</v>
      </c>
      <c r="J76" s="151">
        <v>72.106000000000037</v>
      </c>
      <c r="K76" s="236">
        <v>0.9026900000000001</v>
      </c>
      <c r="L76" s="235">
        <v>4389.1894700000003</v>
      </c>
    </row>
    <row r="77" spans="1:23" ht="15.75" customHeight="1">
      <c r="A77" s="23"/>
      <c r="B77" s="161" t="s">
        <v>118</v>
      </c>
      <c r="C77" s="186">
        <v>3.2828197687952354</v>
      </c>
      <c r="D77" s="186">
        <v>4.5593230405702245</v>
      </c>
      <c r="E77" s="151">
        <v>3.9660923246126782</v>
      </c>
      <c r="F77" s="151">
        <v>2.7044256579460106</v>
      </c>
      <c r="G77" s="151">
        <v>81.948049763348038</v>
      </c>
      <c r="H77" s="236">
        <v>1.2696805</v>
      </c>
      <c r="I77" s="233">
        <v>1.1599044999999999</v>
      </c>
      <c r="J77" s="151">
        <v>71.598000000000013</v>
      </c>
      <c r="K77" s="236">
        <v>0.7298100000000004</v>
      </c>
      <c r="L77" s="235">
        <v>4430.5388499999999</v>
      </c>
    </row>
    <row r="78" spans="1:23" ht="15.75" customHeight="1">
      <c r="A78" s="23"/>
      <c r="B78" s="161" t="s">
        <v>119</v>
      </c>
      <c r="C78" s="186">
        <v>3.2463428601451056</v>
      </c>
      <c r="D78" s="186">
        <v>4.5837314008762418</v>
      </c>
      <c r="E78" s="151">
        <v>4.0243325489866812</v>
      </c>
      <c r="F78" s="151">
        <v>2.6926658823200138</v>
      </c>
      <c r="G78" s="151">
        <v>81.948049763348038</v>
      </c>
      <c r="H78" s="236">
        <v>1.2696805</v>
      </c>
      <c r="I78" s="233">
        <v>1.1599044999999999</v>
      </c>
      <c r="J78" s="151">
        <v>71.113</v>
      </c>
      <c r="K78" s="236">
        <v>0.70726666666666671</v>
      </c>
      <c r="L78" s="235">
        <v>4471.32809</v>
      </c>
    </row>
    <row r="79" spans="1:23" ht="15.75" customHeight="1">
      <c r="A79" s="23"/>
      <c r="B79" s="161" t="s">
        <v>120</v>
      </c>
      <c r="C79" s="186">
        <v>3.2233898153561533</v>
      </c>
      <c r="D79" s="186">
        <v>4.6081597767518643</v>
      </c>
      <c r="E79" s="151">
        <v>4.0764502700214535</v>
      </c>
      <c r="F79" s="151">
        <v>2.6747836033547867</v>
      </c>
      <c r="G79" s="151">
        <v>81.948049763348038</v>
      </c>
      <c r="H79" s="236">
        <v>1.2696805</v>
      </c>
      <c r="I79" s="233">
        <v>1.1599044999999999</v>
      </c>
      <c r="J79" s="151">
        <v>70.665999999999997</v>
      </c>
      <c r="K79" s="236">
        <v>0.80950999999999984</v>
      </c>
      <c r="L79" s="235">
        <v>4512.9204</v>
      </c>
      <c r="M79" s="240"/>
    </row>
    <row r="80" spans="1:23" s="2" customFormat="1">
      <c r="A80" s="7"/>
      <c r="B80" s="52" t="s">
        <v>121</v>
      </c>
      <c r="C80" s="186">
        <v>3.2091866795408523</v>
      </c>
      <c r="D80" s="186">
        <v>4.6324610591867925</v>
      </c>
      <c r="E80" s="151">
        <v>4.1236368305768396</v>
      </c>
      <c r="F80" s="151">
        <v>2.6569701639101728</v>
      </c>
      <c r="G80" s="151">
        <v>81.948049763348038</v>
      </c>
      <c r="H80" s="236">
        <v>1.2696805</v>
      </c>
      <c r="I80" s="233">
        <v>1.1599044999999999</v>
      </c>
      <c r="J80" s="151">
        <v>71.006040776297624</v>
      </c>
      <c r="K80" s="236">
        <v>0.75608035514973404</v>
      </c>
      <c r="L80" s="235">
        <v>4554.1276600000001</v>
      </c>
      <c r="M80" s="151"/>
      <c r="N80" s="151"/>
      <c r="O80" s="151"/>
      <c r="P80" s="151"/>
      <c r="R80" s="151"/>
      <c r="S80" s="151"/>
      <c r="V80" s="27"/>
      <c r="W80" s="27"/>
    </row>
    <row r="81" spans="1:23" s="2" customFormat="1">
      <c r="A81" s="7"/>
      <c r="B81" s="52" t="s">
        <v>122</v>
      </c>
      <c r="C81" s="186">
        <v>3.2013416688981899</v>
      </c>
      <c r="D81" s="186">
        <v>4.6565137484321371</v>
      </c>
      <c r="E81" s="151">
        <v>4.1537121743352206</v>
      </c>
      <c r="F81" s="151">
        <v>2.6320455076685536</v>
      </c>
      <c r="G81" s="151">
        <v>81.948049763348038</v>
      </c>
      <c r="H81" s="236">
        <v>1.2696805</v>
      </c>
      <c r="I81" s="233">
        <v>1.1599044999999999</v>
      </c>
      <c r="J81" s="151">
        <v>71.358419399845289</v>
      </c>
      <c r="K81" s="236">
        <v>0.75983252259811307</v>
      </c>
      <c r="L81" s="235">
        <v>4595.5076900000004</v>
      </c>
      <c r="M81" s="151"/>
      <c r="N81" s="151"/>
      <c r="O81" s="151"/>
      <c r="P81" s="151"/>
      <c r="R81" s="151"/>
      <c r="S81" s="151"/>
      <c r="V81" s="27"/>
      <c r="W81" s="27"/>
    </row>
    <row r="82" spans="1:23" s="2" customFormat="1">
      <c r="A82" s="7"/>
      <c r="B82" s="52" t="s">
        <v>123</v>
      </c>
      <c r="C82" s="186">
        <v>3.1991688200447901</v>
      </c>
      <c r="D82" s="186">
        <v>4.68021699080413</v>
      </c>
      <c r="E82" s="151">
        <v>4.165837426147367</v>
      </c>
      <c r="F82" s="151">
        <v>2.6141707594807002</v>
      </c>
      <c r="G82" s="151">
        <v>81.948049763348038</v>
      </c>
      <c r="H82" s="236">
        <v>1.2696805</v>
      </c>
      <c r="I82" s="233">
        <v>1.1599044999999999</v>
      </c>
      <c r="J82" s="151">
        <v>71.712591762050423</v>
      </c>
      <c r="K82" s="236">
        <v>0.76360378997864375</v>
      </c>
      <c r="L82" s="235">
        <v>4636.84033</v>
      </c>
      <c r="M82" s="151"/>
      <c r="N82" s="151"/>
      <c r="O82" s="151"/>
      <c r="P82" s="151"/>
      <c r="R82" s="151"/>
      <c r="S82" s="151"/>
      <c r="V82" s="27"/>
      <c r="W82" s="27"/>
    </row>
    <row r="83" spans="1:23" s="2" customFormat="1">
      <c r="A83" s="7"/>
      <c r="B83" s="52" t="s">
        <v>124</v>
      </c>
      <c r="C83" s="186">
        <v>3.2020726498165724</v>
      </c>
      <c r="D83" s="186">
        <v>4.7034793046650689</v>
      </c>
      <c r="E83" s="151">
        <v>4.1474338118519345</v>
      </c>
      <c r="F83" s="151">
        <v>2.5877671451852682</v>
      </c>
      <c r="G83" s="151">
        <v>81.948049763348038</v>
      </c>
      <c r="H83" s="236">
        <v>1.2696805</v>
      </c>
      <c r="I83" s="233">
        <v>1.1599044999999999</v>
      </c>
      <c r="J83" s="151">
        <v>72.068572425341728</v>
      </c>
      <c r="K83" s="236">
        <v>0.76739431235371425</v>
      </c>
      <c r="L83" s="235">
        <v>4678.6076999999996</v>
      </c>
      <c r="M83" s="151"/>
      <c r="N83" s="151"/>
      <c r="O83" s="151"/>
      <c r="P83" s="151"/>
      <c r="R83" s="151"/>
      <c r="S83" s="151"/>
      <c r="V83" s="27"/>
      <c r="W83" s="27"/>
    </row>
    <row r="84" spans="1:23" ht="15.75" customHeight="1">
      <c r="A84" s="23"/>
      <c r="B84" s="161" t="s">
        <v>125</v>
      </c>
      <c r="C84" s="186">
        <v>3.2094760252488186</v>
      </c>
      <c r="D84" s="186">
        <v>4.7262208321644126</v>
      </c>
      <c r="E84" s="151">
        <v>4.145208358859132</v>
      </c>
      <c r="F84" s="151">
        <v>2.575541692192465</v>
      </c>
      <c r="G84" s="151">
        <v>81.948049763348038</v>
      </c>
      <c r="H84" s="236">
        <v>1.2696805</v>
      </c>
      <c r="I84" s="233">
        <v>1.1599044999999999</v>
      </c>
      <c r="J84" s="151">
        <v>72.426376226584836</v>
      </c>
      <c r="K84" s="236">
        <v>0.77120424770794826</v>
      </c>
      <c r="L84" s="235">
        <v>4720.9270800000004</v>
      </c>
      <c r="M84" s="240"/>
    </row>
    <row r="85" spans="1:23" ht="15.75" customHeight="1">
      <c r="A85" s="23"/>
      <c r="B85" s="161" t="s">
        <v>126</v>
      </c>
      <c r="C85" s="186">
        <v>3.2209408251910254</v>
      </c>
      <c r="D85" s="186">
        <v>4.7483643603599859</v>
      </c>
      <c r="E85" s="151">
        <v>4.1290934022653376</v>
      </c>
      <c r="F85" s="151">
        <v>2.5544267355986707</v>
      </c>
      <c r="G85" s="151">
        <v>81.948049763348038</v>
      </c>
      <c r="H85" s="236">
        <v>1.2696805</v>
      </c>
      <c r="I85" s="233">
        <v>1.1599044999999999</v>
      </c>
      <c r="J85" s="151">
        <v>72.785995606589012</v>
      </c>
      <c r="K85" s="236">
        <v>0.77503351555022815</v>
      </c>
      <c r="L85" s="235">
        <v>4763.8959599999998</v>
      </c>
      <c r="M85" s="240"/>
    </row>
    <row r="86" spans="1:23" ht="15.75" customHeight="1">
      <c r="A86" s="23"/>
      <c r="B86" s="161" t="s">
        <v>127</v>
      </c>
      <c r="C86" s="186">
        <v>3.2361282659397914</v>
      </c>
      <c r="D86" s="186">
        <v>4.7698399362996069</v>
      </c>
      <c r="E86" s="151">
        <v>4.0967995441426162</v>
      </c>
      <c r="F86" s="151">
        <v>2.5251328774759494</v>
      </c>
      <c r="G86" s="151">
        <v>81.948049763348038</v>
      </c>
      <c r="H86" s="236">
        <v>1.2696805</v>
      </c>
      <c r="I86" s="233">
        <v>1.1599044999999999</v>
      </c>
      <c r="J86" s="151">
        <v>73.147422383281707</v>
      </c>
      <c r="K86" s="236">
        <v>0.77888202875691914</v>
      </c>
      <c r="L86" s="235">
        <v>4806.0322100000003</v>
      </c>
      <c r="M86" s="240"/>
    </row>
    <row r="87" spans="1:23" ht="15.75" customHeight="1">
      <c r="A87" s="23"/>
      <c r="B87" s="161" t="s">
        <v>128</v>
      </c>
      <c r="C87" s="186">
        <v>3.2547048162498169</v>
      </c>
      <c r="D87" s="186">
        <v>4.7905774231210598</v>
      </c>
      <c r="E87" s="151">
        <v>4.0859132282994928</v>
      </c>
      <c r="F87" s="151">
        <v>2.5142465616328256</v>
      </c>
      <c r="G87" s="151">
        <v>81.948049763348038</v>
      </c>
      <c r="H87" s="236">
        <v>1.2696805</v>
      </c>
      <c r="I87" s="233">
        <v>1.1599044999999999</v>
      </c>
      <c r="J87" s="151">
        <v>73.510647887928627</v>
      </c>
      <c r="K87" s="236">
        <v>0.78274969502235836</v>
      </c>
      <c r="L87" s="235">
        <v>4849.0960800000003</v>
      </c>
      <c r="M87" s="240"/>
    </row>
    <row r="88" spans="1:23" ht="15.75" customHeight="1">
      <c r="A88" s="23"/>
      <c r="B88" s="161" t="s">
        <v>129</v>
      </c>
      <c r="C88" s="430">
        <v>3.2766704761211014</v>
      </c>
      <c r="D88" s="430">
        <v>4.8105063609978416</v>
      </c>
      <c r="E88" s="191">
        <v>4.0941483733772532</v>
      </c>
      <c r="F88" s="191">
        <v>2.5124817067105862</v>
      </c>
      <c r="G88" s="191">
        <v>81.948049763348038</v>
      </c>
      <c r="H88" s="237">
        <v>1.2696805</v>
      </c>
      <c r="I88" s="238">
        <v>1.1599044999999999</v>
      </c>
      <c r="J88" s="191">
        <v>73.875663109650816</v>
      </c>
      <c r="K88" s="237">
        <v>0.78663641839768716</v>
      </c>
      <c r="L88" s="239">
        <v>4893.1405699999996</v>
      </c>
      <c r="M88" s="240"/>
    </row>
    <row r="89" spans="1:23" ht="15.75" customHeight="1">
      <c r="A89" s="23"/>
      <c r="B89" s="56">
        <v>2008</v>
      </c>
      <c r="C89" s="186">
        <v>4.6874500000000001</v>
      </c>
      <c r="D89" s="234">
        <v>4.6816999999999993</v>
      </c>
      <c r="E89" s="151">
        <v>5.7008333333333328</v>
      </c>
      <c r="F89" s="151">
        <v>3.9141666666666661</v>
      </c>
      <c r="G89" s="151">
        <v>91.135800000000003</v>
      </c>
      <c r="H89" s="233">
        <v>1.8541000000000001</v>
      </c>
      <c r="I89" s="233">
        <v>1.25925</v>
      </c>
      <c r="J89" s="234">
        <v>97.567499999999995</v>
      </c>
      <c r="K89" s="233">
        <f ca="1">AVERAGE(OFFSET(K$4,4*ROWS(K$4:K4)-4,,4))</f>
        <v>0.6181821310770339</v>
      </c>
      <c r="L89" s="235">
        <v>2618.9249500000005</v>
      </c>
      <c r="M89" s="240"/>
    </row>
    <row r="90" spans="1:23" ht="15.75" customHeight="1">
      <c r="B90" s="8">
        <v>2009</v>
      </c>
      <c r="C90" s="186">
        <v>0.64284999999999992</v>
      </c>
      <c r="D90" s="234">
        <v>4.2543499999999996</v>
      </c>
      <c r="E90" s="151">
        <v>3.708333333333333</v>
      </c>
      <c r="F90" s="151">
        <v>1.7929166666666667</v>
      </c>
      <c r="G90" s="151">
        <v>80.633300000000006</v>
      </c>
      <c r="H90" s="233">
        <v>1.5655999999999999</v>
      </c>
      <c r="I90" s="233">
        <v>1.1233</v>
      </c>
      <c r="J90" s="234">
        <v>61.865000000000009</v>
      </c>
      <c r="K90" s="233">
        <f ca="1">AVERAGE(OFFSET(K$4,4*ROWS(K$4:K5)-4,,4))</f>
        <v>0.31063764328063243</v>
      </c>
      <c r="L90" s="235">
        <v>2387.9750250000002</v>
      </c>
    </row>
    <row r="91" spans="1:23" ht="15.75" customHeight="1">
      <c r="B91" s="8">
        <v>2010</v>
      </c>
      <c r="C91" s="186">
        <v>0.5</v>
      </c>
      <c r="D91" s="151">
        <v>4.24925</v>
      </c>
      <c r="E91" s="151">
        <v>3.6008333333333331</v>
      </c>
      <c r="F91" s="151">
        <v>1.6725000000000001</v>
      </c>
      <c r="G91" s="151">
        <v>80.394449999999992</v>
      </c>
      <c r="H91" s="233">
        <v>1.54535</v>
      </c>
      <c r="I91" s="233">
        <v>1.16625</v>
      </c>
      <c r="J91" s="234">
        <v>79.635000000000005</v>
      </c>
      <c r="K91" s="233">
        <f ca="1">AVERAGE(OFFSET(K$4,4*ROWS(K$4:K6)-4,,4))</f>
        <v>0.42446666666666666</v>
      </c>
      <c r="L91" s="235">
        <v>2846.05</v>
      </c>
    </row>
    <row r="92" spans="1:23" ht="15.75" customHeight="1">
      <c r="B92" s="8">
        <v>2011</v>
      </c>
      <c r="C92" s="186">
        <v>0.5</v>
      </c>
      <c r="D92" s="151">
        <v>3.8380749999999999</v>
      </c>
      <c r="E92" s="151">
        <v>3.4333333333333336</v>
      </c>
      <c r="F92" s="151">
        <v>1.8016666666666667</v>
      </c>
      <c r="G92" s="151">
        <v>79.943950000000001</v>
      </c>
      <c r="H92" s="233">
        <v>1.603275</v>
      </c>
      <c r="I92" s="233">
        <v>1.152525</v>
      </c>
      <c r="J92" s="234">
        <v>111.0825</v>
      </c>
      <c r="K92" s="233">
        <f ca="1">AVERAGE(OFFSET(K$4,4*ROWS(K$4:K7)-4,,4))</f>
        <v>0.56302500000000011</v>
      </c>
      <c r="L92" s="235">
        <v>2919.17</v>
      </c>
    </row>
    <row r="93" spans="1:23" ht="15.75" customHeight="1">
      <c r="B93" s="8">
        <v>2012</v>
      </c>
      <c r="C93" s="186">
        <v>0.5</v>
      </c>
      <c r="D93" s="151">
        <v>2.8654500000000001</v>
      </c>
      <c r="E93" s="151">
        <v>3.3750000000000004</v>
      </c>
      <c r="F93" s="151">
        <v>1.9479166666666663</v>
      </c>
      <c r="G93" s="151">
        <v>83.008775</v>
      </c>
      <c r="H93" s="233">
        <v>1.5850750000000002</v>
      </c>
      <c r="I93" s="233">
        <v>1.2336499999999999</v>
      </c>
      <c r="J93" s="234">
        <v>111.82154974021019</v>
      </c>
      <c r="K93" s="233">
        <v>0.5970333333333333</v>
      </c>
      <c r="L93" s="235">
        <v>2996.625</v>
      </c>
    </row>
    <row r="94" spans="1:23" ht="15.75" customHeight="1">
      <c r="B94" s="8">
        <v>2013</v>
      </c>
      <c r="C94" s="186">
        <v>0.5</v>
      </c>
      <c r="D94" s="151">
        <v>3.1872250000000002</v>
      </c>
      <c r="E94" s="151">
        <v>3.3266666666666667</v>
      </c>
      <c r="F94" s="151">
        <v>1.7670833333333336</v>
      </c>
      <c r="G94" s="151">
        <v>81.405924999999996</v>
      </c>
      <c r="H94" s="233">
        <v>1.5641499999999999</v>
      </c>
      <c r="I94" s="233">
        <v>1.1776249999999999</v>
      </c>
      <c r="J94" s="234">
        <v>108.81307574189097</v>
      </c>
      <c r="K94" s="233">
        <v>0.68098333333333327</v>
      </c>
      <c r="L94" s="235">
        <v>3405.9575000000004</v>
      </c>
    </row>
    <row r="95" spans="1:23" ht="15.75" customHeight="1">
      <c r="B95" s="8">
        <v>2014</v>
      </c>
      <c r="C95" s="186">
        <v>0.5</v>
      </c>
      <c r="D95" s="151">
        <v>3.1020250000000003</v>
      </c>
      <c r="E95" s="151">
        <v>3.2208333333333337</v>
      </c>
      <c r="F95" s="151">
        <v>1.3725000000000001</v>
      </c>
      <c r="G95" s="151">
        <v>86.935399999999987</v>
      </c>
      <c r="H95" s="233">
        <v>1.6480250000000001</v>
      </c>
      <c r="I95" s="233">
        <v>1.240675</v>
      </c>
      <c r="J95" s="234">
        <v>99.485175175669752</v>
      </c>
      <c r="K95" s="233">
        <v>0.50053333333333339</v>
      </c>
      <c r="L95" s="235">
        <v>3552.7325000000001</v>
      </c>
    </row>
    <row r="96" spans="1:23" ht="15.75" customHeight="1">
      <c r="B96" s="8">
        <v>2015</v>
      </c>
      <c r="C96" s="186">
        <v>0.5</v>
      </c>
      <c r="D96" s="151">
        <v>2.4080749999999997</v>
      </c>
      <c r="E96" s="151">
        <v>3.0816666666666666</v>
      </c>
      <c r="F96" s="151">
        <v>1.1891666666666665</v>
      </c>
      <c r="G96" s="151">
        <v>91.381349999999998</v>
      </c>
      <c r="H96" s="233">
        <v>1.5285000000000002</v>
      </c>
      <c r="I96" s="233">
        <v>1.3781250000000003</v>
      </c>
      <c r="J96" s="234">
        <v>53.33851435282871</v>
      </c>
      <c r="K96" s="233">
        <v>0.42650833333333332</v>
      </c>
      <c r="L96" s="235">
        <v>3503.585</v>
      </c>
    </row>
    <row r="97" spans="1:13" ht="15.75" customHeight="1">
      <c r="B97" s="8">
        <v>2016</v>
      </c>
      <c r="C97" s="186">
        <v>0.39807500000000001</v>
      </c>
      <c r="D97" s="151">
        <v>1.911675</v>
      </c>
      <c r="E97" s="151">
        <v>2.8400000000000003</v>
      </c>
      <c r="F97" s="151">
        <v>0.96708333333333341</v>
      </c>
      <c r="G97" s="151">
        <v>81.953099999999992</v>
      </c>
      <c r="H97" s="233">
        <v>1.3547750000000001</v>
      </c>
      <c r="I97" s="233">
        <v>1.2240249999999999</v>
      </c>
      <c r="J97" s="234">
        <v>45.14276262626263</v>
      </c>
      <c r="K97" s="233">
        <v>0.34655000000000002</v>
      </c>
      <c r="L97" s="235">
        <v>3533.4341097030201</v>
      </c>
    </row>
    <row r="98" spans="1:13" ht="15.75" customHeight="1">
      <c r="B98" s="8">
        <v>2017</v>
      </c>
      <c r="C98" s="186">
        <v>0.28967500000000002</v>
      </c>
      <c r="D98" s="151">
        <v>1.8226</v>
      </c>
      <c r="E98" s="151">
        <v>2.565833333333333</v>
      </c>
      <c r="F98" s="151">
        <v>0.63458333333333339</v>
      </c>
      <c r="G98" s="151">
        <v>77.306474999999992</v>
      </c>
      <c r="H98" s="233">
        <v>1.2888999999999999</v>
      </c>
      <c r="I98" s="233">
        <v>1.1415249999999999</v>
      </c>
      <c r="J98" s="234">
        <v>54.881516635379626</v>
      </c>
      <c r="K98" s="233">
        <v>0.45058333333333328</v>
      </c>
      <c r="L98" s="235">
        <v>4037.4113575000001</v>
      </c>
    </row>
    <row r="99" spans="1:13" ht="15.75" customHeight="1">
      <c r="B99" s="8">
        <v>2018</v>
      </c>
      <c r="C99" s="186">
        <v>0.60255000000000003</v>
      </c>
      <c r="D99" s="151">
        <v>1.8363499999999999</v>
      </c>
      <c r="E99" s="151">
        <v>2.4941666666666671</v>
      </c>
      <c r="F99" s="151">
        <v>0.68250000000000011</v>
      </c>
      <c r="G99" s="151">
        <v>78.419325000000001</v>
      </c>
      <c r="H99" s="233">
        <v>1.335575</v>
      </c>
      <c r="I99" s="233">
        <v>1.1305749999999999</v>
      </c>
      <c r="J99" s="234">
        <v>71.633601930551009</v>
      </c>
      <c r="K99" s="233">
        <v>0.60359166666666664</v>
      </c>
      <c r="L99" s="235">
        <v>4049.7353675000004</v>
      </c>
    </row>
    <row r="100" spans="1:13" ht="15.75" customHeight="1">
      <c r="B100" s="8">
        <v>2019</v>
      </c>
      <c r="C100" s="186">
        <v>0.75</v>
      </c>
      <c r="D100" s="151">
        <v>1.313075</v>
      </c>
      <c r="E100" s="151">
        <v>2.4250000000000003</v>
      </c>
      <c r="F100" s="151">
        <v>0.72833333333333328</v>
      </c>
      <c r="G100" s="151">
        <v>78.064824999999999</v>
      </c>
      <c r="H100" s="233">
        <v>1.2769499999999998</v>
      </c>
      <c r="I100" s="233">
        <v>1.140525</v>
      </c>
      <c r="J100" s="234">
        <v>64.248885179434097</v>
      </c>
      <c r="K100" s="233">
        <v>0.34710833333333335</v>
      </c>
      <c r="L100" s="235">
        <v>3995.2779925</v>
      </c>
    </row>
    <row r="101" spans="1:13" ht="15.75" customHeight="1">
      <c r="B101" s="8">
        <v>2020</v>
      </c>
      <c r="C101" s="186">
        <v>0.22792499999999999</v>
      </c>
      <c r="D101" s="151">
        <v>0.73817500000000003</v>
      </c>
      <c r="E101" s="151">
        <v>2.2008333333333336</v>
      </c>
      <c r="F101" s="151">
        <v>0.48125000000000007</v>
      </c>
      <c r="G101" s="151">
        <v>77.995999999999995</v>
      </c>
      <c r="H101" s="233">
        <v>1.2832000000000001</v>
      </c>
      <c r="I101" s="233">
        <v>1.1250749999999998</v>
      </c>
      <c r="J101" s="234">
        <v>43.33752109646646</v>
      </c>
      <c r="K101" s="233">
        <v>0.24807499999999996</v>
      </c>
      <c r="L101" s="235">
        <v>3495.0315774999999</v>
      </c>
    </row>
    <row r="102" spans="1:13" ht="15.75" customHeight="1">
      <c r="B102" s="8">
        <v>2021</v>
      </c>
      <c r="C102" s="186">
        <v>0.10585000000000001</v>
      </c>
      <c r="D102" s="151">
        <v>1.1460750000000002</v>
      </c>
      <c r="E102" s="151">
        <v>2.0591666666666666</v>
      </c>
      <c r="F102" s="151">
        <v>0.24916666666666665</v>
      </c>
      <c r="G102" s="151">
        <v>81.400649999999999</v>
      </c>
      <c r="H102" s="233">
        <v>1.37595</v>
      </c>
      <c r="I102" s="233">
        <v>1.1632000000000002</v>
      </c>
      <c r="J102" s="234">
        <v>70.848787839575863</v>
      </c>
      <c r="K102" s="233">
        <v>1.1589666666666667</v>
      </c>
      <c r="L102" s="235">
        <v>3997.0997299999999</v>
      </c>
    </row>
    <row r="103" spans="1:13" ht="15.75" customHeight="1">
      <c r="B103" s="57">
        <v>2022</v>
      </c>
      <c r="C103" s="186">
        <v>1.4593500000000001</v>
      </c>
      <c r="D103" s="151">
        <v>2.6239750000000002</v>
      </c>
      <c r="E103" s="234">
        <v>2.1733333333333333</v>
      </c>
      <c r="F103" s="234">
        <v>0.5395833333333333</v>
      </c>
      <c r="G103" s="234">
        <v>79.652749999999997</v>
      </c>
      <c r="H103" s="233">
        <v>1.236675</v>
      </c>
      <c r="I103" s="233">
        <v>1.1732750000000001</v>
      </c>
      <c r="J103" s="234">
        <v>99.077871674822774</v>
      </c>
      <c r="K103" s="233">
        <v>2.1149499999999999</v>
      </c>
      <c r="L103" s="235">
        <v>4070.2701374999997</v>
      </c>
    </row>
    <row r="104" spans="1:13" ht="15.75" customHeight="1">
      <c r="B104" s="8">
        <v>2023</v>
      </c>
      <c r="C104" s="186">
        <v>4.681</v>
      </c>
      <c r="D104" s="151">
        <v>4.2034500000000001</v>
      </c>
      <c r="E104" s="234">
        <v>2.9526716399130239</v>
      </c>
      <c r="F104" s="234">
        <v>2.1997549732463573</v>
      </c>
      <c r="G104" s="234">
        <v>80.424550000000011</v>
      </c>
      <c r="H104" s="233">
        <v>1.2435499999999999</v>
      </c>
      <c r="I104" s="233">
        <v>1.15005</v>
      </c>
      <c r="J104" s="234">
        <v>82.289657491059657</v>
      </c>
      <c r="K104" s="233">
        <v>0.99682807017543862</v>
      </c>
      <c r="L104" s="235">
        <v>4151.1177549999993</v>
      </c>
    </row>
    <row r="105" spans="1:13" ht="15.75" customHeight="1">
      <c r="B105" s="8">
        <v>2024</v>
      </c>
      <c r="C105" s="186">
        <v>4.6857217843932908</v>
      </c>
      <c r="D105" s="151">
        <v>4.4223752027282828</v>
      </c>
      <c r="E105" s="234">
        <v>3.6772261430846642</v>
      </c>
      <c r="F105" s="234">
        <v>2.933059476417998</v>
      </c>
      <c r="G105" s="234">
        <v>82.013634666343563</v>
      </c>
      <c r="H105" s="233">
        <v>1.2693863624999999</v>
      </c>
      <c r="I105" s="233">
        <v>1.1611805549999998</v>
      </c>
      <c r="J105" s="234">
        <v>77.028397058823529</v>
      </c>
      <c r="K105" s="233">
        <v>0.75616872549019609</v>
      </c>
      <c r="L105" s="235">
        <v>4164.0542224999999</v>
      </c>
    </row>
    <row r="106" spans="1:13" ht="15.75" customHeight="1">
      <c r="A106" s="241"/>
      <c r="B106" s="8">
        <v>2025</v>
      </c>
      <c r="C106" s="186">
        <v>3.6271488461254497</v>
      </c>
      <c r="D106" s="151">
        <v>4.4789913928992453</v>
      </c>
      <c r="E106" s="234">
        <v>3.8506571914191001</v>
      </c>
      <c r="F106" s="234">
        <v>2.8764905247524331</v>
      </c>
      <c r="G106" s="234">
        <v>81.948049763348038</v>
      </c>
      <c r="H106" s="233">
        <v>1.2696805</v>
      </c>
      <c r="I106" s="233">
        <v>1.1599044999999999</v>
      </c>
      <c r="J106" s="234">
        <v>73.682833333333335</v>
      </c>
      <c r="K106" s="233">
        <v>0.8395758333333333</v>
      </c>
      <c r="L106" s="235">
        <v>4291.2642400000013</v>
      </c>
      <c r="M106" s="240"/>
    </row>
    <row r="107" spans="1:13" ht="15.75" customHeight="1">
      <c r="B107" s="8">
        <v>2026</v>
      </c>
      <c r="C107" s="186">
        <v>3.2726151440205902</v>
      </c>
      <c r="D107" s="151">
        <v>4.5715869581565727</v>
      </c>
      <c r="E107" s="234">
        <v>3.9957572734151281</v>
      </c>
      <c r="F107" s="234">
        <v>2.7015906067484612</v>
      </c>
      <c r="G107" s="234">
        <v>81.948049763348038</v>
      </c>
      <c r="H107" s="233">
        <v>1.2696805</v>
      </c>
      <c r="I107" s="233">
        <v>1.1599044999999999</v>
      </c>
      <c r="J107" s="234">
        <v>71.370750000000015</v>
      </c>
      <c r="K107" s="233">
        <v>0.78731916666666679</v>
      </c>
      <c r="L107" s="235">
        <v>4450.9942025</v>
      </c>
      <c r="M107" s="240"/>
    </row>
    <row r="108" spans="1:13" ht="15.75" customHeight="1">
      <c r="B108" s="8">
        <v>2027</v>
      </c>
      <c r="C108" s="186">
        <v>3.2029424545751013</v>
      </c>
      <c r="D108" s="151">
        <v>4.6681677757720319</v>
      </c>
      <c r="E108" s="234">
        <v>4.1476550607278408</v>
      </c>
      <c r="F108" s="234">
        <v>2.6227383940611735</v>
      </c>
      <c r="G108" s="234">
        <v>81.948049763348038</v>
      </c>
      <c r="H108" s="233">
        <v>1.2696805</v>
      </c>
      <c r="I108" s="233">
        <v>1.1599044999999999</v>
      </c>
      <c r="J108" s="234">
        <v>71.536406090883759</v>
      </c>
      <c r="K108" s="233">
        <v>0.76172774502005125</v>
      </c>
      <c r="L108" s="235">
        <v>4616.270845</v>
      </c>
      <c r="M108" s="240"/>
    </row>
    <row r="109" spans="1:13" ht="15.75" customHeight="1">
      <c r="A109" s="241"/>
      <c r="B109" s="400">
        <v>2028</v>
      </c>
      <c r="C109" s="242">
        <v>3.2303124831573631</v>
      </c>
      <c r="D109" s="191">
        <v>4.7587506379862665</v>
      </c>
      <c r="E109" s="243">
        <v>4.1142536333916446</v>
      </c>
      <c r="F109" s="243">
        <v>2.5423369667249776</v>
      </c>
      <c r="G109" s="243">
        <v>81.948049763348038</v>
      </c>
      <c r="H109" s="238">
        <v>1.2696805</v>
      </c>
      <c r="I109" s="238">
        <v>1.1599044999999999</v>
      </c>
      <c r="J109" s="243">
        <v>72.967610526096053</v>
      </c>
      <c r="K109" s="238">
        <v>0.77696737175936348</v>
      </c>
      <c r="L109" s="239">
        <v>4784.9878325</v>
      </c>
      <c r="M109" s="240"/>
    </row>
    <row r="110" spans="1:13" ht="15.75" customHeight="1">
      <c r="B110" s="244" t="s">
        <v>130</v>
      </c>
      <c r="C110" s="186">
        <v>3.6166</v>
      </c>
      <c r="D110" s="151">
        <v>4.5979499999999991</v>
      </c>
      <c r="E110" s="234">
        <v>5.2574999999999994</v>
      </c>
      <c r="F110" s="234">
        <v>3.409583333333333</v>
      </c>
      <c r="G110" s="151">
        <v>86.641824999999997</v>
      </c>
      <c r="H110" s="233">
        <v>1.7181500000000001</v>
      </c>
      <c r="I110" s="236">
        <v>1.2042000000000002</v>
      </c>
      <c r="J110" s="151">
        <v>84.637500000000003</v>
      </c>
      <c r="K110" s="236">
        <f ca="1">AVERAGE(OFFSET(K$5,4*ROWS(K$5:K5)-4,,4))</f>
        <v>0.60005234401468099</v>
      </c>
      <c r="L110" s="196">
        <v>2383.21245</v>
      </c>
      <c r="M110" s="23"/>
    </row>
    <row r="111" spans="1:13" ht="15.75" customHeight="1">
      <c r="B111" s="57" t="s">
        <v>131</v>
      </c>
      <c r="C111" s="186">
        <v>0.5</v>
      </c>
      <c r="D111" s="151">
        <v>4.3302249999999995</v>
      </c>
      <c r="E111" s="234">
        <v>3.6041666666666665</v>
      </c>
      <c r="F111" s="234">
        <v>1.6745833333333333</v>
      </c>
      <c r="G111" s="151">
        <v>81.064025000000001</v>
      </c>
      <c r="H111" s="233">
        <v>1.5966500000000001</v>
      </c>
      <c r="I111" s="236">
        <v>1.129775</v>
      </c>
      <c r="J111" s="151">
        <v>69.800000000000011</v>
      </c>
      <c r="K111" s="236">
        <f ca="1">AVERAGE(OFFSET(K$5,4*ROWS(K$5:K6)-4,,4))</f>
        <v>0.28660173960097873</v>
      </c>
      <c r="L111" s="196">
        <v>2619.4750250000002</v>
      </c>
    </row>
    <row r="112" spans="1:13" ht="15.75" customHeight="1">
      <c r="B112" s="57" t="s">
        <v>132</v>
      </c>
      <c r="C112" s="186">
        <v>0.5</v>
      </c>
      <c r="D112" s="151">
        <v>4.2088749999999999</v>
      </c>
      <c r="E112" s="234">
        <v>3.5583333333333331</v>
      </c>
      <c r="F112" s="234">
        <v>1.6908333333333334</v>
      </c>
      <c r="G112" s="151">
        <v>80.694400000000002</v>
      </c>
      <c r="H112" s="233">
        <v>1.5566</v>
      </c>
      <c r="I112" s="236">
        <v>1.1772750000000001</v>
      </c>
      <c r="J112" s="151">
        <v>86.692499999999995</v>
      </c>
      <c r="K112" s="236">
        <f ca="1">AVERAGE(OFFSET(K$5,4*ROWS(K$5:K7)-4,,4))</f>
        <v>0.47648333333333337</v>
      </c>
      <c r="L112" s="196">
        <v>2885.4250000000002</v>
      </c>
    </row>
    <row r="113" spans="2:13" ht="15.75" customHeight="1">
      <c r="B113" s="57" t="s">
        <v>133</v>
      </c>
      <c r="C113" s="186">
        <v>0.5</v>
      </c>
      <c r="D113" s="151">
        <v>3.5166249999999994</v>
      </c>
      <c r="E113" s="234">
        <v>3.4008333333333334</v>
      </c>
      <c r="F113" s="234">
        <v>1.8491666666666666</v>
      </c>
      <c r="G113" s="151">
        <v>80.032375000000002</v>
      </c>
      <c r="H113" s="233">
        <v>1.5952500000000001</v>
      </c>
      <c r="I113" s="236">
        <v>1.1594</v>
      </c>
      <c r="J113" s="151">
        <v>114.4921158008658</v>
      </c>
      <c r="K113" s="236">
        <f ca="1">AVERAGE(OFFSET(K$5,4*ROWS(K$5:K8)-4,,4))</f>
        <v>0.56983333333333341</v>
      </c>
      <c r="L113" s="196">
        <v>2902.94</v>
      </c>
    </row>
    <row r="114" spans="2:13" ht="15.75" customHeight="1">
      <c r="B114" s="57" t="s">
        <v>134</v>
      </c>
      <c r="C114" s="186">
        <v>0.5</v>
      </c>
      <c r="D114" s="151">
        <v>2.8570500000000001</v>
      </c>
      <c r="E114" s="234">
        <v>3.3750000000000004</v>
      </c>
      <c r="F114" s="234">
        <v>1.9533333333333331</v>
      </c>
      <c r="G114" s="151">
        <v>82.796275000000009</v>
      </c>
      <c r="H114" s="233">
        <v>1.580225</v>
      </c>
      <c r="I114" s="236">
        <v>1.2278</v>
      </c>
      <c r="J114" s="151">
        <v>110.36723318176864</v>
      </c>
      <c r="K114" s="236">
        <v>0.63369999999999993</v>
      </c>
      <c r="L114" s="196">
        <v>3066.0899999999997</v>
      </c>
    </row>
    <row r="115" spans="2:13" ht="15.75" customHeight="1">
      <c r="B115" s="158" t="s">
        <v>135</v>
      </c>
      <c r="C115" s="186">
        <v>0.5</v>
      </c>
      <c r="D115" s="151">
        <v>3.2765</v>
      </c>
      <c r="E115" s="151">
        <v>3.2974999999999999</v>
      </c>
      <c r="F115" s="151">
        <v>1.6633333333333336</v>
      </c>
      <c r="G115" s="151">
        <v>82.715774999999994</v>
      </c>
      <c r="H115" s="233">
        <v>1.58995</v>
      </c>
      <c r="I115" s="236">
        <v>1.1858249999999999</v>
      </c>
      <c r="J115" s="151">
        <v>107.62802686021708</v>
      </c>
      <c r="K115" s="236">
        <v>0.64615833333333339</v>
      </c>
      <c r="L115" s="196">
        <v>3474.6949999999997</v>
      </c>
    </row>
    <row r="116" spans="2:13" ht="15.75" customHeight="1">
      <c r="B116" s="158" t="s">
        <v>136</v>
      </c>
      <c r="C116" s="186">
        <v>0.5</v>
      </c>
      <c r="D116" s="151">
        <v>2.8106249999999999</v>
      </c>
      <c r="E116" s="151">
        <v>3.1966666666666672</v>
      </c>
      <c r="F116" s="151">
        <v>1.3</v>
      </c>
      <c r="G116" s="151">
        <v>87.889525000000006</v>
      </c>
      <c r="H116" s="233">
        <v>1.6127250000000002</v>
      </c>
      <c r="I116" s="236">
        <v>1.2752750000000002</v>
      </c>
      <c r="J116" s="151">
        <v>86.223806128050697</v>
      </c>
      <c r="K116" s="236">
        <v>0.46995833333333337</v>
      </c>
      <c r="L116" s="196">
        <v>3579.73</v>
      </c>
    </row>
    <row r="117" spans="2:13" ht="15.75" customHeight="1">
      <c r="B117" s="158" t="s">
        <v>137</v>
      </c>
      <c r="C117" s="186">
        <v>0.5</v>
      </c>
      <c r="D117" s="151">
        <v>2.4206500000000002</v>
      </c>
      <c r="E117" s="151">
        <v>3.0308333333333328</v>
      </c>
      <c r="F117" s="151">
        <v>1.1541666666666663</v>
      </c>
      <c r="G117" s="151">
        <v>90.774874999999994</v>
      </c>
      <c r="H117" s="233">
        <v>1.5076999999999998</v>
      </c>
      <c r="I117" s="236">
        <v>1.3660749999999999</v>
      </c>
      <c r="J117" s="151">
        <v>48.420758039697397</v>
      </c>
      <c r="K117" s="236">
        <v>0.38276666666666664</v>
      </c>
      <c r="L117" s="196">
        <v>3410.5964112903225</v>
      </c>
    </row>
    <row r="118" spans="2:13" ht="15.75" customHeight="1">
      <c r="B118" s="158" t="s">
        <v>138</v>
      </c>
      <c r="C118" s="186">
        <v>0.33557500000000001</v>
      </c>
      <c r="D118" s="151">
        <v>1.820325</v>
      </c>
      <c r="E118" s="151">
        <v>2.7591666666666668</v>
      </c>
      <c r="F118" s="151">
        <v>0.86458333333333337</v>
      </c>
      <c r="G118" s="151">
        <v>79.474774999999994</v>
      </c>
      <c r="H118" s="233">
        <v>1.3069250000000001</v>
      </c>
      <c r="I118" s="236">
        <v>1.190175</v>
      </c>
      <c r="J118" s="151">
        <v>50.021452584854764</v>
      </c>
      <c r="K118" s="236">
        <v>0.39164166666666667</v>
      </c>
      <c r="L118" s="196">
        <v>3698.8450809126975</v>
      </c>
    </row>
    <row r="119" spans="2:13" ht="15.75" customHeight="1">
      <c r="B119" s="158" t="s">
        <v>139</v>
      </c>
      <c r="C119" s="186">
        <v>0.35217500000000002</v>
      </c>
      <c r="D119" s="151">
        <v>1.8175000000000001</v>
      </c>
      <c r="E119" s="151">
        <v>2.5391666666666666</v>
      </c>
      <c r="F119" s="151">
        <v>0.6333333333333333</v>
      </c>
      <c r="G119" s="151">
        <v>77.800449999999998</v>
      </c>
      <c r="H119" s="233">
        <v>1.3270499999999998</v>
      </c>
      <c r="I119" s="236">
        <v>1.13395</v>
      </c>
      <c r="J119" s="151">
        <v>57.99303789612371</v>
      </c>
      <c r="K119" s="236">
        <v>0.47415000000000002</v>
      </c>
      <c r="L119" s="196">
        <v>4061.2572674999997</v>
      </c>
    </row>
    <row r="120" spans="2:13" ht="15.75" customHeight="1">
      <c r="B120" s="158" t="s">
        <v>140</v>
      </c>
      <c r="C120" s="186">
        <v>0.66505000000000003</v>
      </c>
      <c r="D120" s="151">
        <v>1.7802249999999999</v>
      </c>
      <c r="E120" s="151">
        <v>2.4800000000000004</v>
      </c>
      <c r="F120" s="151">
        <v>0.69458333333333333</v>
      </c>
      <c r="G120" s="151">
        <v>78.348749999999995</v>
      </c>
      <c r="H120" s="233">
        <v>1.31325</v>
      </c>
      <c r="I120" s="236">
        <v>1.1342749999999999</v>
      </c>
      <c r="J120" s="151">
        <v>70.803055738820049</v>
      </c>
      <c r="K120" s="236">
        <v>0.57893333333333341</v>
      </c>
      <c r="L120" s="196">
        <v>4006.2097325</v>
      </c>
    </row>
    <row r="121" spans="2:13" ht="15.75" customHeight="1">
      <c r="B121" s="158" t="s">
        <v>141</v>
      </c>
      <c r="C121" s="186">
        <v>0.71542499999999998</v>
      </c>
      <c r="D121" s="151">
        <v>1.1260999999999999</v>
      </c>
      <c r="E121" s="151">
        <v>2.3983333333333334</v>
      </c>
      <c r="F121" s="151">
        <v>0.72249999999999992</v>
      </c>
      <c r="G121" s="151">
        <v>78.187699999999992</v>
      </c>
      <c r="H121" s="233">
        <v>1.2711000000000001</v>
      </c>
      <c r="I121" s="236">
        <v>1.1439750000000002</v>
      </c>
      <c r="J121" s="151">
        <v>61.081571930484976</v>
      </c>
      <c r="K121" s="236">
        <v>0.28894999999999998</v>
      </c>
      <c r="L121" s="196">
        <v>3978.1693574999999</v>
      </c>
    </row>
    <row r="122" spans="2:13" ht="15.75" customHeight="1">
      <c r="B122" s="158" t="s">
        <v>142</v>
      </c>
      <c r="C122" s="186">
        <v>0.1</v>
      </c>
      <c r="D122" s="151">
        <v>0.77589999999999992</v>
      </c>
      <c r="E122" s="151">
        <v>2.1341666666666663</v>
      </c>
      <c r="F122" s="151">
        <v>0.38083333333333336</v>
      </c>
      <c r="G122" s="151">
        <v>78.300825000000003</v>
      </c>
      <c r="H122" s="233">
        <v>1.3081750000000001</v>
      </c>
      <c r="I122" s="236">
        <v>1.121075</v>
      </c>
      <c r="J122" s="151">
        <v>45.813118075574309</v>
      </c>
      <c r="K122" s="236">
        <v>0.31106666666666666</v>
      </c>
      <c r="L122" s="196">
        <v>3491.0371175</v>
      </c>
    </row>
    <row r="123" spans="2:13" ht="15.75" customHeight="1">
      <c r="B123" s="158" t="s">
        <v>143</v>
      </c>
      <c r="C123" s="186">
        <v>0.19492500000000001</v>
      </c>
      <c r="D123" s="151">
        <v>1.26915</v>
      </c>
      <c r="E123" s="151">
        <v>2.043333333333333</v>
      </c>
      <c r="F123" s="151">
        <v>0.23749999999999999</v>
      </c>
      <c r="G123" s="151">
        <v>81.873500000000007</v>
      </c>
      <c r="H123" s="233">
        <v>1.3664750000000001</v>
      </c>
      <c r="I123" s="236">
        <v>1.1758</v>
      </c>
      <c r="J123" s="151">
        <v>79.953009199134186</v>
      </c>
      <c r="K123" s="236">
        <v>1.621575</v>
      </c>
      <c r="L123" s="196">
        <v>4091.6728249999996</v>
      </c>
    </row>
    <row r="124" spans="2:13" ht="15.75" customHeight="1">
      <c r="B124" s="158" t="s">
        <v>144</v>
      </c>
      <c r="C124" s="186">
        <v>2.3091499999999998</v>
      </c>
      <c r="D124" s="151">
        <v>3.176825</v>
      </c>
      <c r="E124" s="151">
        <v>2.3291666666666666</v>
      </c>
      <c r="F124" s="151">
        <v>0.85458333333333325</v>
      </c>
      <c r="G124" s="151">
        <v>78.597549999999998</v>
      </c>
      <c r="H124" s="233">
        <v>1.2051750000000001</v>
      </c>
      <c r="I124" s="236">
        <v>1.1575500000000001</v>
      </c>
      <c r="J124" s="151">
        <v>95.26438485789572</v>
      </c>
      <c r="K124" s="236">
        <v>1.8565499999999997</v>
      </c>
      <c r="L124" s="196">
        <v>4088.5339649999996</v>
      </c>
    </row>
    <row r="125" spans="2:13" ht="15.75" customHeight="1">
      <c r="B125" s="158" t="s">
        <v>145</v>
      </c>
      <c r="C125" s="186">
        <v>5.0075041269380369</v>
      </c>
      <c r="D125" s="151">
        <v>4.3663417117841341</v>
      </c>
      <c r="E125" s="151">
        <v>3.1626015057502737</v>
      </c>
      <c r="F125" s="151">
        <v>2.5367681724169402</v>
      </c>
      <c r="G125" s="151">
        <v>81.448497343832543</v>
      </c>
      <c r="H125" s="233">
        <v>1.2568759875</v>
      </c>
      <c r="I125" s="236">
        <v>1.15817718</v>
      </c>
      <c r="J125" s="151">
        <v>81.274412916154603</v>
      </c>
      <c r="K125" s="236">
        <v>0.84971262899896804</v>
      </c>
      <c r="L125" s="196">
        <v>4123.1309700000002</v>
      </c>
    </row>
    <row r="126" spans="2:13" ht="15.75" customHeight="1">
      <c r="B126" s="158" t="s">
        <v>146</v>
      </c>
      <c r="C126" s="186">
        <v>4.366559353647788</v>
      </c>
      <c r="D126" s="151">
        <v>4.4308778992247637</v>
      </c>
      <c r="E126" s="151">
        <v>3.7665955725036047</v>
      </c>
      <c r="F126" s="151">
        <v>2.9599289058369385</v>
      </c>
      <c r="G126" s="151">
        <v>81.948049763348038</v>
      </c>
      <c r="H126" s="233">
        <v>1.2696805</v>
      </c>
      <c r="I126" s="236">
        <v>1.1599044999999999</v>
      </c>
      <c r="J126" s="186">
        <v>76.163833333333343</v>
      </c>
      <c r="K126" s="236">
        <v>0.8073041666666666</v>
      </c>
      <c r="L126" s="198">
        <v>4190.9202249999998</v>
      </c>
    </row>
    <row r="127" spans="2:13" ht="15.75" customHeight="1">
      <c r="B127" s="158" t="s">
        <v>147</v>
      </c>
      <c r="C127" s="186">
        <v>3.4904091828793815</v>
      </c>
      <c r="D127" s="151">
        <v>4.5006553882256197</v>
      </c>
      <c r="E127" s="151">
        <v>3.8678963836728348</v>
      </c>
      <c r="F127" s="151">
        <v>2.818729717006168</v>
      </c>
      <c r="G127" s="151">
        <v>81.948049763348038</v>
      </c>
      <c r="H127" s="233">
        <v>1.2696805</v>
      </c>
      <c r="I127" s="236">
        <v>1.1599044999999999</v>
      </c>
      <c r="J127" s="186">
        <v>73.01433333333334</v>
      </c>
      <c r="K127" s="236">
        <v>0.83209500000000003</v>
      </c>
      <c r="L127" s="198">
        <v>4329.3109050000012</v>
      </c>
      <c r="M127" s="257"/>
    </row>
    <row r="128" spans="2:13" ht="15.75" customHeight="1">
      <c r="B128" s="158" t="s">
        <v>148</v>
      </c>
      <c r="C128" s="186">
        <v>3.2404347809593368</v>
      </c>
      <c r="D128" s="151">
        <v>4.5959188193462808</v>
      </c>
      <c r="E128" s="151">
        <v>4.0476279935494128</v>
      </c>
      <c r="F128" s="151">
        <v>2.6822113268827463</v>
      </c>
      <c r="G128" s="151">
        <v>81.948049763348038</v>
      </c>
      <c r="H128" s="233">
        <v>1.2696805</v>
      </c>
      <c r="I128" s="236">
        <v>1.1599044999999999</v>
      </c>
      <c r="J128" s="186">
        <v>71.095760194074415</v>
      </c>
      <c r="K128" s="236">
        <v>0.75066675545410022</v>
      </c>
      <c r="L128" s="198">
        <v>4492.2287500000002</v>
      </c>
      <c r="M128" s="540"/>
    </row>
    <row r="129" spans="2:12" ht="15.75" customHeight="1">
      <c r="B129" s="158" t="s">
        <v>149</v>
      </c>
      <c r="C129" s="186">
        <v>3.2030147910020927</v>
      </c>
      <c r="D129" s="151">
        <v>4.6916077190164369</v>
      </c>
      <c r="E129" s="151">
        <v>4.1530479427984135</v>
      </c>
      <c r="F129" s="151">
        <v>2.6023812761317466</v>
      </c>
      <c r="G129" s="151">
        <v>81.948049763348038</v>
      </c>
      <c r="H129" s="233">
        <v>1.2696805</v>
      </c>
      <c r="I129" s="236">
        <v>1.1599044999999999</v>
      </c>
      <c r="J129" s="186">
        <v>71.891489953455562</v>
      </c>
      <c r="K129" s="236">
        <v>0.76550871815960475</v>
      </c>
      <c r="L129" s="198">
        <v>4657.9707000000008</v>
      </c>
    </row>
    <row r="130" spans="2:12" ht="15.75" customHeight="1" thickBot="1">
      <c r="B130" s="275" t="s">
        <v>150</v>
      </c>
      <c r="C130" s="271">
        <v>3.2471110958754337</v>
      </c>
      <c r="D130" s="265">
        <v>4.779822020194624</v>
      </c>
      <c r="E130" s="265">
        <v>4.1014886370211752</v>
      </c>
      <c r="F130" s="265">
        <v>2.526571970354508</v>
      </c>
      <c r="G130" s="265">
        <v>81.948049763348038</v>
      </c>
      <c r="H130" s="272">
        <v>1.2696805</v>
      </c>
      <c r="I130" s="273">
        <v>1.1599044999999999</v>
      </c>
      <c r="J130" s="271">
        <v>73.329932246862541</v>
      </c>
      <c r="K130" s="273">
        <v>0.7808254144317982</v>
      </c>
      <c r="L130" s="274">
        <v>4828.0412049999995</v>
      </c>
    </row>
    <row r="131" spans="2:12">
      <c r="B131" s="637" t="s">
        <v>292</v>
      </c>
      <c r="C131" s="638"/>
      <c r="D131" s="638"/>
      <c r="E131" s="638"/>
      <c r="F131" s="638"/>
      <c r="G131" s="638"/>
      <c r="H131" s="638"/>
      <c r="I131" s="638"/>
      <c r="J131" s="638"/>
      <c r="K131" s="638"/>
      <c r="L131" s="639"/>
    </row>
    <row r="132" spans="2:12" ht="15.6" customHeight="1">
      <c r="B132" s="630" t="s">
        <v>324</v>
      </c>
      <c r="C132" s="631"/>
      <c r="D132" s="631"/>
      <c r="E132" s="631"/>
      <c r="F132" s="631"/>
      <c r="G132" s="631"/>
      <c r="H132" s="631"/>
      <c r="I132" s="631"/>
      <c r="J132" s="631"/>
      <c r="K132" s="631"/>
      <c r="L132" s="632"/>
    </row>
    <row r="133" spans="2:12" ht="15.6" customHeight="1">
      <c r="B133" s="630" t="s">
        <v>325</v>
      </c>
      <c r="C133" s="631"/>
      <c r="D133" s="631"/>
      <c r="E133" s="631"/>
      <c r="F133" s="631"/>
      <c r="G133" s="631"/>
      <c r="H133" s="631"/>
      <c r="I133" s="631"/>
      <c r="J133" s="631"/>
      <c r="K133" s="631"/>
      <c r="L133" s="632"/>
    </row>
    <row r="134" spans="2:12" ht="15.75" customHeight="1">
      <c r="B134" s="630" t="s">
        <v>326</v>
      </c>
      <c r="C134" s="631"/>
      <c r="D134" s="631"/>
      <c r="E134" s="631"/>
      <c r="F134" s="631"/>
      <c r="G134" s="631"/>
      <c r="H134" s="631"/>
      <c r="I134" s="631"/>
      <c r="J134" s="631"/>
      <c r="K134" s="631"/>
      <c r="L134" s="632"/>
    </row>
    <row r="135" spans="2:12" ht="15.6" customHeight="1">
      <c r="B135" s="630" t="s">
        <v>327</v>
      </c>
      <c r="C135" s="631"/>
      <c r="D135" s="631"/>
      <c r="E135" s="631"/>
      <c r="F135" s="631"/>
      <c r="G135" s="631"/>
      <c r="H135" s="631"/>
      <c r="I135" s="631"/>
      <c r="J135" s="631"/>
      <c r="K135" s="631"/>
      <c r="L135" s="632"/>
    </row>
    <row r="136" spans="2:12" ht="15.75" customHeight="1">
      <c r="B136" s="630" t="s">
        <v>328</v>
      </c>
      <c r="C136" s="631"/>
      <c r="D136" s="631"/>
      <c r="E136" s="631"/>
      <c r="F136" s="631"/>
      <c r="G136" s="631"/>
      <c r="H136" s="631"/>
      <c r="I136" s="631"/>
      <c r="J136" s="631"/>
      <c r="K136" s="631"/>
      <c r="L136" s="632"/>
    </row>
    <row r="137" spans="2:12" ht="15.6" customHeight="1">
      <c r="B137" s="630" t="s">
        <v>329</v>
      </c>
      <c r="C137" s="631"/>
      <c r="D137" s="631"/>
      <c r="E137" s="631"/>
      <c r="F137" s="631"/>
      <c r="G137" s="631"/>
      <c r="H137" s="631"/>
      <c r="I137" s="631"/>
      <c r="J137" s="631"/>
      <c r="K137" s="631"/>
      <c r="L137" s="632"/>
    </row>
    <row r="138" spans="2:12" ht="15.6" customHeight="1">
      <c r="B138" s="630" t="s">
        <v>330</v>
      </c>
      <c r="C138" s="631"/>
      <c r="D138" s="631"/>
      <c r="E138" s="631"/>
      <c r="F138" s="631"/>
      <c r="G138" s="631"/>
      <c r="H138" s="631"/>
      <c r="I138" s="631"/>
      <c r="J138" s="631"/>
      <c r="K138" s="631"/>
      <c r="L138" s="632"/>
    </row>
    <row r="139" spans="2:12" ht="15.6" customHeight="1" thickBot="1">
      <c r="B139" s="633" t="s">
        <v>331</v>
      </c>
      <c r="C139" s="634"/>
      <c r="D139" s="634"/>
      <c r="E139" s="634"/>
      <c r="F139" s="634"/>
      <c r="G139" s="634"/>
      <c r="H139" s="634"/>
      <c r="I139" s="634"/>
      <c r="J139" s="634"/>
      <c r="K139" s="634"/>
      <c r="L139" s="635"/>
    </row>
    <row r="140" spans="2:12">
      <c r="K140" s="540"/>
      <c r="L140" s="540"/>
    </row>
    <row r="141" spans="2:12">
      <c r="B141" s="636"/>
      <c r="C141" s="636"/>
      <c r="D141" s="636"/>
      <c r="E141" s="636"/>
      <c r="F141" s="636"/>
      <c r="G141" s="636"/>
      <c r="H141" s="636"/>
      <c r="I141" s="726"/>
      <c r="J141" s="726"/>
    </row>
  </sheetData>
  <mergeCells count="11">
    <mergeCell ref="B2:L2"/>
    <mergeCell ref="B131:L131"/>
    <mergeCell ref="B133:L133"/>
    <mergeCell ref="B134:L134"/>
    <mergeCell ref="B135:L135"/>
    <mergeCell ref="B132:L132"/>
    <mergeCell ref="B137:L137"/>
    <mergeCell ref="B138:L138"/>
    <mergeCell ref="B139:L139"/>
    <mergeCell ref="B141:J141"/>
    <mergeCell ref="B136:L136"/>
  </mergeCells>
  <phoneticPr fontId="93" type="noConversion"/>
  <hyperlinks>
    <hyperlink ref="A1" location="Contents!A1" display="Back to contents" xr:uid="{E5150E30-5207-4047-9E13-8F2C052AD1C9}"/>
  </hyperlinks>
  <pageMargins left="0.70866141732283472" right="0.70866141732283472" top="0.74803149606299213" bottom="0.74803149606299213" header="0.31496062992125984" footer="0.31496062992125984"/>
  <pageSetup paperSize="9" scale="80" orientation="portrait" r:id="rId1"/>
  <headerFooter>
    <oddHeader>&amp;C&amp;8March 2018 Economic and fiscal outlook: Supplementary economy tables</oddHeader>
  </headerFooter>
  <ignoredErrors>
    <ignoredError sqref="K90:K92 K111:K113" formulaRange="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5A817-2A88-4B0E-99F9-DAA254D9ECC9}">
  <sheetPr>
    <tabColor theme="6"/>
    <pageSetUpPr fitToPage="1"/>
  </sheetPr>
  <dimension ref="A1:T138"/>
  <sheetViews>
    <sheetView zoomScaleNormal="100" zoomScaleSheetLayoutView="100" workbookViewId="0"/>
  </sheetViews>
  <sheetFormatPr defaultColWidth="8.875" defaultRowHeight="15.6"/>
  <cols>
    <col min="1" max="1" width="9.125" style="2" customWidth="1"/>
    <col min="2" max="2" width="7.125" style="2" customWidth="1"/>
    <col min="3" max="7" width="11.125" style="2" customWidth="1"/>
    <col min="8" max="8" width="12.125" style="2" customWidth="1"/>
    <col min="9" max="11" width="11.125" style="2" customWidth="1"/>
    <col min="12" max="12" width="12.125" style="2" customWidth="1"/>
    <col min="13" max="13" width="14.125" style="2" customWidth="1"/>
    <col min="14" max="16" width="8.875" style="2"/>
    <col min="17" max="17" width="13.125" style="2" customWidth="1"/>
    <col min="18" max="18" width="7.875" style="2" customWidth="1"/>
    <col min="19" max="16384" width="8.875" style="2"/>
  </cols>
  <sheetData>
    <row r="1" spans="1:20" ht="33.75" customHeight="1" thickBot="1">
      <c r="A1" s="9" t="s">
        <v>24</v>
      </c>
      <c r="B1" s="5"/>
      <c r="C1" s="7"/>
      <c r="D1" s="7"/>
      <c r="E1" s="7"/>
      <c r="F1" s="7"/>
      <c r="G1" s="7"/>
      <c r="H1" s="7"/>
      <c r="I1" s="7"/>
      <c r="J1" s="7"/>
      <c r="K1" s="7"/>
      <c r="L1" s="7"/>
      <c r="M1" s="7"/>
      <c r="N1" s="7"/>
      <c r="O1" s="7"/>
      <c r="P1" s="7"/>
    </row>
    <row r="2" spans="1:20" ht="18.600000000000001" thickBot="1">
      <c r="A2" s="7"/>
      <c r="B2" s="642" t="s">
        <v>332</v>
      </c>
      <c r="C2" s="643"/>
      <c r="D2" s="643"/>
      <c r="E2" s="643"/>
      <c r="F2" s="643"/>
      <c r="G2" s="643"/>
      <c r="H2" s="643"/>
      <c r="I2" s="643"/>
      <c r="J2" s="643"/>
      <c r="K2" s="643"/>
      <c r="L2" s="644"/>
      <c r="M2" s="182"/>
      <c r="N2" s="7"/>
      <c r="O2" s="7"/>
      <c r="P2" s="7"/>
    </row>
    <row r="3" spans="1:20" ht="18">
      <c r="A3" s="7"/>
      <c r="B3" s="302"/>
      <c r="C3" s="645" t="s">
        <v>333</v>
      </c>
      <c r="D3" s="646"/>
      <c r="E3" s="646"/>
      <c r="F3" s="646"/>
      <c r="G3" s="303"/>
      <c r="H3" s="645" t="s">
        <v>334</v>
      </c>
      <c r="I3" s="646"/>
      <c r="J3" s="646"/>
      <c r="K3" s="646"/>
      <c r="L3" s="647"/>
      <c r="M3" s="182"/>
      <c r="N3" s="7"/>
      <c r="O3" s="7"/>
      <c r="P3" s="7"/>
    </row>
    <row r="4" spans="1:20" s="185" customFormat="1" ht="34.5" customHeight="1">
      <c r="A4" s="183"/>
      <c r="B4" s="304"/>
      <c r="C4" s="79" t="s">
        <v>335</v>
      </c>
      <c r="D4" s="79" t="s">
        <v>336</v>
      </c>
      <c r="E4" s="79" t="s">
        <v>337</v>
      </c>
      <c r="F4" s="79" t="s">
        <v>338</v>
      </c>
      <c r="G4" s="305" t="s">
        <v>339</v>
      </c>
      <c r="H4" s="306" t="s">
        <v>335</v>
      </c>
      <c r="I4" s="306" t="s">
        <v>336</v>
      </c>
      <c r="J4" s="306" t="s">
        <v>337</v>
      </c>
      <c r="K4" s="306" t="s">
        <v>338</v>
      </c>
      <c r="L4" s="307" t="s">
        <v>339</v>
      </c>
      <c r="M4" s="184"/>
      <c r="N4" s="184"/>
      <c r="O4" s="183"/>
      <c r="P4" s="183"/>
    </row>
    <row r="5" spans="1:20">
      <c r="A5" s="7"/>
      <c r="B5" s="161" t="s">
        <v>45</v>
      </c>
      <c r="C5" s="151">
        <v>0.63489188726895873</v>
      </c>
      <c r="D5" s="151">
        <v>-0.47390503788221783</v>
      </c>
      <c r="E5" s="151">
        <v>-3.5847243603288157</v>
      </c>
      <c r="F5" s="186">
        <v>3.4237375109420749</v>
      </c>
      <c r="G5" s="308">
        <f>0-SUM(C5:F5)</f>
        <v>0</v>
      </c>
      <c r="H5" s="151">
        <v>2.524</v>
      </c>
      <c r="I5" s="151">
        <v>-1.8839999999999999</v>
      </c>
      <c r="J5" s="151">
        <v>-14.250999999999999</v>
      </c>
      <c r="K5" s="186">
        <v>13.611000000000001</v>
      </c>
      <c r="L5" s="186">
        <f>0-SUM(H5:K5)</f>
        <v>0</v>
      </c>
      <c r="M5" s="432"/>
      <c r="N5" s="188"/>
      <c r="O5" s="188"/>
      <c r="P5" s="188"/>
      <c r="T5" s="189"/>
    </row>
    <row r="6" spans="1:20">
      <c r="A6" s="7"/>
      <c r="B6" s="161" t="s">
        <v>46</v>
      </c>
      <c r="C6" s="151">
        <v>1.5301298889196544</v>
      </c>
      <c r="D6" s="151">
        <v>-1.1018232343263963</v>
      </c>
      <c r="E6" s="151">
        <v>-4.6821874820707388</v>
      </c>
      <c r="F6" s="186">
        <v>4.2538808274774809</v>
      </c>
      <c r="G6" s="308">
        <f t="shared" ref="G6:G69" si="0">0-SUM(C6:F6)</f>
        <v>0</v>
      </c>
      <c r="H6" s="151">
        <v>6.1340000000000003</v>
      </c>
      <c r="I6" s="151">
        <v>-4.4169999999999998</v>
      </c>
      <c r="J6" s="151">
        <v>-18.77</v>
      </c>
      <c r="K6" s="186">
        <v>17.053000000000001</v>
      </c>
      <c r="L6" s="187">
        <f t="shared" ref="L6:L69" si="1">0-SUM(H6:K6)</f>
        <v>0</v>
      </c>
      <c r="M6" s="188"/>
      <c r="N6" s="188"/>
      <c r="O6" s="188"/>
      <c r="P6" s="188"/>
      <c r="T6" s="189"/>
    </row>
    <row r="7" spans="1:20">
      <c r="A7" s="7"/>
      <c r="B7" s="161" t="s">
        <v>47</v>
      </c>
      <c r="C7" s="151">
        <v>1.2918468885166388</v>
      </c>
      <c r="D7" s="151">
        <v>1.1255844188314126</v>
      </c>
      <c r="E7" s="151">
        <v>-6.0224516838762909</v>
      </c>
      <c r="F7" s="186">
        <v>3.6050203765282398</v>
      </c>
      <c r="G7" s="308">
        <f t="shared" si="0"/>
        <v>0</v>
      </c>
      <c r="H7" s="82">
        <v>5.1669999999999998</v>
      </c>
      <c r="I7" s="82">
        <v>4.5019999999999998</v>
      </c>
      <c r="J7" s="82">
        <v>-24.088000000000001</v>
      </c>
      <c r="K7" s="82">
        <v>14.419</v>
      </c>
      <c r="L7" s="187">
        <f t="shared" si="1"/>
        <v>0</v>
      </c>
      <c r="M7" s="188"/>
      <c r="N7" s="188"/>
      <c r="O7" s="188"/>
      <c r="P7" s="188"/>
      <c r="T7" s="189"/>
    </row>
    <row r="8" spans="1:20">
      <c r="A8" s="7"/>
      <c r="B8" s="161" t="s">
        <v>48</v>
      </c>
      <c r="C8" s="151">
        <v>3.9827834443738754</v>
      </c>
      <c r="D8" s="151">
        <v>-0.40966495530122649</v>
      </c>
      <c r="E8" s="151">
        <v>-7.7203752014797535</v>
      </c>
      <c r="F8" s="186">
        <v>4.1472567124071045</v>
      </c>
      <c r="G8" s="308">
        <f t="shared" si="0"/>
        <v>0</v>
      </c>
      <c r="H8" s="82">
        <v>15.74</v>
      </c>
      <c r="I8" s="82">
        <v>-1.619</v>
      </c>
      <c r="J8" s="82">
        <v>-30.510999999999999</v>
      </c>
      <c r="K8" s="82">
        <v>16.39</v>
      </c>
      <c r="L8" s="187">
        <f t="shared" si="1"/>
        <v>0</v>
      </c>
      <c r="M8" s="188"/>
      <c r="N8" s="188"/>
      <c r="O8" s="188"/>
      <c r="P8" s="188"/>
      <c r="T8" s="189"/>
    </row>
    <row r="9" spans="1:20">
      <c r="A9" s="7"/>
      <c r="B9" s="161" t="s">
        <v>49</v>
      </c>
      <c r="C9" s="151">
        <v>3.7661058233071918</v>
      </c>
      <c r="D9" s="151">
        <v>3.277662713095912</v>
      </c>
      <c r="E9" s="151">
        <v>-11.007940755910317</v>
      </c>
      <c r="F9" s="186">
        <v>3.9641722195072129</v>
      </c>
      <c r="G9" s="308">
        <f t="shared" si="0"/>
        <v>0</v>
      </c>
      <c r="H9" s="82">
        <v>14.565</v>
      </c>
      <c r="I9" s="82">
        <v>12.676</v>
      </c>
      <c r="J9" s="82">
        <v>-42.572000000000003</v>
      </c>
      <c r="K9" s="82">
        <v>15.331</v>
      </c>
      <c r="L9" s="187">
        <f t="shared" si="1"/>
        <v>0</v>
      </c>
      <c r="M9" s="188"/>
      <c r="N9" s="188"/>
      <c r="O9" s="188"/>
      <c r="P9" s="188"/>
      <c r="T9" s="189"/>
    </row>
    <row r="10" spans="1:20">
      <c r="A10" s="7"/>
      <c r="B10" s="161" t="s">
        <v>50</v>
      </c>
      <c r="C10" s="151">
        <v>5.3592678055897602</v>
      </c>
      <c r="D10" s="151">
        <v>0.79883279353483516</v>
      </c>
      <c r="E10" s="151">
        <v>-10.016711333698948</v>
      </c>
      <c r="F10" s="186">
        <v>3.8586107345743526</v>
      </c>
      <c r="G10" s="308">
        <f t="shared" si="0"/>
        <v>0</v>
      </c>
      <c r="H10" s="82">
        <v>20.716999999999999</v>
      </c>
      <c r="I10" s="82">
        <v>3.0880000000000001</v>
      </c>
      <c r="J10" s="82">
        <v>-38.720999999999997</v>
      </c>
      <c r="K10" s="82">
        <v>14.916</v>
      </c>
      <c r="L10" s="187">
        <f t="shared" si="1"/>
        <v>0</v>
      </c>
      <c r="M10" s="188"/>
      <c r="N10" s="188"/>
      <c r="O10" s="188"/>
      <c r="P10" s="188"/>
      <c r="T10" s="189"/>
    </row>
    <row r="11" spans="1:20">
      <c r="A11" s="7"/>
      <c r="B11" s="161" t="s">
        <v>51</v>
      </c>
      <c r="C11" s="151">
        <v>4.9142615999011898</v>
      </c>
      <c r="D11" s="151">
        <v>2.3881695417678785</v>
      </c>
      <c r="E11" s="151">
        <v>-9.5696611634896449</v>
      </c>
      <c r="F11" s="186">
        <v>2.2672300218205774</v>
      </c>
      <c r="G11" s="308">
        <f t="shared" si="0"/>
        <v>0</v>
      </c>
      <c r="H11" s="82">
        <v>19.097999999999999</v>
      </c>
      <c r="I11" s="82">
        <v>9.2810000000000006</v>
      </c>
      <c r="J11" s="82">
        <v>-37.19</v>
      </c>
      <c r="K11" s="82">
        <v>8.8109999999999999</v>
      </c>
      <c r="L11" s="187">
        <f t="shared" si="1"/>
        <v>0</v>
      </c>
      <c r="M11" s="188"/>
      <c r="N11" s="188"/>
      <c r="O11" s="188"/>
      <c r="P11" s="188"/>
      <c r="T11" s="189"/>
    </row>
    <row r="12" spans="1:20">
      <c r="A12" s="7"/>
      <c r="B12" s="161" t="s">
        <v>52</v>
      </c>
      <c r="C12" s="151">
        <v>5.4857512116316638</v>
      </c>
      <c r="D12" s="151">
        <v>3.7063651050080777</v>
      </c>
      <c r="E12" s="151">
        <v>-11.363877221324717</v>
      </c>
      <c r="F12" s="186">
        <v>2.1717609046849757</v>
      </c>
      <c r="G12" s="308">
        <f t="shared" si="0"/>
        <v>0</v>
      </c>
      <c r="H12" s="82">
        <v>21.222999999999999</v>
      </c>
      <c r="I12" s="82">
        <v>14.339</v>
      </c>
      <c r="J12" s="82">
        <v>-43.963999999999999</v>
      </c>
      <c r="K12" s="82">
        <v>8.4019999999999992</v>
      </c>
      <c r="L12" s="187">
        <f t="shared" si="1"/>
        <v>0</v>
      </c>
      <c r="M12" s="188"/>
      <c r="N12" s="188"/>
      <c r="O12" s="188"/>
      <c r="P12" s="188"/>
      <c r="T12" s="189"/>
    </row>
    <row r="13" spans="1:20">
      <c r="A13" s="7"/>
      <c r="B13" s="161" t="s">
        <v>53</v>
      </c>
      <c r="C13" s="151">
        <v>7.1058006175005621</v>
      </c>
      <c r="D13" s="151">
        <v>0.58139975209094374</v>
      </c>
      <c r="E13" s="151">
        <v>-9.9405977587203651</v>
      </c>
      <c r="F13" s="186">
        <v>2.2533973891288599</v>
      </c>
      <c r="G13" s="308">
        <f t="shared" si="0"/>
        <v>0</v>
      </c>
      <c r="H13" s="82">
        <v>28.146999999999998</v>
      </c>
      <c r="I13" s="82">
        <v>2.3029999999999999</v>
      </c>
      <c r="J13" s="82">
        <v>-39.375999999999998</v>
      </c>
      <c r="K13" s="82">
        <v>8.9260000000000002</v>
      </c>
      <c r="L13" s="187">
        <f t="shared" si="1"/>
        <v>0</v>
      </c>
      <c r="M13" s="188"/>
      <c r="N13" s="188"/>
      <c r="O13" s="188"/>
      <c r="P13" s="188"/>
      <c r="T13" s="189"/>
    </row>
    <row r="14" spans="1:20">
      <c r="A14" s="7"/>
      <c r="B14" s="161" t="s">
        <v>54</v>
      </c>
      <c r="C14" s="151">
        <v>5.2702268315595635</v>
      </c>
      <c r="D14" s="151">
        <v>0.79838329873838509</v>
      </c>
      <c r="E14" s="151">
        <v>-8.3249649274502815</v>
      </c>
      <c r="F14" s="186">
        <v>2.2566039804540616</v>
      </c>
      <c r="G14" s="308">
        <f t="shared" si="0"/>
        <v>-2.4918330172907233E-4</v>
      </c>
      <c r="H14" s="82">
        <v>21.15</v>
      </c>
      <c r="I14" s="82">
        <v>3.2040000000000002</v>
      </c>
      <c r="J14" s="82">
        <v>-33.408999999999999</v>
      </c>
      <c r="K14" s="82">
        <v>9.0559999999999992</v>
      </c>
      <c r="L14" s="187">
        <f t="shared" si="1"/>
        <v>-9.9999999999944578E-4</v>
      </c>
      <c r="M14" s="188"/>
      <c r="N14" s="188"/>
      <c r="O14" s="188"/>
      <c r="P14" s="188"/>
      <c r="T14" s="189"/>
    </row>
    <row r="15" spans="1:20">
      <c r="A15" s="7"/>
      <c r="B15" s="161" t="s">
        <v>55</v>
      </c>
      <c r="C15" s="151">
        <v>4.4539941959282432</v>
      </c>
      <c r="D15" s="151">
        <v>1.750375433882815</v>
      </c>
      <c r="E15" s="151">
        <v>-9.650444459288618</v>
      </c>
      <c r="F15" s="186">
        <v>3.4460748294775594</v>
      </c>
      <c r="G15" s="308">
        <f t="shared" si="0"/>
        <v>0</v>
      </c>
      <c r="H15" s="82">
        <v>18.003</v>
      </c>
      <c r="I15" s="82">
        <v>7.0750000000000002</v>
      </c>
      <c r="J15" s="82">
        <v>-39.006999999999998</v>
      </c>
      <c r="K15" s="82">
        <v>13.929</v>
      </c>
      <c r="L15" s="187">
        <f t="shared" si="1"/>
        <v>0</v>
      </c>
      <c r="M15" s="188"/>
      <c r="N15" s="188"/>
      <c r="O15" s="188"/>
      <c r="P15" s="188"/>
      <c r="T15" s="189"/>
    </row>
    <row r="16" spans="1:20">
      <c r="A16" s="7"/>
      <c r="B16" s="161" t="s">
        <v>56</v>
      </c>
      <c r="C16" s="151">
        <v>4.6093922787703043</v>
      </c>
      <c r="D16" s="151">
        <v>2.1013442115351531</v>
      </c>
      <c r="E16" s="151">
        <v>-10.004669107708942</v>
      </c>
      <c r="F16" s="186">
        <v>3.2936868748924875</v>
      </c>
      <c r="G16" s="308">
        <f t="shared" si="0"/>
        <v>2.4574251099718225E-4</v>
      </c>
      <c r="H16" s="82">
        <v>18.757000000000001</v>
      </c>
      <c r="I16" s="82">
        <v>8.5510000000000002</v>
      </c>
      <c r="J16" s="82">
        <v>-40.712000000000003</v>
      </c>
      <c r="K16" s="82">
        <v>13.403</v>
      </c>
      <c r="L16" s="187">
        <f t="shared" si="1"/>
        <v>1.0000000000029985E-3</v>
      </c>
      <c r="M16" s="188"/>
      <c r="N16" s="188"/>
      <c r="O16" s="188"/>
      <c r="P16" s="188"/>
      <c r="T16" s="189"/>
    </row>
    <row r="17" spans="1:20">
      <c r="A17" s="7"/>
      <c r="B17" s="161" t="s">
        <v>57</v>
      </c>
      <c r="C17" s="151">
        <v>3.5545846474349703</v>
      </c>
      <c r="D17" s="151">
        <v>3.9531552906455252</v>
      </c>
      <c r="E17" s="151">
        <v>-8.2824571048291435</v>
      </c>
      <c r="F17" s="186">
        <v>0.77519940588138847</v>
      </c>
      <c r="G17" s="308">
        <f t="shared" si="0"/>
        <v>-4.8223913274081376E-4</v>
      </c>
      <c r="H17" s="82">
        <v>14.742000000000001</v>
      </c>
      <c r="I17" s="82">
        <v>16.395</v>
      </c>
      <c r="J17" s="82">
        <v>-34.35</v>
      </c>
      <c r="K17" s="82">
        <v>3.2149999999999999</v>
      </c>
      <c r="L17" s="187">
        <f t="shared" si="1"/>
        <v>-1.9999999999988916E-3</v>
      </c>
      <c r="M17" s="188"/>
      <c r="N17" s="188"/>
      <c r="O17" s="188"/>
      <c r="P17" s="188"/>
      <c r="T17" s="189"/>
    </row>
    <row r="18" spans="1:20">
      <c r="A18" s="7"/>
      <c r="B18" s="161" t="s">
        <v>58</v>
      </c>
      <c r="C18" s="151">
        <v>4.3063686142892479</v>
      </c>
      <c r="D18" s="151">
        <v>1.5544443528321927</v>
      </c>
      <c r="E18" s="151">
        <v>-7.1538390652963626</v>
      </c>
      <c r="F18" s="186">
        <v>1.2935111042132474</v>
      </c>
      <c r="G18" s="308">
        <f t="shared" si="0"/>
        <v>-4.8500603832568601E-4</v>
      </c>
      <c r="H18" s="82">
        <v>17.757999999999999</v>
      </c>
      <c r="I18" s="82">
        <v>6.41</v>
      </c>
      <c r="J18" s="82">
        <v>-29.5</v>
      </c>
      <c r="K18" s="82">
        <v>5.3339999999999996</v>
      </c>
      <c r="L18" s="187">
        <f t="shared" si="1"/>
        <v>-1.9999999999988916E-3</v>
      </c>
      <c r="M18" s="188"/>
      <c r="N18" s="188"/>
      <c r="O18" s="188"/>
      <c r="P18" s="188"/>
      <c r="T18" s="189"/>
    </row>
    <row r="19" spans="1:20">
      <c r="A19" s="7"/>
      <c r="B19" s="161" t="s">
        <v>59</v>
      </c>
      <c r="C19" s="151">
        <v>3.2347151417260949</v>
      </c>
      <c r="D19" s="151">
        <v>1.3546481303884879</v>
      </c>
      <c r="E19" s="151">
        <v>-7.2976981076748171</v>
      </c>
      <c r="F19" s="186">
        <v>2.7080944792560491</v>
      </c>
      <c r="G19" s="308">
        <f t="shared" si="0"/>
        <v>2.4035630418506315E-4</v>
      </c>
      <c r="H19" s="82">
        <v>13.458</v>
      </c>
      <c r="I19" s="82">
        <v>5.6360000000000001</v>
      </c>
      <c r="J19" s="82">
        <v>-30.361999999999998</v>
      </c>
      <c r="K19" s="82">
        <v>11.266999999999999</v>
      </c>
      <c r="L19" s="187">
        <f t="shared" si="1"/>
        <v>9.9999999999766942E-4</v>
      </c>
      <c r="M19" s="188"/>
      <c r="N19" s="188"/>
      <c r="O19" s="188"/>
      <c r="P19" s="188"/>
      <c r="T19" s="189"/>
    </row>
    <row r="20" spans="1:20">
      <c r="A20" s="7"/>
      <c r="B20" s="161" t="s">
        <v>60</v>
      </c>
      <c r="C20" s="151">
        <v>2.3991340897332893</v>
      </c>
      <c r="D20" s="151">
        <v>3.1656267955359847</v>
      </c>
      <c r="E20" s="151">
        <v>-7.5385690069926072</v>
      </c>
      <c r="F20" s="186">
        <v>1.9740465331403789</v>
      </c>
      <c r="G20" s="308">
        <f t="shared" si="0"/>
        <v>-2.384114170461693E-4</v>
      </c>
      <c r="H20" s="82">
        <v>10.063000000000001</v>
      </c>
      <c r="I20" s="82">
        <v>13.278</v>
      </c>
      <c r="J20" s="82">
        <v>-31.62</v>
      </c>
      <c r="K20" s="82">
        <v>8.2799999999999994</v>
      </c>
      <c r="L20" s="187">
        <f t="shared" si="1"/>
        <v>-9.9999999999944578E-4</v>
      </c>
      <c r="M20" s="188"/>
      <c r="N20" s="188"/>
      <c r="O20" s="188"/>
      <c r="P20" s="188"/>
      <c r="T20" s="189"/>
    </row>
    <row r="21" spans="1:20">
      <c r="A21" s="7"/>
      <c r="B21" s="161" t="s">
        <v>61</v>
      </c>
      <c r="C21" s="151">
        <v>4.2351849758890898</v>
      </c>
      <c r="D21" s="151">
        <v>2.0887488698010852</v>
      </c>
      <c r="E21" s="151">
        <v>-8.2012413351416509</v>
      </c>
      <c r="F21" s="186">
        <v>1.8773074894514767</v>
      </c>
      <c r="G21" s="308">
        <f t="shared" si="0"/>
        <v>0</v>
      </c>
      <c r="H21" s="82">
        <v>17.986999999999998</v>
      </c>
      <c r="I21" s="82">
        <v>8.8710000000000004</v>
      </c>
      <c r="J21" s="82">
        <v>-34.831000000000003</v>
      </c>
      <c r="K21" s="82">
        <v>7.9729999999999999</v>
      </c>
      <c r="L21" s="187">
        <f t="shared" si="1"/>
        <v>0</v>
      </c>
      <c r="M21" s="188"/>
      <c r="N21" s="188"/>
      <c r="O21" s="188"/>
      <c r="P21" s="188"/>
      <c r="T21" s="189"/>
    </row>
    <row r="22" spans="1:20">
      <c r="A22" s="7"/>
      <c r="B22" s="161" t="s">
        <v>62</v>
      </c>
      <c r="C22" s="151">
        <v>3.6262932139941224</v>
      </c>
      <c r="D22" s="151">
        <v>1.816911250873515</v>
      </c>
      <c r="E22" s="151">
        <v>-9.4212565910679125</v>
      </c>
      <c r="F22" s="186">
        <v>3.9780521262002742</v>
      </c>
      <c r="G22" s="308">
        <f t="shared" si="0"/>
        <v>0</v>
      </c>
      <c r="H22" s="82">
        <v>15.412000000000001</v>
      </c>
      <c r="I22" s="82">
        <v>7.7220000000000004</v>
      </c>
      <c r="J22" s="82">
        <v>-40.040999999999997</v>
      </c>
      <c r="K22" s="82">
        <v>16.907</v>
      </c>
      <c r="L22" s="187">
        <f t="shared" si="1"/>
        <v>0</v>
      </c>
      <c r="M22" s="188"/>
      <c r="N22" s="188"/>
      <c r="O22" s="188"/>
      <c r="P22" s="188"/>
      <c r="T22" s="189"/>
    </row>
    <row r="23" spans="1:20">
      <c r="A23" s="7"/>
      <c r="B23" s="161" t="s">
        <v>63</v>
      </c>
      <c r="C23" s="151">
        <v>2.6848472050438925</v>
      </c>
      <c r="D23" s="151">
        <v>1.172793238918914</v>
      </c>
      <c r="E23" s="151">
        <v>-6.7501746194919443</v>
      </c>
      <c r="F23" s="186">
        <v>2.8925341755291378</v>
      </c>
      <c r="G23" s="308">
        <f t="shared" si="0"/>
        <v>0</v>
      </c>
      <c r="H23" s="82">
        <v>11.57</v>
      </c>
      <c r="I23" s="82">
        <v>5.0540000000000003</v>
      </c>
      <c r="J23" s="82">
        <v>-29.088999999999999</v>
      </c>
      <c r="K23" s="82">
        <v>12.465</v>
      </c>
      <c r="L23" s="187">
        <f t="shared" si="1"/>
        <v>0</v>
      </c>
      <c r="M23" s="188"/>
      <c r="N23" s="188"/>
      <c r="O23" s="188"/>
      <c r="P23" s="188"/>
      <c r="T23" s="189"/>
    </row>
    <row r="24" spans="1:20">
      <c r="A24" s="7"/>
      <c r="B24" s="161" t="s">
        <v>64</v>
      </c>
      <c r="C24" s="151">
        <v>1.4815259532589646</v>
      </c>
      <c r="D24" s="151">
        <v>2.2456109562723552</v>
      </c>
      <c r="E24" s="151">
        <v>-7.7459146044376501</v>
      </c>
      <c r="F24" s="186">
        <v>4.0187776949063307</v>
      </c>
      <c r="G24" s="308">
        <f t="shared" si="0"/>
        <v>0</v>
      </c>
      <c r="H24" s="82">
        <v>6.4160000000000004</v>
      </c>
      <c r="I24" s="82">
        <v>9.7249999999999996</v>
      </c>
      <c r="J24" s="82">
        <v>-33.545000000000002</v>
      </c>
      <c r="K24" s="82">
        <v>17.404</v>
      </c>
      <c r="L24" s="187">
        <f t="shared" si="1"/>
        <v>0</v>
      </c>
      <c r="M24" s="188"/>
      <c r="N24" s="188"/>
      <c r="O24" s="188"/>
      <c r="P24" s="188"/>
      <c r="T24" s="189"/>
    </row>
    <row r="25" spans="1:20">
      <c r="A25" s="7"/>
      <c r="B25" s="161" t="s">
        <v>65</v>
      </c>
      <c r="C25" s="151">
        <v>1.5099189003499176</v>
      </c>
      <c r="D25" s="151">
        <v>-0.64824938427721335</v>
      </c>
      <c r="E25" s="151">
        <v>-5.2225161662896626</v>
      </c>
      <c r="F25" s="186">
        <v>4.3608466502169581</v>
      </c>
      <c r="G25" s="308">
        <f t="shared" si="0"/>
        <v>0</v>
      </c>
      <c r="H25" s="82">
        <v>6.6150000000000002</v>
      </c>
      <c r="I25" s="82">
        <v>-2.84</v>
      </c>
      <c r="J25" s="82">
        <v>-22.88</v>
      </c>
      <c r="K25" s="82">
        <v>19.105</v>
      </c>
      <c r="L25" s="187">
        <f t="shared" si="1"/>
        <v>0</v>
      </c>
      <c r="M25" s="188"/>
      <c r="N25" s="188"/>
      <c r="O25" s="188"/>
      <c r="P25" s="188"/>
      <c r="T25" s="189"/>
    </row>
    <row r="26" spans="1:20">
      <c r="A26" s="7"/>
      <c r="B26" s="161" t="s">
        <v>66</v>
      </c>
      <c r="C26" s="151">
        <v>2.6001451559295745</v>
      </c>
      <c r="D26" s="151">
        <v>-2.9363552295702071</v>
      </c>
      <c r="E26" s="151">
        <v>-3.6709527610150063</v>
      </c>
      <c r="F26" s="186">
        <v>4.0071628346556389</v>
      </c>
      <c r="G26" s="308">
        <f t="shared" si="0"/>
        <v>0</v>
      </c>
      <c r="H26" s="82">
        <v>11.5</v>
      </c>
      <c r="I26" s="82">
        <v>-12.987</v>
      </c>
      <c r="J26" s="82">
        <v>-16.236000000000001</v>
      </c>
      <c r="K26" s="82">
        <v>17.722999999999999</v>
      </c>
      <c r="L26" s="187">
        <f t="shared" si="1"/>
        <v>0</v>
      </c>
      <c r="M26" s="188"/>
      <c r="N26" s="188"/>
      <c r="O26" s="188"/>
      <c r="P26" s="188"/>
      <c r="T26" s="189"/>
    </row>
    <row r="27" spans="1:20">
      <c r="A27" s="7"/>
      <c r="B27" s="161" t="s">
        <v>67</v>
      </c>
      <c r="C27" s="151">
        <v>2.4553904712664938</v>
      </c>
      <c r="D27" s="151">
        <v>-1.0743726140838414</v>
      </c>
      <c r="E27" s="151">
        <v>-6.041535276459852</v>
      </c>
      <c r="F27" s="186">
        <v>4.6605174192772001</v>
      </c>
      <c r="G27" s="308">
        <f t="shared" si="0"/>
        <v>0</v>
      </c>
      <c r="H27" s="82">
        <v>11.018000000000001</v>
      </c>
      <c r="I27" s="82">
        <v>-4.8209999999999997</v>
      </c>
      <c r="J27" s="82">
        <v>-27.11</v>
      </c>
      <c r="K27" s="82">
        <v>20.913</v>
      </c>
      <c r="L27" s="187">
        <f t="shared" si="1"/>
        <v>0</v>
      </c>
      <c r="M27" s="188"/>
      <c r="N27" s="188"/>
      <c r="O27" s="188"/>
      <c r="P27" s="188"/>
      <c r="T27" s="189"/>
    </row>
    <row r="28" spans="1:20">
      <c r="A28" s="7"/>
      <c r="B28" s="161" t="s">
        <v>68</v>
      </c>
      <c r="C28" s="151">
        <v>2.6467778740867844</v>
      </c>
      <c r="D28" s="151">
        <v>-2.1481576480161326</v>
      </c>
      <c r="E28" s="151">
        <v>-6.3409898993472611</v>
      </c>
      <c r="F28" s="186">
        <v>5.8423696732766093</v>
      </c>
      <c r="G28" s="308">
        <f t="shared" si="0"/>
        <v>0</v>
      </c>
      <c r="H28" s="82">
        <v>11.97</v>
      </c>
      <c r="I28" s="82">
        <v>-9.7149999999999999</v>
      </c>
      <c r="J28" s="82">
        <v>-28.677</v>
      </c>
      <c r="K28" s="82">
        <v>26.422000000000001</v>
      </c>
      <c r="L28" s="187">
        <f t="shared" si="1"/>
        <v>0</v>
      </c>
      <c r="M28" s="188"/>
      <c r="N28" s="188"/>
      <c r="O28" s="188"/>
      <c r="P28" s="188"/>
      <c r="T28" s="189"/>
    </row>
    <row r="29" spans="1:20">
      <c r="A29" s="7"/>
      <c r="B29" s="161" t="s">
        <v>69</v>
      </c>
      <c r="C29" s="151">
        <v>2.453099617460567</v>
      </c>
      <c r="D29" s="151">
        <v>-0.559616761864836</v>
      </c>
      <c r="E29" s="151">
        <v>-5.9828555957309302</v>
      </c>
      <c r="F29" s="186">
        <v>4.0893727401351985</v>
      </c>
      <c r="G29" s="308">
        <f t="shared" si="0"/>
        <v>0</v>
      </c>
      <c r="H29" s="82">
        <v>11.234999999999999</v>
      </c>
      <c r="I29" s="82">
        <v>-2.5630000000000002</v>
      </c>
      <c r="J29" s="82">
        <v>-27.401</v>
      </c>
      <c r="K29" s="82">
        <v>18.728999999999999</v>
      </c>
      <c r="L29" s="187">
        <f t="shared" si="1"/>
        <v>0</v>
      </c>
      <c r="M29" s="188"/>
      <c r="N29" s="188"/>
      <c r="O29" s="188"/>
      <c r="P29" s="188"/>
      <c r="T29" s="189"/>
    </row>
    <row r="30" spans="1:20">
      <c r="A30" s="7"/>
      <c r="B30" s="161" t="s">
        <v>70</v>
      </c>
      <c r="C30" s="151">
        <v>2.098497452427992</v>
      </c>
      <c r="D30" s="151">
        <v>-0.62844442133721534</v>
      </c>
      <c r="E30" s="151">
        <v>-5.5511507400090121</v>
      </c>
      <c r="F30" s="186">
        <v>4.081097708918235</v>
      </c>
      <c r="G30" s="308">
        <f t="shared" si="0"/>
        <v>0</v>
      </c>
      <c r="H30" s="82">
        <v>9.6869999999999994</v>
      </c>
      <c r="I30" s="82">
        <v>-2.9009999999999998</v>
      </c>
      <c r="J30" s="82">
        <v>-25.625</v>
      </c>
      <c r="K30" s="82">
        <v>18.838999999999999</v>
      </c>
      <c r="L30" s="187">
        <f t="shared" si="1"/>
        <v>0</v>
      </c>
      <c r="M30" s="188"/>
      <c r="N30" s="188"/>
      <c r="O30" s="188"/>
      <c r="P30" s="188"/>
      <c r="T30" s="189"/>
    </row>
    <row r="31" spans="1:20">
      <c r="A31" s="7"/>
      <c r="B31" s="161" t="s">
        <v>71</v>
      </c>
      <c r="C31" s="151">
        <v>0.6168509567354088</v>
      </c>
      <c r="D31" s="151">
        <v>0.11478274177709191</v>
      </c>
      <c r="E31" s="151">
        <v>-5.8530695881000057</v>
      </c>
      <c r="F31" s="186">
        <v>5.121435889587505</v>
      </c>
      <c r="G31" s="308">
        <f t="shared" si="0"/>
        <v>0</v>
      </c>
      <c r="H31" s="82">
        <v>2.9020000000000001</v>
      </c>
      <c r="I31" s="82">
        <v>0.54</v>
      </c>
      <c r="J31" s="82">
        <v>-27.536000000000001</v>
      </c>
      <c r="K31" s="82">
        <v>24.094000000000001</v>
      </c>
      <c r="L31" s="187">
        <f t="shared" si="1"/>
        <v>0</v>
      </c>
      <c r="M31" s="189"/>
      <c r="N31" s="189"/>
      <c r="O31" s="189"/>
      <c r="P31" s="189"/>
      <c r="T31" s="189"/>
    </row>
    <row r="32" spans="1:20">
      <c r="A32" s="7"/>
      <c r="B32" s="161" t="s">
        <v>72</v>
      </c>
      <c r="C32" s="151">
        <v>0.61805220424508733</v>
      </c>
      <c r="D32" s="151">
        <v>-2.7401725466290756</v>
      </c>
      <c r="E32" s="151">
        <v>-5.0682397365234984</v>
      </c>
      <c r="F32" s="186">
        <v>7.1903600789074869</v>
      </c>
      <c r="G32" s="308">
        <f t="shared" si="0"/>
        <v>0</v>
      </c>
      <c r="H32" s="82">
        <v>2.92</v>
      </c>
      <c r="I32" s="82">
        <v>-12.946</v>
      </c>
      <c r="J32" s="82">
        <v>-23.945</v>
      </c>
      <c r="K32" s="82">
        <v>33.970999999999997</v>
      </c>
      <c r="L32" s="187">
        <f t="shared" si="1"/>
        <v>0</v>
      </c>
      <c r="M32" s="189"/>
      <c r="N32" s="189"/>
      <c r="O32" s="189"/>
      <c r="P32" s="189"/>
      <c r="T32" s="189"/>
    </row>
    <row r="33" spans="1:20">
      <c r="A33" s="7"/>
      <c r="B33" s="161" t="s">
        <v>73</v>
      </c>
      <c r="C33" s="151">
        <v>2.177832825684904</v>
      </c>
      <c r="D33" s="151">
        <v>-3.2251473444299803</v>
      </c>
      <c r="E33" s="151">
        <v>-4.5507206079985174</v>
      </c>
      <c r="F33" s="186">
        <v>5.5980351267435937</v>
      </c>
      <c r="G33" s="308">
        <f t="shared" si="0"/>
        <v>0</v>
      </c>
      <c r="H33" s="82">
        <v>10.339</v>
      </c>
      <c r="I33" s="82">
        <v>-15.311</v>
      </c>
      <c r="J33" s="82">
        <v>-21.603999999999999</v>
      </c>
      <c r="K33" s="82">
        <v>26.576000000000001</v>
      </c>
      <c r="L33" s="187">
        <f t="shared" si="1"/>
        <v>0</v>
      </c>
      <c r="M33" s="189"/>
      <c r="N33" s="189"/>
      <c r="O33" s="189"/>
      <c r="P33" s="189"/>
      <c r="T33" s="189"/>
    </row>
    <row r="34" spans="1:20">
      <c r="A34" s="7"/>
      <c r="B34" s="161" t="s">
        <v>74</v>
      </c>
      <c r="C34" s="151">
        <v>3.690655543012535</v>
      </c>
      <c r="D34" s="151">
        <v>-2.3601394933086013</v>
      </c>
      <c r="E34" s="151">
        <v>-4.5534661401395775</v>
      </c>
      <c r="F34" s="186">
        <v>3.2229500904356438</v>
      </c>
      <c r="G34" s="308">
        <f t="shared" si="0"/>
        <v>0</v>
      </c>
      <c r="H34" s="82">
        <v>17.588999999999999</v>
      </c>
      <c r="I34" s="82">
        <v>-11.247999999999999</v>
      </c>
      <c r="J34" s="82">
        <v>-21.701000000000001</v>
      </c>
      <c r="K34" s="82">
        <v>15.36</v>
      </c>
      <c r="L34" s="187">
        <f t="shared" si="1"/>
        <v>0</v>
      </c>
      <c r="M34" s="189"/>
      <c r="N34" s="189"/>
      <c r="O34" s="189"/>
      <c r="P34" s="189"/>
      <c r="T34" s="189"/>
    </row>
    <row r="35" spans="1:20">
      <c r="A35" s="7"/>
      <c r="B35" s="161" t="s">
        <v>75</v>
      </c>
      <c r="C35" s="151">
        <v>3.3622638757202248</v>
      </c>
      <c r="D35" s="151">
        <v>-2.8123404565677195</v>
      </c>
      <c r="E35" s="151">
        <v>-5.0512101857736749</v>
      </c>
      <c r="F35" s="186">
        <v>4.5012867666211696</v>
      </c>
      <c r="G35" s="308">
        <f t="shared" si="0"/>
        <v>0</v>
      </c>
      <c r="H35" s="82">
        <v>16.135000000000002</v>
      </c>
      <c r="I35" s="82">
        <v>-13.496</v>
      </c>
      <c r="J35" s="82">
        <v>-24.24</v>
      </c>
      <c r="K35" s="82">
        <v>21.600999999999999</v>
      </c>
      <c r="L35" s="187">
        <f t="shared" si="1"/>
        <v>0</v>
      </c>
      <c r="M35" s="189"/>
      <c r="N35" s="189"/>
      <c r="O35" s="189"/>
      <c r="P35" s="189"/>
      <c r="T35" s="189"/>
    </row>
    <row r="36" spans="1:20">
      <c r="A36" s="7"/>
      <c r="B36" s="161" t="s">
        <v>76</v>
      </c>
      <c r="C36" s="151">
        <v>3.7024519522056853</v>
      </c>
      <c r="D36" s="151">
        <v>-6.1966507709491676</v>
      </c>
      <c r="E36" s="151">
        <v>-4.3351207428809309</v>
      </c>
      <c r="F36" s="186">
        <v>6.8293195616244136</v>
      </c>
      <c r="G36" s="308">
        <f t="shared" si="0"/>
        <v>0</v>
      </c>
      <c r="H36" s="82">
        <v>17.966000000000001</v>
      </c>
      <c r="I36" s="82">
        <v>-30.068999999999999</v>
      </c>
      <c r="J36" s="82">
        <v>-21.036000000000001</v>
      </c>
      <c r="K36" s="82">
        <v>33.139000000000003</v>
      </c>
      <c r="L36" s="187">
        <f t="shared" si="1"/>
        <v>0</v>
      </c>
      <c r="M36" s="189"/>
      <c r="N36" s="189"/>
      <c r="O36" s="189"/>
      <c r="P36" s="189"/>
      <c r="T36" s="189"/>
    </row>
    <row r="37" spans="1:20">
      <c r="A37" s="7"/>
      <c r="B37" s="161" t="s">
        <v>77</v>
      </c>
      <c r="C37" s="151">
        <v>2.086047413881118</v>
      </c>
      <c r="D37" s="151">
        <v>-3.8163886223020849</v>
      </c>
      <c r="E37" s="151">
        <v>-3.9848487942335571</v>
      </c>
      <c r="F37" s="186">
        <v>5.7151900026545235</v>
      </c>
      <c r="G37" s="308">
        <f t="shared" si="0"/>
        <v>0</v>
      </c>
      <c r="H37" s="82">
        <v>10.215999999999999</v>
      </c>
      <c r="I37" s="82">
        <v>-18.690000000000001</v>
      </c>
      <c r="J37" s="82">
        <v>-19.515000000000001</v>
      </c>
      <c r="K37" s="82">
        <v>27.989000000000001</v>
      </c>
      <c r="L37" s="187">
        <f t="shared" si="1"/>
        <v>0</v>
      </c>
      <c r="M37" s="189"/>
      <c r="N37" s="189"/>
      <c r="O37" s="189"/>
      <c r="P37" s="189"/>
      <c r="T37" s="189"/>
    </row>
    <row r="38" spans="1:20">
      <c r="A38" s="7"/>
      <c r="B38" s="161" t="s">
        <v>78</v>
      </c>
      <c r="C38" s="151">
        <v>1.3523882407008125</v>
      </c>
      <c r="D38" s="151">
        <v>-3.378136255139784</v>
      </c>
      <c r="E38" s="151">
        <v>-3.3005966299618779</v>
      </c>
      <c r="F38" s="186">
        <v>5.3263446444008498</v>
      </c>
      <c r="G38" s="308">
        <f t="shared" si="0"/>
        <v>0</v>
      </c>
      <c r="H38" s="82">
        <v>6.68</v>
      </c>
      <c r="I38" s="82">
        <v>-16.686</v>
      </c>
      <c r="J38" s="82">
        <v>-16.303000000000001</v>
      </c>
      <c r="K38" s="82">
        <v>26.309000000000001</v>
      </c>
      <c r="L38" s="187">
        <f t="shared" si="1"/>
        <v>0</v>
      </c>
      <c r="M38" s="189"/>
      <c r="N38" s="189"/>
      <c r="O38" s="189"/>
      <c r="P38" s="189"/>
      <c r="T38" s="189"/>
    </row>
    <row r="39" spans="1:20">
      <c r="A39" s="7"/>
      <c r="B39" s="161" t="s">
        <v>79</v>
      </c>
      <c r="C39" s="151">
        <v>-0.36931988415060424</v>
      </c>
      <c r="D39" s="151">
        <v>-2.6106062119244982</v>
      </c>
      <c r="E39" s="151">
        <v>-3.8985319085189256</v>
      </c>
      <c r="F39" s="186">
        <v>6.8784580045940276</v>
      </c>
      <c r="G39" s="308">
        <f t="shared" si="0"/>
        <v>0</v>
      </c>
      <c r="H39" s="82">
        <v>-1.849</v>
      </c>
      <c r="I39" s="82">
        <v>-13.07</v>
      </c>
      <c r="J39" s="82">
        <v>-19.518000000000001</v>
      </c>
      <c r="K39" s="82">
        <v>34.436999999999998</v>
      </c>
      <c r="L39" s="187">
        <f t="shared" si="1"/>
        <v>0</v>
      </c>
      <c r="M39" s="189"/>
      <c r="N39" s="189"/>
      <c r="O39" s="189"/>
      <c r="P39" s="189"/>
      <c r="T39" s="189"/>
    </row>
    <row r="40" spans="1:20">
      <c r="A40" s="7"/>
      <c r="B40" s="161" t="s">
        <v>80</v>
      </c>
      <c r="C40" s="151">
        <v>-0.63923646427135317</v>
      </c>
      <c r="D40" s="151">
        <v>-1.1332008736034567</v>
      </c>
      <c r="E40" s="151">
        <v>-2.4380869030442085</v>
      </c>
      <c r="F40" s="186">
        <v>4.2105242409190184</v>
      </c>
      <c r="G40" s="308">
        <f t="shared" si="0"/>
        <v>0</v>
      </c>
      <c r="H40" s="82">
        <v>-3.2429999999999999</v>
      </c>
      <c r="I40" s="82">
        <v>-5.7489999999999997</v>
      </c>
      <c r="J40" s="82">
        <v>-12.369</v>
      </c>
      <c r="K40" s="82">
        <v>21.361000000000001</v>
      </c>
      <c r="L40" s="187">
        <f t="shared" si="1"/>
        <v>0</v>
      </c>
      <c r="M40" s="189"/>
      <c r="N40" s="189"/>
      <c r="O40" s="189"/>
      <c r="P40" s="189"/>
      <c r="T40" s="189"/>
    </row>
    <row r="41" spans="1:20">
      <c r="A41" s="7"/>
      <c r="B41" s="161" t="s">
        <v>81</v>
      </c>
      <c r="C41" s="151">
        <v>-1.012986305421403</v>
      </c>
      <c r="D41" s="151">
        <v>-0.24361483949051044</v>
      </c>
      <c r="E41" s="151">
        <v>-1.9483349742959104</v>
      </c>
      <c r="F41" s="186">
        <v>3.2049361192078236</v>
      </c>
      <c r="G41" s="308">
        <f t="shared" si="0"/>
        <v>0</v>
      </c>
      <c r="H41" s="82">
        <v>-5.2060000000000004</v>
      </c>
      <c r="I41" s="82">
        <v>-1.252</v>
      </c>
      <c r="J41" s="82">
        <v>-10.013</v>
      </c>
      <c r="K41" s="82">
        <v>16.471</v>
      </c>
      <c r="L41" s="187">
        <f t="shared" si="1"/>
        <v>0</v>
      </c>
      <c r="M41" s="189"/>
      <c r="N41" s="189"/>
      <c r="O41" s="189"/>
      <c r="P41" s="189"/>
      <c r="T41" s="189"/>
    </row>
    <row r="42" spans="1:20">
      <c r="A42" s="7"/>
      <c r="B42" s="161" t="s">
        <v>82</v>
      </c>
      <c r="C42" s="151">
        <v>0.44052437858046817</v>
      </c>
      <c r="D42" s="151">
        <v>-1.5835692135287354</v>
      </c>
      <c r="E42" s="151">
        <v>-3.366147247205665</v>
      </c>
      <c r="F42" s="186">
        <v>4.5091920821539322</v>
      </c>
      <c r="G42" s="308">
        <f t="shared" si="0"/>
        <v>0</v>
      </c>
      <c r="H42" s="82">
        <v>2.2799999999999998</v>
      </c>
      <c r="I42" s="82">
        <v>-8.1959999999999997</v>
      </c>
      <c r="J42" s="82">
        <v>-17.422000000000001</v>
      </c>
      <c r="K42" s="82">
        <v>23.338000000000001</v>
      </c>
      <c r="L42" s="187">
        <f t="shared" si="1"/>
        <v>0</v>
      </c>
      <c r="M42" s="189"/>
      <c r="N42" s="189"/>
      <c r="O42" s="189"/>
      <c r="P42" s="189"/>
      <c r="T42" s="189"/>
    </row>
    <row r="43" spans="1:20">
      <c r="A43" s="7"/>
      <c r="B43" s="161" t="s">
        <v>83</v>
      </c>
      <c r="C43" s="151">
        <v>-0.32558291236505194</v>
      </c>
      <c r="D43" s="151">
        <v>-1.2823784244242824</v>
      </c>
      <c r="E43" s="151">
        <v>-3.3607754130221652</v>
      </c>
      <c r="F43" s="186">
        <v>4.9687367498114998</v>
      </c>
      <c r="G43" s="308">
        <f t="shared" si="0"/>
        <v>0</v>
      </c>
      <c r="H43" s="82">
        <v>-1.6970000000000001</v>
      </c>
      <c r="I43" s="82">
        <v>-6.6840000000000002</v>
      </c>
      <c r="J43" s="82">
        <v>-17.516999999999999</v>
      </c>
      <c r="K43" s="82">
        <v>25.898</v>
      </c>
      <c r="L43" s="187">
        <f t="shared" si="1"/>
        <v>0</v>
      </c>
      <c r="M43" s="189"/>
      <c r="N43" s="189"/>
      <c r="O43" s="189"/>
      <c r="P43" s="189"/>
      <c r="T43" s="189"/>
    </row>
    <row r="44" spans="1:20">
      <c r="A44" s="7"/>
      <c r="B44" s="161" t="s">
        <v>84</v>
      </c>
      <c r="C44" s="151">
        <v>-1.2020265321685555</v>
      </c>
      <c r="D44" s="151">
        <v>-3.4731922411905501E-2</v>
      </c>
      <c r="E44" s="151">
        <v>-1.9361159140158408</v>
      </c>
      <c r="F44" s="186">
        <v>3.1728743685963017</v>
      </c>
      <c r="G44" s="308">
        <f t="shared" si="0"/>
        <v>0</v>
      </c>
      <c r="H44" s="82">
        <v>-6.3680000000000003</v>
      </c>
      <c r="I44" s="82">
        <v>-0.184</v>
      </c>
      <c r="J44" s="82">
        <v>-10.257</v>
      </c>
      <c r="K44" s="82">
        <v>16.809000000000001</v>
      </c>
      <c r="L44" s="187">
        <f t="shared" si="1"/>
        <v>0</v>
      </c>
      <c r="M44" s="189"/>
      <c r="N44" s="189"/>
      <c r="O44" s="189"/>
      <c r="P44" s="189"/>
      <c r="T44" s="189"/>
    </row>
    <row r="45" spans="1:20">
      <c r="A45" s="7"/>
      <c r="B45" s="161" t="s">
        <v>85</v>
      </c>
      <c r="C45" s="151">
        <v>2.2587555010107931E-2</v>
      </c>
      <c r="D45" s="151">
        <v>-0.9865114650664637</v>
      </c>
      <c r="E45" s="151">
        <v>-3.1842805675499655</v>
      </c>
      <c r="F45" s="186">
        <v>4.1482044776063214</v>
      </c>
      <c r="G45" s="308">
        <f t="shared" si="0"/>
        <v>0</v>
      </c>
      <c r="H45" s="82">
        <v>0.12</v>
      </c>
      <c r="I45" s="82">
        <v>-5.2409999999999997</v>
      </c>
      <c r="J45" s="82">
        <v>-16.917000000000002</v>
      </c>
      <c r="K45" s="82">
        <v>22.038</v>
      </c>
      <c r="L45" s="187">
        <f t="shared" si="1"/>
        <v>0</v>
      </c>
      <c r="M45" s="189"/>
      <c r="N45" s="189"/>
      <c r="O45" s="189"/>
      <c r="P45" s="189"/>
      <c r="T45" s="189"/>
    </row>
    <row r="46" spans="1:20">
      <c r="A46" s="7"/>
      <c r="B46" s="161" t="s">
        <v>86</v>
      </c>
      <c r="C46" s="151">
        <v>-0.4077608997625129</v>
      </c>
      <c r="D46" s="151">
        <v>-1.4702917058744456</v>
      </c>
      <c r="E46" s="151">
        <v>-1.6702513778733701</v>
      </c>
      <c r="F46" s="186">
        <v>3.5483039835103285</v>
      </c>
      <c r="G46" s="308">
        <f t="shared" si="0"/>
        <v>0</v>
      </c>
      <c r="H46" s="82">
        <v>-2.1840000000000002</v>
      </c>
      <c r="I46" s="82">
        <v>-7.875</v>
      </c>
      <c r="J46" s="82">
        <v>-8.9459999999999997</v>
      </c>
      <c r="K46" s="82">
        <v>19.004999999999999</v>
      </c>
      <c r="L46" s="187">
        <f t="shared" si="1"/>
        <v>0</v>
      </c>
      <c r="M46" s="189"/>
      <c r="N46" s="189"/>
      <c r="O46" s="189"/>
      <c r="P46" s="189"/>
      <c r="T46" s="189"/>
    </row>
    <row r="47" spans="1:20">
      <c r="A47" s="7"/>
      <c r="B47" s="161" t="s">
        <v>87</v>
      </c>
      <c r="C47" s="151">
        <v>-0.67521657104030008</v>
      </c>
      <c r="D47" s="151">
        <v>-0.881095602297995</v>
      </c>
      <c r="E47" s="151">
        <v>-2.149695532313936</v>
      </c>
      <c r="F47" s="186">
        <v>3.7060077056522309</v>
      </c>
      <c r="G47" s="308">
        <f t="shared" si="0"/>
        <v>0</v>
      </c>
      <c r="H47" s="82">
        <v>-3.6469999999999998</v>
      </c>
      <c r="I47" s="82">
        <v>-4.7590000000000003</v>
      </c>
      <c r="J47" s="82">
        <v>-11.611000000000001</v>
      </c>
      <c r="K47" s="82">
        <v>20.016999999999999</v>
      </c>
      <c r="L47" s="187">
        <f t="shared" si="1"/>
        <v>0</v>
      </c>
      <c r="M47" s="189"/>
      <c r="N47" s="189"/>
      <c r="O47" s="189"/>
      <c r="P47" s="189"/>
      <c r="T47" s="189"/>
    </row>
    <row r="48" spans="1:20">
      <c r="A48" s="7"/>
      <c r="B48" s="161" t="s">
        <v>88</v>
      </c>
      <c r="C48" s="151">
        <v>-1.3636355300775527</v>
      </c>
      <c r="D48" s="151">
        <v>-1.5039234779674568</v>
      </c>
      <c r="E48" s="151">
        <v>-1.9328561709275693</v>
      </c>
      <c r="F48" s="186">
        <v>4.8004151789725791</v>
      </c>
      <c r="G48" s="308">
        <f t="shared" si="0"/>
        <v>0</v>
      </c>
      <c r="H48" s="82">
        <v>-7.4359999999999999</v>
      </c>
      <c r="I48" s="82">
        <v>-8.2010000000000005</v>
      </c>
      <c r="J48" s="82">
        <v>-10.54</v>
      </c>
      <c r="K48" s="82">
        <v>26.177</v>
      </c>
      <c r="L48" s="187">
        <f t="shared" si="1"/>
        <v>0</v>
      </c>
      <c r="M48" s="189"/>
      <c r="N48" s="189"/>
      <c r="O48" s="189"/>
      <c r="P48" s="189"/>
      <c r="T48" s="189"/>
    </row>
    <row r="49" spans="1:20">
      <c r="A49" s="7"/>
      <c r="B49" s="161" t="s">
        <v>89</v>
      </c>
      <c r="C49" s="151">
        <v>-0.64452833485622341</v>
      </c>
      <c r="D49" s="151">
        <v>-3.9203194792808076</v>
      </c>
      <c r="E49" s="151">
        <v>-1.6951404638565402</v>
      </c>
      <c r="F49" s="186">
        <v>6.2599882779935712</v>
      </c>
      <c r="G49" s="308">
        <f t="shared" si="0"/>
        <v>0</v>
      </c>
      <c r="H49" s="82">
        <v>-3.5409999999999999</v>
      </c>
      <c r="I49" s="82">
        <v>-21.538</v>
      </c>
      <c r="J49" s="82">
        <v>-9.3130000000000006</v>
      </c>
      <c r="K49" s="82">
        <v>34.392000000000003</v>
      </c>
      <c r="L49" s="187">
        <f t="shared" si="1"/>
        <v>0</v>
      </c>
      <c r="M49" s="189"/>
      <c r="N49" s="189"/>
      <c r="O49" s="189"/>
      <c r="P49" s="189"/>
      <c r="T49" s="189"/>
    </row>
    <row r="50" spans="1:20">
      <c r="A50" s="7"/>
      <c r="B50" s="161" t="s">
        <v>90</v>
      </c>
      <c r="C50" s="151">
        <v>0.1829307776986337</v>
      </c>
      <c r="D50" s="151">
        <v>1.6188564398109118E-3</v>
      </c>
      <c r="E50" s="151">
        <v>-2.5955664918301711</v>
      </c>
      <c r="F50" s="186">
        <v>2.4110168576917266</v>
      </c>
      <c r="G50" s="308">
        <f t="shared" si="0"/>
        <v>0</v>
      </c>
      <c r="H50" s="82">
        <v>1.0169999999999999</v>
      </c>
      <c r="I50" s="82">
        <v>8.9999999999999993E-3</v>
      </c>
      <c r="J50" s="82">
        <v>-14.43</v>
      </c>
      <c r="K50" s="82">
        <v>13.404</v>
      </c>
      <c r="L50" s="187">
        <f t="shared" si="1"/>
        <v>0</v>
      </c>
      <c r="M50" s="189"/>
      <c r="N50" s="189"/>
      <c r="O50" s="189"/>
      <c r="P50" s="189"/>
      <c r="T50" s="189"/>
    </row>
    <row r="51" spans="1:20">
      <c r="A51" s="7"/>
      <c r="B51" s="161" t="s">
        <v>91</v>
      </c>
      <c r="C51" s="151">
        <v>-0.39890545318857834</v>
      </c>
      <c r="D51" s="151">
        <v>0.68693473586950726</v>
      </c>
      <c r="E51" s="151">
        <v>-2.7377885179196504</v>
      </c>
      <c r="F51" s="186">
        <v>2.4497592352387212</v>
      </c>
      <c r="G51" s="308">
        <f t="shared" si="0"/>
        <v>0</v>
      </c>
      <c r="H51" s="82">
        <v>-2.2450000000000001</v>
      </c>
      <c r="I51" s="82">
        <v>3.8660000000000001</v>
      </c>
      <c r="J51" s="82">
        <v>-15.407999999999999</v>
      </c>
      <c r="K51" s="82">
        <v>13.787000000000001</v>
      </c>
      <c r="L51" s="187">
        <f t="shared" si="1"/>
        <v>0</v>
      </c>
      <c r="M51" s="189"/>
      <c r="N51" s="189"/>
      <c r="O51" s="189"/>
      <c r="P51" s="189"/>
      <c r="T51" s="189"/>
    </row>
    <row r="52" spans="1:20">
      <c r="A52" s="7"/>
      <c r="B52" s="161" t="s">
        <v>92</v>
      </c>
      <c r="C52" s="151">
        <v>-0.23153507756425099</v>
      </c>
      <c r="D52" s="151">
        <v>2.9588768958039129</v>
      </c>
      <c r="E52" s="151">
        <v>-2.6893417864256817</v>
      </c>
      <c r="F52" s="186">
        <v>-3.8000031813980123E-2</v>
      </c>
      <c r="G52" s="308">
        <f t="shared" si="0"/>
        <v>0</v>
      </c>
      <c r="H52" s="82">
        <v>-1.31</v>
      </c>
      <c r="I52" s="82">
        <v>16.741</v>
      </c>
      <c r="J52" s="82">
        <v>-15.215999999999999</v>
      </c>
      <c r="K52" s="82">
        <v>-0.215</v>
      </c>
      <c r="L52" s="187">
        <f t="shared" si="1"/>
        <v>0</v>
      </c>
      <c r="M52" s="189"/>
      <c r="N52" s="189"/>
      <c r="O52" s="189"/>
      <c r="P52" s="189"/>
      <c r="T52" s="189"/>
    </row>
    <row r="53" spans="1:20">
      <c r="A53" s="7"/>
      <c r="B53" s="161" t="s">
        <v>93</v>
      </c>
      <c r="C53" s="151">
        <v>1.1760602252152634</v>
      </c>
      <c r="D53" s="151">
        <v>0.66435446142339072</v>
      </c>
      <c r="E53" s="151">
        <v>-3.9329064923343022</v>
      </c>
      <c r="F53" s="186">
        <v>2.0924918056956483</v>
      </c>
      <c r="G53" s="308">
        <f t="shared" si="0"/>
        <v>0</v>
      </c>
      <c r="H53" s="82">
        <v>6.5410000000000004</v>
      </c>
      <c r="I53" s="82">
        <v>3.6949999999999998</v>
      </c>
      <c r="J53" s="82">
        <v>-21.873999999999999</v>
      </c>
      <c r="K53" s="82">
        <v>11.638</v>
      </c>
      <c r="L53" s="187">
        <f t="shared" si="1"/>
        <v>0</v>
      </c>
      <c r="M53" s="189"/>
      <c r="N53" s="189"/>
      <c r="O53" s="189"/>
      <c r="P53" s="189"/>
      <c r="T53" s="189"/>
    </row>
    <row r="54" spans="1:20">
      <c r="A54" s="7"/>
      <c r="B54" s="161" t="s">
        <v>94</v>
      </c>
      <c r="C54" s="151">
        <v>18.71246692044301</v>
      </c>
      <c r="D54" s="151">
        <v>5.3795399655699354</v>
      </c>
      <c r="E54" s="151">
        <v>-25.742674152438166</v>
      </c>
      <c r="F54" s="186">
        <v>1.6506672664252218</v>
      </c>
      <c r="G54" s="308">
        <f t="shared" si="0"/>
        <v>-1.7763568394002505E-15</v>
      </c>
      <c r="H54" s="82">
        <v>89.024000000000001</v>
      </c>
      <c r="I54" s="82">
        <v>25.593</v>
      </c>
      <c r="J54" s="82">
        <v>-122.47</v>
      </c>
      <c r="K54" s="82">
        <v>7.8529999999999998</v>
      </c>
      <c r="L54" s="187">
        <f t="shared" si="1"/>
        <v>0</v>
      </c>
      <c r="M54" s="189"/>
      <c r="N54" s="189"/>
      <c r="O54" s="189"/>
      <c r="P54" s="189"/>
      <c r="T54" s="189"/>
    </row>
    <row r="55" spans="1:20">
      <c r="A55" s="7"/>
      <c r="B55" s="161" t="s">
        <v>95</v>
      </c>
      <c r="C55" s="151">
        <v>7.5082260881296987</v>
      </c>
      <c r="D55" s="151">
        <v>4.2751298560153499</v>
      </c>
      <c r="E55" s="151">
        <v>-13.936754686434263</v>
      </c>
      <c r="F55" s="186">
        <v>2.1533987422892134</v>
      </c>
      <c r="G55" s="308">
        <f t="shared" si="0"/>
        <v>0</v>
      </c>
      <c r="H55" s="82">
        <v>40.069000000000003</v>
      </c>
      <c r="I55" s="82">
        <v>22.815000000000001</v>
      </c>
      <c r="J55" s="82">
        <v>-74.376000000000005</v>
      </c>
      <c r="K55" s="82">
        <v>11.492000000000001</v>
      </c>
      <c r="L55" s="187">
        <f t="shared" si="1"/>
        <v>0</v>
      </c>
      <c r="M55" s="189"/>
      <c r="N55" s="189"/>
      <c r="O55" s="189"/>
      <c r="P55" s="189"/>
      <c r="T55" s="189"/>
    </row>
    <row r="56" spans="1:20">
      <c r="A56" s="7"/>
      <c r="B56" s="161" t="s">
        <v>96</v>
      </c>
      <c r="C56" s="151">
        <v>7.4797565965093353</v>
      </c>
      <c r="D56" s="151">
        <v>-3.3235937285360522</v>
      </c>
      <c r="E56" s="151">
        <v>-10.172008598573587</v>
      </c>
      <c r="F56" s="186">
        <v>6.0158457306003035</v>
      </c>
      <c r="G56" s="308">
        <f t="shared" si="0"/>
        <v>0</v>
      </c>
      <c r="H56" s="82">
        <v>40.292999999999999</v>
      </c>
      <c r="I56" s="82">
        <v>-17.904</v>
      </c>
      <c r="J56" s="82">
        <v>-54.795999999999999</v>
      </c>
      <c r="K56" s="82">
        <v>32.406999999999996</v>
      </c>
      <c r="L56" s="187">
        <f t="shared" si="1"/>
        <v>0</v>
      </c>
      <c r="M56" s="189"/>
      <c r="N56" s="189"/>
      <c r="O56" s="189"/>
      <c r="P56" s="189"/>
      <c r="T56" s="189"/>
    </row>
    <row r="57" spans="1:20">
      <c r="A57" s="7"/>
      <c r="B57" s="161" t="s">
        <v>97</v>
      </c>
      <c r="C57" s="151">
        <v>11.928916083656127</v>
      </c>
      <c r="D57" s="151">
        <v>-0.11170754555660467</v>
      </c>
      <c r="E57" s="151">
        <v>-12.751760183787722</v>
      </c>
      <c r="F57" s="186">
        <v>0.93455164568820026</v>
      </c>
      <c r="G57" s="308">
        <f t="shared" si="0"/>
        <v>0</v>
      </c>
      <c r="H57" s="82">
        <v>64.179000000000002</v>
      </c>
      <c r="I57" s="82">
        <v>-0.60099999999999998</v>
      </c>
      <c r="J57" s="82">
        <v>-68.605999999999995</v>
      </c>
      <c r="K57" s="82">
        <v>5.0279999999999996</v>
      </c>
      <c r="L57" s="187">
        <f t="shared" si="1"/>
        <v>-7.9936057773011271E-15</v>
      </c>
      <c r="M57" s="189"/>
      <c r="N57" s="189"/>
      <c r="O57" s="189"/>
      <c r="P57" s="189"/>
      <c r="T57" s="189"/>
    </row>
    <row r="58" spans="1:20">
      <c r="A58" s="7"/>
      <c r="B58" s="161" t="s">
        <v>98</v>
      </c>
      <c r="C58" s="151">
        <v>4.9258039011282175</v>
      </c>
      <c r="D58" s="151">
        <v>5.2977088751811543</v>
      </c>
      <c r="E58" s="151">
        <v>-9.2551863310834719</v>
      </c>
      <c r="F58" s="186">
        <v>-0.96832644522589884</v>
      </c>
      <c r="G58" s="308">
        <f t="shared" si="0"/>
        <v>-1.1102230246251565E-15</v>
      </c>
      <c r="H58" s="82">
        <v>27.972999999999999</v>
      </c>
      <c r="I58" s="82">
        <v>30.085000000000001</v>
      </c>
      <c r="J58" s="82">
        <v>-52.558999999999997</v>
      </c>
      <c r="K58" s="82">
        <v>-5.4989999999999997</v>
      </c>
      <c r="L58" s="187">
        <f t="shared" si="1"/>
        <v>0</v>
      </c>
      <c r="M58" s="189"/>
      <c r="N58" s="189"/>
      <c r="O58" s="189"/>
      <c r="P58" s="189"/>
      <c r="T58" s="189"/>
    </row>
    <row r="59" spans="1:20">
      <c r="A59" s="7"/>
      <c r="B59" s="161" t="s">
        <v>99</v>
      </c>
      <c r="C59" s="151">
        <v>2.5535420098846786</v>
      </c>
      <c r="D59" s="151">
        <v>1.5370434698868112</v>
      </c>
      <c r="E59" s="151">
        <v>-6.6484266714358924</v>
      </c>
      <c r="F59" s="186">
        <v>2.5578411916644024</v>
      </c>
      <c r="G59" s="308">
        <f t="shared" si="0"/>
        <v>0</v>
      </c>
      <c r="H59" s="82">
        <v>14.849</v>
      </c>
      <c r="I59" s="82">
        <v>8.9380000000000006</v>
      </c>
      <c r="J59" s="82">
        <v>-38.661000000000001</v>
      </c>
      <c r="K59" s="82">
        <v>14.874000000000001</v>
      </c>
      <c r="L59" s="187">
        <f t="shared" si="1"/>
        <v>0</v>
      </c>
      <c r="M59" s="189"/>
      <c r="N59" s="189"/>
      <c r="O59" s="189"/>
      <c r="P59" s="189"/>
      <c r="T59" s="189"/>
    </row>
    <row r="60" spans="1:20">
      <c r="A60" s="7"/>
      <c r="B60" s="161" t="s">
        <v>100</v>
      </c>
      <c r="C60" s="151">
        <v>0.97356345341006978</v>
      </c>
      <c r="D60" s="151">
        <v>2.2345535418000448</v>
      </c>
      <c r="E60" s="151">
        <v>-2.9801868356925221</v>
      </c>
      <c r="F60" s="186">
        <v>-0.22793015951759252</v>
      </c>
      <c r="G60" s="308">
        <f t="shared" si="0"/>
        <v>0</v>
      </c>
      <c r="H60" s="82">
        <v>5.8090000000000002</v>
      </c>
      <c r="I60" s="82">
        <v>13.333</v>
      </c>
      <c r="J60" s="82">
        <v>-17.782</v>
      </c>
      <c r="K60" s="82">
        <v>-1.36</v>
      </c>
      <c r="L60" s="187">
        <f t="shared" si="1"/>
        <v>0</v>
      </c>
      <c r="M60" s="189"/>
      <c r="N60" s="189"/>
      <c r="O60" s="189"/>
      <c r="P60" s="189"/>
      <c r="T60" s="189"/>
    </row>
    <row r="61" spans="1:20">
      <c r="A61" s="7"/>
      <c r="B61" s="8" t="s">
        <v>101</v>
      </c>
      <c r="C61" s="82">
        <v>1.7396836251436312</v>
      </c>
      <c r="D61" s="82">
        <v>-2.7146494742154328</v>
      </c>
      <c r="E61" s="82">
        <v>-4.7354309921111764</v>
      </c>
      <c r="F61" s="82">
        <v>7.598519879867637</v>
      </c>
      <c r="G61" s="308">
        <f t="shared" si="0"/>
        <v>-1.8881230386846592</v>
      </c>
      <c r="H61" s="82">
        <v>10.583</v>
      </c>
      <c r="I61" s="82">
        <v>-16.513999999999999</v>
      </c>
      <c r="J61" s="82">
        <v>-28.806999999999999</v>
      </c>
      <c r="K61" s="82">
        <v>46.223999999999997</v>
      </c>
      <c r="L61" s="187">
        <f t="shared" si="1"/>
        <v>-11.485999999999997</v>
      </c>
      <c r="M61" s="189"/>
      <c r="N61" s="189"/>
      <c r="O61" s="189"/>
      <c r="P61" s="189"/>
      <c r="T61" s="189"/>
    </row>
    <row r="62" spans="1:20">
      <c r="A62" s="7"/>
      <c r="B62" s="8" t="s">
        <v>102</v>
      </c>
      <c r="C62" s="82">
        <v>0.64255269833502882</v>
      </c>
      <c r="D62" s="82">
        <v>2.3772196397069241</v>
      </c>
      <c r="E62" s="82">
        <v>-4.6416062529777617</v>
      </c>
      <c r="F62" s="82">
        <v>3.9328989556909053</v>
      </c>
      <c r="G62" s="308">
        <f t="shared" si="0"/>
        <v>-2.3110650407550963</v>
      </c>
      <c r="H62" s="82">
        <v>3.992</v>
      </c>
      <c r="I62" s="82">
        <v>14.769</v>
      </c>
      <c r="J62" s="82">
        <v>-28.837</v>
      </c>
      <c r="K62" s="82">
        <v>24.434000000000001</v>
      </c>
      <c r="L62" s="187">
        <f t="shared" si="1"/>
        <v>-14.358000000000001</v>
      </c>
      <c r="M62" s="189"/>
      <c r="N62" s="189"/>
      <c r="O62" s="189"/>
      <c r="P62" s="189"/>
      <c r="T62" s="189"/>
    </row>
    <row r="63" spans="1:20">
      <c r="A63" s="7"/>
      <c r="B63" s="8" t="s">
        <v>103</v>
      </c>
      <c r="C63" s="82">
        <v>1.6538873250604607</v>
      </c>
      <c r="D63" s="82">
        <v>2.2208301946636007</v>
      </c>
      <c r="E63" s="82">
        <v>-3.8062086191174722</v>
      </c>
      <c r="F63" s="82">
        <v>1.9980176822741149</v>
      </c>
      <c r="G63" s="308">
        <f t="shared" si="0"/>
        <v>-2.0665265828807042</v>
      </c>
      <c r="H63" s="82">
        <v>10.429</v>
      </c>
      <c r="I63" s="82">
        <v>14.004</v>
      </c>
      <c r="J63" s="82">
        <v>-24.001000000000001</v>
      </c>
      <c r="K63" s="82">
        <v>12.599</v>
      </c>
      <c r="L63" s="187">
        <f t="shared" si="1"/>
        <v>-13.030999999999999</v>
      </c>
      <c r="M63" s="189"/>
      <c r="N63" s="189"/>
      <c r="O63" s="189"/>
      <c r="P63" s="189"/>
      <c r="T63" s="189"/>
    </row>
    <row r="64" spans="1:20">
      <c r="A64" s="7"/>
      <c r="B64" s="8" t="s">
        <v>104</v>
      </c>
      <c r="C64" s="82">
        <v>0.22545505222164586</v>
      </c>
      <c r="D64" s="82">
        <v>7.2281880753478216</v>
      </c>
      <c r="E64" s="82">
        <v>-4.8497611508117773</v>
      </c>
      <c r="F64" s="82">
        <v>-0.45106494994619117</v>
      </c>
      <c r="G64" s="308">
        <f t="shared" si="0"/>
        <v>-2.152817026811499</v>
      </c>
      <c r="H64" s="82">
        <v>1.456</v>
      </c>
      <c r="I64" s="82">
        <v>46.68</v>
      </c>
      <c r="J64" s="82">
        <v>-31.32</v>
      </c>
      <c r="K64" s="82">
        <v>-2.9129999999999998</v>
      </c>
      <c r="L64" s="187">
        <f t="shared" si="1"/>
        <v>-13.903000000000002</v>
      </c>
      <c r="M64" s="189"/>
      <c r="N64" s="189"/>
      <c r="O64" s="189"/>
      <c r="P64" s="189"/>
      <c r="T64" s="189"/>
    </row>
    <row r="65" spans="1:20">
      <c r="A65" s="7"/>
      <c r="B65" s="8" t="s">
        <v>105</v>
      </c>
      <c r="C65" s="82">
        <v>1.8347567295627982</v>
      </c>
      <c r="D65" s="82">
        <v>3.9198453155211812</v>
      </c>
      <c r="E65" s="82">
        <v>-7.3708487644031733</v>
      </c>
      <c r="F65" s="82">
        <v>2.7059176511234626</v>
      </c>
      <c r="G65" s="308">
        <f t="shared" si="0"/>
        <v>-1.0896709318042688</v>
      </c>
      <c r="H65" s="309">
        <v>12.108000000000001</v>
      </c>
      <c r="I65" s="82">
        <v>25.867999999999999</v>
      </c>
      <c r="J65" s="82">
        <v>-48.642000000000003</v>
      </c>
      <c r="K65" s="82">
        <v>17.856999999999999</v>
      </c>
      <c r="L65" s="187">
        <f t="shared" si="1"/>
        <v>-7.1909999999999954</v>
      </c>
      <c r="M65" s="189"/>
      <c r="N65" s="189"/>
      <c r="O65" s="189"/>
      <c r="P65" s="189"/>
      <c r="T65" s="189"/>
    </row>
    <row r="66" spans="1:20">
      <c r="A66" s="7"/>
      <c r="B66" s="8" t="s">
        <v>106</v>
      </c>
      <c r="C66" s="82">
        <v>2.8239433702066208</v>
      </c>
      <c r="D66" s="82">
        <v>1.7079789532247849</v>
      </c>
      <c r="E66" s="82">
        <v>-7.1268133312026141</v>
      </c>
      <c r="F66" s="82">
        <v>3.6854051622602202</v>
      </c>
      <c r="G66" s="308">
        <f t="shared" si="0"/>
        <v>-1.090514154489012</v>
      </c>
      <c r="H66" s="309">
        <v>19.085000000000001</v>
      </c>
      <c r="I66" s="82">
        <v>11.542999999999999</v>
      </c>
      <c r="J66" s="82">
        <v>-48.164999999999999</v>
      </c>
      <c r="K66" s="82">
        <v>24.907</v>
      </c>
      <c r="L66" s="187">
        <f t="shared" si="1"/>
        <v>-7.370000000000001</v>
      </c>
      <c r="M66" s="189"/>
      <c r="N66" s="189"/>
      <c r="O66" s="189"/>
      <c r="P66" s="189"/>
      <c r="T66" s="189"/>
    </row>
    <row r="67" spans="1:20">
      <c r="A67" s="7"/>
      <c r="B67" s="8" t="s">
        <v>107</v>
      </c>
      <c r="C67" s="82">
        <v>3.2744992732091465</v>
      </c>
      <c r="D67" s="82">
        <v>0.41914524725483204</v>
      </c>
      <c r="E67" s="82">
        <v>-5.2342076228393299</v>
      </c>
      <c r="F67" s="82">
        <v>2.6310412665425189</v>
      </c>
      <c r="G67" s="308">
        <f t="shared" si="0"/>
        <v>-1.0904781641671675</v>
      </c>
      <c r="H67" s="309">
        <v>22.437000000000001</v>
      </c>
      <c r="I67" s="82">
        <v>2.8719999999999999</v>
      </c>
      <c r="J67" s="82">
        <v>-35.865000000000002</v>
      </c>
      <c r="K67" s="82">
        <v>18.027999999999999</v>
      </c>
      <c r="L67" s="187">
        <f t="shared" si="1"/>
        <v>-7.4719999999999978</v>
      </c>
      <c r="M67" s="189"/>
      <c r="N67" s="189"/>
      <c r="O67" s="189"/>
      <c r="P67" s="189"/>
      <c r="T67" s="189"/>
    </row>
    <row r="68" spans="1:20">
      <c r="A68" s="7"/>
      <c r="B68" s="8" t="s">
        <v>108</v>
      </c>
      <c r="C68" s="82">
        <v>1.9959871044831499</v>
      </c>
      <c r="D68" s="82">
        <v>-0.51234963963518831</v>
      </c>
      <c r="E68" s="82">
        <v>-2.4624703473184568</v>
      </c>
      <c r="F68" s="82">
        <v>2.069638222425997</v>
      </c>
      <c r="G68" s="308">
        <f t="shared" si="0"/>
        <v>-1.0908053399555018</v>
      </c>
      <c r="H68" s="309">
        <v>13.647615</v>
      </c>
      <c r="I68" s="82">
        <v>-3.5032043099999992</v>
      </c>
      <c r="J68" s="82">
        <v>-16.837206600000002</v>
      </c>
      <c r="K68" s="82">
        <v>14.151206480999999</v>
      </c>
      <c r="L68" s="187">
        <f t="shared" si="1"/>
        <v>-7.4584105709999982</v>
      </c>
      <c r="M68" s="189"/>
      <c r="N68" s="189"/>
      <c r="O68" s="189"/>
      <c r="P68" s="189"/>
      <c r="T68" s="189"/>
    </row>
    <row r="69" spans="1:20">
      <c r="A69" s="7"/>
      <c r="B69" s="8" t="s">
        <v>109</v>
      </c>
      <c r="C69" s="82">
        <v>2.1699653631301663</v>
      </c>
      <c r="D69" s="82">
        <v>-1.3051711647753907</v>
      </c>
      <c r="E69" s="82">
        <v>-1.886397573835692</v>
      </c>
      <c r="F69" s="82">
        <v>2.1097086692871874</v>
      </c>
      <c r="G69" s="308">
        <f t="shared" si="0"/>
        <v>-1.088105293806271</v>
      </c>
      <c r="H69" s="309">
        <v>14.8828721</v>
      </c>
      <c r="I69" s="82">
        <v>-8.9516154700000001</v>
      </c>
      <c r="J69" s="82">
        <v>-12.938000899999997</v>
      </c>
      <c r="K69" s="82">
        <v>14.469596993</v>
      </c>
      <c r="L69" s="187">
        <f t="shared" si="1"/>
        <v>-7.4628527230000028</v>
      </c>
      <c r="M69" s="189"/>
      <c r="N69" s="189"/>
      <c r="O69" s="189"/>
      <c r="P69" s="189"/>
      <c r="T69" s="189"/>
    </row>
    <row r="70" spans="1:20">
      <c r="A70" s="7"/>
      <c r="B70" s="8" t="s">
        <v>110</v>
      </c>
      <c r="C70" s="82">
        <v>2.6281408339845953</v>
      </c>
      <c r="D70" s="82">
        <v>-0.73651862432440907</v>
      </c>
      <c r="E70" s="82">
        <v>-3.4827566632830358</v>
      </c>
      <c r="F70" s="82">
        <v>2.6749776210698442</v>
      </c>
      <c r="G70" s="308">
        <f t="shared" ref="G70:G88" si="2">0-SUM(C70:F70)</f>
        <v>-1.0838431674469946</v>
      </c>
      <c r="H70" s="309">
        <v>18.102361500000001</v>
      </c>
      <c r="I70" s="82">
        <v>-5.0730639000000002</v>
      </c>
      <c r="J70" s="82">
        <v>-23.988866699999999</v>
      </c>
      <c r="K70" s="82">
        <v>18.424968432000004</v>
      </c>
      <c r="L70" s="187">
        <f t="shared" ref="L70:L89" si="3">0-SUM(H70:K70)</f>
        <v>-7.4653993320000041</v>
      </c>
      <c r="M70" s="189"/>
      <c r="N70" s="189"/>
      <c r="O70" s="189"/>
      <c r="P70" s="189"/>
      <c r="T70" s="189"/>
    </row>
    <row r="71" spans="1:20">
      <c r="A71" s="7"/>
      <c r="B71" s="8" t="s">
        <v>111</v>
      </c>
      <c r="C71" s="82">
        <v>2.7888163902356475</v>
      </c>
      <c r="D71" s="82">
        <v>-1.5081650868458285</v>
      </c>
      <c r="E71" s="82">
        <v>-3.2326178044235103</v>
      </c>
      <c r="F71" s="82">
        <v>3.0307141017637607</v>
      </c>
      <c r="G71" s="308">
        <f t="shared" si="2"/>
        <v>-1.0787476007300694</v>
      </c>
      <c r="H71" s="309">
        <v>19.3351826</v>
      </c>
      <c r="I71" s="82">
        <v>-10.4562808248</v>
      </c>
      <c r="J71" s="82">
        <v>-22.412108499999999</v>
      </c>
      <c r="K71" s="82">
        <v>21.012287065999995</v>
      </c>
      <c r="L71" s="187">
        <f t="shared" si="3"/>
        <v>-7.479080341199996</v>
      </c>
      <c r="M71" s="189"/>
      <c r="N71" s="189"/>
      <c r="O71" s="189"/>
      <c r="P71" s="189"/>
      <c r="T71" s="189"/>
    </row>
    <row r="72" spans="1:20">
      <c r="A72" s="7"/>
      <c r="B72" s="8" t="s">
        <v>112</v>
      </c>
      <c r="C72" s="82">
        <v>3.0074502543552319</v>
      </c>
      <c r="D72" s="82">
        <v>-1.9036194255589494</v>
      </c>
      <c r="E72" s="82">
        <v>-3.0469765417684145</v>
      </c>
      <c r="F72" s="82">
        <v>3.0163475990675188</v>
      </c>
      <c r="G72" s="308">
        <f t="shared" si="2"/>
        <v>-1.0732018860953869</v>
      </c>
      <c r="H72" s="309">
        <v>21.0040865</v>
      </c>
      <c r="I72" s="82">
        <v>-13.294912200000001</v>
      </c>
      <c r="J72" s="82">
        <v>-21.2801388</v>
      </c>
      <c r="K72" s="82">
        <v>21.066225715000002</v>
      </c>
      <c r="L72" s="187">
        <f t="shared" si="3"/>
        <v>-7.4952612150000011</v>
      </c>
      <c r="M72" s="189"/>
      <c r="N72" s="189"/>
      <c r="O72" s="189"/>
      <c r="P72" s="189"/>
      <c r="T72" s="189"/>
    </row>
    <row r="73" spans="1:20">
      <c r="A73" s="7"/>
      <c r="B73" s="8" t="s">
        <v>113</v>
      </c>
      <c r="C73" s="82">
        <v>2.9952791353170971</v>
      </c>
      <c r="D73" s="82">
        <v>-1.9870231414737605</v>
      </c>
      <c r="E73" s="82">
        <v>-2.9263588309336588</v>
      </c>
      <c r="F73" s="82">
        <v>2.9856127352248878</v>
      </c>
      <c r="G73" s="310">
        <f t="shared" si="2"/>
        <v>-1.0675098981345656</v>
      </c>
      <c r="H73" s="82">
        <v>21.077953900000001</v>
      </c>
      <c r="I73" s="82">
        <v>-13.98279769</v>
      </c>
      <c r="J73" s="82">
        <v>-20.592957699999999</v>
      </c>
      <c r="K73" s="82">
        <v>21.009930878999995</v>
      </c>
      <c r="L73" s="187">
        <f t="shared" si="3"/>
        <v>-7.5121293889999965</v>
      </c>
      <c r="M73" s="189"/>
      <c r="N73" s="189"/>
      <c r="O73" s="189"/>
      <c r="P73" s="189"/>
      <c r="T73" s="189"/>
    </row>
    <row r="74" spans="1:20">
      <c r="A74" s="7"/>
      <c r="B74" s="8" t="s">
        <v>114</v>
      </c>
      <c r="C74" s="82">
        <v>2.8330244232448405</v>
      </c>
      <c r="D74" s="82">
        <v>-1.8794683287124747</v>
      </c>
      <c r="E74" s="82">
        <v>-2.8498655666318289</v>
      </c>
      <c r="F74" s="82">
        <v>2.9579657035441183</v>
      </c>
      <c r="G74" s="308">
        <f t="shared" si="2"/>
        <v>-1.0616562314446552</v>
      </c>
      <c r="H74" s="82">
        <v>20.0969418</v>
      </c>
      <c r="I74" s="82">
        <v>-13.33259442</v>
      </c>
      <c r="J74" s="82">
        <v>-20.2164097</v>
      </c>
      <c r="K74" s="82">
        <v>20.983251715999998</v>
      </c>
      <c r="L74" s="187">
        <f t="shared" si="3"/>
        <v>-7.5311893959999985</v>
      </c>
      <c r="M74" s="189"/>
      <c r="N74" s="189"/>
      <c r="O74" s="189"/>
      <c r="P74" s="189"/>
      <c r="T74" s="189"/>
    </row>
    <row r="75" spans="1:20">
      <c r="A75" s="7"/>
      <c r="B75" s="8" t="s">
        <v>115</v>
      </c>
      <c r="C75" s="82">
        <v>2.7339903547788147</v>
      </c>
      <c r="D75" s="82">
        <v>-1.8371936384716767</v>
      </c>
      <c r="E75" s="82">
        <v>-2.7290328075439043</v>
      </c>
      <c r="F75" s="82">
        <v>2.887703675836669</v>
      </c>
      <c r="G75" s="308">
        <f t="shared" si="2"/>
        <v>-1.0554675845999026</v>
      </c>
      <c r="H75" s="82">
        <v>19.564706300000005</v>
      </c>
      <c r="I75" s="82">
        <v>-13.14714</v>
      </c>
      <c r="J75" s="82">
        <v>-19.529229599999997</v>
      </c>
      <c r="K75" s="82">
        <v>20.664694079999993</v>
      </c>
      <c r="L75" s="187">
        <f t="shared" si="3"/>
        <v>-7.5530307800000003</v>
      </c>
      <c r="M75" s="189"/>
      <c r="N75" s="189"/>
      <c r="O75" s="189"/>
      <c r="P75" s="189"/>
      <c r="T75" s="189"/>
    </row>
    <row r="76" spans="1:20">
      <c r="A76" s="7"/>
      <c r="B76" s="8" t="s">
        <v>116</v>
      </c>
      <c r="C76" s="82">
        <v>2.6109364032062832</v>
      </c>
      <c r="D76" s="82">
        <v>-1.7570854399435891</v>
      </c>
      <c r="E76" s="82">
        <v>-2.6276477913064897</v>
      </c>
      <c r="F76" s="82">
        <v>2.8229085756033356</v>
      </c>
      <c r="G76" s="308">
        <f t="shared" si="2"/>
        <v>-1.04911174755954</v>
      </c>
      <c r="H76" s="82">
        <v>18.8555195</v>
      </c>
      <c r="I76" s="82">
        <v>-12.689224730000001</v>
      </c>
      <c r="J76" s="82">
        <v>-18.976204899999999</v>
      </c>
      <c r="K76" s="82">
        <v>20.386328686000002</v>
      </c>
      <c r="L76" s="187">
        <f t="shared" si="3"/>
        <v>-7.5764185560000019</v>
      </c>
      <c r="M76" s="189"/>
      <c r="N76" s="189"/>
      <c r="O76" s="189"/>
      <c r="P76" s="189"/>
      <c r="T76" s="189"/>
    </row>
    <row r="77" spans="1:20">
      <c r="A77" s="7"/>
      <c r="B77" s="8" t="s">
        <v>117</v>
      </c>
      <c r="C77" s="82">
        <v>2.4180386094569339</v>
      </c>
      <c r="D77" s="82">
        <v>-1.5891991329874875</v>
      </c>
      <c r="E77" s="82">
        <v>-2.5456513584308404</v>
      </c>
      <c r="F77" s="82">
        <v>2.7595340082718409</v>
      </c>
      <c r="G77" s="308">
        <f t="shared" si="2"/>
        <v>-1.0427221263104469</v>
      </c>
      <c r="H77" s="82">
        <v>17.627062999999996</v>
      </c>
      <c r="I77" s="82">
        <v>-11.584973509999999</v>
      </c>
      <c r="J77" s="82">
        <v>-18.557336800000002</v>
      </c>
      <c r="K77" s="82">
        <v>20.116502533999999</v>
      </c>
      <c r="L77" s="187">
        <f t="shared" si="3"/>
        <v>-7.6012552239999938</v>
      </c>
      <c r="M77" s="189"/>
      <c r="N77" s="189"/>
      <c r="O77" s="189"/>
      <c r="P77" s="189"/>
      <c r="T77" s="189"/>
    </row>
    <row r="78" spans="1:20">
      <c r="A78" s="7"/>
      <c r="B78" s="8" t="s">
        <v>118</v>
      </c>
      <c r="C78" s="82">
        <v>2.238814188897698</v>
      </c>
      <c r="D78" s="82">
        <v>-1.3707507368932998</v>
      </c>
      <c r="E78" s="82">
        <v>-2.5342525857294631</v>
      </c>
      <c r="F78" s="82">
        <v>2.702688860211222</v>
      </c>
      <c r="G78" s="308">
        <f t="shared" si="2"/>
        <v>-1.0364997264861571</v>
      </c>
      <c r="H78" s="82">
        <v>16.474301000000001</v>
      </c>
      <c r="I78" s="82">
        <v>-10.086661210000001</v>
      </c>
      <c r="J78" s="82">
        <v>-18.648282699999999</v>
      </c>
      <c r="K78" s="82">
        <v>19.887720032000001</v>
      </c>
      <c r="L78" s="187">
        <f t="shared" si="3"/>
        <v>-7.6270771220000011</v>
      </c>
      <c r="M78" s="189"/>
      <c r="N78" s="189"/>
      <c r="O78" s="189"/>
      <c r="P78" s="189"/>
      <c r="T78" s="189"/>
    </row>
    <row r="79" spans="1:20">
      <c r="A79" s="7"/>
      <c r="B79" s="8" t="s">
        <v>119</v>
      </c>
      <c r="C79" s="82">
        <v>2.0900860772432805</v>
      </c>
      <c r="D79" s="82">
        <v>-1.2616748085311476</v>
      </c>
      <c r="E79" s="82">
        <v>-2.4547303231096289</v>
      </c>
      <c r="F79" s="82">
        <v>2.6568480351216048</v>
      </c>
      <c r="G79" s="308">
        <f t="shared" si="2"/>
        <v>-1.0305289807241089</v>
      </c>
      <c r="H79" s="82">
        <v>15.5214792</v>
      </c>
      <c r="I79" s="82">
        <v>-9.3694989460000002</v>
      </c>
      <c r="J79" s="82">
        <v>-18.229414599999998</v>
      </c>
      <c r="K79" s="82">
        <v>19.730389080000002</v>
      </c>
      <c r="L79" s="187">
        <f t="shared" si="3"/>
        <v>-7.6529547340000033</v>
      </c>
      <c r="M79" s="189"/>
      <c r="N79" s="189"/>
      <c r="O79" s="189"/>
      <c r="P79" s="189"/>
      <c r="T79" s="189"/>
    </row>
    <row r="80" spans="1:20">
      <c r="A80" s="7"/>
      <c r="B80" s="8" t="s">
        <v>120</v>
      </c>
      <c r="C80" s="82">
        <v>1.9422405356929129</v>
      </c>
      <c r="D80" s="82">
        <v>-1.1954965249753848</v>
      </c>
      <c r="E80" s="82">
        <v>-2.3261039221560043</v>
      </c>
      <c r="F80" s="82">
        <v>2.6040472707727487</v>
      </c>
      <c r="G80" s="308">
        <f t="shared" si="2"/>
        <v>-1.0246873593342725</v>
      </c>
      <c r="H80" s="82">
        <v>14.557710699999999</v>
      </c>
      <c r="I80" s="82">
        <v>-8.960626778</v>
      </c>
      <c r="J80" s="82">
        <v>-17.434888900000004</v>
      </c>
      <c r="K80" s="82">
        <v>19.518162719999999</v>
      </c>
      <c r="L80" s="187">
        <f t="shared" si="3"/>
        <v>-7.6803577419999947</v>
      </c>
      <c r="M80" s="189"/>
      <c r="N80" s="189"/>
      <c r="O80" s="189"/>
      <c r="P80" s="189"/>
      <c r="T80" s="189"/>
    </row>
    <row r="81" spans="1:20">
      <c r="A81" s="7"/>
      <c r="B81" s="8" t="s">
        <v>121</v>
      </c>
      <c r="C81" s="82">
        <v>1.7794600213194829</v>
      </c>
      <c r="D81" s="82">
        <v>-1.1925514306975713</v>
      </c>
      <c r="E81" s="82">
        <v>-2.1503470435820464</v>
      </c>
      <c r="F81" s="82">
        <v>2.5824885877389794</v>
      </c>
      <c r="G81" s="308">
        <f t="shared" si="2"/>
        <v>-1.0190501347788445</v>
      </c>
      <c r="H81" s="82">
        <v>13.4594041</v>
      </c>
      <c r="I81" s="82">
        <v>-9.0201698400000012</v>
      </c>
      <c r="J81" s="82">
        <v>-16.264703600000001</v>
      </c>
      <c r="K81" s="82">
        <v>19.533317450000002</v>
      </c>
      <c r="L81" s="187">
        <f t="shared" si="3"/>
        <v>-7.7078481100000005</v>
      </c>
      <c r="M81" s="189"/>
      <c r="N81" s="189"/>
      <c r="O81" s="189"/>
      <c r="P81" s="189"/>
      <c r="T81" s="189"/>
    </row>
    <row r="82" spans="1:20">
      <c r="A82" s="7"/>
      <c r="B82" s="8" t="s">
        <v>122</v>
      </c>
      <c r="C82" s="82">
        <v>1.6511874309435981</v>
      </c>
      <c r="D82" s="82">
        <v>-1.2833955986687084</v>
      </c>
      <c r="E82" s="82">
        <v>-1.9028305706798185</v>
      </c>
      <c r="F82" s="82">
        <v>2.5485479503503958</v>
      </c>
      <c r="G82" s="308">
        <f t="shared" si="2"/>
        <v>-1.0135092119454669</v>
      </c>
      <c r="H82" s="82">
        <v>12.602661400000002</v>
      </c>
      <c r="I82" s="82">
        <v>-9.7954961800000007</v>
      </c>
      <c r="J82" s="82">
        <v>-14.523323599999999</v>
      </c>
      <c r="K82" s="82">
        <v>19.451751072</v>
      </c>
      <c r="L82" s="187">
        <f t="shared" si="3"/>
        <v>-7.7355926920000027</v>
      </c>
      <c r="M82" s="189"/>
      <c r="N82" s="189"/>
      <c r="O82" s="189"/>
      <c r="P82" s="189"/>
      <c r="T82" s="189"/>
    </row>
    <row r="83" spans="1:20">
      <c r="A83" s="7"/>
      <c r="B83" s="8" t="s">
        <v>123</v>
      </c>
      <c r="C83" s="82">
        <v>1.5932514503699917</v>
      </c>
      <c r="D83" s="82">
        <v>-1.3740551044325242</v>
      </c>
      <c r="E83" s="82">
        <v>-1.7339190136771954</v>
      </c>
      <c r="F83" s="82">
        <v>2.522810661323756</v>
      </c>
      <c r="G83" s="308">
        <f t="shared" si="2"/>
        <v>-1.0080879935840281</v>
      </c>
      <c r="H83" s="82">
        <v>12.2698389</v>
      </c>
      <c r="I83" s="82">
        <v>-10.581779020000001</v>
      </c>
      <c r="J83" s="82">
        <v>-13.353138300000001</v>
      </c>
      <c r="K83" s="82">
        <v>19.428496601999999</v>
      </c>
      <c r="L83" s="187">
        <f t="shared" si="3"/>
        <v>-7.763418181999997</v>
      </c>
      <c r="M83" s="189"/>
      <c r="N83" s="189"/>
      <c r="O83" s="189"/>
      <c r="P83" s="189"/>
      <c r="T83" s="189"/>
    </row>
    <row r="84" spans="1:20">
      <c r="A84" s="7"/>
      <c r="B84" s="8" t="s">
        <v>124</v>
      </c>
      <c r="C84" s="82">
        <v>1.5662210301149253</v>
      </c>
      <c r="D84" s="82">
        <v>-1.4677991772355625</v>
      </c>
      <c r="E84" s="82">
        <v>-1.5930105377991104</v>
      </c>
      <c r="F84" s="82">
        <v>2.4973578644890346</v>
      </c>
      <c r="G84" s="308">
        <f t="shared" si="2"/>
        <v>-1.002769179569287</v>
      </c>
      <c r="H84" s="82">
        <v>12.1703223</v>
      </c>
      <c r="I84" s="82">
        <v>-11.405535180000001</v>
      </c>
      <c r="J84" s="82">
        <v>-12.3784902</v>
      </c>
      <c r="K84" s="82">
        <v>19.405722133000008</v>
      </c>
      <c r="L84" s="187">
        <f t="shared" si="3"/>
        <v>-7.7920190530000077</v>
      </c>
      <c r="M84" s="189"/>
      <c r="N84" s="189"/>
      <c r="O84" s="189"/>
      <c r="P84" s="189"/>
      <c r="T84" s="189"/>
    </row>
    <row r="85" spans="1:20">
      <c r="A85" s="7"/>
      <c r="B85" s="8" t="s">
        <v>125</v>
      </c>
      <c r="C85" s="82">
        <v>1.5185354485543461</v>
      </c>
      <c r="D85" s="82">
        <v>-1.5163534228581241</v>
      </c>
      <c r="E85" s="82">
        <v>-1.4793639244600429</v>
      </c>
      <c r="F85" s="82">
        <v>2.4746985479809438</v>
      </c>
      <c r="G85" s="308">
        <f t="shared" si="2"/>
        <v>-0.9975166492171228</v>
      </c>
      <c r="H85" s="82">
        <v>11.9065139</v>
      </c>
      <c r="I85" s="82">
        <v>-11.889405099999999</v>
      </c>
      <c r="J85" s="82">
        <v>-11.5993783</v>
      </c>
      <c r="K85" s="82">
        <v>19.403585664000001</v>
      </c>
      <c r="L85" s="187">
        <f t="shared" si="3"/>
        <v>-7.8213161640000024</v>
      </c>
      <c r="M85" s="189"/>
      <c r="N85" s="189"/>
      <c r="O85" s="189"/>
      <c r="P85" s="189"/>
      <c r="T85" s="189"/>
    </row>
    <row r="86" spans="1:20">
      <c r="A86" s="7"/>
      <c r="B86" s="8" t="s">
        <v>126</v>
      </c>
      <c r="C86" s="82">
        <v>1.4725430119000522</v>
      </c>
      <c r="D86" s="82">
        <v>-1.4906629413055104</v>
      </c>
      <c r="E86" s="82">
        <v>-1.4493677390170825</v>
      </c>
      <c r="F86" s="82">
        <v>2.4597756146213143</v>
      </c>
      <c r="G86" s="308">
        <f t="shared" si="2"/>
        <v>-0.9922879461987737</v>
      </c>
      <c r="H86" s="82">
        <v>11.6509853</v>
      </c>
      <c r="I86" s="82">
        <v>-11.79435295</v>
      </c>
      <c r="J86" s="82">
        <v>-11.467619000000001</v>
      </c>
      <c r="K86" s="82">
        <v>19.462120491999997</v>
      </c>
      <c r="L86" s="187">
        <f t="shared" si="3"/>
        <v>-7.8511338419999959</v>
      </c>
      <c r="M86" s="189"/>
      <c r="N86" s="189"/>
      <c r="O86" s="189"/>
      <c r="P86" s="189"/>
      <c r="T86" s="189"/>
    </row>
    <row r="87" spans="1:20">
      <c r="A87" s="7"/>
      <c r="B87" s="8" t="s">
        <v>127</v>
      </c>
      <c r="C87" s="82">
        <v>1.4397765974166192</v>
      </c>
      <c r="D87" s="82">
        <v>-1.6185780138181052</v>
      </c>
      <c r="E87" s="82">
        <v>-1.284286257300113</v>
      </c>
      <c r="F87" s="82">
        <v>2.4502550533757002</v>
      </c>
      <c r="G87" s="308">
        <f t="shared" si="2"/>
        <v>-0.98716737967410118</v>
      </c>
      <c r="H87" s="82">
        <v>11.492491299999999</v>
      </c>
      <c r="I87" s="82">
        <v>-12.919708360000001</v>
      </c>
      <c r="J87" s="82">
        <v>-10.251346400000001</v>
      </c>
      <c r="K87" s="82">
        <v>19.558266841000002</v>
      </c>
      <c r="L87" s="187">
        <f t="shared" si="3"/>
        <v>-7.8797033809999988</v>
      </c>
      <c r="M87" s="189"/>
      <c r="N87" s="189"/>
      <c r="O87" s="189"/>
      <c r="P87" s="189"/>
      <c r="T87" s="189"/>
    </row>
    <row r="88" spans="1:20">
      <c r="A88" s="7"/>
      <c r="B88" s="8" t="s">
        <v>128</v>
      </c>
      <c r="C88" s="82">
        <v>1.4068597419443953</v>
      </c>
      <c r="D88" s="82">
        <v>-1.7117904121695475</v>
      </c>
      <c r="E88" s="82">
        <v>-1.1471807408719312</v>
      </c>
      <c r="F88" s="82">
        <v>2.4341603118670276</v>
      </c>
      <c r="G88" s="308">
        <f t="shared" si="2"/>
        <v>-0.98204890076994422</v>
      </c>
      <c r="H88" s="82">
        <v>11.330367300000001</v>
      </c>
      <c r="I88" s="82">
        <v>-13.786174650000001</v>
      </c>
      <c r="J88" s="82">
        <v>-9.239001420000001</v>
      </c>
      <c r="K88" s="82">
        <v>19.603894815</v>
      </c>
      <c r="L88" s="187">
        <f t="shared" si="3"/>
        <v>-7.9090860449999987</v>
      </c>
      <c r="M88" s="189"/>
      <c r="N88" s="189"/>
      <c r="O88" s="189"/>
      <c r="P88" s="189"/>
      <c r="T88" s="189"/>
    </row>
    <row r="89" spans="1:20">
      <c r="A89" s="7"/>
      <c r="B89" s="137" t="s">
        <v>129</v>
      </c>
      <c r="C89" s="311">
        <v>1.3713823429909582</v>
      </c>
      <c r="D89" s="311">
        <v>-1.7804503636413447</v>
      </c>
      <c r="E89" s="311">
        <v>-1.0373790345733802</v>
      </c>
      <c r="F89" s="311">
        <v>2.4233744714691037</v>
      </c>
      <c r="G89" s="312">
        <f>0-SUM(C89:F89)</f>
        <v>-0.97692741624533697</v>
      </c>
      <c r="H89" s="311">
        <v>11.144963299999999</v>
      </c>
      <c r="I89" s="311">
        <v>-14.46938125</v>
      </c>
      <c r="J89" s="311">
        <v>-8.4305819800000013</v>
      </c>
      <c r="K89" s="311">
        <v>19.694303112999997</v>
      </c>
      <c r="L89" s="190">
        <f t="shared" si="3"/>
        <v>-7.9393031829999945</v>
      </c>
      <c r="M89" s="189"/>
      <c r="N89" s="189"/>
      <c r="O89" s="189"/>
      <c r="P89" s="189"/>
      <c r="T89" s="189"/>
    </row>
    <row r="90" spans="1:20">
      <c r="A90" s="7"/>
      <c r="B90" s="8">
        <v>2008</v>
      </c>
      <c r="C90" s="82">
        <v>1.8552334337349397</v>
      </c>
      <c r="D90" s="82">
        <v>-0.21448293172690769</v>
      </c>
      <c r="E90" s="82">
        <v>-5.4982429718875503</v>
      </c>
      <c r="F90" s="82">
        <v>3.8574924698795181</v>
      </c>
      <c r="G90" s="308">
        <f>0-SUM(C90:F90)</f>
        <v>0</v>
      </c>
      <c r="H90" s="309">
        <v>29.565000000000001</v>
      </c>
      <c r="I90" s="82">
        <v>-3.4180000000000001</v>
      </c>
      <c r="J90" s="82">
        <v>-87.62</v>
      </c>
      <c r="K90" s="82">
        <v>61.472999999999999</v>
      </c>
      <c r="L90" s="187">
        <f t="shared" ref="L90:L111" si="4">0-SUM(H90:K90)</f>
        <v>0</v>
      </c>
      <c r="M90" s="189"/>
    </row>
    <row r="91" spans="1:20">
      <c r="A91" s="7"/>
      <c r="B91" s="8">
        <v>2009</v>
      </c>
      <c r="C91" s="82">
        <v>4.8813857420122133</v>
      </c>
      <c r="D91" s="82">
        <v>2.5428686171634594</v>
      </c>
      <c r="E91" s="82">
        <v>-10.488558253411346</v>
      </c>
      <c r="F91" s="82">
        <v>3.0643038942356737</v>
      </c>
      <c r="G91" s="308">
        <f t="shared" ref="G91:G110" si="5">0-SUM(C91:F91)</f>
        <v>0</v>
      </c>
      <c r="H91" s="309">
        <v>75.602999999999994</v>
      </c>
      <c r="I91" s="82">
        <v>39.384</v>
      </c>
      <c r="J91" s="82">
        <v>-162.447</v>
      </c>
      <c r="K91" s="82">
        <v>47.46</v>
      </c>
      <c r="L91" s="187">
        <f t="shared" si="4"/>
        <v>0</v>
      </c>
      <c r="N91" s="189"/>
    </row>
    <row r="92" spans="1:20">
      <c r="A92" s="7"/>
      <c r="B92" s="8">
        <v>2010</v>
      </c>
      <c r="C92" s="82">
        <v>5.3499636008263325</v>
      </c>
      <c r="D92" s="82">
        <v>1.313789474142288</v>
      </c>
      <c r="E92" s="82">
        <v>-9.4808190964177115</v>
      </c>
      <c r="F92" s="82">
        <v>2.817066021449091</v>
      </c>
      <c r="G92" s="308">
        <f t="shared" si="5"/>
        <v>0</v>
      </c>
      <c r="H92" s="309">
        <v>86.057000000000002</v>
      </c>
      <c r="I92" s="82">
        <v>21.132999999999999</v>
      </c>
      <c r="J92" s="82">
        <v>-152.50399999999999</v>
      </c>
      <c r="K92" s="82">
        <v>45.314</v>
      </c>
      <c r="L92" s="187">
        <f t="shared" si="4"/>
        <v>0</v>
      </c>
    </row>
    <row r="93" spans="1:20">
      <c r="A93" s="7"/>
      <c r="B93" s="8">
        <v>2011</v>
      </c>
      <c r="C93" s="82">
        <v>3.3695018014062397</v>
      </c>
      <c r="D93" s="82">
        <v>2.5092776932376593</v>
      </c>
      <c r="E93" s="82">
        <v>-7.5684323856152149</v>
      </c>
      <c r="F93" s="82">
        <v>1.6898934794507365</v>
      </c>
      <c r="G93" s="308">
        <f t="shared" si="5"/>
        <v>-2.4058847942054484E-4</v>
      </c>
      <c r="H93" s="309">
        <v>56.021000000000001</v>
      </c>
      <c r="I93" s="82">
        <v>41.719000000000001</v>
      </c>
      <c r="J93" s="82">
        <v>-125.83199999999999</v>
      </c>
      <c r="K93" s="82">
        <v>28.096</v>
      </c>
      <c r="L93" s="187">
        <f t="shared" si="4"/>
        <v>-4.0000000000155467E-3</v>
      </c>
    </row>
    <row r="94" spans="1:20">
      <c r="A94" s="7"/>
      <c r="B94" s="8">
        <v>2012</v>
      </c>
      <c r="C94" s="82">
        <v>2.9984565694995959</v>
      </c>
      <c r="D94" s="82">
        <v>1.8306427848271154</v>
      </c>
      <c r="E94" s="82">
        <v>-8.0238546082633349</v>
      </c>
      <c r="F94" s="82">
        <v>3.1947552539366231</v>
      </c>
      <c r="G94" s="308">
        <f t="shared" si="5"/>
        <v>0</v>
      </c>
      <c r="H94" s="309">
        <v>51.384999999999998</v>
      </c>
      <c r="I94" s="82">
        <v>31.372</v>
      </c>
      <c r="J94" s="82">
        <v>-137.506</v>
      </c>
      <c r="K94" s="82">
        <v>54.749000000000002</v>
      </c>
      <c r="L94" s="187">
        <f t="shared" si="4"/>
        <v>0</v>
      </c>
    </row>
    <row r="95" spans="1:20">
      <c r="A95" s="7"/>
      <c r="B95" s="8">
        <v>2013</v>
      </c>
      <c r="C95" s="82">
        <v>2.3073930550854094</v>
      </c>
      <c r="D95" s="82">
        <v>-1.7044832574643769</v>
      </c>
      <c r="E95" s="82">
        <v>-5.327555728457062</v>
      </c>
      <c r="F95" s="82">
        <v>4.7246459308360294</v>
      </c>
      <c r="G95" s="308">
        <f t="shared" si="5"/>
        <v>0</v>
      </c>
      <c r="H95" s="309">
        <v>41.103000000000002</v>
      </c>
      <c r="I95" s="82">
        <v>-30.363</v>
      </c>
      <c r="J95" s="82">
        <v>-94.903000000000006</v>
      </c>
      <c r="K95" s="82">
        <v>84.162999999999997</v>
      </c>
      <c r="L95" s="187">
        <f t="shared" si="4"/>
        <v>0</v>
      </c>
    </row>
    <row r="96" spans="1:20">
      <c r="A96" s="7"/>
      <c r="B96" s="8">
        <v>2014</v>
      </c>
      <c r="C96" s="82">
        <v>1.4359086696797985</v>
      </c>
      <c r="D96" s="82">
        <v>-0.95945587523100495</v>
      </c>
      <c r="E96" s="82">
        <v>-5.6110719167748542</v>
      </c>
      <c r="F96" s="82">
        <v>5.1346191223260602</v>
      </c>
      <c r="G96" s="308">
        <f t="shared" si="5"/>
        <v>0</v>
      </c>
      <c r="H96" s="309">
        <v>26.744</v>
      </c>
      <c r="I96" s="82">
        <v>-17.87</v>
      </c>
      <c r="J96" s="82">
        <v>-104.50700000000001</v>
      </c>
      <c r="K96" s="82">
        <v>95.632999999999996</v>
      </c>
      <c r="L96" s="187">
        <f t="shared" si="4"/>
        <v>0</v>
      </c>
    </row>
    <row r="97" spans="2:12">
      <c r="B97" s="8">
        <v>2015</v>
      </c>
      <c r="C97" s="82">
        <v>3.2366598467688452</v>
      </c>
      <c r="D97" s="82">
        <v>-3.6590552015157183</v>
      </c>
      <c r="E97" s="82">
        <v>-4.6221374822523504</v>
      </c>
      <c r="F97" s="82">
        <v>5.0445328369992239</v>
      </c>
      <c r="G97" s="308">
        <f t="shared" si="5"/>
        <v>0</v>
      </c>
      <c r="H97" s="309">
        <v>62.029000000000003</v>
      </c>
      <c r="I97" s="82">
        <v>-70.123999999999995</v>
      </c>
      <c r="J97" s="82">
        <v>-88.581000000000003</v>
      </c>
      <c r="K97" s="82">
        <v>96.676000000000002</v>
      </c>
      <c r="L97" s="187">
        <f t="shared" si="4"/>
        <v>0</v>
      </c>
    </row>
    <row r="98" spans="2:12">
      <c r="B98" s="8">
        <v>2016</v>
      </c>
      <c r="C98" s="82">
        <v>0.59267590358723565</v>
      </c>
      <c r="D98" s="82">
        <v>-2.7211174682235035</v>
      </c>
      <c r="E98" s="82">
        <v>-3.3994512074189926</v>
      </c>
      <c r="F98" s="82">
        <v>5.5278927720552611</v>
      </c>
      <c r="G98" s="308">
        <f t="shared" si="5"/>
        <v>0</v>
      </c>
      <c r="H98" s="309">
        <v>11.804</v>
      </c>
      <c r="I98" s="82">
        <v>-54.195</v>
      </c>
      <c r="J98" s="82">
        <v>-67.704999999999998</v>
      </c>
      <c r="K98" s="82">
        <v>110.096</v>
      </c>
      <c r="L98" s="187">
        <f t="shared" si="4"/>
        <v>0</v>
      </c>
    </row>
    <row r="99" spans="2:12">
      <c r="B99" s="8">
        <v>2017</v>
      </c>
      <c r="C99" s="82">
        <v>-0.52778367352034739</v>
      </c>
      <c r="D99" s="82">
        <v>-0.78348816460358361</v>
      </c>
      <c r="E99" s="82">
        <v>-2.6511153517773502</v>
      </c>
      <c r="F99" s="82">
        <v>3.9623871899012815</v>
      </c>
      <c r="G99" s="308">
        <f t="shared" si="5"/>
        <v>0</v>
      </c>
      <c r="H99" s="309">
        <v>-10.991</v>
      </c>
      <c r="I99" s="82">
        <v>-16.315999999999999</v>
      </c>
      <c r="J99" s="82">
        <v>-55.209000000000003</v>
      </c>
      <c r="K99" s="82">
        <v>82.516000000000005</v>
      </c>
      <c r="L99" s="187">
        <f t="shared" si="4"/>
        <v>0</v>
      </c>
    </row>
    <row r="100" spans="2:12">
      <c r="B100" s="8">
        <v>2018</v>
      </c>
      <c r="C100" s="82">
        <v>-0.61083378556189094</v>
      </c>
      <c r="D100" s="82">
        <v>-1.2115388904169673</v>
      </c>
      <c r="E100" s="82">
        <v>-2.2308186947568744</v>
      </c>
      <c r="F100" s="82">
        <v>4.0531913707357328</v>
      </c>
      <c r="G100" s="308">
        <f t="shared" si="5"/>
        <v>0</v>
      </c>
      <c r="H100" s="309">
        <v>-13.147</v>
      </c>
      <c r="I100" s="82">
        <v>-26.076000000000001</v>
      </c>
      <c r="J100" s="82">
        <v>-48.014000000000003</v>
      </c>
      <c r="K100" s="82">
        <v>87.236999999999995</v>
      </c>
      <c r="L100" s="187">
        <f t="shared" si="4"/>
        <v>0</v>
      </c>
    </row>
    <row r="101" spans="2:12">
      <c r="B101" s="8">
        <v>2019</v>
      </c>
      <c r="C101" s="82">
        <v>-0.2721224250991866</v>
      </c>
      <c r="D101" s="82">
        <v>-4.127272181961672E-2</v>
      </c>
      <c r="E101" s="82">
        <v>-2.4337028928059676</v>
      </c>
      <c r="F101" s="82">
        <v>2.7470980397247708</v>
      </c>
      <c r="G101" s="308">
        <f t="shared" si="5"/>
        <v>0</v>
      </c>
      <c r="H101" s="309">
        <v>-6.0789999999999997</v>
      </c>
      <c r="I101" s="82">
        <v>-0.92200000000000004</v>
      </c>
      <c r="J101" s="82">
        <v>-54.366999999999997</v>
      </c>
      <c r="K101" s="82">
        <v>61.368000000000002</v>
      </c>
      <c r="L101" s="187">
        <f t="shared" si="4"/>
        <v>0</v>
      </c>
    </row>
    <row r="102" spans="2:12">
      <c r="B102" s="8">
        <v>2020</v>
      </c>
      <c r="C102" s="82">
        <v>8.3604050396143492</v>
      </c>
      <c r="D102" s="82">
        <v>1.625205295092687</v>
      </c>
      <c r="E102" s="82">
        <v>-12.998030687814596</v>
      </c>
      <c r="F102" s="82">
        <v>3.0124203531075593</v>
      </c>
      <c r="G102" s="308">
        <f t="shared" si="5"/>
        <v>0</v>
      </c>
      <c r="H102" s="309">
        <v>175.92699999999999</v>
      </c>
      <c r="I102" s="82">
        <v>34.198999999999998</v>
      </c>
      <c r="J102" s="82">
        <v>-273.51600000000002</v>
      </c>
      <c r="K102" s="82">
        <v>63.39</v>
      </c>
      <c r="L102" s="187">
        <f t="shared" si="4"/>
        <v>0</v>
      </c>
    </row>
    <row r="103" spans="2:12">
      <c r="B103" s="8">
        <v>2021</v>
      </c>
      <c r="C103" s="82">
        <v>4.9389710250827576</v>
      </c>
      <c r="D103" s="82">
        <v>2.2659023615207703</v>
      </c>
      <c r="E103" s="82">
        <v>-7.7759131798856345</v>
      </c>
      <c r="F103" s="82">
        <v>0.5710397932821063</v>
      </c>
      <c r="G103" s="308">
        <f t="shared" si="5"/>
        <v>0</v>
      </c>
      <c r="H103" s="309">
        <v>112.81</v>
      </c>
      <c r="I103" s="82">
        <v>51.755000000000003</v>
      </c>
      <c r="J103" s="82">
        <v>-177.608</v>
      </c>
      <c r="K103" s="82">
        <v>13.042999999999999</v>
      </c>
      <c r="L103" s="187">
        <f t="shared" si="4"/>
        <v>0</v>
      </c>
    </row>
    <row r="104" spans="2:12">
      <c r="B104" s="8">
        <v>2022</v>
      </c>
      <c r="C104" s="82">
        <v>1.0558739272165272</v>
      </c>
      <c r="D104" s="82">
        <v>2.3519332349287563</v>
      </c>
      <c r="E104" s="82">
        <v>-4.5078155021925541</v>
      </c>
      <c r="F104" s="82">
        <v>3.2060897508799946</v>
      </c>
      <c r="G104" s="308">
        <f t="shared" si="5"/>
        <v>-2.1060814108327239</v>
      </c>
      <c r="H104" s="309">
        <v>26.46</v>
      </c>
      <c r="I104" s="82">
        <v>58.939</v>
      </c>
      <c r="J104" s="82">
        <v>-112.965</v>
      </c>
      <c r="K104" s="82">
        <v>80.343999999999994</v>
      </c>
      <c r="L104" s="187">
        <f t="shared" si="4"/>
        <v>-52.777999999999992</v>
      </c>
    </row>
    <row r="105" spans="2:12">
      <c r="B105" s="8">
        <v>2023</v>
      </c>
      <c r="C105" s="82">
        <v>2.4874255736106892</v>
      </c>
      <c r="D105" s="82">
        <v>1.359843157214806</v>
      </c>
      <c r="E105" s="82">
        <v>-5.5277379257139838</v>
      </c>
      <c r="F105" s="82">
        <v>2.7708421050482501</v>
      </c>
      <c r="G105" s="308">
        <f t="shared" si="5"/>
        <v>-1.0903729101597612</v>
      </c>
      <c r="H105" s="309">
        <v>67.277615000000011</v>
      </c>
      <c r="I105" s="82">
        <v>36.77979569</v>
      </c>
      <c r="J105" s="82">
        <v>-149.5092066</v>
      </c>
      <c r="K105" s="82">
        <v>74.943206481000004</v>
      </c>
      <c r="L105" s="187">
        <f t="shared" si="4"/>
        <v>-29.491410571000017</v>
      </c>
    </row>
    <row r="106" spans="2:12">
      <c r="B106" s="8">
        <v>2024</v>
      </c>
      <c r="C106" s="82">
        <v>2.6505766141428904</v>
      </c>
      <c r="D106" s="82">
        <v>-1.365544125926992</v>
      </c>
      <c r="E106" s="82">
        <v>-2.9142664830761773</v>
      </c>
      <c r="F106" s="82">
        <v>2.7101702768606657</v>
      </c>
      <c r="G106" s="308">
        <f t="shared" si="5"/>
        <v>-1.0809362820003867</v>
      </c>
      <c r="H106" s="82">
        <v>73.324502699999996</v>
      </c>
      <c r="I106" s="82">
        <v>-37.775872394799997</v>
      </c>
      <c r="J106" s="82">
        <v>-80.6191149</v>
      </c>
      <c r="K106" s="82">
        <v>74.973078206000011</v>
      </c>
      <c r="L106" s="187">
        <f t="shared" si="4"/>
        <v>-29.902593611200011</v>
      </c>
    </row>
    <row r="107" spans="2:12">
      <c r="B107" s="8">
        <v>2025</v>
      </c>
      <c r="C107" s="82">
        <v>2.7919575069535676</v>
      </c>
      <c r="D107" s="82">
        <v>-1.8644037941095253</v>
      </c>
      <c r="E107" s="82">
        <v>-2.7821247383514591</v>
      </c>
      <c r="F107" s="82">
        <v>2.9129409968503865</v>
      </c>
      <c r="G107" s="308">
        <f t="shared" si="5"/>
        <v>-1.0583699713429697</v>
      </c>
      <c r="H107" s="82">
        <v>79.595121500000005</v>
      </c>
      <c r="I107" s="82">
        <v>-53.151756840000004</v>
      </c>
      <c r="J107" s="82">
        <v>-79.314801900000006</v>
      </c>
      <c r="K107" s="82">
        <v>83.044205360999996</v>
      </c>
      <c r="L107" s="187">
        <f t="shared" si="4"/>
        <v>-30.17276812099999</v>
      </c>
    </row>
    <row r="108" spans="2:12">
      <c r="B108" s="8">
        <v>2026</v>
      </c>
      <c r="C108" s="82">
        <v>2.170471281731825</v>
      </c>
      <c r="D108" s="82">
        <v>-1.3527878303714373</v>
      </c>
      <c r="E108" s="82">
        <v>-2.4643301679811369</v>
      </c>
      <c r="F108" s="82">
        <v>2.6801867591699788</v>
      </c>
      <c r="G108" s="308">
        <f t="shared" si="5"/>
        <v>-1.0335400425492296</v>
      </c>
      <c r="H108" s="82">
        <v>64.180553899999992</v>
      </c>
      <c r="I108" s="82">
        <v>-40.001760443999991</v>
      </c>
      <c r="J108" s="82">
        <v>-72.869923000000014</v>
      </c>
      <c r="K108" s="82">
        <v>79.252774365999997</v>
      </c>
      <c r="L108" s="187">
        <f t="shared" si="4"/>
        <v>-30.561644821999984</v>
      </c>
    </row>
    <row r="109" spans="2:12">
      <c r="B109" s="8">
        <v>2027</v>
      </c>
      <c r="C109" s="82">
        <v>1.6467469095815037</v>
      </c>
      <c r="D109" s="82">
        <v>-1.3304795841605972</v>
      </c>
      <c r="E109" s="82">
        <v>-1.8429596957669514</v>
      </c>
      <c r="F109" s="82">
        <v>2.5374855559844067</v>
      </c>
      <c r="G109" s="308">
        <f t="shared" si="5"/>
        <v>-1.0107931856383618</v>
      </c>
      <c r="H109" s="82">
        <v>50.502226700000008</v>
      </c>
      <c r="I109" s="82">
        <v>-40.802980219999995</v>
      </c>
      <c r="J109" s="82">
        <v>-56.519655700000001</v>
      </c>
      <c r="K109" s="82">
        <v>77.819287257000013</v>
      </c>
      <c r="L109" s="187">
        <f t="shared" si="4"/>
        <v>-30.998878037000026</v>
      </c>
    </row>
    <row r="110" spans="2:12">
      <c r="B110" s="137">
        <v>2028</v>
      </c>
      <c r="C110" s="311">
        <v>1.4590187355601769</v>
      </c>
      <c r="D110" s="311">
        <v>-1.5851415097253172</v>
      </c>
      <c r="E110" s="311">
        <v>-1.3387556028250494</v>
      </c>
      <c r="F110" s="311">
        <v>2.4545761704650086</v>
      </c>
      <c r="G110" s="312">
        <f t="shared" si="5"/>
        <v>-0.98969779347481901</v>
      </c>
      <c r="H110" s="311">
        <v>46.380357799999999</v>
      </c>
      <c r="I110" s="311">
        <v>-50.389641060000002</v>
      </c>
      <c r="J110" s="311">
        <v>-42.557345120000008</v>
      </c>
      <c r="K110" s="311">
        <v>78.027867811999997</v>
      </c>
      <c r="L110" s="190">
        <f t="shared" si="4"/>
        <v>-31.461239431999985</v>
      </c>
    </row>
    <row r="111" spans="2:12">
      <c r="B111" s="8" t="s">
        <v>130</v>
      </c>
      <c r="C111" s="82">
        <v>2.6286477494501801</v>
      </c>
      <c r="D111" s="82">
        <v>0.70394638331908621</v>
      </c>
      <c r="E111" s="82">
        <v>-7.3250985126905572</v>
      </c>
      <c r="F111" s="82">
        <v>3.9925043799212911</v>
      </c>
      <c r="G111" s="308">
        <f>0-SUM(C111:F111)</f>
        <v>0</v>
      </c>
      <c r="H111" s="82">
        <v>41.606000000000002</v>
      </c>
      <c r="I111" s="82">
        <v>11.141999999999999</v>
      </c>
      <c r="J111" s="82">
        <v>-115.941</v>
      </c>
      <c r="K111" s="82">
        <v>63.192999999999998</v>
      </c>
      <c r="L111" s="187">
        <f t="shared" si="4"/>
        <v>0</v>
      </c>
    </row>
    <row r="112" spans="2:12">
      <c r="B112" s="52" t="s">
        <v>131</v>
      </c>
      <c r="C112" s="82">
        <v>5.7236794816503398</v>
      </c>
      <c r="D112" s="82">
        <v>1.8618564270018279</v>
      </c>
      <c r="E112" s="82">
        <v>-10.220347380526976</v>
      </c>
      <c r="F112" s="82">
        <v>2.6348114718748077</v>
      </c>
      <c r="G112" s="308">
        <f t="shared" ref="G112:G131" si="6">0-SUM(C112:F112)</f>
        <v>0</v>
      </c>
      <c r="H112" s="82">
        <v>89.185000000000002</v>
      </c>
      <c r="I112" s="82">
        <v>29.010999999999999</v>
      </c>
      <c r="J112" s="82">
        <v>-159.251</v>
      </c>
      <c r="K112" s="82">
        <v>41.055</v>
      </c>
      <c r="L112" s="187">
        <f t="shared" ref="L112:L131" si="7">0-SUM(H112:K112)</f>
        <v>0</v>
      </c>
    </row>
    <row r="113" spans="2:12">
      <c r="B113" s="52" t="s">
        <v>132</v>
      </c>
      <c r="C113" s="82">
        <v>4.4649244210200276</v>
      </c>
      <c r="D113" s="82">
        <v>2.1647988043058755</v>
      </c>
      <c r="E113" s="82">
        <v>-9.0634548775421404</v>
      </c>
      <c r="F113" s="82">
        <v>2.4338545648523944</v>
      </c>
      <c r="G113" s="308">
        <f t="shared" si="6"/>
        <v>-1.2291263615704651E-4</v>
      </c>
      <c r="H113" s="82">
        <v>72.652000000000001</v>
      </c>
      <c r="I113" s="82">
        <v>35.225000000000001</v>
      </c>
      <c r="J113" s="82">
        <v>-147.47800000000001</v>
      </c>
      <c r="K113" s="82">
        <v>39.603000000000002</v>
      </c>
      <c r="L113" s="187">
        <f t="shared" si="7"/>
        <v>-2.0000000000024443E-3</v>
      </c>
    </row>
    <row r="114" spans="2:12">
      <c r="B114" s="52" t="s">
        <v>133</v>
      </c>
      <c r="C114" s="82">
        <v>3.5434261928705784</v>
      </c>
      <c r="D114" s="82">
        <v>2.0444683067055212</v>
      </c>
      <c r="E114" s="82">
        <v>-7.5520668292117126</v>
      </c>
      <c r="F114" s="82">
        <v>1.9642919066677349</v>
      </c>
      <c r="G114" s="308">
        <f t="shared" si="6"/>
        <v>-1.1957703212228665E-4</v>
      </c>
      <c r="H114" s="82">
        <v>59.265999999999998</v>
      </c>
      <c r="I114" s="82">
        <v>34.195</v>
      </c>
      <c r="J114" s="82">
        <v>-126.313</v>
      </c>
      <c r="K114" s="82">
        <v>32.853999999999999</v>
      </c>
      <c r="L114" s="187">
        <f t="shared" si="7"/>
        <v>-1.9999999999953388E-3</v>
      </c>
    </row>
    <row r="115" spans="2:12">
      <c r="B115" s="52" t="s">
        <v>134</v>
      </c>
      <c r="C115" s="82">
        <v>2.3167550028544728</v>
      </c>
      <c r="D115" s="82">
        <v>1.1383730315427933</v>
      </c>
      <c r="E115" s="82">
        <v>-7.2696417260238757</v>
      </c>
      <c r="F115" s="82">
        <v>3.8145136916266096</v>
      </c>
      <c r="G115" s="308">
        <f t="shared" si="6"/>
        <v>0</v>
      </c>
      <c r="H115" s="82">
        <v>40.012999999999998</v>
      </c>
      <c r="I115" s="82">
        <v>19.661000000000001</v>
      </c>
      <c r="J115" s="82">
        <v>-125.55500000000001</v>
      </c>
      <c r="K115" s="82">
        <v>65.881</v>
      </c>
      <c r="L115" s="187">
        <f t="shared" si="7"/>
        <v>0</v>
      </c>
    </row>
    <row r="116" spans="2:12">
      <c r="B116" s="52" t="s">
        <v>135</v>
      </c>
      <c r="C116" s="151">
        <v>2.5384038861901459</v>
      </c>
      <c r="D116" s="151">
        <v>-1.6702845246356697</v>
      </c>
      <c r="E116" s="151">
        <v>-5.5197224149895909</v>
      </c>
      <c r="F116" s="151">
        <v>4.6516030534351147</v>
      </c>
      <c r="G116" s="308">
        <f t="shared" si="6"/>
        <v>0</v>
      </c>
      <c r="H116" s="82">
        <v>45.722999999999999</v>
      </c>
      <c r="I116" s="82">
        <v>-30.085999999999999</v>
      </c>
      <c r="J116" s="82">
        <v>-99.424000000000007</v>
      </c>
      <c r="K116" s="82">
        <v>83.787000000000006</v>
      </c>
      <c r="L116" s="187">
        <f t="shared" si="7"/>
        <v>0</v>
      </c>
    </row>
    <row r="117" spans="2:12">
      <c r="B117" s="52" t="s">
        <v>136</v>
      </c>
      <c r="C117" s="151">
        <v>1.3754350116535232</v>
      </c>
      <c r="D117" s="151">
        <v>-1.6292583250854058</v>
      </c>
      <c r="E117" s="151">
        <v>-5.2525994274342027</v>
      </c>
      <c r="F117" s="151">
        <v>5.5064227408660855</v>
      </c>
      <c r="G117" s="308">
        <f t="shared" si="6"/>
        <v>0</v>
      </c>
      <c r="H117" s="82">
        <v>25.847999999999999</v>
      </c>
      <c r="I117" s="82">
        <v>-30.617999999999999</v>
      </c>
      <c r="J117" s="82">
        <v>-98.71</v>
      </c>
      <c r="K117" s="82">
        <v>103.48</v>
      </c>
      <c r="L117" s="187">
        <f t="shared" si="7"/>
        <v>0</v>
      </c>
    </row>
    <row r="118" spans="2:12">
      <c r="B118" s="52" t="s">
        <v>137</v>
      </c>
      <c r="C118" s="151">
        <v>3.2051683637570458</v>
      </c>
      <c r="D118" s="151">
        <v>-3.80560026881456</v>
      </c>
      <c r="E118" s="151">
        <v>-4.4781026413929892</v>
      </c>
      <c r="F118" s="151">
        <v>5.0785345464505038</v>
      </c>
      <c r="G118" s="308">
        <f t="shared" si="6"/>
        <v>0</v>
      </c>
      <c r="H118" s="82">
        <v>61.905999999999999</v>
      </c>
      <c r="I118" s="82">
        <v>-73.503</v>
      </c>
      <c r="J118" s="82">
        <v>-86.492000000000004</v>
      </c>
      <c r="K118" s="82">
        <v>98.088999999999999</v>
      </c>
      <c r="L118" s="187">
        <f t="shared" si="7"/>
        <v>0</v>
      </c>
    </row>
    <row r="119" spans="2:12">
      <c r="B119" s="52" t="s">
        <v>138</v>
      </c>
      <c r="C119" s="151">
        <v>-0.17947844100799618</v>
      </c>
      <c r="D119" s="151">
        <v>-1.8234076993175552</v>
      </c>
      <c r="E119" s="151">
        <v>-2.887281288554008</v>
      </c>
      <c r="F119" s="151">
        <v>4.8901674288795594</v>
      </c>
      <c r="G119" s="308">
        <f t="shared" si="6"/>
        <v>0</v>
      </c>
      <c r="H119" s="82">
        <v>-3.6179999999999999</v>
      </c>
      <c r="I119" s="82">
        <v>-36.756999999999998</v>
      </c>
      <c r="J119" s="82">
        <v>-58.203000000000003</v>
      </c>
      <c r="K119" s="82">
        <v>98.578000000000003</v>
      </c>
      <c r="L119" s="187">
        <f t="shared" si="7"/>
        <v>0</v>
      </c>
    </row>
    <row r="120" spans="2:12">
      <c r="B120" s="52" t="s">
        <v>139</v>
      </c>
      <c r="C120" s="151">
        <v>-0.26978477223307501</v>
      </c>
      <c r="D120" s="151">
        <v>-0.96698672554149834</v>
      </c>
      <c r="E120" s="151">
        <v>-2.9580126315468647</v>
      </c>
      <c r="F120" s="151">
        <v>4.1947841293214374</v>
      </c>
      <c r="G120" s="308">
        <f t="shared" si="6"/>
        <v>0</v>
      </c>
      <c r="H120" s="82">
        <v>-5.665</v>
      </c>
      <c r="I120" s="82">
        <v>-20.305</v>
      </c>
      <c r="J120" s="82">
        <v>-62.113</v>
      </c>
      <c r="K120" s="82">
        <v>88.082999999999998</v>
      </c>
      <c r="L120" s="187">
        <f t="shared" si="7"/>
        <v>0</v>
      </c>
    </row>
    <row r="121" spans="2:12">
      <c r="B121" s="52" t="s">
        <v>140</v>
      </c>
      <c r="C121" s="151">
        <v>-0.77440804411287711</v>
      </c>
      <c r="D121" s="151">
        <v>-1.9522841535694277</v>
      </c>
      <c r="E121" s="151">
        <v>-1.8618413292837555</v>
      </c>
      <c r="F121" s="151">
        <v>4.5885335269660601</v>
      </c>
      <c r="G121" s="308">
        <f t="shared" si="6"/>
        <v>0</v>
      </c>
      <c r="H121" s="82">
        <v>-16.808</v>
      </c>
      <c r="I121" s="82">
        <v>-42.372999999999998</v>
      </c>
      <c r="J121" s="82">
        <v>-40.409999999999997</v>
      </c>
      <c r="K121" s="82">
        <v>99.590999999999994</v>
      </c>
      <c r="L121" s="187">
        <f t="shared" si="7"/>
        <v>0</v>
      </c>
    </row>
    <row r="122" spans="2:12">
      <c r="B122" s="52" t="s">
        <v>141</v>
      </c>
      <c r="C122" s="151">
        <v>0.17864905079024201</v>
      </c>
      <c r="D122" s="151">
        <v>1.0849705405349921</v>
      </c>
      <c r="E122" s="151">
        <v>-2.986915731024061</v>
      </c>
      <c r="F122" s="151">
        <v>1.7232961396988271</v>
      </c>
      <c r="G122" s="308">
        <f t="shared" si="6"/>
        <v>0</v>
      </c>
      <c r="H122" s="82">
        <v>4.0030000000000001</v>
      </c>
      <c r="I122" s="82">
        <v>24.311</v>
      </c>
      <c r="J122" s="82">
        <v>-66.927999999999997</v>
      </c>
      <c r="K122" s="82">
        <v>38.613999999999997</v>
      </c>
      <c r="L122" s="187">
        <f t="shared" si="7"/>
        <v>0</v>
      </c>
    </row>
    <row r="123" spans="2:12">
      <c r="B123" s="52" t="s">
        <v>142</v>
      </c>
      <c r="C123" s="151">
        <v>11.19613867076742</v>
      </c>
      <c r="D123" s="151">
        <v>1.4334259613895839</v>
      </c>
      <c r="E123" s="151">
        <v>-15.351362648667072</v>
      </c>
      <c r="F123" s="151">
        <v>2.7217980165100681</v>
      </c>
      <c r="G123" s="308">
        <f t="shared" si="6"/>
        <v>0</v>
      </c>
      <c r="H123" s="82">
        <v>233.565</v>
      </c>
      <c r="I123" s="82">
        <v>29.902999999999999</v>
      </c>
      <c r="J123" s="82">
        <v>-320.24799999999999</v>
      </c>
      <c r="K123" s="82">
        <v>56.78</v>
      </c>
      <c r="L123" s="187">
        <f t="shared" si="7"/>
        <v>0</v>
      </c>
    </row>
    <row r="124" spans="2:12">
      <c r="B124" s="52" t="s">
        <v>143</v>
      </c>
      <c r="C124" s="151">
        <v>2.5150399507984211</v>
      </c>
      <c r="D124" s="151">
        <v>1.5223437348687305</v>
      </c>
      <c r="E124" s="151">
        <v>-5.8532634272229478</v>
      </c>
      <c r="F124" s="151">
        <v>2.3037331018231426</v>
      </c>
      <c r="G124" s="308">
        <f t="shared" si="6"/>
        <v>-0.48785336026734649</v>
      </c>
      <c r="H124" s="82">
        <v>59.213999999999999</v>
      </c>
      <c r="I124" s="82">
        <v>35.841999999999999</v>
      </c>
      <c r="J124" s="82">
        <v>-137.809</v>
      </c>
      <c r="K124" s="82">
        <v>54.238999999999997</v>
      </c>
      <c r="L124" s="187">
        <f t="shared" si="7"/>
        <v>-11.485999999999997</v>
      </c>
    </row>
    <row r="125" spans="2:12">
      <c r="B125" s="52" t="s">
        <v>144</v>
      </c>
      <c r="C125" s="151">
        <v>1.0942001332511722</v>
      </c>
      <c r="D125" s="151">
        <v>3.9616027050613551</v>
      </c>
      <c r="E125" s="151">
        <v>-5.1924165694391879</v>
      </c>
      <c r="F125" s="151">
        <v>2.0322758737179267</v>
      </c>
      <c r="G125" s="308">
        <f t="shared" si="6"/>
        <v>-1.8956621425912656</v>
      </c>
      <c r="H125" s="82">
        <v>27.984999999999999</v>
      </c>
      <c r="I125" s="82">
        <v>101.321</v>
      </c>
      <c r="J125" s="82">
        <v>-132.80000000000001</v>
      </c>
      <c r="K125" s="82">
        <v>51.976999999999997</v>
      </c>
      <c r="L125" s="187">
        <f t="shared" si="7"/>
        <v>-48.482999999999969</v>
      </c>
    </row>
    <row r="126" spans="2:12">
      <c r="B126" s="52" t="s">
        <v>145</v>
      </c>
      <c r="C126" s="151">
        <v>2.565421634734157</v>
      </c>
      <c r="D126" s="151">
        <v>7.1784585423605329E-2</v>
      </c>
      <c r="E126" s="151">
        <v>-4.1677084362349497</v>
      </c>
      <c r="F126" s="151">
        <v>2.6204752168318821</v>
      </c>
      <c r="G126" s="308">
        <f t="shared" si="6"/>
        <v>-1.0899730007546946</v>
      </c>
      <c r="H126" s="82">
        <v>70.052487099999993</v>
      </c>
      <c r="I126" s="82">
        <v>1.9601802200000011</v>
      </c>
      <c r="J126" s="82">
        <v>-113.80520750000001</v>
      </c>
      <c r="K126" s="82">
        <v>71.555803473999987</v>
      </c>
      <c r="L126" s="187">
        <f t="shared" si="7"/>
        <v>-29.76326329399997</v>
      </c>
    </row>
    <row r="127" spans="2:12">
      <c r="B127" s="52" t="s">
        <v>146</v>
      </c>
      <c r="C127" s="151">
        <v>2.8560928357857374</v>
      </c>
      <c r="D127" s="151">
        <v>-1.537494477306016</v>
      </c>
      <c r="E127" s="151">
        <v>-3.1705264225570309</v>
      </c>
      <c r="F127" s="151">
        <v>2.9277048385031708</v>
      </c>
      <c r="G127" s="310">
        <f t="shared" si="6"/>
        <v>-1.0757767744258613</v>
      </c>
      <c r="H127" s="82">
        <v>79.519584499999993</v>
      </c>
      <c r="I127" s="82">
        <v>-42.807054614800002</v>
      </c>
      <c r="J127" s="82">
        <v>-88.274071700000007</v>
      </c>
      <c r="K127" s="82">
        <v>81.51341209200001</v>
      </c>
      <c r="L127" s="187">
        <f t="shared" si="7"/>
        <v>-29.951870277199994</v>
      </c>
    </row>
    <row r="128" spans="2:12">
      <c r="B128" s="52" t="s">
        <v>147</v>
      </c>
      <c r="C128" s="151">
        <v>2.6474382489610511</v>
      </c>
      <c r="D128" s="151">
        <v>-1.7646498172020073</v>
      </c>
      <c r="E128" s="151">
        <v>-2.6868990337894902</v>
      </c>
      <c r="F128" s="151">
        <v>2.8562782438047094</v>
      </c>
      <c r="G128" s="310">
        <f t="shared" si="6"/>
        <v>-1.0521676417742629</v>
      </c>
      <c r="H128" s="82">
        <v>76.1442306</v>
      </c>
      <c r="I128" s="82">
        <v>-50.753932659999997</v>
      </c>
      <c r="J128" s="82">
        <v>-77.279180999999994</v>
      </c>
      <c r="K128" s="82">
        <v>82.150777016000006</v>
      </c>
      <c r="L128" s="187">
        <f t="shared" si="7"/>
        <v>-30.261893956000016</v>
      </c>
    </row>
    <row r="129" spans="2:12">
      <c r="B129" s="52" t="s">
        <v>148</v>
      </c>
      <c r="C129" s="151">
        <v>2.0108993151791035</v>
      </c>
      <c r="D129" s="151">
        <v>-1.2544295811629533</v>
      </c>
      <c r="E129" s="151">
        <v>-2.3648888080806154</v>
      </c>
      <c r="F129" s="151">
        <v>2.636043857117627</v>
      </c>
      <c r="G129" s="310">
        <f t="shared" si="6"/>
        <v>-1.0276247830531617</v>
      </c>
      <c r="H129" s="82">
        <v>60.012895000000007</v>
      </c>
      <c r="I129" s="82">
        <v>-37.436956774000002</v>
      </c>
      <c r="J129" s="82">
        <v>-70.577289800000003</v>
      </c>
      <c r="K129" s="82">
        <v>78.669589282000004</v>
      </c>
      <c r="L129" s="187">
        <f t="shared" si="7"/>
        <v>-30.668237708000007</v>
      </c>
    </row>
    <row r="130" spans="2:12">
      <c r="B130" s="52" t="s">
        <v>149</v>
      </c>
      <c r="C130" s="151">
        <v>1.5818222090813616</v>
      </c>
      <c r="D130" s="151">
        <v>-1.4112894128003317</v>
      </c>
      <c r="E130" s="151">
        <v>-1.6756985350304561</v>
      </c>
      <c r="F130" s="151">
        <v>2.5105767114470741</v>
      </c>
      <c r="G130" s="310">
        <f t="shared" si="6"/>
        <v>-1.0054109726976479</v>
      </c>
      <c r="H130" s="82">
        <v>48.949336500000001</v>
      </c>
      <c r="I130" s="82">
        <v>-43.672215479999998</v>
      </c>
      <c r="J130" s="82">
        <v>-51.854330400000009</v>
      </c>
      <c r="K130" s="82">
        <v>77.68955547100002</v>
      </c>
      <c r="L130" s="187">
        <f t="shared" si="7"/>
        <v>-31.112346091000013</v>
      </c>
    </row>
    <row r="131" spans="2:12" ht="16.149999999999999" thickBot="1">
      <c r="B131" s="300" t="s">
        <v>150</v>
      </c>
      <c r="C131" s="265">
        <v>1.4222651527095251</v>
      </c>
      <c r="D131" s="265">
        <v>-1.6514425811235536</v>
      </c>
      <c r="E131" s="265">
        <v>-1.2280233485376748</v>
      </c>
      <c r="F131" s="265">
        <v>2.4417515814887447</v>
      </c>
      <c r="G131" s="431">
        <f t="shared" si="6"/>
        <v>-0.98455080453704147</v>
      </c>
      <c r="H131" s="276">
        <v>45.618807199999999</v>
      </c>
      <c r="I131" s="276">
        <v>-52.969617209999996</v>
      </c>
      <c r="J131" s="276">
        <v>-39.388548800000002</v>
      </c>
      <c r="K131" s="276">
        <v>78.318585260999996</v>
      </c>
      <c r="L131" s="277">
        <f t="shared" si="7"/>
        <v>-31.579226450999997</v>
      </c>
    </row>
    <row r="132" spans="2:12">
      <c r="B132" s="361" t="s">
        <v>292</v>
      </c>
      <c r="C132" s="313"/>
      <c r="D132" s="313"/>
      <c r="E132" s="313"/>
      <c r="F132" s="313"/>
      <c r="G132" s="313"/>
      <c r="H132" s="293"/>
      <c r="I132" s="293"/>
      <c r="J132" s="293"/>
      <c r="K132" s="293"/>
      <c r="L132" s="362"/>
    </row>
    <row r="133" spans="2:12">
      <c r="B133" s="585" t="s">
        <v>340</v>
      </c>
      <c r="C133" s="586"/>
      <c r="D133" s="586"/>
      <c r="E133" s="586"/>
      <c r="F133" s="586"/>
      <c r="G133" s="586"/>
      <c r="H133" s="586"/>
      <c r="I133" s="586"/>
      <c r="J133" s="586"/>
      <c r="K133" s="586"/>
      <c r="L133" s="648"/>
    </row>
    <row r="134" spans="2:12">
      <c r="B134" s="361" t="s">
        <v>151</v>
      </c>
      <c r="C134" s="359"/>
      <c r="D134" s="359"/>
      <c r="E134" s="359"/>
      <c r="F134" s="359"/>
      <c r="G134" s="359"/>
      <c r="H134" s="15"/>
      <c r="I134" s="15"/>
      <c r="J134" s="15"/>
      <c r="K134" s="15"/>
      <c r="L134" s="314"/>
    </row>
    <row r="135" spans="2:12" ht="15.75" customHeight="1">
      <c r="B135" s="649" t="s">
        <v>341</v>
      </c>
      <c r="C135" s="650"/>
      <c r="D135" s="650"/>
      <c r="E135" s="650"/>
      <c r="F135" s="650"/>
      <c r="G135" s="650"/>
      <c r="H135" s="650"/>
      <c r="I135" s="650"/>
      <c r="J135" s="650"/>
      <c r="K135" s="650"/>
      <c r="L135" s="651"/>
    </row>
    <row r="136" spans="2:12" ht="15.75" customHeight="1">
      <c r="B136" s="649" t="s">
        <v>342</v>
      </c>
      <c r="C136" s="650"/>
      <c r="D136" s="650"/>
      <c r="E136" s="650"/>
      <c r="F136" s="650"/>
      <c r="G136" s="541"/>
      <c r="H136" s="15"/>
      <c r="I136" s="15"/>
      <c r="J136" s="15"/>
      <c r="K136" s="15"/>
      <c r="L136" s="314"/>
    </row>
    <row r="137" spans="2:12" ht="15.75" customHeight="1">
      <c r="B137" s="630" t="s">
        <v>343</v>
      </c>
      <c r="C137" s="631"/>
      <c r="D137" s="631"/>
      <c r="E137" s="631"/>
      <c r="F137" s="631"/>
      <c r="G137" s="539"/>
      <c r="H137" s="15"/>
      <c r="I137" s="15"/>
      <c r="J137" s="15"/>
      <c r="K137" s="15"/>
      <c r="L137" s="314"/>
    </row>
    <row r="138" spans="2:12" ht="16.5" customHeight="1" thickBot="1">
      <c r="B138" s="640" t="s">
        <v>344</v>
      </c>
      <c r="C138" s="641"/>
      <c r="D138" s="641"/>
      <c r="E138" s="641"/>
      <c r="F138" s="641"/>
      <c r="G138" s="363"/>
      <c r="H138" s="16"/>
      <c r="I138" s="16"/>
      <c r="J138" s="16"/>
      <c r="K138" s="16"/>
      <c r="L138" s="315"/>
    </row>
  </sheetData>
  <mergeCells count="8">
    <mergeCell ref="B137:F137"/>
    <mergeCell ref="B138:F138"/>
    <mergeCell ref="B2:L2"/>
    <mergeCell ref="C3:F3"/>
    <mergeCell ref="H3:L3"/>
    <mergeCell ref="B133:L133"/>
    <mergeCell ref="B135:L135"/>
    <mergeCell ref="B136:F136"/>
  </mergeCells>
  <phoneticPr fontId="93" type="noConversion"/>
  <hyperlinks>
    <hyperlink ref="A1" location="Contents!A1" display="Back to contents" xr:uid="{2160B1FB-99D7-4392-BB11-F1E8EE169939}"/>
  </hyperlinks>
  <pageMargins left="0.70866141732283472" right="0.70866141732283472" top="0.74803149606299213" bottom="0.74803149606299213" header="0.31496062992125984" footer="0.31496062992125984"/>
  <pageSetup paperSize="9" scale="45" orientation="portrait" r:id="rId1"/>
  <headerFooter>
    <oddHeader>&amp;C&amp;8March 2018 Economic and fiscal outlook: Supplementary economy tables</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5508F-61F1-458B-AA5C-EE004953F873}">
  <sheetPr>
    <tabColor theme="6"/>
    <pageSetUpPr fitToPage="1"/>
  </sheetPr>
  <dimension ref="A1:Z116"/>
  <sheetViews>
    <sheetView showGridLines="0" zoomScaleNormal="100" zoomScaleSheetLayoutView="55" workbookViewId="0"/>
  </sheetViews>
  <sheetFormatPr defaultColWidth="8.875" defaultRowHeight="13.9"/>
  <cols>
    <col min="1" max="1" width="9.125" style="1" customWidth="1"/>
    <col min="2" max="2" width="10.125" style="1" customWidth="1"/>
    <col min="3" max="3" width="14.125" style="1" customWidth="1"/>
    <col min="4" max="4" width="10.125" style="1" customWidth="1"/>
    <col min="5" max="8" width="12.125" style="1" customWidth="1"/>
    <col min="9" max="9" width="11.875" style="1" customWidth="1"/>
    <col min="10" max="10" width="12.875" style="1" customWidth="1"/>
    <col min="11" max="13" width="11.125" style="1" customWidth="1"/>
    <col min="14" max="14" width="12.875" style="1" customWidth="1"/>
    <col min="15" max="15" width="3.125" style="1" customWidth="1"/>
    <col min="16" max="17" width="10.125" style="1" customWidth="1"/>
    <col min="18" max="18" width="11.125" style="1" customWidth="1"/>
    <col min="19" max="19" width="8.875" style="1"/>
    <col min="20" max="20" width="11.875" style="1" customWidth="1"/>
    <col min="21" max="21" width="12.125" style="1" customWidth="1"/>
    <col min="22" max="22" width="4.125" style="1" customWidth="1"/>
    <col min="23" max="23" width="18.875" style="1" customWidth="1"/>
    <col min="24" max="24" width="22.125" style="1" customWidth="1"/>
    <col min="25" max="25" width="18.875" style="1" customWidth="1"/>
    <col min="26" max="16384" width="8.875" style="1"/>
  </cols>
  <sheetData>
    <row r="1" spans="1:26" ht="33.75" customHeight="1" thickBot="1">
      <c r="A1" s="9" t="s">
        <v>24</v>
      </c>
      <c r="B1" s="5"/>
      <c r="C1" s="177"/>
      <c r="D1" s="5"/>
      <c r="E1" s="5"/>
      <c r="F1" s="5"/>
      <c r="G1" s="5"/>
      <c r="H1" s="5"/>
      <c r="I1" s="5"/>
      <c r="J1" s="5"/>
      <c r="K1" s="5"/>
      <c r="L1" s="5"/>
      <c r="M1" s="5"/>
      <c r="N1" s="5"/>
      <c r="O1" s="5"/>
      <c r="P1" s="5"/>
      <c r="Q1" s="5"/>
      <c r="R1" s="5"/>
      <c r="S1" s="5"/>
      <c r="T1" s="5"/>
      <c r="U1" s="5"/>
      <c r="V1" s="5"/>
      <c r="W1" s="5"/>
      <c r="X1" s="5"/>
    </row>
    <row r="2" spans="1:26" ht="22.5" customHeight="1" thickBot="1">
      <c r="A2" s="5"/>
      <c r="B2" s="653" t="s">
        <v>345</v>
      </c>
      <c r="C2" s="654"/>
      <c r="D2" s="654"/>
      <c r="E2" s="654"/>
      <c r="F2" s="654"/>
      <c r="G2" s="654"/>
      <c r="H2" s="654"/>
      <c r="I2" s="654"/>
      <c r="J2" s="654"/>
      <c r="K2" s="654"/>
      <c r="L2" s="654"/>
      <c r="M2" s="654"/>
      <c r="N2" s="655"/>
      <c r="O2" s="656"/>
      <c r="P2" s="656"/>
      <c r="Q2" s="656"/>
      <c r="R2" s="656"/>
      <c r="S2" s="656"/>
      <c r="T2" s="656"/>
      <c r="U2" s="656"/>
      <c r="V2" s="656"/>
      <c r="W2" s="656"/>
      <c r="X2" s="657"/>
      <c r="Y2" s="2"/>
      <c r="Z2" s="2"/>
    </row>
    <row r="3" spans="1:26" ht="21" customHeight="1">
      <c r="A3" s="5"/>
      <c r="B3" s="460"/>
      <c r="C3" s="658" t="s">
        <v>346</v>
      </c>
      <c r="D3" s="658"/>
      <c r="E3" s="658"/>
      <c r="F3" s="658"/>
      <c r="G3" s="658"/>
      <c r="H3" s="658"/>
      <c r="I3" s="658"/>
      <c r="J3" s="658"/>
      <c r="K3" s="658"/>
      <c r="L3" s="658"/>
      <c r="M3" s="658"/>
      <c r="N3" s="659"/>
      <c r="O3" s="461"/>
      <c r="P3" s="660" t="s">
        <v>347</v>
      </c>
      <c r="Q3" s="658"/>
      <c r="R3" s="658"/>
      <c r="S3" s="658"/>
      <c r="T3" s="658"/>
      <c r="U3" s="659"/>
      <c r="V3" s="462"/>
      <c r="W3" s="660" t="s">
        <v>348</v>
      </c>
      <c r="X3" s="659"/>
      <c r="Y3" s="2"/>
      <c r="Z3" s="2"/>
    </row>
    <row r="4" spans="1:26" ht="102.75" customHeight="1">
      <c r="A4" s="5"/>
      <c r="B4" s="31"/>
      <c r="C4" s="132" t="s">
        <v>349</v>
      </c>
      <c r="D4" s="132" t="s">
        <v>350</v>
      </c>
      <c r="E4" s="132" t="s">
        <v>351</v>
      </c>
      <c r="F4" s="533" t="s">
        <v>352</v>
      </c>
      <c r="G4" s="533" t="s">
        <v>353</v>
      </c>
      <c r="H4" s="132" t="s">
        <v>354</v>
      </c>
      <c r="I4" s="132" t="s">
        <v>355</v>
      </c>
      <c r="J4" s="132" t="s">
        <v>356</v>
      </c>
      <c r="K4" s="132" t="s">
        <v>357</v>
      </c>
      <c r="L4" s="533" t="s">
        <v>358</v>
      </c>
      <c r="M4" s="533" t="s">
        <v>359</v>
      </c>
      <c r="N4" s="132" t="s">
        <v>360</v>
      </c>
      <c r="O4" s="463"/>
      <c r="P4" s="464" t="s">
        <v>350</v>
      </c>
      <c r="Q4" s="533" t="s">
        <v>361</v>
      </c>
      <c r="R4" s="533" t="s">
        <v>362</v>
      </c>
      <c r="S4" s="533" t="s">
        <v>363</v>
      </c>
      <c r="T4" s="533" t="s">
        <v>364</v>
      </c>
      <c r="U4" s="465" t="s">
        <v>365</v>
      </c>
      <c r="V4" s="465"/>
      <c r="W4" s="464" t="s">
        <v>366</v>
      </c>
      <c r="X4" s="466" t="s">
        <v>367</v>
      </c>
      <c r="Y4" s="2"/>
      <c r="Z4" s="2"/>
    </row>
    <row r="5" spans="1:26" ht="15.6">
      <c r="A5" s="5"/>
      <c r="B5" s="467" t="s">
        <v>61</v>
      </c>
      <c r="C5" s="468">
        <v>3965.7488899999998</v>
      </c>
      <c r="D5" s="468">
        <v>5110.2049999999999</v>
      </c>
      <c r="E5" s="468">
        <v>1668.579</v>
      </c>
      <c r="F5" s="468">
        <v>1233.3520000000001</v>
      </c>
      <c r="G5" s="468">
        <v>435.22699999999998</v>
      </c>
      <c r="H5" s="468">
        <v>7407.3748900000001</v>
      </c>
      <c r="I5" s="468">
        <v>279.363</v>
      </c>
      <c r="J5" s="468">
        <v>827.14857307943998</v>
      </c>
      <c r="K5" s="468">
        <v>152.06806421096951</v>
      </c>
      <c r="L5" s="468">
        <v>112.40309936222839</v>
      </c>
      <c r="M5" s="468">
        <v>39.664964848741128</v>
      </c>
      <c r="N5" s="468">
        <v>675.08050886847025</v>
      </c>
      <c r="O5" s="469"/>
      <c r="P5" s="469">
        <v>1799.79</v>
      </c>
      <c r="Q5" s="468">
        <v>347.73599999999999</v>
      </c>
      <c r="R5" s="468">
        <v>4134.4030000000002</v>
      </c>
      <c r="S5" s="468">
        <v>63.203000000000003</v>
      </c>
      <c r="T5" s="468">
        <v>723.47840767941341</v>
      </c>
      <c r="U5" s="468">
        <v>1801.7273052510561</v>
      </c>
      <c r="V5" s="470"/>
      <c r="W5" s="468">
        <v>2016.3150000000001</v>
      </c>
      <c r="X5" s="468">
        <v>120.55248176151319</v>
      </c>
      <c r="Y5" s="399"/>
      <c r="Z5" s="2"/>
    </row>
    <row r="6" spans="1:26" ht="15.6">
      <c r="A6" s="5"/>
      <c r="B6" s="467" t="s">
        <v>62</v>
      </c>
      <c r="C6" s="468">
        <v>3985.0795480000002</v>
      </c>
      <c r="D6" s="468">
        <v>5353.2780000000002</v>
      </c>
      <c r="E6" s="468">
        <v>1686.8989999999999</v>
      </c>
      <c r="F6" s="468">
        <v>1243.7719999999999</v>
      </c>
      <c r="G6" s="468">
        <v>443.12700000000001</v>
      </c>
      <c r="H6" s="468">
        <v>7651.4585480000005</v>
      </c>
      <c r="I6" s="468">
        <v>283.66300000000001</v>
      </c>
      <c r="J6" s="468">
        <v>841.57399745861221</v>
      </c>
      <c r="K6" s="468">
        <v>152.02355740201688</v>
      </c>
      <c r="L6" s="468">
        <v>112.08889449636364</v>
      </c>
      <c r="M6" s="468">
        <v>39.934662905653234</v>
      </c>
      <c r="N6" s="468">
        <v>689.55044005659545</v>
      </c>
      <c r="O6" s="471"/>
      <c r="P6" s="472">
        <v>1828.433</v>
      </c>
      <c r="Q6" s="473">
        <v>346.20100000000002</v>
      </c>
      <c r="R6" s="473">
        <v>4341.8500000000004</v>
      </c>
      <c r="S6" s="473">
        <v>62.542999999999999</v>
      </c>
      <c r="T6" s="473">
        <v>729.30198237006903</v>
      </c>
      <c r="U6" s="474">
        <v>1869.9098560089346</v>
      </c>
      <c r="V6" s="475"/>
      <c r="W6" s="476">
        <v>2033.1</v>
      </c>
      <c r="X6" s="477">
        <v>120.64421912374948</v>
      </c>
      <c r="Y6" s="53"/>
      <c r="Z6" s="2"/>
    </row>
    <row r="7" spans="1:26" ht="15.6">
      <c r="A7" s="5"/>
      <c r="B7" s="467" t="s">
        <v>63</v>
      </c>
      <c r="C7" s="468">
        <v>4004.5044320000002</v>
      </c>
      <c r="D7" s="468">
        <v>5282.9629999999997</v>
      </c>
      <c r="E7" s="468">
        <v>1690.6120000000001</v>
      </c>
      <c r="F7" s="468">
        <v>1251.3420000000001</v>
      </c>
      <c r="G7" s="468">
        <v>439.27</v>
      </c>
      <c r="H7" s="468">
        <v>7596.8554320000003</v>
      </c>
      <c r="I7" s="468">
        <v>282.08800000000002</v>
      </c>
      <c r="J7" s="468">
        <v>830.38067841556983</v>
      </c>
      <c r="K7" s="468">
        <v>151.15547373663227</v>
      </c>
      <c r="L7" s="468">
        <v>111.88090041744935</v>
      </c>
      <c r="M7" s="468">
        <v>39.274573319182906</v>
      </c>
      <c r="N7" s="468">
        <v>679.22520467893776</v>
      </c>
      <c r="O7" s="471"/>
      <c r="P7" s="472">
        <v>1833.923</v>
      </c>
      <c r="Q7" s="473">
        <v>342.87599999999998</v>
      </c>
      <c r="R7" s="473">
        <v>4240.8270000000002</v>
      </c>
      <c r="S7" s="473">
        <v>66.956000000000003</v>
      </c>
      <c r="T7" s="473">
        <v>714.05549152753554</v>
      </c>
      <c r="U7" s="474">
        <v>1784.7086811612262</v>
      </c>
      <c r="V7" s="475"/>
      <c r="W7" s="476">
        <v>2033.4880000000001</v>
      </c>
      <c r="X7" s="477">
        <v>119.61053849470412</v>
      </c>
      <c r="Y7" s="53"/>
      <c r="Z7" s="2"/>
    </row>
    <row r="8" spans="1:26" ht="15.6">
      <c r="A8" s="5"/>
      <c r="B8" s="467" t="s">
        <v>64</v>
      </c>
      <c r="C8" s="468">
        <v>4024.0239999999999</v>
      </c>
      <c r="D8" s="468">
        <v>5360.16</v>
      </c>
      <c r="E8" s="468">
        <v>1694.9280000000001</v>
      </c>
      <c r="F8" s="468">
        <v>1253.5930000000001</v>
      </c>
      <c r="G8" s="468">
        <v>441.33499999999998</v>
      </c>
      <c r="H8" s="468">
        <v>7689.2560000000003</v>
      </c>
      <c r="I8" s="468">
        <v>283.822</v>
      </c>
      <c r="J8" s="468">
        <v>831.24145212837561</v>
      </c>
      <c r="K8" s="468">
        <v>150.13499436637682</v>
      </c>
      <c r="L8" s="468">
        <v>111.04198997994573</v>
      </c>
      <c r="M8" s="468">
        <v>39.093004386431112</v>
      </c>
      <c r="N8" s="468">
        <v>681.10645776199885</v>
      </c>
      <c r="O8" s="471"/>
      <c r="P8" s="472">
        <v>1833.377</v>
      </c>
      <c r="Q8" s="473">
        <v>333.89600000000002</v>
      </c>
      <c r="R8" s="473">
        <v>4279.24</v>
      </c>
      <c r="S8" s="473">
        <v>68.512</v>
      </c>
      <c r="T8" s="473">
        <v>701.86781719203407</v>
      </c>
      <c r="U8" s="474">
        <v>1766.0370424249847</v>
      </c>
      <c r="V8" s="475"/>
      <c r="W8" s="476">
        <v>2028.8240000000001</v>
      </c>
      <c r="X8" s="477">
        <v>118.38747983182733</v>
      </c>
      <c r="Y8" s="53"/>
      <c r="Z8" s="2"/>
    </row>
    <row r="9" spans="1:26" ht="18.75" customHeight="1">
      <c r="A9" s="5"/>
      <c r="B9" s="467" t="s">
        <v>65</v>
      </c>
      <c r="C9" s="468">
        <v>4082.7984849999998</v>
      </c>
      <c r="D9" s="468">
        <v>5382.1229999999996</v>
      </c>
      <c r="E9" s="468">
        <v>1706.74</v>
      </c>
      <c r="F9" s="468">
        <v>1261.1010000000001</v>
      </c>
      <c r="G9" s="468">
        <v>445.63900000000001</v>
      </c>
      <c r="H9" s="468">
        <v>7758.1814849999992</v>
      </c>
      <c r="I9" s="468">
        <v>284.17399999999998</v>
      </c>
      <c r="J9" s="468">
        <v>834.83541610253428</v>
      </c>
      <c r="K9" s="468">
        <v>150.53975887036529</v>
      </c>
      <c r="L9" s="468">
        <v>111.23301759563644</v>
      </c>
      <c r="M9" s="468">
        <v>39.306741274728843</v>
      </c>
      <c r="N9" s="468">
        <v>684.29565723216911</v>
      </c>
      <c r="O9" s="471"/>
      <c r="P9" s="472">
        <v>1841.433</v>
      </c>
      <c r="Q9" s="473">
        <v>332.90300000000002</v>
      </c>
      <c r="R9" s="473">
        <v>4229.33</v>
      </c>
      <c r="S9" s="473">
        <v>71.415999999999997</v>
      </c>
      <c r="T9" s="473">
        <v>683.46268191383933</v>
      </c>
      <c r="U9" s="474">
        <v>1693.3095049865085</v>
      </c>
      <c r="V9" s="475"/>
      <c r="W9" s="476">
        <v>2039.643</v>
      </c>
      <c r="X9" s="477">
        <v>118.0954470868744</v>
      </c>
      <c r="Y9" s="3"/>
      <c r="Z9" s="2"/>
    </row>
    <row r="10" spans="1:26" ht="15.6">
      <c r="A10" s="5"/>
      <c r="B10" s="467" t="s">
        <v>66</v>
      </c>
      <c r="C10" s="468">
        <v>4142.431423</v>
      </c>
      <c r="D10" s="468">
        <v>5158.9539999999997</v>
      </c>
      <c r="E10" s="468">
        <v>1702.357</v>
      </c>
      <c r="F10" s="468">
        <v>1263.4449999999999</v>
      </c>
      <c r="G10" s="468">
        <v>438.91199999999998</v>
      </c>
      <c r="H10" s="468">
        <v>7599.0284230000007</v>
      </c>
      <c r="I10" s="468">
        <v>292.33999999999997</v>
      </c>
      <c r="J10" s="468">
        <v>814.17979865619066</v>
      </c>
      <c r="K10" s="468">
        <v>149.01271331834764</v>
      </c>
      <c r="L10" s="468">
        <v>110.59335238055223</v>
      </c>
      <c r="M10" s="468">
        <v>38.419360937795425</v>
      </c>
      <c r="N10" s="468">
        <v>665.1670853378431</v>
      </c>
      <c r="O10" s="471"/>
      <c r="P10" s="472">
        <v>1871.106</v>
      </c>
      <c r="Q10" s="473">
        <v>320.99900000000002</v>
      </c>
      <c r="R10" s="473">
        <v>4085.2109999999998</v>
      </c>
      <c r="S10" s="473">
        <v>65.192999999999998</v>
      </c>
      <c r="T10" s="473">
        <v>687.71193448913368</v>
      </c>
      <c r="U10" s="474">
        <v>1619.4716936749521</v>
      </c>
      <c r="V10" s="475"/>
      <c r="W10" s="476">
        <v>2023.356</v>
      </c>
      <c r="X10" s="477">
        <v>115.99218064767626</v>
      </c>
      <c r="Y10" s="3"/>
      <c r="Z10" s="2"/>
    </row>
    <row r="11" spans="1:26" ht="15.6">
      <c r="A11" s="5"/>
      <c r="B11" s="467" t="s">
        <v>67</v>
      </c>
      <c r="C11" s="468">
        <v>4202.9353540000002</v>
      </c>
      <c r="D11" s="468">
        <v>5385.8419999999996</v>
      </c>
      <c r="E11" s="468">
        <v>1717.2940000000001</v>
      </c>
      <c r="F11" s="468">
        <v>1267.6869999999999</v>
      </c>
      <c r="G11" s="468">
        <v>449.60700000000003</v>
      </c>
      <c r="H11" s="468">
        <v>7871.483354</v>
      </c>
      <c r="I11" s="468">
        <v>298.41300000000001</v>
      </c>
      <c r="J11" s="468">
        <v>827.51116540337898</v>
      </c>
      <c r="K11" s="468">
        <v>148.20241484566546</v>
      </c>
      <c r="L11" s="468">
        <v>109.40134576167917</v>
      </c>
      <c r="M11" s="468">
        <v>38.80106908398627</v>
      </c>
      <c r="N11" s="468">
        <v>679.30875055771355</v>
      </c>
      <c r="O11" s="471"/>
      <c r="P11" s="472">
        <v>1852.329</v>
      </c>
      <c r="Q11" s="473">
        <v>318.28300000000002</v>
      </c>
      <c r="R11" s="473">
        <v>4344.7209999999995</v>
      </c>
      <c r="S11" s="473">
        <v>68.209999999999994</v>
      </c>
      <c r="T11" s="473">
        <v>677.68712659742232</v>
      </c>
      <c r="U11" s="474">
        <v>1705.9916365139702</v>
      </c>
      <c r="V11" s="475"/>
      <c r="W11" s="476">
        <v>2035.5770000000002</v>
      </c>
      <c r="X11" s="477">
        <v>115.5147033787695</v>
      </c>
      <c r="Y11" s="3"/>
      <c r="Z11" s="2"/>
    </row>
    <row r="12" spans="1:26" ht="15.6">
      <c r="A12" s="5"/>
      <c r="B12" s="467" t="s">
        <v>68</v>
      </c>
      <c r="C12" s="468">
        <v>4264.3230000000012</v>
      </c>
      <c r="D12" s="468">
        <v>5434.0410000000002</v>
      </c>
      <c r="E12" s="468">
        <v>1726.4559999999999</v>
      </c>
      <c r="F12" s="468">
        <v>1273.1320000000001</v>
      </c>
      <c r="G12" s="468">
        <v>453.32400000000001</v>
      </c>
      <c r="H12" s="468">
        <v>7971.9080000000013</v>
      </c>
      <c r="I12" s="468">
        <v>300.87900000000002</v>
      </c>
      <c r="J12" s="468">
        <v>824.82688470717119</v>
      </c>
      <c r="K12" s="468">
        <v>146.83170523028457</v>
      </c>
      <c r="L12" s="468">
        <v>108.27738589529226</v>
      </c>
      <c r="M12" s="468">
        <v>38.554319334992336</v>
      </c>
      <c r="N12" s="468">
        <v>677.99517947688651</v>
      </c>
      <c r="O12" s="471"/>
      <c r="P12" s="472">
        <v>1888.7950000000001</v>
      </c>
      <c r="Q12" s="473">
        <v>317.50900000000001</v>
      </c>
      <c r="R12" s="473">
        <v>4346.3819999999996</v>
      </c>
      <c r="S12" s="473">
        <v>69.114999999999995</v>
      </c>
      <c r="T12" s="473">
        <v>689.5073265823155</v>
      </c>
      <c r="U12" s="474">
        <v>1702.5601057188958</v>
      </c>
      <c r="V12" s="475"/>
      <c r="W12" s="476">
        <v>2043.9649999999999</v>
      </c>
      <c r="X12" s="477">
        <v>114.74176205721356</v>
      </c>
      <c r="Y12" s="3"/>
      <c r="Z12" s="2"/>
    </row>
    <row r="13" spans="1:26" ht="18.75" customHeight="1">
      <c r="A13" s="5"/>
      <c r="B13" s="467" t="s">
        <v>69</v>
      </c>
      <c r="C13" s="468">
        <v>4353.0873190000002</v>
      </c>
      <c r="D13" s="468">
        <v>5545.3980000000001</v>
      </c>
      <c r="E13" s="468">
        <v>1731.7080000000001</v>
      </c>
      <c r="F13" s="468">
        <v>1277.3130000000001</v>
      </c>
      <c r="G13" s="468">
        <v>454.39499999999998</v>
      </c>
      <c r="H13" s="468">
        <v>8166.7773189999998</v>
      </c>
      <c r="I13" s="468">
        <v>301.52100000000002</v>
      </c>
      <c r="J13" s="468">
        <v>829.60737801438711</v>
      </c>
      <c r="K13" s="468">
        <v>145.13712826435503</v>
      </c>
      <c r="L13" s="468">
        <v>107.05357988455798</v>
      </c>
      <c r="M13" s="468">
        <v>38.083548379797058</v>
      </c>
      <c r="N13" s="468">
        <v>684.47024975003194</v>
      </c>
      <c r="O13" s="471"/>
      <c r="P13" s="472">
        <v>1859.8219999999999</v>
      </c>
      <c r="Q13" s="473">
        <v>311.36500000000001</v>
      </c>
      <c r="R13" s="473">
        <v>4412.0039999999999</v>
      </c>
      <c r="S13" s="473">
        <v>70.77</v>
      </c>
      <c r="T13" s="473">
        <v>680.53555223793228</v>
      </c>
      <c r="U13" s="474">
        <v>1728.3484821872896</v>
      </c>
      <c r="V13" s="475"/>
      <c r="W13" s="476">
        <v>2043.0730000000001</v>
      </c>
      <c r="X13" s="477">
        <v>113.42528799444831</v>
      </c>
      <c r="Y13" s="3"/>
      <c r="Z13" s="2"/>
    </row>
    <row r="14" spans="1:26" ht="15.6">
      <c r="A14" s="5"/>
      <c r="B14" s="467" t="s">
        <v>70</v>
      </c>
      <c r="C14" s="468">
        <v>4443.6993190000003</v>
      </c>
      <c r="D14" s="468">
        <v>5714.6549999999997</v>
      </c>
      <c r="E14" s="468">
        <v>1743.2180000000001</v>
      </c>
      <c r="F14" s="468">
        <v>1283.5360000000001</v>
      </c>
      <c r="G14" s="468">
        <v>459.68200000000002</v>
      </c>
      <c r="H14" s="468">
        <v>8415.1363189999993</v>
      </c>
      <c r="I14" s="468">
        <v>304.32400000000001</v>
      </c>
      <c r="J14" s="468">
        <v>842.92112174798376</v>
      </c>
      <c r="K14" s="468">
        <v>144.64894862575787</v>
      </c>
      <c r="L14" s="468">
        <v>106.50540146058083</v>
      </c>
      <c r="M14" s="468">
        <v>38.143547165177068</v>
      </c>
      <c r="N14" s="468">
        <v>698.27217312222581</v>
      </c>
      <c r="O14" s="471"/>
      <c r="P14" s="472">
        <v>1860.269</v>
      </c>
      <c r="Q14" s="473">
        <v>307.51900000000001</v>
      </c>
      <c r="R14" s="473">
        <v>4507.0230000000001</v>
      </c>
      <c r="S14" s="473">
        <v>74.387</v>
      </c>
      <c r="T14" s="473">
        <v>658.54426122726409</v>
      </c>
      <c r="U14" s="474">
        <v>1704.3712519735773</v>
      </c>
      <c r="V14" s="475"/>
      <c r="W14" s="476">
        <v>2050.7370000000001</v>
      </c>
      <c r="X14" s="477">
        <v>112.64177464032127</v>
      </c>
      <c r="Y14" s="3"/>
      <c r="Z14" s="2"/>
    </row>
    <row r="15" spans="1:26" ht="15.6">
      <c r="A15" s="5"/>
      <c r="B15" s="467" t="s">
        <v>71</v>
      </c>
      <c r="C15" s="468">
        <v>4536.197459</v>
      </c>
      <c r="D15" s="468">
        <v>5921.6480000000001</v>
      </c>
      <c r="E15" s="468">
        <v>1762.155</v>
      </c>
      <c r="F15" s="468">
        <v>1289.826</v>
      </c>
      <c r="G15" s="468">
        <v>472.32900000000001</v>
      </c>
      <c r="H15" s="468">
        <v>8695.6904589999995</v>
      </c>
      <c r="I15" s="468">
        <v>303.83199999999999</v>
      </c>
      <c r="J15" s="468">
        <v>863.88778866900816</v>
      </c>
      <c r="K15" s="468">
        <v>145.56575656144778</v>
      </c>
      <c r="L15" s="468">
        <v>106.5482307303421</v>
      </c>
      <c r="M15" s="468">
        <v>39.017525831105701</v>
      </c>
      <c r="N15" s="468">
        <v>718.3220321075604</v>
      </c>
      <c r="O15" s="471"/>
      <c r="P15" s="472">
        <v>1906.421</v>
      </c>
      <c r="Q15" s="473">
        <v>305.84399999999999</v>
      </c>
      <c r="R15" s="473">
        <v>4678.2860000000001</v>
      </c>
      <c r="S15" s="473">
        <v>80.55</v>
      </c>
      <c r="T15" s="473">
        <v>646.63457950899192</v>
      </c>
      <c r="U15" s="474">
        <v>1690.5556573118695</v>
      </c>
      <c r="V15" s="475"/>
      <c r="W15" s="476">
        <v>2067.9989999999998</v>
      </c>
      <c r="X15" s="477">
        <v>112.25032703508096</v>
      </c>
      <c r="Y15" s="3"/>
      <c r="Z15" s="2"/>
    </row>
    <row r="16" spans="1:26" ht="15.6">
      <c r="A16" s="5"/>
      <c r="B16" s="467" t="s">
        <v>72</v>
      </c>
      <c r="C16" s="468">
        <v>4630.6210000000001</v>
      </c>
      <c r="D16" s="468">
        <v>6029.6980000000003</v>
      </c>
      <c r="E16" s="468">
        <v>1781.7080000000001</v>
      </c>
      <c r="F16" s="468">
        <v>1295.1199999999999</v>
      </c>
      <c r="G16" s="468">
        <v>486.58800000000002</v>
      </c>
      <c r="H16" s="468">
        <v>8878.6110000000008</v>
      </c>
      <c r="I16" s="468">
        <v>307.27600000000001</v>
      </c>
      <c r="J16" s="468">
        <v>875.9844464001485</v>
      </c>
      <c r="K16" s="468">
        <v>146.40729757024306</v>
      </c>
      <c r="L16" s="468">
        <v>106.42317328606774</v>
      </c>
      <c r="M16" s="468">
        <v>39.984124284175316</v>
      </c>
      <c r="N16" s="468">
        <v>729.57714882990558</v>
      </c>
      <c r="O16" s="471"/>
      <c r="P16" s="472">
        <v>1885.454</v>
      </c>
      <c r="Q16" s="473">
        <v>296.42599999999999</v>
      </c>
      <c r="R16" s="473">
        <v>4726.473</v>
      </c>
      <c r="S16" s="473">
        <v>77.691000000000003</v>
      </c>
      <c r="T16" s="473">
        <v>621.44575771758537</v>
      </c>
      <c r="U16" s="474">
        <v>1655.5478282651829</v>
      </c>
      <c r="V16" s="475"/>
      <c r="W16" s="476">
        <v>2078.134</v>
      </c>
      <c r="X16" s="477">
        <v>111.57682573124283</v>
      </c>
      <c r="Y16" s="3"/>
      <c r="Z16" s="2"/>
    </row>
    <row r="17" spans="1:26" ht="18.75" customHeight="1">
      <c r="A17" s="5"/>
      <c r="B17" s="467" t="s">
        <v>73</v>
      </c>
      <c r="C17" s="468">
        <v>4722.300459</v>
      </c>
      <c r="D17" s="468">
        <v>6049.2020000000002</v>
      </c>
      <c r="E17" s="468">
        <v>1786.4369999999999</v>
      </c>
      <c r="F17" s="468">
        <v>1299.8240000000001</v>
      </c>
      <c r="G17" s="468">
        <v>486.613</v>
      </c>
      <c r="H17" s="468">
        <v>8985.0654589999995</v>
      </c>
      <c r="I17" s="468">
        <v>311.83699999999999</v>
      </c>
      <c r="J17" s="468">
        <v>877.68064368936223</v>
      </c>
      <c r="K17" s="468">
        <v>145.56197541044384</v>
      </c>
      <c r="L17" s="468">
        <v>105.91190684356894</v>
      </c>
      <c r="M17" s="468">
        <v>39.650068566874907</v>
      </c>
      <c r="N17" s="468">
        <v>732.11866827891845</v>
      </c>
      <c r="O17" s="471"/>
      <c r="P17" s="472">
        <v>2000.991</v>
      </c>
      <c r="Q17" s="473">
        <v>299.59300000000002</v>
      </c>
      <c r="R17" s="473">
        <v>4712.5129999999999</v>
      </c>
      <c r="S17" s="473">
        <v>79.546999999999997</v>
      </c>
      <c r="T17" s="473">
        <v>640.98374309281644</v>
      </c>
      <c r="U17" s="474">
        <v>1605.5436854328502</v>
      </c>
      <c r="V17" s="475"/>
      <c r="W17" s="476">
        <v>2086.0299999999997</v>
      </c>
      <c r="X17" s="477">
        <v>111.00273511914263</v>
      </c>
      <c r="Y17" s="3"/>
      <c r="Z17" s="2"/>
    </row>
    <row r="18" spans="1:26" ht="15.6">
      <c r="A18" s="5"/>
      <c r="B18" s="467" t="s">
        <v>74</v>
      </c>
      <c r="C18" s="468">
        <v>4815.7950350000001</v>
      </c>
      <c r="D18" s="468">
        <v>5902.5780000000004</v>
      </c>
      <c r="E18" s="468">
        <v>1794.8119999999999</v>
      </c>
      <c r="F18" s="468">
        <v>1306.7380000000001</v>
      </c>
      <c r="G18" s="468">
        <v>488.07400000000001</v>
      </c>
      <c r="H18" s="468">
        <v>8923.5610350000006</v>
      </c>
      <c r="I18" s="468">
        <v>319.72199999999998</v>
      </c>
      <c r="J18" s="468">
        <v>862.529787545658</v>
      </c>
      <c r="K18" s="468">
        <v>144.43225739478075</v>
      </c>
      <c r="L18" s="468">
        <v>105.15592672856044</v>
      </c>
      <c r="M18" s="468">
        <v>39.276330666220318</v>
      </c>
      <c r="N18" s="468">
        <v>718.09753015087722</v>
      </c>
      <c r="O18" s="471"/>
      <c r="P18" s="472">
        <v>1962.5509999999999</v>
      </c>
      <c r="Q18" s="473">
        <v>288.76100000000002</v>
      </c>
      <c r="R18" s="473">
        <v>4521.6949999999997</v>
      </c>
      <c r="S18" s="473">
        <v>78.266000000000005</v>
      </c>
      <c r="T18" s="473">
        <v>620.95433058907656</v>
      </c>
      <c r="U18" s="474">
        <v>1522.0361077537384</v>
      </c>
      <c r="V18" s="475"/>
      <c r="W18" s="476">
        <v>2083.5729999999999</v>
      </c>
      <c r="X18" s="477">
        <v>109.99600892396153</v>
      </c>
      <c r="Y18" s="3"/>
      <c r="Z18" s="2"/>
    </row>
    <row r="19" spans="1:26" ht="15.6">
      <c r="A19" s="195"/>
      <c r="B19" s="467" t="s">
        <v>75</v>
      </c>
      <c r="C19" s="468">
        <v>4911.1406660000002</v>
      </c>
      <c r="D19" s="468">
        <v>6181.6409999999996</v>
      </c>
      <c r="E19" s="468">
        <v>1822.461</v>
      </c>
      <c r="F19" s="468">
        <v>1315.2719999999999</v>
      </c>
      <c r="G19" s="468">
        <v>507.18900000000002</v>
      </c>
      <c r="H19" s="468">
        <v>9270.3206660000014</v>
      </c>
      <c r="I19" s="468">
        <v>327.22899999999998</v>
      </c>
      <c r="J19" s="468">
        <v>876.16279003273121</v>
      </c>
      <c r="K19" s="468">
        <v>143.9469884618787</v>
      </c>
      <c r="L19" s="468">
        <v>103.88669135209594</v>
      </c>
      <c r="M19" s="468">
        <v>40.060297109782759</v>
      </c>
      <c r="N19" s="468">
        <v>732.2158015708527</v>
      </c>
      <c r="O19" s="471"/>
      <c r="P19" s="472">
        <v>1984.5840000000001</v>
      </c>
      <c r="Q19" s="473">
        <v>291.214</v>
      </c>
      <c r="R19" s="473">
        <v>4766.2370000000001</v>
      </c>
      <c r="S19" s="473">
        <v>76.275000000000006</v>
      </c>
      <c r="T19" s="473">
        <v>636.53549469335655</v>
      </c>
      <c r="U19" s="474">
        <v>1622.1268911632919</v>
      </c>
      <c r="V19" s="475"/>
      <c r="W19" s="476">
        <v>2113.6750000000002</v>
      </c>
      <c r="X19" s="477">
        <v>111.03234458728647</v>
      </c>
      <c r="Y19" s="3"/>
      <c r="Z19" s="2"/>
    </row>
    <row r="20" spans="1:26" ht="15.6">
      <c r="A20" s="195"/>
      <c r="B20" s="467" t="s">
        <v>76</v>
      </c>
      <c r="C20" s="468">
        <v>5008.3739999999998</v>
      </c>
      <c r="D20" s="468">
        <v>6125.9089999999997</v>
      </c>
      <c r="E20" s="468">
        <v>1828.0519999999999</v>
      </c>
      <c r="F20" s="468">
        <v>1321.163</v>
      </c>
      <c r="G20" s="468">
        <v>506.88900000000001</v>
      </c>
      <c r="H20" s="468">
        <v>9306.2309999999998</v>
      </c>
      <c r="I20" s="468">
        <v>327.42200000000003</v>
      </c>
      <c r="J20" s="468">
        <v>865.66602654309952</v>
      </c>
      <c r="K20" s="468">
        <v>142.12702435838625</v>
      </c>
      <c r="L20" s="468">
        <v>102.71751891215276</v>
      </c>
      <c r="M20" s="468">
        <v>39.409505446233503</v>
      </c>
      <c r="N20" s="468">
        <v>723.53900218471324</v>
      </c>
      <c r="O20" s="471"/>
      <c r="P20" s="472">
        <v>1954.5530000000001</v>
      </c>
      <c r="Q20" s="473">
        <v>290.50799999999998</v>
      </c>
      <c r="R20" s="473">
        <v>4694.6229999999996</v>
      </c>
      <c r="S20" s="473">
        <v>80.712000000000003</v>
      </c>
      <c r="T20" s="473">
        <v>620.88722998729361</v>
      </c>
      <c r="U20" s="474">
        <v>1583.5867217280811</v>
      </c>
      <c r="V20" s="475"/>
      <c r="W20" s="476">
        <v>2118.56</v>
      </c>
      <c r="X20" s="477">
        <v>110.54600404602049</v>
      </c>
      <c r="Y20" s="3"/>
      <c r="Z20" s="2"/>
    </row>
    <row r="21" spans="1:26" ht="18.75" customHeight="1">
      <c r="A21" s="195"/>
      <c r="B21" s="467" t="s">
        <v>77</v>
      </c>
      <c r="C21" s="468">
        <v>5077.718476</v>
      </c>
      <c r="D21" s="468">
        <v>6502.1549999999997</v>
      </c>
      <c r="E21" s="468">
        <v>1858.3969999999999</v>
      </c>
      <c r="F21" s="468">
        <v>1330.854</v>
      </c>
      <c r="G21" s="468">
        <v>527.54300000000001</v>
      </c>
      <c r="H21" s="468">
        <v>9721.4764759999998</v>
      </c>
      <c r="I21" s="468">
        <v>326.43</v>
      </c>
      <c r="J21" s="468">
        <v>890.20962251778326</v>
      </c>
      <c r="K21" s="468">
        <v>142.86536854542925</v>
      </c>
      <c r="L21" s="468">
        <v>102.31018839901198</v>
      </c>
      <c r="M21" s="468">
        <v>40.55518014641725</v>
      </c>
      <c r="N21" s="468">
        <v>747.34425397235395</v>
      </c>
      <c r="O21" s="471"/>
      <c r="P21" s="472">
        <v>2007.1679999999999</v>
      </c>
      <c r="Q21" s="473">
        <v>297.58199999999999</v>
      </c>
      <c r="R21" s="473">
        <v>4982.1679999999997</v>
      </c>
      <c r="S21" s="473">
        <v>79.968999999999994</v>
      </c>
      <c r="T21" s="473">
        <v>636.74743514094826</v>
      </c>
      <c r="U21" s="474">
        <v>1674.9306837720719</v>
      </c>
      <c r="V21" s="475"/>
      <c r="W21" s="476">
        <v>2155.9789999999998</v>
      </c>
      <c r="X21" s="477">
        <v>111.62529776959506</v>
      </c>
      <c r="Y21" s="3"/>
      <c r="Z21" s="2"/>
    </row>
    <row r="22" spans="1:26" ht="15.6">
      <c r="A22" s="195"/>
      <c r="B22" s="467" t="s">
        <v>78</v>
      </c>
      <c r="C22" s="468">
        <v>5148.0230739999997</v>
      </c>
      <c r="D22" s="468">
        <v>6797.5360000000001</v>
      </c>
      <c r="E22" s="468">
        <v>1887.962</v>
      </c>
      <c r="F22" s="468">
        <v>1343.7840000000001</v>
      </c>
      <c r="G22" s="468">
        <v>544.178</v>
      </c>
      <c r="H22" s="468">
        <v>10057.597074000001</v>
      </c>
      <c r="I22" s="468">
        <v>328.38400000000001</v>
      </c>
      <c r="J22" s="468">
        <v>912.24729748408697</v>
      </c>
      <c r="K22" s="468">
        <v>144.17811854459643</v>
      </c>
      <c r="L22" s="468">
        <v>102.62084133596545</v>
      </c>
      <c r="M22" s="468">
        <v>41.557277208631</v>
      </c>
      <c r="N22" s="468">
        <v>768.06917893949048</v>
      </c>
      <c r="O22" s="471"/>
      <c r="P22" s="472">
        <v>2095.5549999999998</v>
      </c>
      <c r="Q22" s="473">
        <v>297.303</v>
      </c>
      <c r="R22" s="473">
        <v>5298.7179999999998</v>
      </c>
      <c r="S22" s="473">
        <v>81.855999999999995</v>
      </c>
      <c r="T22" s="473">
        <v>657.3011680865211</v>
      </c>
      <c r="U22" s="474">
        <v>1755.2730135628519</v>
      </c>
      <c r="V22" s="475"/>
      <c r="W22" s="476">
        <v>2185.2649999999999</v>
      </c>
      <c r="X22" s="477">
        <v>112.13376217799448</v>
      </c>
      <c r="Y22" s="3"/>
      <c r="Z22" s="2"/>
    </row>
    <row r="23" spans="1:26" ht="15.6">
      <c r="A23" s="195"/>
      <c r="B23" s="467" t="s">
        <v>79</v>
      </c>
      <c r="C23" s="468">
        <v>5219.3010899999999</v>
      </c>
      <c r="D23" s="468">
        <v>6948.2449999999999</v>
      </c>
      <c r="E23" s="468">
        <v>1904.8720000000001</v>
      </c>
      <c r="F23" s="468">
        <v>1355.146</v>
      </c>
      <c r="G23" s="468">
        <v>549.726</v>
      </c>
      <c r="H23" s="468">
        <v>10262.67409</v>
      </c>
      <c r="I23" s="468">
        <v>328.661</v>
      </c>
      <c r="J23" s="468">
        <v>928.1847536457858</v>
      </c>
      <c r="K23" s="468">
        <v>145.31057741378612</v>
      </c>
      <c r="L23" s="468">
        <v>103.37547496103812</v>
      </c>
      <c r="M23" s="468">
        <v>41.935102452747998</v>
      </c>
      <c r="N23" s="468">
        <v>782.87417623199985</v>
      </c>
      <c r="O23" s="471"/>
      <c r="P23" s="472">
        <v>2151.002</v>
      </c>
      <c r="Q23" s="473">
        <v>298.69900000000001</v>
      </c>
      <c r="R23" s="473">
        <v>5461.3040000000001</v>
      </c>
      <c r="S23" s="473">
        <v>80.745000000000005</v>
      </c>
      <c r="T23" s="473">
        <v>665.36398562245972</v>
      </c>
      <c r="U23" s="474">
        <v>1781.7270989414815</v>
      </c>
      <c r="V23" s="475"/>
      <c r="W23" s="476">
        <v>2203.5709999999999</v>
      </c>
      <c r="X23" s="477">
        <v>111.88098703928324</v>
      </c>
      <c r="Y23" s="3"/>
      <c r="Z23" s="2"/>
    </row>
    <row r="24" spans="1:26" ht="15.6">
      <c r="A24" s="195"/>
      <c r="B24" s="467" t="s">
        <v>80</v>
      </c>
      <c r="C24" s="468">
        <v>5291.5659999999998</v>
      </c>
      <c r="D24" s="468">
        <v>6681.2309999999998</v>
      </c>
      <c r="E24" s="468">
        <v>1896.463</v>
      </c>
      <c r="F24" s="468">
        <v>1361.5709999999999</v>
      </c>
      <c r="G24" s="468">
        <v>534.89200000000005</v>
      </c>
      <c r="H24" s="468">
        <v>10076.334000000001</v>
      </c>
      <c r="I24" s="468">
        <v>327.892</v>
      </c>
      <c r="J24" s="468">
        <v>913.00124221518433</v>
      </c>
      <c r="K24" s="468">
        <v>144.6172581741038</v>
      </c>
      <c r="L24" s="468">
        <v>103.82837146275601</v>
      </c>
      <c r="M24" s="468">
        <v>40.788886711347779</v>
      </c>
      <c r="N24" s="468">
        <v>768.38398404108079</v>
      </c>
      <c r="O24" s="471"/>
      <c r="P24" s="472">
        <v>2225.732</v>
      </c>
      <c r="Q24" s="473">
        <v>295.48899999999998</v>
      </c>
      <c r="R24" s="473">
        <v>5167.2089999999998</v>
      </c>
      <c r="S24" s="473">
        <v>82.361999999999995</v>
      </c>
      <c r="T24" s="473">
        <v>684.9839351002671</v>
      </c>
      <c r="U24" s="474">
        <v>1681.1819088301552</v>
      </c>
      <c r="V24" s="475"/>
      <c r="W24" s="476">
        <v>2191.9519999999998</v>
      </c>
      <c r="X24" s="477">
        <v>110.05736464078689</v>
      </c>
      <c r="Y24" s="3"/>
      <c r="Z24" s="2"/>
    </row>
    <row r="25" spans="1:26" ht="18.75" customHeight="1">
      <c r="A25" s="195"/>
      <c r="B25" s="467" t="s">
        <v>81</v>
      </c>
      <c r="C25" s="468">
        <v>5381.3500199999999</v>
      </c>
      <c r="D25" s="468">
        <v>6938.2389999999996</v>
      </c>
      <c r="E25" s="468">
        <v>1928.742</v>
      </c>
      <c r="F25" s="468">
        <v>1374.595</v>
      </c>
      <c r="G25" s="468">
        <v>554.14700000000005</v>
      </c>
      <c r="H25" s="468">
        <v>10390.847019999999</v>
      </c>
      <c r="I25" s="468">
        <v>328</v>
      </c>
      <c r="J25" s="468">
        <v>938.32293704876918</v>
      </c>
      <c r="K25" s="468">
        <v>146.90285977164172</v>
      </c>
      <c r="L25" s="468">
        <v>104.69618877371876</v>
      </c>
      <c r="M25" s="468">
        <v>42.206670997922977</v>
      </c>
      <c r="N25" s="468">
        <v>791.42007727712735</v>
      </c>
      <c r="O25" s="471"/>
      <c r="P25" s="472">
        <v>2291.6709999999998</v>
      </c>
      <c r="Q25" s="473">
        <v>302.46199999999999</v>
      </c>
      <c r="R25" s="473">
        <v>5418.7179999999998</v>
      </c>
      <c r="S25" s="473">
        <v>83.688000000000002</v>
      </c>
      <c r="T25" s="473">
        <v>697.29622000237327</v>
      </c>
      <c r="U25" s="474">
        <v>1740.8071175806554</v>
      </c>
      <c r="V25" s="475"/>
      <c r="W25" s="476">
        <v>2231.2039999999997</v>
      </c>
      <c r="X25" s="477">
        <v>110.68353109198593</v>
      </c>
      <c r="Y25" s="3"/>
      <c r="Z25" s="2"/>
    </row>
    <row r="26" spans="1:26" ht="15.6">
      <c r="A26" s="195"/>
      <c r="B26" s="467" t="s">
        <v>82</v>
      </c>
      <c r="C26" s="468">
        <v>5446.2586199999996</v>
      </c>
      <c r="D26" s="468">
        <v>6852.9340000000002</v>
      </c>
      <c r="E26" s="468">
        <v>1929.8309999999999</v>
      </c>
      <c r="F26" s="468">
        <v>1375.11</v>
      </c>
      <c r="G26" s="468">
        <v>554.721</v>
      </c>
      <c r="H26" s="468">
        <v>10369.36162</v>
      </c>
      <c r="I26" s="468">
        <v>337.44200000000001</v>
      </c>
      <c r="J26" s="468">
        <v>930.35091811996278</v>
      </c>
      <c r="K26" s="468">
        <v>145.9786912961093</v>
      </c>
      <c r="L26" s="468">
        <v>104.01779129270534</v>
      </c>
      <c r="M26" s="468">
        <v>41.96090000340395</v>
      </c>
      <c r="N26" s="468">
        <v>784.37222682385345</v>
      </c>
      <c r="O26" s="471"/>
      <c r="P26" s="472">
        <v>2323.1709999999998</v>
      </c>
      <c r="Q26" s="473">
        <v>304.37799999999999</v>
      </c>
      <c r="R26" s="473">
        <v>5306.7669999999998</v>
      </c>
      <c r="S26" s="473">
        <v>82.394000000000005</v>
      </c>
      <c r="T26" s="473">
        <v>705.72558621339101</v>
      </c>
      <c r="U26" s="474">
        <v>1704.5359960387493</v>
      </c>
      <c r="V26" s="475"/>
      <c r="W26" s="476">
        <v>2234.2089999999998</v>
      </c>
      <c r="X26" s="477">
        <v>109.54877872383197</v>
      </c>
      <c r="Y26" s="3"/>
      <c r="Z26" s="2"/>
    </row>
    <row r="27" spans="1:26" ht="15.6">
      <c r="A27" s="195"/>
      <c r="B27" s="467" t="s">
        <v>83</v>
      </c>
      <c r="C27" s="468">
        <v>5511.9501300000002</v>
      </c>
      <c r="D27" s="468">
        <v>6861.143</v>
      </c>
      <c r="E27" s="468">
        <v>1942.9359999999999</v>
      </c>
      <c r="F27" s="468">
        <v>1387.4580000000001</v>
      </c>
      <c r="G27" s="468">
        <v>555.47799999999995</v>
      </c>
      <c r="H27" s="468">
        <v>10430.15713</v>
      </c>
      <c r="I27" s="468">
        <v>339.73899999999998</v>
      </c>
      <c r="J27" s="468">
        <v>928.16320861648251</v>
      </c>
      <c r="K27" s="468">
        <v>145.7486574253623</v>
      </c>
      <c r="L27" s="468">
        <v>104.07967155587127</v>
      </c>
      <c r="M27" s="468">
        <v>41.66898586949101</v>
      </c>
      <c r="N27" s="468">
        <v>782.41455119112004</v>
      </c>
      <c r="O27" s="471"/>
      <c r="P27" s="472">
        <v>2350.3339999999998</v>
      </c>
      <c r="Q27" s="473">
        <v>312.255</v>
      </c>
      <c r="R27" s="473">
        <v>5350.9250000000002</v>
      </c>
      <c r="S27" s="473">
        <v>83.543000000000006</v>
      </c>
      <c r="T27" s="473">
        <v>707.95964902240144</v>
      </c>
      <c r="U27" s="474">
        <v>1705.843903526343</v>
      </c>
      <c r="V27" s="475"/>
      <c r="W27" s="476">
        <v>2255.1909999999998</v>
      </c>
      <c r="X27" s="477">
        <v>109.47348441821832</v>
      </c>
      <c r="Y27" s="3"/>
      <c r="Z27" s="2"/>
    </row>
    <row r="28" spans="1:26" ht="15.6">
      <c r="A28" s="195"/>
      <c r="B28" s="467" t="s">
        <v>84</v>
      </c>
      <c r="C28" s="468">
        <v>5578.4340000000002</v>
      </c>
      <c r="D28" s="468">
        <v>6901.0230000000001</v>
      </c>
      <c r="E28" s="468">
        <v>1952.45</v>
      </c>
      <c r="F28" s="468">
        <v>1397.2170000000001</v>
      </c>
      <c r="G28" s="468">
        <v>555.23299999999995</v>
      </c>
      <c r="H28" s="468">
        <v>10527.007</v>
      </c>
      <c r="I28" s="468">
        <v>341.892</v>
      </c>
      <c r="J28" s="468">
        <v>926.41282246767616</v>
      </c>
      <c r="K28" s="468">
        <v>144.94017770380668</v>
      </c>
      <c r="L28" s="468">
        <v>103.72244117430904</v>
      </c>
      <c r="M28" s="468">
        <v>41.21773652949765</v>
      </c>
      <c r="N28" s="468">
        <v>781.47264476386943</v>
      </c>
      <c r="O28" s="471"/>
      <c r="P28" s="472">
        <v>2404.444</v>
      </c>
      <c r="Q28" s="473">
        <v>325.50599999999997</v>
      </c>
      <c r="R28" s="473">
        <v>5485.8950000000004</v>
      </c>
      <c r="S28" s="473">
        <v>91.010999999999996</v>
      </c>
      <c r="T28" s="473">
        <v>705.86902147747162</v>
      </c>
      <c r="U28" s="474">
        <v>1706.0442818727324</v>
      </c>
      <c r="V28" s="475"/>
      <c r="W28" s="476">
        <v>2277.9560000000001</v>
      </c>
      <c r="X28" s="477">
        <v>109.38658773521213</v>
      </c>
      <c r="Y28" s="3"/>
      <c r="Z28" s="2"/>
    </row>
    <row r="29" spans="1:26" ht="18.75" customHeight="1">
      <c r="A29" s="195"/>
      <c r="B29" s="467" t="s">
        <v>85</v>
      </c>
      <c r="C29" s="468">
        <v>5606.7935100000004</v>
      </c>
      <c r="D29" s="468">
        <v>6705.8280000000004</v>
      </c>
      <c r="E29" s="468">
        <v>1954.9639999999999</v>
      </c>
      <c r="F29" s="468">
        <v>1400.165</v>
      </c>
      <c r="G29" s="468">
        <v>554.79899999999998</v>
      </c>
      <c r="H29" s="468">
        <v>10357.657510000001</v>
      </c>
      <c r="I29" s="468">
        <v>347.74099999999999</v>
      </c>
      <c r="J29" s="468">
        <v>900.82641164050119</v>
      </c>
      <c r="K29" s="468">
        <v>143.03072693138935</v>
      </c>
      <c r="L29" s="468">
        <v>102.44005402344429</v>
      </c>
      <c r="M29" s="468">
        <v>40.590672907945041</v>
      </c>
      <c r="N29" s="468">
        <v>757.79568470911181</v>
      </c>
      <c r="O29" s="471"/>
      <c r="P29" s="472">
        <v>2365.549</v>
      </c>
      <c r="Q29" s="473">
        <v>329.31400000000002</v>
      </c>
      <c r="R29" s="473">
        <v>5156.2569999999996</v>
      </c>
      <c r="S29" s="473">
        <v>86.048000000000002</v>
      </c>
      <c r="T29" s="473">
        <v>689.67247431456929</v>
      </c>
      <c r="U29" s="474">
        <v>1599.3104875858612</v>
      </c>
      <c r="V29" s="475"/>
      <c r="W29" s="476">
        <v>2284.2779999999998</v>
      </c>
      <c r="X29" s="477">
        <v>108.78436362701218</v>
      </c>
      <c r="Y29" s="3"/>
      <c r="Z29" s="2"/>
    </row>
    <row r="30" spans="1:26" ht="15.6">
      <c r="A30" s="195"/>
      <c r="B30" s="467" t="s">
        <v>86</v>
      </c>
      <c r="C30" s="468">
        <v>5635.2971900000002</v>
      </c>
      <c r="D30" s="468">
        <v>6859.2129999999997</v>
      </c>
      <c r="E30" s="468">
        <v>1974.241</v>
      </c>
      <c r="F30" s="468">
        <v>1402.492</v>
      </c>
      <c r="G30" s="468">
        <v>571.74900000000002</v>
      </c>
      <c r="H30" s="468">
        <v>10520.269190000001</v>
      </c>
      <c r="I30" s="468">
        <v>347.41399999999999</v>
      </c>
      <c r="J30" s="468">
        <v>907.51287346036361</v>
      </c>
      <c r="K30" s="468">
        <v>143.39490668847591</v>
      </c>
      <c r="L30" s="468">
        <v>101.86710207686598</v>
      </c>
      <c r="M30" s="468">
        <v>41.527804611609945</v>
      </c>
      <c r="N30" s="468">
        <v>764.11796677188772</v>
      </c>
      <c r="O30" s="471"/>
      <c r="P30" s="472">
        <v>2411.7800000000002</v>
      </c>
      <c r="Q30" s="473">
        <v>334.51100000000002</v>
      </c>
      <c r="R30" s="473">
        <v>5390.5119999999997</v>
      </c>
      <c r="S30" s="473">
        <v>88.131</v>
      </c>
      <c r="T30" s="473">
        <v>691.58353238724203</v>
      </c>
      <c r="U30" s="474">
        <v>1641.6636796632381</v>
      </c>
      <c r="V30" s="475"/>
      <c r="W30" s="476">
        <v>2308.752</v>
      </c>
      <c r="X30" s="477">
        <v>109.01318072681687</v>
      </c>
      <c r="Y30" s="3"/>
      <c r="Z30" s="2"/>
    </row>
    <row r="31" spans="1:26" ht="15.6">
      <c r="A31" s="195"/>
      <c r="B31" s="467" t="s">
        <v>87</v>
      </c>
      <c r="C31" s="468">
        <v>5663.9457700000003</v>
      </c>
      <c r="D31" s="468">
        <v>6792.2269999999999</v>
      </c>
      <c r="E31" s="468">
        <v>1980.5540000000001</v>
      </c>
      <c r="F31" s="468">
        <v>1413.8430000000001</v>
      </c>
      <c r="G31" s="468">
        <v>566.71100000000001</v>
      </c>
      <c r="H31" s="468">
        <v>10475.618769999999</v>
      </c>
      <c r="I31" s="468">
        <v>350.68</v>
      </c>
      <c r="J31" s="468">
        <v>897.595331790763</v>
      </c>
      <c r="K31" s="468">
        <v>142.71928124191572</v>
      </c>
      <c r="L31" s="468">
        <v>101.8819263443026</v>
      </c>
      <c r="M31" s="468">
        <v>40.837354897613146</v>
      </c>
      <c r="N31" s="468">
        <v>754.87605054884705</v>
      </c>
      <c r="O31" s="471"/>
      <c r="P31" s="472">
        <v>2408.4180000000001</v>
      </c>
      <c r="Q31" s="473">
        <v>339.36</v>
      </c>
      <c r="R31" s="473">
        <v>5208.6040000000003</v>
      </c>
      <c r="S31" s="473">
        <v>87.495999999999995</v>
      </c>
      <c r="T31" s="473">
        <v>682.87882138786347</v>
      </c>
      <c r="U31" s="474">
        <v>1573.0604560430525</v>
      </c>
      <c r="V31" s="475"/>
      <c r="W31" s="476">
        <v>2319.9140000000002</v>
      </c>
      <c r="X31" s="477">
        <v>108.57111835673392</v>
      </c>
      <c r="Y31" s="3"/>
      <c r="Z31" s="2"/>
    </row>
    <row r="32" spans="1:26" ht="15.6">
      <c r="A32" s="195"/>
      <c r="B32" s="467" t="s">
        <v>88</v>
      </c>
      <c r="C32" s="468">
        <v>5692.74</v>
      </c>
      <c r="D32" s="468">
        <v>6668.9409999999998</v>
      </c>
      <c r="E32" s="468">
        <v>1995.972</v>
      </c>
      <c r="F32" s="468">
        <v>1425.835</v>
      </c>
      <c r="G32" s="468">
        <v>570.13699999999994</v>
      </c>
      <c r="H32" s="468">
        <v>10365.709000000001</v>
      </c>
      <c r="I32" s="468">
        <v>356.60399999999998</v>
      </c>
      <c r="J32" s="468">
        <v>881.44161706854993</v>
      </c>
      <c r="K32" s="468">
        <v>142.32148421428667</v>
      </c>
      <c r="L32" s="468">
        <v>101.66823655075194</v>
      </c>
      <c r="M32" s="468">
        <v>40.653247663534735</v>
      </c>
      <c r="N32" s="468">
        <v>739.12013285426315</v>
      </c>
      <c r="O32" s="471"/>
      <c r="P32" s="472">
        <v>2423.7539999999999</v>
      </c>
      <c r="Q32" s="473">
        <v>341.71600000000001</v>
      </c>
      <c r="R32" s="473">
        <v>5029.6310000000003</v>
      </c>
      <c r="S32" s="473">
        <v>86.564999999999998</v>
      </c>
      <c r="T32" s="473">
        <v>696.00103376981383</v>
      </c>
      <c r="U32" s="474">
        <v>1542.4267746381806</v>
      </c>
      <c r="V32" s="475"/>
      <c r="W32" s="476">
        <v>2337.6880000000001</v>
      </c>
      <c r="X32" s="477">
        <v>108.61328139519324</v>
      </c>
      <c r="Y32" s="3"/>
      <c r="Z32" s="2"/>
    </row>
    <row r="33" spans="1:26" ht="18.75" customHeight="1">
      <c r="A33" s="195"/>
      <c r="B33" s="467" t="s">
        <v>89</v>
      </c>
      <c r="C33" s="468">
        <v>5712.8012099999996</v>
      </c>
      <c r="D33" s="468">
        <v>6954.0159999999996</v>
      </c>
      <c r="E33" s="468">
        <v>1989.5039999999999</v>
      </c>
      <c r="F33" s="468">
        <v>1406.8</v>
      </c>
      <c r="G33" s="468">
        <v>582.70399999999995</v>
      </c>
      <c r="H33" s="468">
        <v>10677.31321</v>
      </c>
      <c r="I33" s="468">
        <v>356.17899999999997</v>
      </c>
      <c r="J33" s="468">
        <v>897.79741324013355</v>
      </c>
      <c r="K33" s="468">
        <v>141.01186708692538</v>
      </c>
      <c r="L33" s="468">
        <v>99.711030798574214</v>
      </c>
      <c r="M33" s="468">
        <v>41.300836288351142</v>
      </c>
      <c r="N33" s="468">
        <v>756.7855461532082</v>
      </c>
      <c r="O33" s="471"/>
      <c r="P33" s="472">
        <v>2462.623</v>
      </c>
      <c r="Q33" s="473">
        <v>348.505</v>
      </c>
      <c r="R33" s="473">
        <v>5293.152</v>
      </c>
      <c r="S33" s="473">
        <v>85.230999999999995</v>
      </c>
      <c r="T33" s="473">
        <v>708.8255527123996</v>
      </c>
      <c r="U33" s="474">
        <v>1623.8582362134921</v>
      </c>
      <c r="V33" s="7"/>
      <c r="W33" s="476">
        <v>2338.009</v>
      </c>
      <c r="X33" s="477">
        <v>107.7209053312889</v>
      </c>
      <c r="Y33" s="3"/>
      <c r="Z33" s="2"/>
    </row>
    <row r="34" spans="1:26" ht="15.6">
      <c r="A34" s="195"/>
      <c r="B34" s="467" t="s">
        <v>90</v>
      </c>
      <c r="C34" s="468">
        <v>5732.9331099999999</v>
      </c>
      <c r="D34" s="468">
        <v>7132.8950000000004</v>
      </c>
      <c r="E34" s="468">
        <v>2016.5820000000001</v>
      </c>
      <c r="F34" s="468">
        <v>1423.4680000000001</v>
      </c>
      <c r="G34" s="468">
        <v>593.11400000000003</v>
      </c>
      <c r="H34" s="468">
        <v>10849.24611</v>
      </c>
      <c r="I34" s="468">
        <v>363.58600000000001</v>
      </c>
      <c r="J34" s="468">
        <v>901.56876953769631</v>
      </c>
      <c r="K34" s="468">
        <v>141.31133549023195</v>
      </c>
      <c r="L34" s="468">
        <v>99.749062575987239</v>
      </c>
      <c r="M34" s="468">
        <v>41.562272914244716</v>
      </c>
      <c r="N34" s="468">
        <v>760.25743404746436</v>
      </c>
      <c r="O34" s="471"/>
      <c r="P34" s="472">
        <v>2517.75</v>
      </c>
      <c r="Q34" s="473">
        <v>349.66500000000002</v>
      </c>
      <c r="R34" s="473">
        <v>5360.3140000000003</v>
      </c>
      <c r="S34" s="473">
        <v>90.191999999999993</v>
      </c>
      <c r="T34" s="473">
        <v>720.41924666079137</v>
      </c>
      <c r="U34" s="474">
        <v>1633.8313055819438</v>
      </c>
      <c r="V34" s="7"/>
      <c r="W34" s="476">
        <v>2366.2470000000003</v>
      </c>
      <c r="X34" s="477">
        <v>108.00973355511209</v>
      </c>
      <c r="Y34" s="3"/>
      <c r="Z34" s="2"/>
    </row>
    <row r="35" spans="1:26" ht="15.6">
      <c r="A35" s="195"/>
      <c r="B35" s="467" t="s">
        <v>91</v>
      </c>
      <c r="C35" s="468">
        <v>5753.1359599999996</v>
      </c>
      <c r="D35" s="468">
        <v>7437.9780000000001</v>
      </c>
      <c r="E35" s="468">
        <v>2044.4010000000001</v>
      </c>
      <c r="F35" s="468">
        <v>1436.6559999999999</v>
      </c>
      <c r="G35" s="468">
        <v>607.745</v>
      </c>
      <c r="H35" s="468">
        <v>11146.712960000001</v>
      </c>
      <c r="I35" s="468">
        <v>365.23399999999998</v>
      </c>
      <c r="J35" s="468">
        <v>915.03097315973957</v>
      </c>
      <c r="K35" s="468">
        <v>141.81442463701867</v>
      </c>
      <c r="L35" s="468">
        <v>99.656840336764006</v>
      </c>
      <c r="M35" s="468">
        <v>42.157584300254655</v>
      </c>
      <c r="N35" s="468">
        <v>773.21654852272104</v>
      </c>
      <c r="O35" s="471"/>
      <c r="P35" s="472">
        <v>2608.6559999999999</v>
      </c>
      <c r="Q35" s="473">
        <v>353.185</v>
      </c>
      <c r="R35" s="473">
        <v>5539.3760000000002</v>
      </c>
      <c r="S35" s="473">
        <v>94.091999999999999</v>
      </c>
      <c r="T35" s="473">
        <v>732.60390923388002</v>
      </c>
      <c r="U35" s="474">
        <v>1654.8418894630422</v>
      </c>
      <c r="V35" s="7"/>
      <c r="W35" s="476">
        <v>2397.5860000000002</v>
      </c>
      <c r="X35" s="477">
        <v>108.31949739748872</v>
      </c>
      <c r="Y35" s="3"/>
      <c r="Z35" s="2"/>
    </row>
    <row r="36" spans="1:26" ht="15.6">
      <c r="A36" s="195"/>
      <c r="B36" s="467" t="s">
        <v>92</v>
      </c>
      <c r="C36" s="468">
        <v>5773.41</v>
      </c>
      <c r="D36" s="468">
        <v>7112.6589999999997</v>
      </c>
      <c r="E36" s="468">
        <v>2033.414</v>
      </c>
      <c r="F36" s="468">
        <v>1452.5540000000001</v>
      </c>
      <c r="G36" s="468">
        <v>580.86</v>
      </c>
      <c r="H36" s="468">
        <v>10852.655000000001</v>
      </c>
      <c r="I36" s="468">
        <v>367.96300000000002</v>
      </c>
      <c r="J36" s="468">
        <v>886.88272645809047</v>
      </c>
      <c r="K36" s="468">
        <v>139.94956509530186</v>
      </c>
      <c r="L36" s="468">
        <v>99.971919430790351</v>
      </c>
      <c r="M36" s="468">
        <v>39.977645664511527</v>
      </c>
      <c r="N36" s="468">
        <v>746.93316136278861</v>
      </c>
      <c r="O36" s="471"/>
      <c r="P36" s="472">
        <v>2584.1680000000001</v>
      </c>
      <c r="Q36" s="473">
        <v>352.13600000000002</v>
      </c>
      <c r="R36" s="473">
        <v>5271.2359999999999</v>
      </c>
      <c r="S36" s="473">
        <v>92.372</v>
      </c>
      <c r="T36" s="473">
        <v>714.08146741938788</v>
      </c>
      <c r="U36" s="474">
        <v>1553.9027375948847</v>
      </c>
      <c r="V36" s="7"/>
      <c r="W36" s="476">
        <v>2385.5500000000002</v>
      </c>
      <c r="X36" s="477">
        <v>106.78757216571222</v>
      </c>
      <c r="Y36" s="3"/>
      <c r="Z36" s="2"/>
    </row>
    <row r="37" spans="1:26" ht="18.75" customHeight="1">
      <c r="A37" s="195"/>
      <c r="B37" s="467" t="s">
        <v>93</v>
      </c>
      <c r="C37" s="468">
        <v>5861.9546300000002</v>
      </c>
      <c r="D37" s="468">
        <v>7155.3270000000002</v>
      </c>
      <c r="E37" s="468">
        <v>2073.5709999999999</v>
      </c>
      <c r="F37" s="468">
        <v>1463.875</v>
      </c>
      <c r="G37" s="468">
        <v>609.69600000000003</v>
      </c>
      <c r="H37" s="468">
        <v>10943.71063</v>
      </c>
      <c r="I37" s="468">
        <v>362.113</v>
      </c>
      <c r="J37" s="468">
        <v>892.26933448306124</v>
      </c>
      <c r="K37" s="468">
        <v>142.13288678562418</v>
      </c>
      <c r="L37" s="468">
        <v>100.34128546517367</v>
      </c>
      <c r="M37" s="468">
        <v>41.791601320450532</v>
      </c>
      <c r="N37" s="468">
        <v>750.13644769743701</v>
      </c>
      <c r="O37" s="471"/>
      <c r="P37" s="472">
        <v>2728.2449999999999</v>
      </c>
      <c r="Q37" s="473">
        <v>380.47300000000001</v>
      </c>
      <c r="R37" s="473">
        <v>5120.0950000000003</v>
      </c>
      <c r="S37" s="473">
        <v>87.108999999999995</v>
      </c>
      <c r="T37" s="473">
        <v>750.00206177064865</v>
      </c>
      <c r="U37" s="474">
        <v>1512.1212870946904</v>
      </c>
      <c r="V37" s="7"/>
      <c r="W37" s="476">
        <v>2454.0439999999999</v>
      </c>
      <c r="X37" s="477">
        <v>109.52101703659474</v>
      </c>
      <c r="Y37" s="3"/>
      <c r="Z37" s="2"/>
    </row>
    <row r="38" spans="1:26" ht="15.6">
      <c r="A38" s="195"/>
      <c r="B38" s="467" t="s">
        <v>94</v>
      </c>
      <c r="C38" s="468">
        <v>5951.8572400000003</v>
      </c>
      <c r="D38" s="468">
        <v>7537.1329999999998</v>
      </c>
      <c r="E38" s="468">
        <v>2078.94</v>
      </c>
      <c r="F38" s="468">
        <v>1466.57</v>
      </c>
      <c r="G38" s="468">
        <v>612.37</v>
      </c>
      <c r="H38" s="468">
        <v>11410.05024</v>
      </c>
      <c r="I38" s="468">
        <v>356.20400000000001</v>
      </c>
      <c r="J38" s="468">
        <v>929.30486650490457</v>
      </c>
      <c r="K38" s="468">
        <v>143.22562510592388</v>
      </c>
      <c r="L38" s="468">
        <v>101.03726178321395</v>
      </c>
      <c r="M38" s="468">
        <v>42.188363322709947</v>
      </c>
      <c r="N38" s="468">
        <v>786.0792413989808</v>
      </c>
      <c r="O38" s="471"/>
      <c r="P38" s="472">
        <v>2851.96</v>
      </c>
      <c r="Q38" s="473">
        <v>395.33100000000002</v>
      </c>
      <c r="R38" s="473">
        <v>5467.6890000000003</v>
      </c>
      <c r="S38" s="473">
        <v>84.340999999999994</v>
      </c>
      <c r="T38" s="473">
        <v>796.82828835977352</v>
      </c>
      <c r="U38" s="474">
        <v>1638.1085959196905</v>
      </c>
      <c r="V38" s="7"/>
      <c r="W38" s="476">
        <v>2474.2710000000002</v>
      </c>
      <c r="X38" s="477">
        <v>114.52280832490555</v>
      </c>
      <c r="Y38" s="3"/>
      <c r="Z38" s="2"/>
    </row>
    <row r="39" spans="1:26" ht="15.6">
      <c r="A39" s="195"/>
      <c r="B39" s="467" t="s">
        <v>95</v>
      </c>
      <c r="C39" s="468">
        <v>6043.1386400000001</v>
      </c>
      <c r="D39" s="468">
        <v>7367.7690000000002</v>
      </c>
      <c r="E39" s="468">
        <v>2085.0839999999998</v>
      </c>
      <c r="F39" s="468">
        <v>1479.424</v>
      </c>
      <c r="G39" s="468">
        <v>605.66</v>
      </c>
      <c r="H39" s="468">
        <v>11325.823640000001</v>
      </c>
      <c r="I39" s="468">
        <v>367.29599999999999</v>
      </c>
      <c r="J39" s="468">
        <v>922.61482302954937</v>
      </c>
      <c r="K39" s="468">
        <v>143.44513117993139</v>
      </c>
      <c r="L39" s="468">
        <v>101.77823519375664</v>
      </c>
      <c r="M39" s="468">
        <v>41.666895986174787</v>
      </c>
      <c r="N39" s="468">
        <v>779.16969184961772</v>
      </c>
      <c r="O39" s="471"/>
      <c r="P39" s="472">
        <v>2841.4659999999999</v>
      </c>
      <c r="Q39" s="473">
        <v>393.85899999999998</v>
      </c>
      <c r="R39" s="473">
        <v>5303.424</v>
      </c>
      <c r="S39" s="473">
        <v>99.974000000000004</v>
      </c>
      <c r="T39" s="473">
        <v>781.06026454386517</v>
      </c>
      <c r="U39" s="474">
        <v>1566.0653223235001</v>
      </c>
      <c r="V39" s="7"/>
      <c r="W39" s="476">
        <v>2478.9429999999998</v>
      </c>
      <c r="X39" s="477">
        <v>116.30678296674037</v>
      </c>
      <c r="Y39" s="3"/>
      <c r="Z39" s="2"/>
    </row>
    <row r="40" spans="1:26" ht="15.6">
      <c r="A40" s="195"/>
      <c r="B40" s="467" t="s">
        <v>96</v>
      </c>
      <c r="C40" s="468">
        <v>6135.82</v>
      </c>
      <c r="D40" s="468">
        <v>7565.598</v>
      </c>
      <c r="E40" s="468">
        <v>2091.681</v>
      </c>
      <c r="F40" s="468">
        <v>1499.76</v>
      </c>
      <c r="G40" s="468">
        <v>591.92100000000005</v>
      </c>
      <c r="H40" s="468">
        <v>11609.736999999999</v>
      </c>
      <c r="I40" s="468">
        <v>368.25299999999999</v>
      </c>
      <c r="J40" s="468">
        <v>942.41271203811084</v>
      </c>
      <c r="K40" s="468">
        <v>143.87027415181316</v>
      </c>
      <c r="L40" s="468">
        <v>103.15668706744638</v>
      </c>
      <c r="M40" s="468">
        <v>40.713587084366786</v>
      </c>
      <c r="N40" s="468">
        <v>798.54243788629753</v>
      </c>
      <c r="O40" s="471"/>
      <c r="P40" s="472">
        <v>2849.4650000000001</v>
      </c>
      <c r="Q40" s="473">
        <v>391.73500000000001</v>
      </c>
      <c r="R40" s="473">
        <v>5620.6909999999998</v>
      </c>
      <c r="S40" s="473">
        <v>90.116</v>
      </c>
      <c r="T40" s="473">
        <v>788.1465398019584</v>
      </c>
      <c r="U40" s="474">
        <v>1663.0043701941695</v>
      </c>
      <c r="V40" s="7"/>
      <c r="W40" s="476">
        <v>2483.4160000000002</v>
      </c>
      <c r="X40" s="477">
        <v>118.01692543986375</v>
      </c>
      <c r="Y40" s="3"/>
      <c r="Z40" s="2"/>
    </row>
    <row r="41" spans="1:26" ht="18.75" customHeight="1">
      <c r="A41" s="195"/>
      <c r="B41" s="467" t="s">
        <v>97</v>
      </c>
      <c r="C41" s="468">
        <v>6256.4945900000002</v>
      </c>
      <c r="D41" s="468">
        <v>7376.067</v>
      </c>
      <c r="E41" s="468">
        <v>2099.13</v>
      </c>
      <c r="F41" s="468">
        <v>1517.2829999999999</v>
      </c>
      <c r="G41" s="468">
        <v>581.84699999999998</v>
      </c>
      <c r="H41" s="468">
        <v>11533.43159</v>
      </c>
      <c r="I41" s="468">
        <v>373.71899999999999</v>
      </c>
      <c r="J41" s="468">
        <v>930.2505670527994</v>
      </c>
      <c r="K41" s="468">
        <v>143.23917481876148</v>
      </c>
      <c r="L41" s="468">
        <v>103.53544796488777</v>
      </c>
      <c r="M41" s="468">
        <v>39.703726853873697</v>
      </c>
      <c r="N41" s="468">
        <v>787.01139223403788</v>
      </c>
      <c r="O41" s="471"/>
      <c r="P41" s="472">
        <v>2842.6060000000002</v>
      </c>
      <c r="Q41" s="473">
        <v>395.94799999999998</v>
      </c>
      <c r="R41" s="473">
        <v>5634.2870000000003</v>
      </c>
      <c r="S41" s="473">
        <v>92.174999999999997</v>
      </c>
      <c r="T41" s="473">
        <v>775.38447270366555</v>
      </c>
      <c r="U41" s="474">
        <v>1644.8816986083154</v>
      </c>
      <c r="V41" s="7"/>
      <c r="W41" s="476">
        <v>2495.078</v>
      </c>
      <c r="X41" s="477">
        <v>119.60370467484867</v>
      </c>
      <c r="Y41" s="3"/>
      <c r="Z41" s="2"/>
    </row>
    <row r="42" spans="1:26" ht="15.6">
      <c r="A42" s="195"/>
      <c r="B42" s="467" t="s">
        <v>98</v>
      </c>
      <c r="C42" s="468">
        <v>6379.54252</v>
      </c>
      <c r="D42" s="468">
        <v>7610.665</v>
      </c>
      <c r="E42" s="468">
        <v>2132.1030000000001</v>
      </c>
      <c r="F42" s="468">
        <v>1541.7380000000001</v>
      </c>
      <c r="G42" s="468">
        <v>590.36500000000001</v>
      </c>
      <c r="H42" s="468">
        <v>11858.104519999999</v>
      </c>
      <c r="I42" s="468">
        <v>375.577</v>
      </c>
      <c r="J42" s="468">
        <v>942.19986059150949</v>
      </c>
      <c r="K42" s="468">
        <v>143.59094720324345</v>
      </c>
      <c r="L42" s="468">
        <v>103.83157838023497</v>
      </c>
      <c r="M42" s="468">
        <v>39.759368823008465</v>
      </c>
      <c r="N42" s="468">
        <v>798.60891338826605</v>
      </c>
      <c r="O42" s="471"/>
      <c r="P42" s="472">
        <v>2916.585</v>
      </c>
      <c r="Q42" s="473">
        <v>395.46199999999999</v>
      </c>
      <c r="R42" s="473">
        <v>5883.2430000000004</v>
      </c>
      <c r="S42" s="473">
        <v>97.956999999999994</v>
      </c>
      <c r="T42" s="473">
        <v>767.0742355781623</v>
      </c>
      <c r="U42" s="474">
        <v>1651.3260674027279</v>
      </c>
      <c r="V42" s="7"/>
      <c r="W42" s="476">
        <v>2527.5650000000001</v>
      </c>
      <c r="X42" s="477">
        <v>116.0359112154145</v>
      </c>
      <c r="Y42" s="3"/>
      <c r="Z42" s="2"/>
    </row>
    <row r="43" spans="1:26" ht="15.6">
      <c r="A43" s="195"/>
      <c r="B43" s="467" t="s">
        <v>99</v>
      </c>
      <c r="C43" s="468">
        <v>6505.0104600000004</v>
      </c>
      <c r="D43" s="468">
        <v>7545.9189999999999</v>
      </c>
      <c r="E43" s="468">
        <v>2136.8919999999998</v>
      </c>
      <c r="F43" s="468">
        <v>1552.0360000000001</v>
      </c>
      <c r="G43" s="468">
        <v>584.85599999999999</v>
      </c>
      <c r="H43" s="468">
        <v>11914.037460000001</v>
      </c>
      <c r="I43" s="468">
        <v>378.19200000000001</v>
      </c>
      <c r="J43" s="468">
        <v>939.39588872672482</v>
      </c>
      <c r="K43" s="468">
        <v>142.86510833092092</v>
      </c>
      <c r="L43" s="468">
        <v>103.76368636013855</v>
      </c>
      <c r="M43" s="468">
        <v>39.101421970782376</v>
      </c>
      <c r="N43" s="468">
        <v>796.53078039580384</v>
      </c>
      <c r="O43" s="471"/>
      <c r="P43" s="472">
        <v>2780.5709999999999</v>
      </c>
      <c r="Q43" s="473">
        <v>390.26299999999998</v>
      </c>
      <c r="R43" s="473">
        <v>5773.33</v>
      </c>
      <c r="S43" s="473">
        <v>95.358999999999995</v>
      </c>
      <c r="T43" s="473">
        <v>740.28732158878836</v>
      </c>
      <c r="U43" s="474">
        <v>1640.9686187957095</v>
      </c>
      <c r="V43" s="7"/>
      <c r="W43" s="476">
        <v>2527.1549999999997</v>
      </c>
      <c r="X43" s="477">
        <v>113.52392683344273</v>
      </c>
      <c r="Y43" s="3"/>
      <c r="Z43" s="2"/>
    </row>
    <row r="44" spans="1:26" ht="15.6">
      <c r="A44" s="195"/>
      <c r="B44" s="467" t="s">
        <v>100</v>
      </c>
      <c r="C44" s="468">
        <v>6632.9459999999999</v>
      </c>
      <c r="D44" s="468">
        <v>7673.3549999999996</v>
      </c>
      <c r="E44" s="468">
        <v>2126.2379999999998</v>
      </c>
      <c r="F44" s="468">
        <v>1562.431</v>
      </c>
      <c r="G44" s="468">
        <v>563.80700000000002</v>
      </c>
      <c r="H44" s="468">
        <v>12180.063</v>
      </c>
      <c r="I44" s="468">
        <v>380.73099999999999</v>
      </c>
      <c r="J44" s="468">
        <v>948.55594578771377</v>
      </c>
      <c r="K44" s="468">
        <v>140.97674144139543</v>
      </c>
      <c r="L44" s="468">
        <v>103.5944382082443</v>
      </c>
      <c r="M44" s="468">
        <v>37.382303233151156</v>
      </c>
      <c r="N44" s="468">
        <v>807.57920434631831</v>
      </c>
      <c r="O44" s="471"/>
      <c r="P44" s="472">
        <v>2953.076</v>
      </c>
      <c r="Q44" s="473">
        <v>392.041</v>
      </c>
      <c r="R44" s="473">
        <v>5880.2280000000001</v>
      </c>
      <c r="S44" s="473">
        <v>94.239000000000004</v>
      </c>
      <c r="T44" s="473">
        <v>777.67782371685144</v>
      </c>
      <c r="U44" s="474">
        <v>1651.770731835778</v>
      </c>
      <c r="V44" s="7"/>
      <c r="W44" s="476">
        <v>2518.279</v>
      </c>
      <c r="X44" s="477">
        <v>110.25358579979066</v>
      </c>
      <c r="Y44" s="3"/>
      <c r="Z44" s="2"/>
    </row>
    <row r="45" spans="1:26" ht="18" customHeight="1">
      <c r="A45" s="195"/>
      <c r="B45" s="467" t="s">
        <v>101</v>
      </c>
      <c r="C45" s="468">
        <v>6773.9464500000004</v>
      </c>
      <c r="D45" s="468">
        <v>7392.777</v>
      </c>
      <c r="E45" s="468">
        <v>2147.3409999999999</v>
      </c>
      <c r="F45" s="468">
        <v>1577.2950000000001</v>
      </c>
      <c r="G45" s="468">
        <v>570.04600000000005</v>
      </c>
      <c r="H45" s="468">
        <v>12019.382449999999</v>
      </c>
      <c r="I45" s="468">
        <v>388.39600000000002</v>
      </c>
      <c r="J45" s="468">
        <v>930.24891062817176</v>
      </c>
      <c r="K45" s="468">
        <v>141.00378489404397</v>
      </c>
      <c r="L45" s="468">
        <v>103.57207583446278</v>
      </c>
      <c r="M45" s="468">
        <v>37.431709059581223</v>
      </c>
      <c r="N45" s="468">
        <v>789.24512573412756</v>
      </c>
      <c r="O45" s="471"/>
      <c r="P45" s="472">
        <v>2822.732</v>
      </c>
      <c r="Q45" s="473">
        <v>396.87799999999999</v>
      </c>
      <c r="R45" s="473">
        <v>5580.3869999999997</v>
      </c>
      <c r="S45" s="473">
        <v>97.626000000000005</v>
      </c>
      <c r="T45" s="473">
        <v>732.83261635438942</v>
      </c>
      <c r="U45" s="474">
        <v>1551.806812900948</v>
      </c>
      <c r="V45" s="7"/>
      <c r="W45" s="476">
        <v>2544.2190000000001</v>
      </c>
      <c r="X45" s="477">
        <v>108.06249246091144</v>
      </c>
      <c r="Y45" s="2"/>
      <c r="Z45" s="3"/>
    </row>
    <row r="46" spans="1:26" ht="15" customHeight="1">
      <c r="A46" s="195"/>
      <c r="B46" s="467" t="s">
        <v>102</v>
      </c>
      <c r="C46" s="468">
        <v>6917.9442300000001</v>
      </c>
      <c r="D46" s="468">
        <v>7088.5829999999996</v>
      </c>
      <c r="E46" s="468">
        <v>2183.741</v>
      </c>
      <c r="F46" s="468">
        <v>1591.816</v>
      </c>
      <c r="G46" s="468">
        <v>591.92499999999995</v>
      </c>
      <c r="H46" s="468">
        <v>11822.78623</v>
      </c>
      <c r="I46" s="468">
        <v>394.88099999999997</v>
      </c>
      <c r="J46" s="468">
        <v>908.21730190636765</v>
      </c>
      <c r="K46" s="468">
        <v>141.599079237453</v>
      </c>
      <c r="L46" s="468">
        <v>103.21722215017508</v>
      </c>
      <c r="M46" s="468">
        <v>38.381857087277915</v>
      </c>
      <c r="N46" s="468">
        <v>766.61822266891454</v>
      </c>
      <c r="O46" s="471"/>
      <c r="P46" s="472">
        <v>2895.0680000000002</v>
      </c>
      <c r="Q46" s="473">
        <v>395.315</v>
      </c>
      <c r="R46" s="473">
        <v>5484.6080000000002</v>
      </c>
      <c r="S46" s="473">
        <v>112.729</v>
      </c>
      <c r="T46" s="473">
        <v>723.85205261618239</v>
      </c>
      <c r="U46" s="474">
        <v>1470.1534930354314</v>
      </c>
      <c r="V46" s="7"/>
      <c r="W46" s="476">
        <v>2579.056</v>
      </c>
      <c r="X46" s="477">
        <v>107.11339611036055</v>
      </c>
      <c r="Y46" s="2"/>
      <c r="Z46" s="3"/>
    </row>
    <row r="47" spans="1:26" ht="15" customHeight="1">
      <c r="A47" s="195"/>
      <c r="B47" s="467" t="s">
        <v>103</v>
      </c>
      <c r="C47" s="468">
        <v>7065.00306</v>
      </c>
      <c r="D47" s="468">
        <v>6726.2240000000002</v>
      </c>
      <c r="E47" s="468">
        <v>2211.2429999999999</v>
      </c>
      <c r="F47" s="468">
        <v>1610.0840000000001</v>
      </c>
      <c r="G47" s="468">
        <v>601.15899999999999</v>
      </c>
      <c r="H47" s="468">
        <v>11579.984059999999</v>
      </c>
      <c r="I47" s="468">
        <v>402.36</v>
      </c>
      <c r="J47" s="468">
        <v>880.45893812948179</v>
      </c>
      <c r="K47" s="468">
        <v>141.17008263703036</v>
      </c>
      <c r="L47" s="468">
        <v>102.790915034015</v>
      </c>
      <c r="M47" s="468">
        <v>38.379167603015382</v>
      </c>
      <c r="N47" s="468">
        <v>739.28885549245126</v>
      </c>
      <c r="O47" s="471"/>
      <c r="P47" s="472">
        <v>2998.1080000000002</v>
      </c>
      <c r="Q47" s="473">
        <v>396.82400000000001</v>
      </c>
      <c r="R47" s="473">
        <v>5256.9390000000003</v>
      </c>
      <c r="S47" s="473">
        <v>97.45</v>
      </c>
      <c r="T47" s="473">
        <v>745.71638925092782</v>
      </c>
      <c r="U47" s="474">
        <v>1406.2547880331506</v>
      </c>
      <c r="V47" s="7"/>
      <c r="W47" s="476">
        <v>2608.067</v>
      </c>
      <c r="X47" s="477">
        <v>106.15491381240206</v>
      </c>
      <c r="Y47" s="2"/>
      <c r="Z47" s="3"/>
    </row>
    <row r="48" spans="1:26" ht="15" customHeight="1">
      <c r="A48" s="195"/>
      <c r="B48" s="467" t="s">
        <v>104</v>
      </c>
      <c r="C48" s="468">
        <v>7215.1880000000001</v>
      </c>
      <c r="D48" s="468">
        <v>6838.12</v>
      </c>
      <c r="E48" s="468">
        <v>2205.0320000000002</v>
      </c>
      <c r="F48" s="468">
        <v>1619.6110000000001</v>
      </c>
      <c r="G48" s="468">
        <v>585.42100000000005</v>
      </c>
      <c r="H48" s="468">
        <v>11848.276</v>
      </c>
      <c r="I48" s="468">
        <v>418.44</v>
      </c>
      <c r="J48" s="468">
        <v>876.09933937086555</v>
      </c>
      <c r="K48" s="468">
        <v>137.46422397428552</v>
      </c>
      <c r="L48" s="468">
        <v>100.96840737695258</v>
      </c>
      <c r="M48" s="468">
        <v>36.495816597332919</v>
      </c>
      <c r="N48" s="468">
        <v>738.63511539657998</v>
      </c>
      <c r="O48" s="471"/>
      <c r="P48" s="472">
        <v>2899.027</v>
      </c>
      <c r="Q48" s="473">
        <v>395.53699999999998</v>
      </c>
      <c r="R48" s="473">
        <v>5447.6909999999998</v>
      </c>
      <c r="S48" s="473">
        <v>108.309</v>
      </c>
      <c r="T48" s="473">
        <v>696.69057037254208</v>
      </c>
      <c r="U48" s="474">
        <v>1404.2373003551911</v>
      </c>
      <c r="V48" s="7"/>
      <c r="W48" s="476">
        <v>2600.569</v>
      </c>
      <c r="X48" s="477">
        <v>103.77448991033849</v>
      </c>
      <c r="Y48" s="2"/>
      <c r="Z48" s="3"/>
    </row>
    <row r="49" spans="1:26" ht="18" customHeight="1">
      <c r="A49" s="195"/>
      <c r="B49" s="467" t="s">
        <v>105</v>
      </c>
      <c r="C49" s="468">
        <v>7138.4926699999996</v>
      </c>
      <c r="D49" s="468">
        <v>6957.585</v>
      </c>
      <c r="E49" s="468">
        <v>2209.7359999999999</v>
      </c>
      <c r="F49" s="468">
        <v>1618.299</v>
      </c>
      <c r="G49" s="468">
        <v>591.43700000000001</v>
      </c>
      <c r="H49" s="468">
        <v>11886.34167</v>
      </c>
      <c r="I49" s="468">
        <v>423.90800000000002</v>
      </c>
      <c r="J49" s="468">
        <v>859.73238842173248</v>
      </c>
      <c r="K49" s="468">
        <v>134.77377562303724</v>
      </c>
      <c r="L49" s="468">
        <v>98.701503852489864</v>
      </c>
      <c r="M49" s="468">
        <v>36.072271770547374</v>
      </c>
      <c r="N49" s="468">
        <v>724.9586127986953</v>
      </c>
      <c r="O49" s="471"/>
      <c r="P49" s="472">
        <v>2851.5309999999999</v>
      </c>
      <c r="Q49" s="473">
        <v>394.75900000000001</v>
      </c>
      <c r="R49" s="473">
        <v>5621.4350000000004</v>
      </c>
      <c r="S49" s="473">
        <v>115.485</v>
      </c>
      <c r="T49" s="473">
        <v>657.0756706062358</v>
      </c>
      <c r="U49" s="474">
        <v>1386.3060605152855</v>
      </c>
      <c r="V49" s="7"/>
      <c r="W49" s="476">
        <v>2604.4949999999999</v>
      </c>
      <c r="X49" s="477">
        <v>101.83451048961984</v>
      </c>
      <c r="Y49" s="2"/>
      <c r="Z49" s="3"/>
    </row>
    <row r="50" spans="1:26" ht="15" customHeight="1">
      <c r="A50" s="195"/>
      <c r="B50" s="467" t="s">
        <v>106</v>
      </c>
      <c r="C50" s="468">
        <v>7119.1439700000001</v>
      </c>
      <c r="D50" s="468">
        <v>6805.5550000000003</v>
      </c>
      <c r="E50" s="468">
        <v>2215.078</v>
      </c>
      <c r="F50" s="468">
        <v>1617.124</v>
      </c>
      <c r="G50" s="468">
        <v>597.95399999999995</v>
      </c>
      <c r="H50" s="468">
        <v>11709.620969999998</v>
      </c>
      <c r="I50" s="468">
        <v>438.392</v>
      </c>
      <c r="J50" s="468">
        <v>827.32451844810168</v>
      </c>
      <c r="K50" s="468">
        <v>131.60703463846474</v>
      </c>
      <c r="L50" s="468">
        <v>96.080090309547856</v>
      </c>
      <c r="M50" s="468">
        <v>35.526944328916876</v>
      </c>
      <c r="N50" s="468">
        <v>695.71748380963686</v>
      </c>
      <c r="O50" s="471"/>
      <c r="P50" s="472">
        <v>2789.3029999999999</v>
      </c>
      <c r="Q50" s="473">
        <v>391.55500000000001</v>
      </c>
      <c r="R50" s="473">
        <v>5478.28</v>
      </c>
      <c r="S50" s="473">
        <v>107.83</v>
      </c>
      <c r="T50" s="473">
        <v>650.07504533017607</v>
      </c>
      <c r="U50" s="474">
        <v>1368.0239306040451</v>
      </c>
      <c r="V50" s="7"/>
      <c r="W50" s="476">
        <v>2606.6329999999998</v>
      </c>
      <c r="X50" s="477">
        <v>99.789482307938485</v>
      </c>
      <c r="Y50" s="2"/>
      <c r="Z50" s="3"/>
    </row>
    <row r="51" spans="1:26" ht="15" customHeight="1">
      <c r="A51" s="195"/>
      <c r="B51" s="467" t="s">
        <v>107</v>
      </c>
      <c r="C51" s="468">
        <v>7173.89912</v>
      </c>
      <c r="D51" s="468">
        <v>6817.25</v>
      </c>
      <c r="E51" s="468">
        <v>2248.31</v>
      </c>
      <c r="F51" s="468">
        <v>1619.4090000000001</v>
      </c>
      <c r="G51" s="468">
        <v>628.90099999999995</v>
      </c>
      <c r="H51" s="468">
        <v>11742.839120000001</v>
      </c>
      <c r="I51" s="468">
        <v>443.06799999999998</v>
      </c>
      <c r="J51" s="468">
        <v>811.64196476637778</v>
      </c>
      <c r="K51" s="468">
        <v>130.42693849895116</v>
      </c>
      <c r="L51" s="468">
        <v>93.94369906625333</v>
      </c>
      <c r="M51" s="468">
        <v>36.483239432697836</v>
      </c>
      <c r="N51" s="468">
        <v>681.21502626742654</v>
      </c>
      <c r="O51" s="471"/>
      <c r="P51" s="472">
        <v>2788.1869999999999</v>
      </c>
      <c r="Q51" s="473">
        <v>394.00599999999997</v>
      </c>
      <c r="R51" s="473">
        <v>5516.4430000000002</v>
      </c>
      <c r="S51" s="473">
        <v>107.241</v>
      </c>
      <c r="T51" s="473">
        <v>635.31769450742263</v>
      </c>
      <c r="U51" s="474">
        <v>1346.7578868216881</v>
      </c>
      <c r="V51" s="7"/>
      <c r="W51" s="476">
        <v>2642.3159999999998</v>
      </c>
      <c r="X51" s="477">
        <v>99.083344926673234</v>
      </c>
      <c r="Y51" s="2"/>
      <c r="Z51" s="3"/>
    </row>
    <row r="52" spans="1:26" ht="15" customHeight="1">
      <c r="A52" s="195"/>
      <c r="B52" s="467" t="s">
        <v>108</v>
      </c>
      <c r="C52" s="468">
        <v>7138.1459000000004</v>
      </c>
      <c r="D52" s="468">
        <v>6869.6791736309979</v>
      </c>
      <c r="E52" s="468">
        <v>2262.6366236309982</v>
      </c>
      <c r="F52" s="468">
        <v>1616.5883126309982</v>
      </c>
      <c r="G52" s="468">
        <v>646.04831100000001</v>
      </c>
      <c r="H52" s="468">
        <v>11745.18845</v>
      </c>
      <c r="I52" s="468">
        <v>436.24222399999996</v>
      </c>
      <c r="J52" s="468">
        <v>804.30310299045402</v>
      </c>
      <c r="K52" s="468">
        <v>129.91636087403896</v>
      </c>
      <c r="L52" s="468">
        <v>92.821475801751959</v>
      </c>
      <c r="M52" s="468">
        <v>37.094885072286985</v>
      </c>
      <c r="N52" s="468">
        <v>674.38674211641512</v>
      </c>
      <c r="O52" s="471"/>
      <c r="P52" s="472">
        <v>2783.4640899999999</v>
      </c>
      <c r="Q52" s="473">
        <v>393.24243000000001</v>
      </c>
      <c r="R52" s="473">
        <v>5496.8331699999999</v>
      </c>
      <c r="S52" s="473">
        <v>106.2222105</v>
      </c>
      <c r="T52" s="473">
        <v>637.27173725393516</v>
      </c>
      <c r="U52" s="474">
        <v>1348.5278016175216</v>
      </c>
      <c r="V52" s="7"/>
      <c r="W52" s="476">
        <v>2655.879053630998</v>
      </c>
      <c r="X52" s="477">
        <v>98.1946443615562</v>
      </c>
      <c r="Y52" s="2"/>
      <c r="Z52" s="3"/>
    </row>
    <row r="53" spans="1:26" ht="18" customHeight="1">
      <c r="A53" s="195"/>
      <c r="B53" s="467" t="s">
        <v>109</v>
      </c>
      <c r="C53" s="468">
        <v>7098.5609899999999</v>
      </c>
      <c r="D53" s="468">
        <v>6895.2961333127732</v>
      </c>
      <c r="E53" s="468">
        <v>2265.5958133127724</v>
      </c>
      <c r="F53" s="468">
        <v>1614.2002303127722</v>
      </c>
      <c r="G53" s="468">
        <v>651.39558299999999</v>
      </c>
      <c r="H53" s="468">
        <v>11728.26131</v>
      </c>
      <c r="I53" s="468">
        <v>440.12383500000004</v>
      </c>
      <c r="J53" s="468">
        <v>796.08884233253775</v>
      </c>
      <c r="K53" s="468">
        <v>128.88623431840773</v>
      </c>
      <c r="L53" s="468">
        <v>91.829349215079077</v>
      </c>
      <c r="M53" s="468">
        <v>37.056885103328639</v>
      </c>
      <c r="N53" s="468">
        <v>667.20260801412996</v>
      </c>
      <c r="O53" s="471"/>
      <c r="P53" s="472">
        <v>2790.3175299999998</v>
      </c>
      <c r="Q53" s="473">
        <v>393.66960899999998</v>
      </c>
      <c r="R53" s="473">
        <v>5543.3718410000001</v>
      </c>
      <c r="S53" s="473">
        <v>106.38154381575001</v>
      </c>
      <c r="T53" s="473">
        <v>652.4391495739128</v>
      </c>
      <c r="U53" s="474">
        <v>1388.2141487399358</v>
      </c>
      <c r="V53" s="7"/>
      <c r="W53" s="476">
        <v>2659.2654223127724</v>
      </c>
      <c r="X53" s="477">
        <v>97.386079057593548</v>
      </c>
      <c r="Y53" s="2"/>
      <c r="Z53" s="3"/>
    </row>
    <row r="54" spans="1:26" ht="15" customHeight="1">
      <c r="A54" s="195"/>
      <c r="B54" s="467" t="s">
        <v>110</v>
      </c>
      <c r="C54" s="468">
        <v>7040.7499900000003</v>
      </c>
      <c r="D54" s="468">
        <v>6961.9188213659827</v>
      </c>
      <c r="E54" s="468">
        <v>2283.2153413659817</v>
      </c>
      <c r="F54" s="468">
        <v>1612.0378053659817</v>
      </c>
      <c r="G54" s="468">
        <v>671.17753599999992</v>
      </c>
      <c r="H54" s="468">
        <v>11719.45347</v>
      </c>
      <c r="I54" s="468">
        <v>447.40648200000004</v>
      </c>
      <c r="J54" s="468">
        <v>792.52589503299055</v>
      </c>
      <c r="K54" s="468">
        <v>129.22588588972056</v>
      </c>
      <c r="L54" s="468">
        <v>91.238443309298148</v>
      </c>
      <c r="M54" s="468">
        <v>37.987442580422424</v>
      </c>
      <c r="N54" s="468">
        <v>663.30000914327002</v>
      </c>
      <c r="O54" s="471"/>
      <c r="P54" s="472">
        <v>2799.8566700000001</v>
      </c>
      <c r="Q54" s="473">
        <v>394.09461599999997</v>
      </c>
      <c r="R54" s="473">
        <v>5566.2746739999993</v>
      </c>
      <c r="S54" s="473">
        <v>106.67409306124331</v>
      </c>
      <c r="T54" s="473">
        <v>656.44383295569833</v>
      </c>
      <c r="U54" s="474">
        <v>1397.4456994468342</v>
      </c>
      <c r="V54" s="7"/>
      <c r="W54" s="476">
        <v>2677.3099573659815</v>
      </c>
      <c r="X54" s="477">
        <v>97.583691869911817</v>
      </c>
      <c r="Y54" s="2"/>
      <c r="Z54" s="3"/>
    </row>
    <row r="55" spans="1:26" ht="15" customHeight="1">
      <c r="A55" s="195"/>
      <c r="B55" s="467" t="s">
        <v>111</v>
      </c>
      <c r="C55" s="468">
        <v>7000.3185100000001</v>
      </c>
      <c r="D55" s="468">
        <v>7012.9775167638272</v>
      </c>
      <c r="E55" s="468">
        <v>2301.5062467638277</v>
      </c>
      <c r="F55" s="468">
        <v>1610.1848647638278</v>
      </c>
      <c r="G55" s="468">
        <v>691.32138199999997</v>
      </c>
      <c r="H55" s="468">
        <v>11711.789779999999</v>
      </c>
      <c r="I55" s="468">
        <v>452.21265899999997</v>
      </c>
      <c r="J55" s="468">
        <v>789.04351380652417</v>
      </c>
      <c r="K55" s="468">
        <v>129.59039561612494</v>
      </c>
      <c r="L55" s="468">
        <v>90.664317741151663</v>
      </c>
      <c r="M55" s="468">
        <v>38.926077874973281</v>
      </c>
      <c r="N55" s="468">
        <v>659.45311819039921</v>
      </c>
      <c r="O55" s="471"/>
      <c r="P55" s="472">
        <v>2814.5522299999998</v>
      </c>
      <c r="Q55" s="473">
        <v>395.21621299999998</v>
      </c>
      <c r="R55" s="473">
        <v>5608.8796270000003</v>
      </c>
      <c r="S55" s="473">
        <v>107.44748023593732</v>
      </c>
      <c r="T55" s="473">
        <v>659.56999687466248</v>
      </c>
      <c r="U55" s="474">
        <v>1407.0165165931116</v>
      </c>
      <c r="V55" s="7"/>
      <c r="W55" s="476">
        <v>2696.7224597638278</v>
      </c>
      <c r="X55" s="477">
        <v>98.001649222567849</v>
      </c>
      <c r="Y55" s="2"/>
      <c r="Z55" s="3"/>
    </row>
    <row r="56" spans="1:26" ht="15" customHeight="1">
      <c r="A56" s="195"/>
      <c r="B56" s="467" t="s">
        <v>112</v>
      </c>
      <c r="C56" s="468">
        <v>6994.8232900000003</v>
      </c>
      <c r="D56" s="468">
        <v>7070.6502746095093</v>
      </c>
      <c r="E56" s="468">
        <v>2320.2299946095086</v>
      </c>
      <c r="F56" s="468">
        <v>1608.9189396095085</v>
      </c>
      <c r="G56" s="468">
        <v>711.31105500000001</v>
      </c>
      <c r="H56" s="468">
        <v>11745.243570000001</v>
      </c>
      <c r="I56" s="468">
        <v>457.51854400000002</v>
      </c>
      <c r="J56" s="468">
        <v>782.60583716328108</v>
      </c>
      <c r="K56" s="468">
        <v>129.09807330707824</v>
      </c>
      <c r="L56" s="468">
        <v>89.520580155163415</v>
      </c>
      <c r="M56" s="468">
        <v>39.577493151914808</v>
      </c>
      <c r="N56" s="468">
        <v>653.5077638562027</v>
      </c>
      <c r="O56" s="471"/>
      <c r="P56" s="472">
        <v>2831.0685699999999</v>
      </c>
      <c r="Q56" s="473">
        <v>396.63839100000001</v>
      </c>
      <c r="R56" s="473">
        <v>5659.6888789999994</v>
      </c>
      <c r="S56" s="473">
        <v>108.25333633770686</v>
      </c>
      <c r="T56" s="473">
        <v>660.29759953827477</v>
      </c>
      <c r="U56" s="474">
        <v>1412.5332041672141</v>
      </c>
      <c r="V56" s="7"/>
      <c r="W56" s="476">
        <v>2716.8683856095086</v>
      </c>
      <c r="X56" s="477">
        <v>98.210932790966098</v>
      </c>
      <c r="Y56" s="2"/>
      <c r="Z56" s="3"/>
    </row>
    <row r="57" spans="1:26" ht="18" customHeight="1">
      <c r="A57" s="195"/>
      <c r="B57" s="467" t="s">
        <v>113</v>
      </c>
      <c r="C57" s="468">
        <v>7013.7610000000004</v>
      </c>
      <c r="D57" s="468">
        <v>7115.1858232219383</v>
      </c>
      <c r="E57" s="468">
        <v>2339.9502632219396</v>
      </c>
      <c r="F57" s="468">
        <v>1608.3904282219396</v>
      </c>
      <c r="G57" s="468">
        <v>731.55983499999991</v>
      </c>
      <c r="H57" s="468">
        <v>11788.996559999998</v>
      </c>
      <c r="I57" s="468">
        <v>461.85790900000001</v>
      </c>
      <c r="J57" s="468">
        <v>776.7444225718084</v>
      </c>
      <c r="K57" s="468">
        <v>128.63968835000594</v>
      </c>
      <c r="L57" s="468">
        <v>88.421897970905121</v>
      </c>
      <c r="M57" s="468">
        <v>40.217790379100819</v>
      </c>
      <c r="N57" s="468">
        <v>648.10473422180235</v>
      </c>
      <c r="O57" s="471"/>
      <c r="P57" s="472">
        <v>2848.2466800000002</v>
      </c>
      <c r="Q57" s="473">
        <v>398.16358600000001</v>
      </c>
      <c r="R57" s="473">
        <v>5713.460634</v>
      </c>
      <c r="S57" s="473">
        <v>109.0922996943241</v>
      </c>
      <c r="T57" s="473">
        <v>660.13050781496906</v>
      </c>
      <c r="U57" s="474">
        <v>1416.4747836809079</v>
      </c>
      <c r="V57" s="7"/>
      <c r="W57" s="476">
        <v>2738.1138492219397</v>
      </c>
      <c r="X57" s="477">
        <v>98.344419145304897</v>
      </c>
      <c r="Y57" s="2"/>
      <c r="Z57" s="3"/>
    </row>
    <row r="58" spans="1:26" ht="15" customHeight="1">
      <c r="A58" s="195"/>
      <c r="B58" s="467" t="s">
        <v>114</v>
      </c>
      <c r="C58" s="468">
        <v>7036.2016199999998</v>
      </c>
      <c r="D58" s="468">
        <v>7187.255338837791</v>
      </c>
      <c r="E58" s="468">
        <v>2360.3488788377913</v>
      </c>
      <c r="F58" s="468">
        <v>1608.5693528377913</v>
      </c>
      <c r="G58" s="468">
        <v>751.77952599999992</v>
      </c>
      <c r="H58" s="468">
        <v>11863.10808</v>
      </c>
      <c r="I58" s="468">
        <v>465.20799499999998</v>
      </c>
      <c r="J58" s="468">
        <v>774.3618990160893</v>
      </c>
      <c r="K58" s="468">
        <v>128.50351679249411</v>
      </c>
      <c r="L58" s="468">
        <v>87.574688935841792</v>
      </c>
      <c r="M58" s="468">
        <v>40.928827856652319</v>
      </c>
      <c r="N58" s="468">
        <v>645.85838222359519</v>
      </c>
      <c r="O58" s="471"/>
      <c r="P58" s="472">
        <v>2866.59247</v>
      </c>
      <c r="Q58" s="473">
        <v>399.74470000000002</v>
      </c>
      <c r="R58" s="473">
        <v>5770.3179099999998</v>
      </c>
      <c r="S58" s="473">
        <v>110.01958424172584</v>
      </c>
      <c r="T58" s="473">
        <v>659.2706392061998</v>
      </c>
      <c r="U58" s="474">
        <v>1419.0161885260843</v>
      </c>
      <c r="V58" s="478"/>
      <c r="W58" s="476">
        <v>2760.0935788377915</v>
      </c>
      <c r="X58" s="477">
        <v>98.406066966653114</v>
      </c>
      <c r="Y58" s="2"/>
      <c r="Z58" s="3"/>
    </row>
    <row r="59" spans="1:26" ht="15" customHeight="1">
      <c r="A59" s="195"/>
      <c r="B59" s="467" t="s">
        <v>115</v>
      </c>
      <c r="C59" s="468">
        <v>7065.9358000000002</v>
      </c>
      <c r="D59" s="468">
        <v>7242.0911804267989</v>
      </c>
      <c r="E59" s="468">
        <v>2379.6711504267992</v>
      </c>
      <c r="F59" s="468">
        <v>1609.665229426799</v>
      </c>
      <c r="G59" s="468">
        <v>770.00592099999994</v>
      </c>
      <c r="H59" s="468">
        <v>11928.35583</v>
      </c>
      <c r="I59" s="468">
        <v>469.02754499999998</v>
      </c>
      <c r="J59" s="468">
        <v>771.89978455360574</v>
      </c>
      <c r="K59" s="468">
        <v>128.3802197770307</v>
      </c>
      <c r="L59" s="468">
        <v>86.839383619956919</v>
      </c>
      <c r="M59" s="468">
        <v>41.540836157073784</v>
      </c>
      <c r="N59" s="468">
        <v>643.51956477657518</v>
      </c>
      <c r="O59" s="471"/>
      <c r="P59" s="472">
        <v>2886.6865699999998</v>
      </c>
      <c r="Q59" s="473">
        <v>401.45063199999998</v>
      </c>
      <c r="R59" s="473">
        <v>5832.4418779999996</v>
      </c>
      <c r="S59" s="473">
        <v>111.03726539596181</v>
      </c>
      <c r="T59" s="473">
        <v>658.45579447164835</v>
      </c>
      <c r="U59" s="474">
        <v>1421.9564700863621</v>
      </c>
      <c r="V59" s="478"/>
      <c r="W59" s="476">
        <v>2781.1217824267992</v>
      </c>
      <c r="X59" s="477">
        <v>98.373706079072136</v>
      </c>
      <c r="Y59" s="2"/>
      <c r="Z59" s="3"/>
    </row>
    <row r="60" spans="1:26" ht="15" customHeight="1">
      <c r="A60" s="195"/>
      <c r="B60" s="467" t="s">
        <v>116</v>
      </c>
      <c r="C60" s="468">
        <v>7113.4632700000002</v>
      </c>
      <c r="D60" s="468">
        <v>7299.828321158644</v>
      </c>
      <c r="E60" s="468">
        <v>2399.5719311586436</v>
      </c>
      <c r="F60" s="468">
        <v>1611.9425051586436</v>
      </c>
      <c r="G60" s="468">
        <v>787.62942599999997</v>
      </c>
      <c r="H60" s="468">
        <v>12013.719660000001</v>
      </c>
      <c r="I60" s="468">
        <v>472.85009499999995</v>
      </c>
      <c r="J60" s="468">
        <v>771.19994541465098</v>
      </c>
      <c r="K60" s="468">
        <v>128.39188957109792</v>
      </c>
      <c r="L60" s="468">
        <v>86.248860236232133</v>
      </c>
      <c r="M60" s="468">
        <v>42.143029334865773</v>
      </c>
      <c r="N60" s="468">
        <v>642.80805584355312</v>
      </c>
      <c r="O60" s="471"/>
      <c r="P60" s="472">
        <v>2907.8177999999998</v>
      </c>
      <c r="Q60" s="473">
        <v>403.22527100000002</v>
      </c>
      <c r="R60" s="473">
        <v>5897.6902190000001</v>
      </c>
      <c r="S60" s="473">
        <v>112.17539736627042</v>
      </c>
      <c r="T60" s="473">
        <v>657.39462611906015</v>
      </c>
      <c r="U60" s="474">
        <v>1424.5005250178829</v>
      </c>
      <c r="V60" s="478"/>
      <c r="W60" s="476">
        <v>2802.7972021586438</v>
      </c>
      <c r="X60" s="477">
        <v>98.313697392060419</v>
      </c>
      <c r="Y60" s="2"/>
      <c r="Z60" s="3"/>
    </row>
    <row r="61" spans="1:26" ht="18" customHeight="1">
      <c r="A61" s="195"/>
      <c r="B61" s="467" t="s">
        <v>117</v>
      </c>
      <c r="C61" s="468">
        <v>7165.1977200000001</v>
      </c>
      <c r="D61" s="468">
        <v>7348.5631194083599</v>
      </c>
      <c r="E61" s="468">
        <v>2425.4044294083592</v>
      </c>
      <c r="F61" s="468">
        <v>1620.1397854083596</v>
      </c>
      <c r="G61" s="468">
        <v>805.26464399999998</v>
      </c>
      <c r="H61" s="468">
        <v>12088.35641</v>
      </c>
      <c r="I61" s="468">
        <v>476.20253200000002</v>
      </c>
      <c r="J61" s="468">
        <v>770.66065054336207</v>
      </c>
      <c r="K61" s="468">
        <v>128.78562462758569</v>
      </c>
      <c r="L61" s="468">
        <v>86.027184463712487</v>
      </c>
      <c r="M61" s="468">
        <v>42.758440163873232</v>
      </c>
      <c r="N61" s="468">
        <v>641.8750259157764</v>
      </c>
      <c r="O61" s="471"/>
      <c r="P61" s="472">
        <v>2929.6794900000004</v>
      </c>
      <c r="Q61" s="473">
        <v>405.01490000000001</v>
      </c>
      <c r="R61" s="473">
        <v>5964.6563999999998</v>
      </c>
      <c r="S61" s="473">
        <v>113.38128288795784</v>
      </c>
      <c r="T61" s="473">
        <v>655.97643016077154</v>
      </c>
      <c r="U61" s="474">
        <v>1426.2154802030989</v>
      </c>
      <c r="V61" s="478"/>
      <c r="W61" s="476">
        <v>2830.4193294083593</v>
      </c>
      <c r="X61" s="477">
        <v>98.410087464648697</v>
      </c>
      <c r="Y61" s="2"/>
      <c r="Z61" s="3"/>
    </row>
    <row r="62" spans="1:26" ht="14.25" customHeight="1">
      <c r="A62" s="195"/>
      <c r="B62" s="467" t="s">
        <v>118</v>
      </c>
      <c r="C62" s="468">
        <v>7228.4374200000002</v>
      </c>
      <c r="D62" s="468">
        <v>7425.5730965988696</v>
      </c>
      <c r="E62" s="468">
        <v>2452.3757765988685</v>
      </c>
      <c r="F62" s="468">
        <v>1629.4413295988686</v>
      </c>
      <c r="G62" s="468">
        <v>822.93444700000009</v>
      </c>
      <c r="H62" s="468">
        <v>12201.63474</v>
      </c>
      <c r="I62" s="468">
        <v>479.39536499999997</v>
      </c>
      <c r="J62" s="468">
        <v>772.28982565791421</v>
      </c>
      <c r="K62" s="468">
        <v>129.24413141453158</v>
      </c>
      <c r="L62" s="468">
        <v>85.874167957658827</v>
      </c>
      <c r="M62" s="468">
        <v>43.36996345687276</v>
      </c>
      <c r="N62" s="468">
        <v>643.04569424338251</v>
      </c>
      <c r="O62" s="471"/>
      <c r="P62" s="472">
        <v>2951.6824900000001</v>
      </c>
      <c r="Q62" s="473">
        <v>406.73745700000001</v>
      </c>
      <c r="R62" s="473">
        <v>6030.9510229999996</v>
      </c>
      <c r="S62" s="473">
        <v>114.62847699972536</v>
      </c>
      <c r="T62" s="473">
        <v>654.15244053376455</v>
      </c>
      <c r="U62" s="474">
        <v>1426.7217577958736</v>
      </c>
      <c r="V62" s="478"/>
      <c r="W62" s="476">
        <v>2859.1132335988686</v>
      </c>
      <c r="X62" s="477">
        <v>98.501263363855088</v>
      </c>
      <c r="Y62" s="2"/>
      <c r="Z62" s="3"/>
    </row>
    <row r="63" spans="1:26" ht="14.25" customHeight="1">
      <c r="A63" s="195"/>
      <c r="B63" s="467" t="s">
        <v>119</v>
      </c>
      <c r="C63" s="468">
        <v>7296.1344399999998</v>
      </c>
      <c r="D63" s="468">
        <v>7485.0927936027347</v>
      </c>
      <c r="E63" s="468">
        <v>2480.6061836027343</v>
      </c>
      <c r="F63" s="468">
        <v>1639.9688186027347</v>
      </c>
      <c r="G63" s="468">
        <v>840.63736500000005</v>
      </c>
      <c r="H63" s="468">
        <v>12300.621050000002</v>
      </c>
      <c r="I63" s="468">
        <v>482.97952800000002</v>
      </c>
      <c r="J63" s="468">
        <v>773.30827765850802</v>
      </c>
      <c r="K63" s="468">
        <v>129.77767441596396</v>
      </c>
      <c r="L63" s="468">
        <v>85.798116927956272</v>
      </c>
      <c r="M63" s="468">
        <v>43.979557488007707</v>
      </c>
      <c r="N63" s="468">
        <v>643.5306032425442</v>
      </c>
      <c r="O63" s="471"/>
      <c r="P63" s="472">
        <v>2973.3359100000002</v>
      </c>
      <c r="Q63" s="473">
        <v>408.40664700000002</v>
      </c>
      <c r="R63" s="473">
        <v>6095.9201629999998</v>
      </c>
      <c r="S63" s="473">
        <v>115.91804736597226</v>
      </c>
      <c r="T63" s="473">
        <v>651.89980686009494</v>
      </c>
      <c r="U63" s="474">
        <v>1426.0647029261945</v>
      </c>
      <c r="V63" s="478"/>
      <c r="W63" s="476">
        <v>2889.0128306027345</v>
      </c>
      <c r="X63" s="477">
        <v>98.613580206448134</v>
      </c>
      <c r="Y63" s="2"/>
      <c r="Z63" s="3"/>
    </row>
    <row r="64" spans="1:26" ht="14.25" customHeight="1">
      <c r="A64" s="195"/>
      <c r="B64" s="467" t="s">
        <v>120</v>
      </c>
      <c r="C64" s="468">
        <v>7369.76217</v>
      </c>
      <c r="D64" s="468">
        <v>7548.6558182973322</v>
      </c>
      <c r="E64" s="468">
        <v>2510.1465182973325</v>
      </c>
      <c r="F64" s="468">
        <v>1651.7775272973324</v>
      </c>
      <c r="G64" s="468">
        <v>858.36899100000005</v>
      </c>
      <c r="H64" s="468">
        <v>12408.27147</v>
      </c>
      <c r="I64" s="468">
        <v>486.89292</v>
      </c>
      <c r="J64" s="468">
        <v>774.79344343251023</v>
      </c>
      <c r="K64" s="468">
        <v>130.36536889885636</v>
      </c>
      <c r="L64" s="468">
        <v>85.785664348797468</v>
      </c>
      <c r="M64" s="468">
        <v>44.579704550058914</v>
      </c>
      <c r="N64" s="468">
        <v>644.42807453365378</v>
      </c>
      <c r="O64" s="471"/>
      <c r="P64" s="472">
        <v>2995.3642799999998</v>
      </c>
      <c r="Q64" s="473">
        <v>410.10194200000001</v>
      </c>
      <c r="R64" s="473">
        <v>6162.168208000001</v>
      </c>
      <c r="S64" s="473">
        <v>117.25110491068097</v>
      </c>
      <c r="T64" s="473">
        <v>649.5015710806465</v>
      </c>
      <c r="U64" s="474">
        <v>1425.102054028446</v>
      </c>
      <c r="V64" s="478"/>
      <c r="W64" s="476">
        <v>2920.2484602973327</v>
      </c>
      <c r="X64" s="477">
        <v>98.757568039576256</v>
      </c>
      <c r="Y64" s="2"/>
      <c r="Z64" s="3"/>
    </row>
    <row r="65" spans="1:26" ht="18" customHeight="1">
      <c r="A65" s="195"/>
      <c r="B65" s="467" t="s">
        <v>121</v>
      </c>
      <c r="C65" s="468">
        <v>7446.4215199999999</v>
      </c>
      <c r="D65" s="468">
        <v>7598.4257245593781</v>
      </c>
      <c r="E65" s="468">
        <v>2541.0382645593772</v>
      </c>
      <c r="F65" s="468">
        <v>1664.9087185593776</v>
      </c>
      <c r="G65" s="468">
        <v>876.129546</v>
      </c>
      <c r="H65" s="468">
        <v>12503.80898</v>
      </c>
      <c r="I65" s="468">
        <v>490.81059700000003</v>
      </c>
      <c r="J65" s="468">
        <v>775.4762470945376</v>
      </c>
      <c r="K65" s="468">
        <v>130.97606011498149</v>
      </c>
      <c r="L65" s="468">
        <v>85.816568545772213</v>
      </c>
      <c r="M65" s="468">
        <v>45.159491569209308</v>
      </c>
      <c r="N65" s="468">
        <v>644.50018697955613</v>
      </c>
      <c r="O65" s="471"/>
      <c r="P65" s="472">
        <v>3017.1373199999998</v>
      </c>
      <c r="Q65" s="473">
        <v>411.80490200000003</v>
      </c>
      <c r="R65" s="473">
        <v>6228.2607980000002</v>
      </c>
      <c r="S65" s="473">
        <v>118.62880539338144</v>
      </c>
      <c r="T65" s="473">
        <v>646.86241939443198</v>
      </c>
      <c r="U65" s="474">
        <v>1423.6040683889003</v>
      </c>
      <c r="V65" s="478"/>
      <c r="W65" s="476">
        <v>2952.8431665593771</v>
      </c>
      <c r="X65" s="477">
        <v>98.943240472994134</v>
      </c>
      <c r="Y65" s="2"/>
      <c r="Z65" s="3"/>
    </row>
    <row r="66" spans="1:26" ht="18" customHeight="1">
      <c r="A66" s="195"/>
      <c r="B66" s="467" t="s">
        <v>122</v>
      </c>
      <c r="C66" s="468">
        <v>7525.90481</v>
      </c>
      <c r="D66" s="468">
        <v>7677.7691462200828</v>
      </c>
      <c r="E66" s="468">
        <v>2574.0328862200827</v>
      </c>
      <c r="F66" s="468">
        <v>1679.4038442200826</v>
      </c>
      <c r="G66" s="468">
        <v>894.62904200000003</v>
      </c>
      <c r="H66" s="468">
        <v>12629.64107</v>
      </c>
      <c r="I66" s="468">
        <v>494.82925300000005</v>
      </c>
      <c r="J66" s="468">
        <v>777.47779810792474</v>
      </c>
      <c r="K66" s="468">
        <v>131.6295933731879</v>
      </c>
      <c r="L66" s="468">
        <v>85.880505376401501</v>
      </c>
      <c r="M66" s="468">
        <v>45.7490879967864</v>
      </c>
      <c r="N66" s="468">
        <v>645.8482047347369</v>
      </c>
      <c r="O66" s="471"/>
      <c r="P66" s="472">
        <v>3038.9509700000003</v>
      </c>
      <c r="Q66" s="473">
        <v>413.564728</v>
      </c>
      <c r="R66" s="473">
        <v>6295.5420319999994</v>
      </c>
      <c r="S66" s="473">
        <v>120.05235105810199</v>
      </c>
      <c r="T66" s="473">
        <v>644.0498000714324</v>
      </c>
      <c r="U66" s="474">
        <v>1421.8718597608354</v>
      </c>
      <c r="V66" s="7"/>
      <c r="W66" s="476">
        <v>2987.5976142200825</v>
      </c>
      <c r="X66" s="477">
        <v>99.197077548304094</v>
      </c>
      <c r="Y66" s="2"/>
      <c r="Z66" s="3"/>
    </row>
    <row r="67" spans="1:26" ht="18" customHeight="1">
      <c r="A67" s="195"/>
      <c r="B67" s="467" t="s">
        <v>123</v>
      </c>
      <c r="C67" s="468">
        <v>7607.4165899999998</v>
      </c>
      <c r="D67" s="468">
        <v>7741.6486661222425</v>
      </c>
      <c r="E67" s="468">
        <v>2608.4558761222429</v>
      </c>
      <c r="F67" s="468">
        <v>1695.3019991222429</v>
      </c>
      <c r="G67" s="468">
        <v>913.15387699999997</v>
      </c>
      <c r="H67" s="468">
        <v>12740.609379999998</v>
      </c>
      <c r="I67" s="468">
        <v>499.40546699999999</v>
      </c>
      <c r="J67" s="468">
        <v>778.37454379268377</v>
      </c>
      <c r="K67" s="468">
        <v>132.27878171735267</v>
      </c>
      <c r="L67" s="468">
        <v>85.971353834153732</v>
      </c>
      <c r="M67" s="468">
        <v>46.307427883198962</v>
      </c>
      <c r="N67" s="468">
        <v>646.09576207533109</v>
      </c>
      <c r="O67" s="471"/>
      <c r="P67" s="472">
        <v>3060.6892599999996</v>
      </c>
      <c r="Q67" s="473">
        <v>415.37118699999996</v>
      </c>
      <c r="R67" s="473">
        <v>6363.6350629999997</v>
      </c>
      <c r="S67" s="473">
        <v>121.46296618303471</v>
      </c>
      <c r="T67" s="473">
        <v>641.12271832675947</v>
      </c>
      <c r="U67" s="474">
        <v>1419.9987471299496</v>
      </c>
      <c r="V67" s="7"/>
      <c r="W67" s="476">
        <v>3023.8270631222431</v>
      </c>
      <c r="X67" s="477">
        <v>99.491916201398581</v>
      </c>
      <c r="Y67" s="2"/>
      <c r="Z67" s="3"/>
    </row>
    <row r="68" spans="1:26" ht="18" customHeight="1">
      <c r="A68" s="195"/>
      <c r="B68" s="467" t="s">
        <v>124</v>
      </c>
      <c r="C68" s="468">
        <v>7690.6354099999999</v>
      </c>
      <c r="D68" s="468">
        <v>7810.008947692425</v>
      </c>
      <c r="E68" s="468">
        <v>2644.1148376924248</v>
      </c>
      <c r="F68" s="468">
        <v>1712.3986296924245</v>
      </c>
      <c r="G68" s="468">
        <v>931.71620799999994</v>
      </c>
      <c r="H68" s="468">
        <v>12856.52952</v>
      </c>
      <c r="I68" s="468">
        <v>504.27915200000001</v>
      </c>
      <c r="J68" s="468">
        <v>779.19135863665008</v>
      </c>
      <c r="K68" s="468">
        <v>132.91521211829144</v>
      </c>
      <c r="L68" s="468">
        <v>86.079403153032061</v>
      </c>
      <c r="M68" s="468">
        <v>46.835808965259346</v>
      </c>
      <c r="N68" s="468">
        <v>646.27614651835859</v>
      </c>
      <c r="O68" s="471"/>
      <c r="P68" s="472">
        <v>3082.6057999999998</v>
      </c>
      <c r="Q68" s="473">
        <v>417.23966200000001</v>
      </c>
      <c r="R68" s="473">
        <v>6433.2586380000002</v>
      </c>
      <c r="S68" s="473">
        <v>122.89015603568537</v>
      </c>
      <c r="T68" s="473">
        <v>638.1753710081266</v>
      </c>
      <c r="U68" s="474">
        <v>1418.2219777154253</v>
      </c>
      <c r="V68" s="7"/>
      <c r="W68" s="476">
        <v>3061.3544996924247</v>
      </c>
      <c r="X68" s="477">
        <v>99.822847246890404</v>
      </c>
      <c r="Y68" s="2"/>
      <c r="Z68" s="3"/>
    </row>
    <row r="69" spans="1:26" ht="18" customHeight="1">
      <c r="A69" s="195"/>
      <c r="B69" s="467" t="s">
        <v>125</v>
      </c>
      <c r="C69" s="468">
        <v>7775.6033200000002</v>
      </c>
      <c r="D69" s="468">
        <v>7865.6448475470434</v>
      </c>
      <c r="E69" s="468">
        <v>2680.9949275470431</v>
      </c>
      <c r="F69" s="468">
        <v>1730.7226865470432</v>
      </c>
      <c r="G69" s="468">
        <v>950.27224100000001</v>
      </c>
      <c r="H69" s="468">
        <v>12960.25324</v>
      </c>
      <c r="I69" s="468">
        <v>509.21876799999995</v>
      </c>
      <c r="J69" s="468">
        <v>779.05035042649126</v>
      </c>
      <c r="K69" s="468">
        <v>133.53346327761267</v>
      </c>
      <c r="L69" s="468">
        <v>86.202846537726415</v>
      </c>
      <c r="M69" s="468">
        <v>47.330616739886246</v>
      </c>
      <c r="N69" s="468">
        <v>645.5168871488786</v>
      </c>
      <c r="O69" s="471"/>
      <c r="P69" s="479">
        <v>3104.7608599999999</v>
      </c>
      <c r="Q69" s="473">
        <v>419.16470600000002</v>
      </c>
      <c r="R69" s="473">
        <v>6504.4402639999998</v>
      </c>
      <c r="S69" s="473">
        <v>124.33411536910464</v>
      </c>
      <c r="T69" s="473">
        <v>635.25872103012341</v>
      </c>
      <c r="U69" s="474">
        <v>1416.6245442040281</v>
      </c>
      <c r="V69" s="7"/>
      <c r="W69" s="476">
        <v>3100.1596335470431</v>
      </c>
      <c r="X69" s="477">
        <v>100.18320391415824</v>
      </c>
      <c r="Y69" s="2"/>
      <c r="Z69" s="3"/>
    </row>
    <row r="70" spans="1:26" ht="18" customHeight="1">
      <c r="A70" s="195"/>
      <c r="B70" s="467" t="s">
        <v>126</v>
      </c>
      <c r="C70" s="468">
        <v>7862.3713900000002</v>
      </c>
      <c r="D70" s="468">
        <v>7950.6131143993825</v>
      </c>
      <c r="E70" s="468">
        <v>2719.4727343993832</v>
      </c>
      <c r="F70" s="468">
        <v>1750.2527473993832</v>
      </c>
      <c r="G70" s="468">
        <v>969.21998699999995</v>
      </c>
      <c r="H70" s="468">
        <v>13093.511769999999</v>
      </c>
      <c r="I70" s="468">
        <v>514.16924099999994</v>
      </c>
      <c r="J70" s="468">
        <v>780.08968627834406</v>
      </c>
      <c r="K70" s="468">
        <v>134.15763682244261</v>
      </c>
      <c r="L70" s="468">
        <v>86.34385977212176</v>
      </c>
      <c r="M70" s="468">
        <v>47.813777050320859</v>
      </c>
      <c r="N70" s="468">
        <v>645.93204945590139</v>
      </c>
      <c r="O70" s="471"/>
      <c r="P70" s="479">
        <v>3127.20381</v>
      </c>
      <c r="Q70" s="473">
        <v>421.113968</v>
      </c>
      <c r="R70" s="473">
        <v>6576.7445719999996</v>
      </c>
      <c r="S70" s="473">
        <v>125.83855816507082</v>
      </c>
      <c r="T70" s="473">
        <v>632.36414295415238</v>
      </c>
      <c r="U70" s="474">
        <v>1415.0644112196499</v>
      </c>
      <c r="V70" s="7"/>
      <c r="W70" s="476">
        <v>3140.5867023993833</v>
      </c>
      <c r="X70" s="477">
        <v>100.58061330092114</v>
      </c>
      <c r="Y70" s="2"/>
      <c r="Z70" s="3"/>
    </row>
    <row r="71" spans="1:26" ht="18" customHeight="1">
      <c r="A71" s="195"/>
      <c r="B71" s="467" t="s">
        <v>127</v>
      </c>
      <c r="C71" s="468">
        <v>7950.2344599999997</v>
      </c>
      <c r="D71" s="468">
        <v>8018.2692114109186</v>
      </c>
      <c r="E71" s="468">
        <v>2759.0391314109183</v>
      </c>
      <c r="F71" s="468">
        <v>1770.9063134109183</v>
      </c>
      <c r="G71" s="468">
        <v>988.13281799999993</v>
      </c>
      <c r="H71" s="468">
        <v>13209.464539999999</v>
      </c>
      <c r="I71" s="468">
        <v>519.19061599999998</v>
      </c>
      <c r="J71" s="468">
        <v>780.14720176676553</v>
      </c>
      <c r="K71" s="468">
        <v>134.79388565309776</v>
      </c>
      <c r="L71" s="468">
        <v>86.518288339821396</v>
      </c>
      <c r="M71" s="468">
        <v>48.27559731327635</v>
      </c>
      <c r="N71" s="468">
        <v>645.35331611366769</v>
      </c>
      <c r="O71" s="471"/>
      <c r="P71" s="479">
        <v>3149.1604300000004</v>
      </c>
      <c r="Q71" s="473">
        <v>423.09442200000001</v>
      </c>
      <c r="R71" s="473">
        <v>6648.8564279999991</v>
      </c>
      <c r="S71" s="473">
        <v>127.3863724305012</v>
      </c>
      <c r="T71" s="473">
        <v>629.26675023406722</v>
      </c>
      <c r="U71" s="474">
        <v>1413.1206167843752</v>
      </c>
      <c r="V71" s="7"/>
      <c r="W71" s="476">
        <v>3182.1335534109185</v>
      </c>
      <c r="X71" s="477">
        <v>101.00223185253168</v>
      </c>
      <c r="Y71" s="2"/>
      <c r="Z71" s="3"/>
    </row>
    <row r="72" spans="1:26" ht="18" customHeight="1">
      <c r="A72" s="195"/>
      <c r="B72" s="467" t="s">
        <v>128</v>
      </c>
      <c r="C72" s="468">
        <v>8039.2293399999999</v>
      </c>
      <c r="D72" s="468">
        <v>8090.0679948999177</v>
      </c>
      <c r="E72" s="468">
        <v>2799.6957448999178</v>
      </c>
      <c r="F72" s="468">
        <v>1792.7043048999178</v>
      </c>
      <c r="G72" s="468">
        <v>1006.9914399999999</v>
      </c>
      <c r="H72" s="468">
        <v>13329.60159</v>
      </c>
      <c r="I72" s="468">
        <v>524.26897199999996</v>
      </c>
      <c r="J72" s="468">
        <v>780.3815510302436</v>
      </c>
      <c r="K72" s="468">
        <v>135.45729007613511</v>
      </c>
      <c r="L72" s="468">
        <v>86.736163203421611</v>
      </c>
      <c r="M72" s="468">
        <v>48.721126872713484</v>
      </c>
      <c r="N72" s="468">
        <v>644.92426095410849</v>
      </c>
      <c r="O72" s="471"/>
      <c r="P72" s="479">
        <v>3171.5493199999996</v>
      </c>
      <c r="Q72" s="473">
        <v>425.15828999999997</v>
      </c>
      <c r="R72" s="473">
        <v>6723.3420999999998</v>
      </c>
      <c r="S72" s="473">
        <v>129.01691799761159</v>
      </c>
      <c r="T72" s="473">
        <v>626.07576071969015</v>
      </c>
      <c r="U72" s="474">
        <v>1411.1408551812312</v>
      </c>
      <c r="V72" s="7"/>
      <c r="W72" s="476">
        <v>3224.8540348999177</v>
      </c>
      <c r="X72" s="477">
        <v>101.44644585656502</v>
      </c>
      <c r="Y72" s="2"/>
      <c r="Z72" s="3"/>
    </row>
    <row r="73" spans="1:26" ht="18" customHeight="1">
      <c r="A73" s="195"/>
      <c r="B73" s="467" t="s">
        <v>129</v>
      </c>
      <c r="C73" s="468">
        <v>8129.3795399999999</v>
      </c>
      <c r="D73" s="468">
        <v>8149.2430635156479</v>
      </c>
      <c r="E73" s="468">
        <v>2841.0246635156473</v>
      </c>
      <c r="F73" s="468">
        <v>1815.2285335156473</v>
      </c>
      <c r="G73" s="468">
        <v>1025.7961299999999</v>
      </c>
      <c r="H73" s="468">
        <v>13437.597940000001</v>
      </c>
      <c r="I73" s="468">
        <v>529.41856299999995</v>
      </c>
      <c r="J73" s="468">
        <v>779.98337104918267</v>
      </c>
      <c r="K73" s="468">
        <v>136.126504573196</v>
      </c>
      <c r="L73" s="468">
        <v>86.975913459067627</v>
      </c>
      <c r="M73" s="468">
        <v>49.150591114128382</v>
      </c>
      <c r="N73" s="468">
        <v>643.85686647598675</v>
      </c>
      <c r="O73" s="471"/>
      <c r="P73" s="480">
        <v>3194.3950800000002</v>
      </c>
      <c r="Q73" s="481">
        <v>427.29978199999999</v>
      </c>
      <c r="R73" s="481">
        <v>6800.165578000001</v>
      </c>
      <c r="S73" s="481">
        <v>130.668334547981</v>
      </c>
      <c r="T73" s="481">
        <v>622.79813990763171</v>
      </c>
      <c r="U73" s="482">
        <v>1409.1093523894492</v>
      </c>
      <c r="V73" s="7"/>
      <c r="W73" s="476">
        <v>3268.3244455156473</v>
      </c>
      <c r="X73" s="477">
        <v>101.89709577951407</v>
      </c>
      <c r="Y73" s="2"/>
      <c r="Z73" s="3"/>
    </row>
    <row r="74" spans="1:26" ht="15.6">
      <c r="A74" s="195"/>
      <c r="B74" s="483">
        <v>2012</v>
      </c>
      <c r="C74" s="484">
        <f ca="1">OFFSET(C$8,4*(ROW()-ROW(C$74)),0)</f>
        <v>4024.0239999999999</v>
      </c>
      <c r="D74" s="484">
        <f t="shared" ref="D74:H86" ca="1" si="0">OFFSET(D$8,4*(ROW()-ROW(D$74)),0)</f>
        <v>5360.16</v>
      </c>
      <c r="E74" s="484">
        <f t="shared" ca="1" si="0"/>
        <v>1694.9280000000001</v>
      </c>
      <c r="F74" s="484">
        <f t="shared" ca="1" si="0"/>
        <v>1253.5930000000001</v>
      </c>
      <c r="G74" s="484">
        <f t="shared" ca="1" si="0"/>
        <v>441.33499999999998</v>
      </c>
      <c r="H74" s="484">
        <f t="shared" ca="1" si="0"/>
        <v>7689.2560000000003</v>
      </c>
      <c r="I74" s="484">
        <f ca="1">SUM(OFFSET(I$5,4*(ROW()-ROW(I$74)),0):OFFSET(I$8,4*(ROW()-ROW(I$74)),0))</f>
        <v>1128.9360000000001</v>
      </c>
      <c r="J74" s="485">
        <f t="shared" ref="J74:N90" ca="1" si="1">OFFSET(J$8,4*(ROW()-ROW(J$74)),0)</f>
        <v>831.24145212837561</v>
      </c>
      <c r="K74" s="485">
        <f t="shared" ca="1" si="1"/>
        <v>150.13499436637682</v>
      </c>
      <c r="L74" s="485">
        <f t="shared" ca="1" si="1"/>
        <v>111.04198997994573</v>
      </c>
      <c r="M74" s="485">
        <f t="shared" ca="1" si="1"/>
        <v>39.093004386431112</v>
      </c>
      <c r="N74" s="486">
        <f t="shared" ca="1" si="1"/>
        <v>681.10645776199885</v>
      </c>
      <c r="O74" s="487"/>
      <c r="P74" s="479">
        <f t="shared" ref="P74:R90" ca="1" si="2">OFFSET(P$8,4*(ROW()-ROW(P$74)),0)</f>
        <v>1833.377</v>
      </c>
      <c r="Q74" s="473">
        <f t="shared" ca="1" si="2"/>
        <v>333.89600000000002</v>
      </c>
      <c r="R74" s="473">
        <f t="shared" ca="1" si="2"/>
        <v>4279.24</v>
      </c>
      <c r="S74" s="488">
        <f ca="1">SUM(OFFSET(S$5,4*(ROW()-ROW(S$74)),0):OFFSET(S$8,4*(ROW()-ROW(S$74)),0))</f>
        <v>261.214</v>
      </c>
      <c r="T74" s="473">
        <f t="shared" ref="T74:U90" ca="1" si="3">OFFSET(T$8,4*(ROW()-ROW(T$74)),0)</f>
        <v>701.86781719203407</v>
      </c>
      <c r="U74" s="474">
        <f t="shared" ca="1" si="3"/>
        <v>1766.0370424249847</v>
      </c>
      <c r="V74" s="489"/>
      <c r="W74" s="490">
        <f t="shared" ref="W74:X90" ca="1" si="4">OFFSET(W$8,4*(ROW()-ROW(W$74)),0)</f>
        <v>2028.8240000000001</v>
      </c>
      <c r="X74" s="491">
        <f t="shared" ca="1" si="4"/>
        <v>118.38747983182733</v>
      </c>
      <c r="Y74" s="3"/>
      <c r="Z74" s="2"/>
    </row>
    <row r="75" spans="1:26" ht="15.6">
      <c r="A75" s="195"/>
      <c r="B75" s="492">
        <v>2013</v>
      </c>
      <c r="C75" s="468">
        <f t="shared" ref="C75:C90" ca="1" si="5">OFFSET(C$8,4*(ROW()-ROW(C$74)),0)</f>
        <v>4264.3230000000012</v>
      </c>
      <c r="D75" s="468">
        <f t="shared" ca="1" si="0"/>
        <v>5434.0410000000002</v>
      </c>
      <c r="E75" s="468">
        <f t="shared" ca="1" si="0"/>
        <v>1726.4559999999999</v>
      </c>
      <c r="F75" s="468">
        <f t="shared" ca="1" si="0"/>
        <v>1273.1320000000001</v>
      </c>
      <c r="G75" s="468">
        <f t="shared" ca="1" si="0"/>
        <v>453.32400000000001</v>
      </c>
      <c r="H75" s="468">
        <f t="shared" ca="1" si="0"/>
        <v>7971.9080000000013</v>
      </c>
      <c r="I75" s="468">
        <f ca="1">SUM(OFFSET(I$5,4*(ROW()-ROW(I$74)),0):OFFSET(I$8,4*(ROW()-ROW(I$74)),0))</f>
        <v>1175.806</v>
      </c>
      <c r="J75" s="473">
        <f t="shared" ca="1" si="1"/>
        <v>824.82688470717119</v>
      </c>
      <c r="K75" s="473">
        <f t="shared" ca="1" si="1"/>
        <v>146.83170523028457</v>
      </c>
      <c r="L75" s="473">
        <f t="shared" ca="1" si="1"/>
        <v>108.27738589529226</v>
      </c>
      <c r="M75" s="473">
        <f t="shared" ca="1" si="1"/>
        <v>38.554319334992336</v>
      </c>
      <c r="N75" s="474">
        <f t="shared" ca="1" si="1"/>
        <v>677.99517947688651</v>
      </c>
      <c r="O75" s="487"/>
      <c r="P75" s="479">
        <f t="shared" ca="1" si="2"/>
        <v>1888.7950000000001</v>
      </c>
      <c r="Q75" s="473">
        <f t="shared" ca="1" si="2"/>
        <v>317.50900000000001</v>
      </c>
      <c r="R75" s="473">
        <f t="shared" ca="1" si="2"/>
        <v>4346.3819999999996</v>
      </c>
      <c r="S75" s="468">
        <f ca="1">SUM(OFFSET(S$5,4*(ROW()-ROW(S$74)),0):OFFSET(S$8,4*(ROW()-ROW(S$74)),0))</f>
        <v>273.93399999999997</v>
      </c>
      <c r="T75" s="473">
        <f t="shared" ca="1" si="3"/>
        <v>689.5073265823155</v>
      </c>
      <c r="U75" s="474">
        <f t="shared" ca="1" si="3"/>
        <v>1702.5601057188958</v>
      </c>
      <c r="V75" s="489"/>
      <c r="W75" s="473">
        <f t="shared" ca="1" si="4"/>
        <v>2043.9649999999999</v>
      </c>
      <c r="X75" s="474">
        <f t="shared" ca="1" si="4"/>
        <v>114.74176205721356</v>
      </c>
      <c r="Y75" s="3"/>
      <c r="Z75" s="2"/>
    </row>
    <row r="76" spans="1:26" ht="15.6">
      <c r="A76" s="195"/>
      <c r="B76" s="492">
        <v>2014</v>
      </c>
      <c r="C76" s="468">
        <f t="shared" ca="1" si="5"/>
        <v>4630.6210000000001</v>
      </c>
      <c r="D76" s="468">
        <f t="shared" ca="1" si="0"/>
        <v>6029.6980000000003</v>
      </c>
      <c r="E76" s="468">
        <f t="shared" ca="1" si="0"/>
        <v>1781.7080000000001</v>
      </c>
      <c r="F76" s="468">
        <f t="shared" ca="1" si="0"/>
        <v>1295.1199999999999</v>
      </c>
      <c r="G76" s="468">
        <f t="shared" ca="1" si="0"/>
        <v>486.58800000000002</v>
      </c>
      <c r="H76" s="468">
        <f t="shared" ca="1" si="0"/>
        <v>8878.6110000000008</v>
      </c>
      <c r="I76" s="468">
        <f ca="1">SUM(OFFSET(I$5,4*(ROW()-ROW(I$74)),0):OFFSET(I$8,4*(ROW()-ROW(I$74)),0))</f>
        <v>1216.953</v>
      </c>
      <c r="J76" s="473">
        <f t="shared" ca="1" si="1"/>
        <v>875.9844464001485</v>
      </c>
      <c r="K76" s="473">
        <f t="shared" ca="1" si="1"/>
        <v>146.40729757024306</v>
      </c>
      <c r="L76" s="473">
        <f t="shared" ca="1" si="1"/>
        <v>106.42317328606774</v>
      </c>
      <c r="M76" s="473">
        <f t="shared" ca="1" si="1"/>
        <v>39.984124284175316</v>
      </c>
      <c r="N76" s="474">
        <f t="shared" ca="1" si="1"/>
        <v>729.57714882990558</v>
      </c>
      <c r="O76" s="487"/>
      <c r="P76" s="479">
        <f t="shared" ca="1" si="2"/>
        <v>1885.454</v>
      </c>
      <c r="Q76" s="473">
        <f t="shared" ca="1" si="2"/>
        <v>296.42599999999999</v>
      </c>
      <c r="R76" s="473">
        <f t="shared" ca="1" si="2"/>
        <v>4726.473</v>
      </c>
      <c r="S76" s="468">
        <f ca="1">SUM(OFFSET(S$5,4*(ROW()-ROW(S$74)),0):OFFSET(S$8,4*(ROW()-ROW(S$74)),0))</f>
        <v>303.39800000000002</v>
      </c>
      <c r="T76" s="473">
        <f t="shared" ca="1" si="3"/>
        <v>621.44575771758537</v>
      </c>
      <c r="U76" s="474">
        <f t="shared" ca="1" si="3"/>
        <v>1655.5478282651829</v>
      </c>
      <c r="V76" s="489"/>
      <c r="W76" s="473">
        <f t="shared" ca="1" si="4"/>
        <v>2078.134</v>
      </c>
      <c r="X76" s="474">
        <f t="shared" ca="1" si="4"/>
        <v>111.57682573124283</v>
      </c>
      <c r="Y76" s="3"/>
      <c r="Z76" s="2"/>
    </row>
    <row r="77" spans="1:26" ht="15.6">
      <c r="A77" s="195"/>
      <c r="B77" s="492">
        <v>2015</v>
      </c>
      <c r="C77" s="468">
        <f t="shared" ca="1" si="5"/>
        <v>5008.3739999999998</v>
      </c>
      <c r="D77" s="468">
        <f t="shared" ca="1" si="0"/>
        <v>6125.9089999999997</v>
      </c>
      <c r="E77" s="468">
        <f t="shared" ca="1" si="0"/>
        <v>1828.0519999999999</v>
      </c>
      <c r="F77" s="468">
        <f t="shared" ca="1" si="0"/>
        <v>1321.163</v>
      </c>
      <c r="G77" s="468">
        <f t="shared" ca="1" si="0"/>
        <v>506.88900000000001</v>
      </c>
      <c r="H77" s="468">
        <f t="shared" ca="1" si="0"/>
        <v>9306.2309999999998</v>
      </c>
      <c r="I77" s="468">
        <f ca="1">SUM(OFFSET(I$5,4*(ROW()-ROW(I$74)),0):OFFSET(I$8,4*(ROW()-ROW(I$74)),0))</f>
        <v>1286.21</v>
      </c>
      <c r="J77" s="473">
        <f t="shared" ca="1" si="1"/>
        <v>865.66602654309952</v>
      </c>
      <c r="K77" s="473">
        <f t="shared" ca="1" si="1"/>
        <v>142.12702435838625</v>
      </c>
      <c r="L77" s="473">
        <f t="shared" ca="1" si="1"/>
        <v>102.71751891215276</v>
      </c>
      <c r="M77" s="473">
        <f t="shared" ca="1" si="1"/>
        <v>39.409505446233503</v>
      </c>
      <c r="N77" s="474">
        <f t="shared" ca="1" si="1"/>
        <v>723.53900218471324</v>
      </c>
      <c r="O77" s="487"/>
      <c r="P77" s="479">
        <f t="shared" ca="1" si="2"/>
        <v>1954.5530000000001</v>
      </c>
      <c r="Q77" s="473">
        <f t="shared" ca="1" si="2"/>
        <v>290.50799999999998</v>
      </c>
      <c r="R77" s="473">
        <f t="shared" ca="1" si="2"/>
        <v>4694.6229999999996</v>
      </c>
      <c r="S77" s="468">
        <f ca="1">SUM(OFFSET(S$5,4*(ROW()-ROW(S$74)),0):OFFSET(S$8,4*(ROW()-ROW(S$74)),0))</f>
        <v>314.8</v>
      </c>
      <c r="T77" s="473">
        <f t="shared" ca="1" si="3"/>
        <v>620.88722998729361</v>
      </c>
      <c r="U77" s="474">
        <f t="shared" ca="1" si="3"/>
        <v>1583.5867217280811</v>
      </c>
      <c r="V77" s="489"/>
      <c r="W77" s="473">
        <f t="shared" ca="1" si="4"/>
        <v>2118.56</v>
      </c>
      <c r="X77" s="474">
        <f t="shared" ca="1" si="4"/>
        <v>110.54600404602049</v>
      </c>
      <c r="Y77" s="3"/>
      <c r="Z77" s="2"/>
    </row>
    <row r="78" spans="1:26" ht="15.6">
      <c r="A78" s="195"/>
      <c r="B78" s="492">
        <v>2016</v>
      </c>
      <c r="C78" s="468">
        <f t="shared" ca="1" si="5"/>
        <v>5291.5659999999998</v>
      </c>
      <c r="D78" s="468">
        <f t="shared" ca="1" si="0"/>
        <v>6681.2309999999998</v>
      </c>
      <c r="E78" s="468">
        <f t="shared" ca="1" si="0"/>
        <v>1896.463</v>
      </c>
      <c r="F78" s="468">
        <f t="shared" ca="1" si="0"/>
        <v>1361.5709999999999</v>
      </c>
      <c r="G78" s="468">
        <f t="shared" ca="1" si="0"/>
        <v>534.89200000000005</v>
      </c>
      <c r="H78" s="468">
        <f t="shared" ca="1" si="0"/>
        <v>10076.334000000001</v>
      </c>
      <c r="I78" s="468">
        <f ca="1">SUM(OFFSET(I$5,4*(ROW()-ROW(I$74)),0):OFFSET(I$8,4*(ROW()-ROW(I$74)),0))</f>
        <v>1311.3670000000002</v>
      </c>
      <c r="J78" s="473">
        <f t="shared" ca="1" si="1"/>
        <v>913.00124221518433</v>
      </c>
      <c r="K78" s="473">
        <f t="shared" ca="1" si="1"/>
        <v>144.6172581741038</v>
      </c>
      <c r="L78" s="473">
        <f t="shared" ca="1" si="1"/>
        <v>103.82837146275601</v>
      </c>
      <c r="M78" s="473">
        <f t="shared" ca="1" si="1"/>
        <v>40.788886711347779</v>
      </c>
      <c r="N78" s="474">
        <f t="shared" ca="1" si="1"/>
        <v>768.38398404108079</v>
      </c>
      <c r="O78" s="487"/>
      <c r="P78" s="479">
        <f t="shared" ca="1" si="2"/>
        <v>2225.732</v>
      </c>
      <c r="Q78" s="473">
        <f t="shared" ca="1" si="2"/>
        <v>295.48899999999998</v>
      </c>
      <c r="R78" s="473">
        <f t="shared" ca="1" si="2"/>
        <v>5167.2089999999998</v>
      </c>
      <c r="S78" s="468">
        <f ca="1">SUM(OFFSET(S$5,4*(ROW()-ROW(S$74)),0):OFFSET(S$8,4*(ROW()-ROW(S$74)),0))</f>
        <v>324.93200000000002</v>
      </c>
      <c r="T78" s="473">
        <f t="shared" ca="1" si="3"/>
        <v>684.9839351002671</v>
      </c>
      <c r="U78" s="474">
        <f t="shared" ca="1" si="3"/>
        <v>1681.1819088301552</v>
      </c>
      <c r="V78" s="489"/>
      <c r="W78" s="473">
        <f t="shared" ca="1" si="4"/>
        <v>2191.9519999999998</v>
      </c>
      <c r="X78" s="474">
        <f t="shared" ca="1" si="4"/>
        <v>110.05736464078689</v>
      </c>
      <c r="Y78" s="3"/>
      <c r="Z78" s="2"/>
    </row>
    <row r="79" spans="1:26" ht="15.6">
      <c r="A79" s="195"/>
      <c r="B79" s="492">
        <v>2017</v>
      </c>
      <c r="C79" s="468">
        <f t="shared" ca="1" si="5"/>
        <v>5578.4340000000002</v>
      </c>
      <c r="D79" s="468">
        <f t="shared" ca="1" si="0"/>
        <v>6901.0230000000001</v>
      </c>
      <c r="E79" s="468">
        <f t="shared" ca="1" si="0"/>
        <v>1952.45</v>
      </c>
      <c r="F79" s="468">
        <f t="shared" ca="1" si="0"/>
        <v>1397.2170000000001</v>
      </c>
      <c r="G79" s="468">
        <f t="shared" ca="1" si="0"/>
        <v>555.23299999999995</v>
      </c>
      <c r="H79" s="468">
        <f t="shared" ca="1" si="0"/>
        <v>10527.007</v>
      </c>
      <c r="I79" s="468">
        <f ca="1">SUM(OFFSET(I$5,4*(ROW()-ROW(I$74)),0):OFFSET(I$8,4*(ROW()-ROW(I$74)),0))</f>
        <v>1347.0730000000001</v>
      </c>
      <c r="J79" s="473">
        <f t="shared" ca="1" si="1"/>
        <v>926.41282246767616</v>
      </c>
      <c r="K79" s="473">
        <f t="shared" ca="1" si="1"/>
        <v>144.94017770380668</v>
      </c>
      <c r="L79" s="473">
        <f t="shared" ca="1" si="1"/>
        <v>103.72244117430904</v>
      </c>
      <c r="M79" s="473">
        <f t="shared" ca="1" si="1"/>
        <v>41.21773652949765</v>
      </c>
      <c r="N79" s="474">
        <f t="shared" ca="1" si="1"/>
        <v>781.47264476386943</v>
      </c>
      <c r="O79" s="487"/>
      <c r="P79" s="479">
        <f t="shared" ca="1" si="2"/>
        <v>2404.444</v>
      </c>
      <c r="Q79" s="473">
        <f t="shared" ca="1" si="2"/>
        <v>325.50599999999997</v>
      </c>
      <c r="R79" s="473">
        <f t="shared" ca="1" si="2"/>
        <v>5485.8950000000004</v>
      </c>
      <c r="S79" s="468">
        <f ca="1">SUM(OFFSET(S$5,4*(ROW()-ROW(S$74)),0):OFFSET(S$8,4*(ROW()-ROW(S$74)),0))</f>
        <v>340.63599999999997</v>
      </c>
      <c r="T79" s="473">
        <f t="shared" ca="1" si="3"/>
        <v>705.86902147747162</v>
      </c>
      <c r="U79" s="474">
        <f t="shared" ca="1" si="3"/>
        <v>1706.0442818727324</v>
      </c>
      <c r="V79" s="489"/>
      <c r="W79" s="473">
        <f t="shared" ca="1" si="4"/>
        <v>2277.9560000000001</v>
      </c>
      <c r="X79" s="474">
        <f t="shared" ca="1" si="4"/>
        <v>109.38658773521213</v>
      </c>
      <c r="Y79" s="3"/>
      <c r="Z79" s="2"/>
    </row>
    <row r="80" spans="1:26" ht="15.6">
      <c r="A80" s="195"/>
      <c r="B80" s="492">
        <v>2018</v>
      </c>
      <c r="C80" s="468">
        <f t="shared" ca="1" si="5"/>
        <v>5692.74</v>
      </c>
      <c r="D80" s="468">
        <f t="shared" ca="1" si="0"/>
        <v>6668.9409999999998</v>
      </c>
      <c r="E80" s="468">
        <f t="shared" ca="1" si="0"/>
        <v>1995.972</v>
      </c>
      <c r="F80" s="468">
        <f t="shared" ca="1" si="0"/>
        <v>1425.835</v>
      </c>
      <c r="G80" s="468">
        <f t="shared" ca="1" si="0"/>
        <v>570.13699999999994</v>
      </c>
      <c r="H80" s="468">
        <f t="shared" ca="1" si="0"/>
        <v>10365.709000000001</v>
      </c>
      <c r="I80" s="468">
        <f ca="1">SUM(OFFSET(I$5,4*(ROW()-ROW(I$74)),0):OFFSET(I$8,4*(ROW()-ROW(I$74)),0))</f>
        <v>1402.4390000000001</v>
      </c>
      <c r="J80" s="473">
        <f t="shared" ca="1" si="1"/>
        <v>881.44161706854993</v>
      </c>
      <c r="K80" s="473">
        <f t="shared" ca="1" si="1"/>
        <v>142.32148421428667</v>
      </c>
      <c r="L80" s="473">
        <f t="shared" ca="1" si="1"/>
        <v>101.66823655075194</v>
      </c>
      <c r="M80" s="473">
        <f t="shared" ca="1" si="1"/>
        <v>40.653247663534735</v>
      </c>
      <c r="N80" s="474">
        <f t="shared" ca="1" si="1"/>
        <v>739.12013285426315</v>
      </c>
      <c r="O80" s="487"/>
      <c r="P80" s="479">
        <f t="shared" ca="1" si="2"/>
        <v>2423.7539999999999</v>
      </c>
      <c r="Q80" s="473">
        <f t="shared" ca="1" si="2"/>
        <v>341.71600000000001</v>
      </c>
      <c r="R80" s="473">
        <f t="shared" ca="1" si="2"/>
        <v>5029.6310000000003</v>
      </c>
      <c r="S80" s="468">
        <f ca="1">SUM(OFFSET(S$5,4*(ROW()-ROW(S$74)),0):OFFSET(S$8,4*(ROW()-ROW(S$74)),0))</f>
        <v>348.24</v>
      </c>
      <c r="T80" s="473">
        <f t="shared" ca="1" si="3"/>
        <v>696.00103376981383</v>
      </c>
      <c r="U80" s="474">
        <f t="shared" ca="1" si="3"/>
        <v>1542.4267746381806</v>
      </c>
      <c r="V80" s="493"/>
      <c r="W80" s="472">
        <f t="shared" ca="1" si="4"/>
        <v>2337.6880000000001</v>
      </c>
      <c r="X80" s="474">
        <f t="shared" ca="1" si="4"/>
        <v>108.61328139519324</v>
      </c>
      <c r="Y80" s="3"/>
      <c r="Z80" s="2"/>
    </row>
    <row r="81" spans="1:26" ht="15.6">
      <c r="A81" s="195"/>
      <c r="B81" s="492">
        <v>2019</v>
      </c>
      <c r="C81" s="468">
        <f t="shared" ca="1" si="5"/>
        <v>5773.41</v>
      </c>
      <c r="D81" s="468">
        <f t="shared" ca="1" si="0"/>
        <v>7112.6589999999997</v>
      </c>
      <c r="E81" s="468">
        <f t="shared" ca="1" si="0"/>
        <v>2033.414</v>
      </c>
      <c r="F81" s="468">
        <f t="shared" ca="1" si="0"/>
        <v>1452.5540000000001</v>
      </c>
      <c r="G81" s="468">
        <f t="shared" ca="1" si="0"/>
        <v>580.86</v>
      </c>
      <c r="H81" s="468">
        <f t="shared" ca="1" si="0"/>
        <v>10852.655000000001</v>
      </c>
      <c r="I81" s="468">
        <f ca="1">SUM(OFFSET(I$5,4*(ROW()-ROW(I$74)),0):OFFSET(I$8,4*(ROW()-ROW(I$74)),0))</f>
        <v>1452.962</v>
      </c>
      <c r="J81" s="473">
        <f t="shared" ca="1" si="1"/>
        <v>886.88272645809047</v>
      </c>
      <c r="K81" s="473">
        <f t="shared" ca="1" si="1"/>
        <v>139.94956509530186</v>
      </c>
      <c r="L81" s="473">
        <f t="shared" ca="1" si="1"/>
        <v>99.971919430790351</v>
      </c>
      <c r="M81" s="473">
        <f t="shared" ca="1" si="1"/>
        <v>39.977645664511527</v>
      </c>
      <c r="N81" s="474">
        <f t="shared" ca="1" si="1"/>
        <v>746.93316136278861</v>
      </c>
      <c r="O81" s="487"/>
      <c r="P81" s="479">
        <f t="shared" ca="1" si="2"/>
        <v>2584.1680000000001</v>
      </c>
      <c r="Q81" s="473">
        <f t="shared" ca="1" si="2"/>
        <v>352.13600000000002</v>
      </c>
      <c r="R81" s="473">
        <f t="shared" ca="1" si="2"/>
        <v>5271.2359999999999</v>
      </c>
      <c r="S81" s="468">
        <f ca="1">SUM(OFFSET(S$5,4*(ROW()-ROW(S$74)),0):OFFSET(S$8,4*(ROW()-ROW(S$74)),0))</f>
        <v>361.887</v>
      </c>
      <c r="T81" s="473">
        <f t="shared" ca="1" si="3"/>
        <v>714.08146741938788</v>
      </c>
      <c r="U81" s="474">
        <f t="shared" ca="1" si="3"/>
        <v>1553.9027375948847</v>
      </c>
      <c r="V81" s="493"/>
      <c r="W81" s="472">
        <f t="shared" ca="1" si="4"/>
        <v>2385.5500000000002</v>
      </c>
      <c r="X81" s="474">
        <f t="shared" ca="1" si="4"/>
        <v>106.78757216571222</v>
      </c>
      <c r="Y81" s="3"/>
      <c r="Z81" s="2"/>
    </row>
    <row r="82" spans="1:26" ht="15.6">
      <c r="A82" s="195"/>
      <c r="B82" s="492">
        <v>2020</v>
      </c>
      <c r="C82" s="468">
        <f t="shared" ca="1" si="5"/>
        <v>6135.82</v>
      </c>
      <c r="D82" s="468">
        <f t="shared" ca="1" si="0"/>
        <v>7565.598</v>
      </c>
      <c r="E82" s="468">
        <f t="shared" ca="1" si="0"/>
        <v>2091.681</v>
      </c>
      <c r="F82" s="468">
        <f t="shared" ca="1" si="0"/>
        <v>1499.76</v>
      </c>
      <c r="G82" s="468">
        <f t="shared" ca="1" si="0"/>
        <v>591.92100000000005</v>
      </c>
      <c r="H82" s="468">
        <f t="shared" ca="1" si="0"/>
        <v>11609.736999999999</v>
      </c>
      <c r="I82" s="468">
        <f ca="1">SUM(OFFSET(I$5,4*(ROW()-ROW(I$74)),0):OFFSET(I$8,4*(ROW()-ROW(I$74)),0))</f>
        <v>1453.866</v>
      </c>
      <c r="J82" s="473">
        <f t="shared" ca="1" si="1"/>
        <v>942.41271203811084</v>
      </c>
      <c r="K82" s="473">
        <f t="shared" ca="1" si="1"/>
        <v>143.87027415181316</v>
      </c>
      <c r="L82" s="473">
        <f t="shared" ca="1" si="1"/>
        <v>103.15668706744638</v>
      </c>
      <c r="M82" s="473">
        <f t="shared" ca="1" si="1"/>
        <v>40.713587084366786</v>
      </c>
      <c r="N82" s="474">
        <f t="shared" ca="1" si="1"/>
        <v>798.54243788629753</v>
      </c>
      <c r="O82" s="487"/>
      <c r="P82" s="479">
        <f t="shared" ca="1" si="2"/>
        <v>2849.4650000000001</v>
      </c>
      <c r="Q82" s="473">
        <f t="shared" ca="1" si="2"/>
        <v>391.73500000000001</v>
      </c>
      <c r="R82" s="473">
        <f t="shared" ca="1" si="2"/>
        <v>5620.6909999999998</v>
      </c>
      <c r="S82" s="468">
        <f ca="1">SUM(OFFSET(S$5,4*(ROW()-ROW(S$74)),0):OFFSET(S$8,4*(ROW()-ROW(S$74)),0))</f>
        <v>361.53999999999996</v>
      </c>
      <c r="T82" s="473">
        <f t="shared" ca="1" si="3"/>
        <v>788.1465398019584</v>
      </c>
      <c r="U82" s="474">
        <f t="shared" ca="1" si="3"/>
        <v>1663.0043701941695</v>
      </c>
      <c r="V82" s="493"/>
      <c r="W82" s="472">
        <f t="shared" ca="1" si="4"/>
        <v>2483.4160000000002</v>
      </c>
      <c r="X82" s="474">
        <f t="shared" ca="1" si="4"/>
        <v>118.01692543986375</v>
      </c>
      <c r="Y82" s="3"/>
      <c r="Z82" s="2"/>
    </row>
    <row r="83" spans="1:26" ht="15.6">
      <c r="A83" s="195"/>
      <c r="B83" s="492">
        <v>2021</v>
      </c>
      <c r="C83" s="468">
        <f t="shared" ca="1" si="5"/>
        <v>6632.9459999999999</v>
      </c>
      <c r="D83" s="468">
        <f t="shared" ca="1" si="0"/>
        <v>7673.3549999999996</v>
      </c>
      <c r="E83" s="468">
        <f t="shared" ca="1" si="0"/>
        <v>2126.2379999999998</v>
      </c>
      <c r="F83" s="468">
        <f t="shared" ca="1" si="0"/>
        <v>1562.431</v>
      </c>
      <c r="G83" s="468">
        <f t="shared" ca="1" si="0"/>
        <v>563.80700000000002</v>
      </c>
      <c r="H83" s="468">
        <f t="shared" ca="1" si="0"/>
        <v>12180.063</v>
      </c>
      <c r="I83" s="468">
        <f ca="1">SUM(OFFSET(I$5,4*(ROW()-ROW(I$74)),0):OFFSET(I$8,4*(ROW()-ROW(I$74)),0))</f>
        <v>1508.2190000000001</v>
      </c>
      <c r="J83" s="473">
        <f t="shared" ca="1" si="1"/>
        <v>948.55594578771377</v>
      </c>
      <c r="K83" s="473">
        <f t="shared" ca="1" si="1"/>
        <v>140.97674144139543</v>
      </c>
      <c r="L83" s="473">
        <f t="shared" ca="1" si="1"/>
        <v>103.5944382082443</v>
      </c>
      <c r="M83" s="473">
        <f t="shared" ca="1" si="1"/>
        <v>37.382303233151156</v>
      </c>
      <c r="N83" s="474">
        <f t="shared" ca="1" si="1"/>
        <v>807.57920434631831</v>
      </c>
      <c r="O83" s="487"/>
      <c r="P83" s="479">
        <f t="shared" ca="1" si="2"/>
        <v>2953.076</v>
      </c>
      <c r="Q83" s="473">
        <f t="shared" ca="1" si="2"/>
        <v>392.041</v>
      </c>
      <c r="R83" s="473">
        <f t="shared" ca="1" si="2"/>
        <v>5880.2280000000001</v>
      </c>
      <c r="S83" s="488">
        <f ca="1">SUM(OFFSET(S$5,4*(ROW()-ROW(S$74)),0):OFFSET(S$8,4*(ROW()-ROW(S$74)),0))</f>
        <v>379.73</v>
      </c>
      <c r="T83" s="473">
        <f t="shared" ca="1" si="3"/>
        <v>777.67782371685144</v>
      </c>
      <c r="U83" s="474">
        <f t="shared" ca="1" si="3"/>
        <v>1651.770731835778</v>
      </c>
      <c r="V83" s="493"/>
      <c r="W83" s="472">
        <f t="shared" ca="1" si="4"/>
        <v>2518.279</v>
      </c>
      <c r="X83" s="474">
        <f t="shared" ca="1" si="4"/>
        <v>110.25358579979066</v>
      </c>
      <c r="Y83" s="3"/>
      <c r="Z83" s="2"/>
    </row>
    <row r="84" spans="1:26" ht="15.6">
      <c r="A84" s="195"/>
      <c r="B84" s="492">
        <v>2022</v>
      </c>
      <c r="C84" s="468">
        <f t="shared" ca="1" si="5"/>
        <v>7215.1880000000001</v>
      </c>
      <c r="D84" s="468">
        <f t="shared" ca="1" si="0"/>
        <v>6838.12</v>
      </c>
      <c r="E84" s="468">
        <f t="shared" ca="1" si="0"/>
        <v>2205.0320000000002</v>
      </c>
      <c r="F84" s="468">
        <f t="shared" ca="1" si="0"/>
        <v>1619.6110000000001</v>
      </c>
      <c r="G84" s="468">
        <f t="shared" ca="1" si="0"/>
        <v>585.42100000000005</v>
      </c>
      <c r="H84" s="468">
        <f t="shared" ca="1" si="0"/>
        <v>11848.276</v>
      </c>
      <c r="I84" s="468">
        <f ca="1">SUM(OFFSET(I$5,4*(ROW()-ROW(I$74)),0):OFFSET(I$8,4*(ROW()-ROW(I$74)),0))</f>
        <v>1604.0770000000002</v>
      </c>
      <c r="J84" s="473">
        <f t="shared" ca="1" si="1"/>
        <v>876.09933937086555</v>
      </c>
      <c r="K84" s="473">
        <f t="shared" ca="1" si="1"/>
        <v>137.46422397428552</v>
      </c>
      <c r="L84" s="473">
        <f t="shared" ca="1" si="1"/>
        <v>100.96840737695258</v>
      </c>
      <c r="M84" s="473">
        <f t="shared" ca="1" si="1"/>
        <v>36.495816597332919</v>
      </c>
      <c r="N84" s="474">
        <f t="shared" ca="1" si="1"/>
        <v>738.63511539657998</v>
      </c>
      <c r="O84" s="15"/>
      <c r="P84" s="479">
        <f t="shared" ca="1" si="2"/>
        <v>2899.027</v>
      </c>
      <c r="Q84" s="473">
        <f t="shared" ca="1" si="2"/>
        <v>395.53699999999998</v>
      </c>
      <c r="R84" s="473">
        <f t="shared" ca="1" si="2"/>
        <v>5447.6909999999998</v>
      </c>
      <c r="S84" s="488">
        <f ca="1">SUM(OFFSET(S$5,4*(ROW()-ROW(S$74)),0):OFFSET(S$8,4*(ROW()-ROW(S$74)),0))</f>
        <v>416.11400000000003</v>
      </c>
      <c r="T84" s="473">
        <f t="shared" ca="1" si="3"/>
        <v>696.69057037254208</v>
      </c>
      <c r="U84" s="474">
        <f t="shared" ca="1" si="3"/>
        <v>1404.2373003551911</v>
      </c>
      <c r="V84" s="494"/>
      <c r="W84" s="472">
        <f t="shared" ca="1" si="4"/>
        <v>2600.569</v>
      </c>
      <c r="X84" s="474">
        <f t="shared" ca="1" si="4"/>
        <v>103.77448991033849</v>
      </c>
      <c r="Y84" s="3"/>
      <c r="Z84" s="2"/>
    </row>
    <row r="85" spans="1:26" ht="15.6">
      <c r="A85" s="195"/>
      <c r="B85" s="492">
        <v>2023</v>
      </c>
      <c r="C85" s="468">
        <f t="shared" ca="1" si="5"/>
        <v>7138.1459000000004</v>
      </c>
      <c r="D85" s="468">
        <f t="shared" ca="1" si="0"/>
        <v>6869.6791736309979</v>
      </c>
      <c r="E85" s="468">
        <f t="shared" ca="1" si="0"/>
        <v>2262.6366236309982</v>
      </c>
      <c r="F85" s="468">
        <f t="shared" ca="1" si="0"/>
        <v>1616.5883126309982</v>
      </c>
      <c r="G85" s="468">
        <f t="shared" ca="1" si="0"/>
        <v>646.04831100000001</v>
      </c>
      <c r="H85" s="468">
        <f t="shared" ca="1" si="0"/>
        <v>11745.18845</v>
      </c>
      <c r="I85" s="468">
        <f ca="1">SUM(OFFSET(I$5,4*(ROW()-ROW(I$74)),0):OFFSET(I$8,4*(ROW()-ROW(I$74)),0))</f>
        <v>1741.610224</v>
      </c>
      <c r="J85" s="473">
        <f t="shared" ca="1" si="1"/>
        <v>804.30310299045402</v>
      </c>
      <c r="K85" s="473">
        <f t="shared" ca="1" si="1"/>
        <v>129.91636087403896</v>
      </c>
      <c r="L85" s="473">
        <f t="shared" ca="1" si="1"/>
        <v>92.821475801751959</v>
      </c>
      <c r="M85" s="473">
        <f t="shared" ca="1" si="1"/>
        <v>37.094885072286985</v>
      </c>
      <c r="N85" s="474">
        <f t="shared" ca="1" si="1"/>
        <v>674.38674211641512</v>
      </c>
      <c r="O85" s="15"/>
      <c r="P85" s="479">
        <f t="shared" ca="1" si="2"/>
        <v>2783.4640899999999</v>
      </c>
      <c r="Q85" s="473">
        <f t="shared" ca="1" si="2"/>
        <v>393.24243000000001</v>
      </c>
      <c r="R85" s="473">
        <f t="shared" ca="1" si="2"/>
        <v>5496.8331699999999</v>
      </c>
      <c r="S85" s="488">
        <f ca="1">SUM(OFFSET(S$5,4*(ROW()-ROW(S$74)),0):OFFSET(S$8,4*(ROW()-ROW(S$74)),0))</f>
        <v>436.7782105</v>
      </c>
      <c r="T85" s="473">
        <f t="shared" ca="1" si="3"/>
        <v>637.27173725393516</v>
      </c>
      <c r="U85" s="474">
        <f t="shared" ca="1" si="3"/>
        <v>1348.5278016175216</v>
      </c>
      <c r="V85" s="494"/>
      <c r="W85" s="472">
        <f t="shared" ca="1" si="4"/>
        <v>2655.879053630998</v>
      </c>
      <c r="X85" s="474">
        <f t="shared" ca="1" si="4"/>
        <v>98.1946443615562</v>
      </c>
      <c r="Y85" s="3"/>
      <c r="Z85" s="2"/>
    </row>
    <row r="86" spans="1:26" ht="15.6">
      <c r="A86" s="195"/>
      <c r="B86" s="492">
        <v>2024</v>
      </c>
      <c r="C86" s="468">
        <f t="shared" ca="1" si="5"/>
        <v>6994.8232900000003</v>
      </c>
      <c r="D86" s="468">
        <f t="shared" ca="1" si="0"/>
        <v>7070.6502746095093</v>
      </c>
      <c r="E86" s="468">
        <f t="shared" ca="1" si="0"/>
        <v>2320.2299946095086</v>
      </c>
      <c r="F86" s="468">
        <f t="shared" ca="1" si="0"/>
        <v>1608.9189396095085</v>
      </c>
      <c r="G86" s="468">
        <f t="shared" ref="D86:H90" ca="1" si="6">OFFSET(G$8,4*(ROW()-ROW(G$74)),0)</f>
        <v>711.31105500000001</v>
      </c>
      <c r="H86" s="468">
        <f t="shared" ca="1" si="6"/>
        <v>11745.243570000001</v>
      </c>
      <c r="I86" s="468">
        <f ca="1">SUM(OFFSET(I$5,4*(ROW()-ROW(I$74)),0):OFFSET(I$8,4*(ROW()-ROW(I$74)),0))</f>
        <v>1797.26152</v>
      </c>
      <c r="J86" s="473">
        <f t="shared" ca="1" si="1"/>
        <v>782.60583716328108</v>
      </c>
      <c r="K86" s="473">
        <f t="shared" ca="1" si="1"/>
        <v>129.09807330707824</v>
      </c>
      <c r="L86" s="473">
        <f t="shared" ca="1" si="1"/>
        <v>89.520580155163415</v>
      </c>
      <c r="M86" s="473">
        <f t="shared" ca="1" si="1"/>
        <v>39.577493151914808</v>
      </c>
      <c r="N86" s="474">
        <f t="shared" ca="1" si="1"/>
        <v>653.5077638562027</v>
      </c>
      <c r="O86" s="15"/>
      <c r="P86" s="479">
        <f t="shared" ca="1" si="2"/>
        <v>2831.0685699999999</v>
      </c>
      <c r="Q86" s="473">
        <f t="shared" ca="1" si="2"/>
        <v>396.63839100000001</v>
      </c>
      <c r="R86" s="473">
        <f t="shared" ca="1" si="2"/>
        <v>5659.6888789999994</v>
      </c>
      <c r="S86" s="473">
        <f ca="1">SUM(OFFSET(S$5,4*(ROW()-ROW(S$74)),0):OFFSET(S$8,4*(ROW()-ROW(S$74)),0))</f>
        <v>428.75645345063754</v>
      </c>
      <c r="T86" s="473">
        <f t="shared" ca="1" si="3"/>
        <v>660.29759953827477</v>
      </c>
      <c r="U86" s="495">
        <f t="shared" ca="1" si="3"/>
        <v>1412.5332041672141</v>
      </c>
      <c r="V86" s="494"/>
      <c r="W86" s="479">
        <f t="shared" ca="1" si="4"/>
        <v>2716.8683856095086</v>
      </c>
      <c r="X86" s="495">
        <f t="shared" ca="1" si="4"/>
        <v>98.210932790966098</v>
      </c>
      <c r="Y86" s="3"/>
      <c r="Z86" s="2"/>
    </row>
    <row r="87" spans="1:26" ht="15.6">
      <c r="A87" s="195"/>
      <c r="B87" s="492">
        <v>2025</v>
      </c>
      <c r="C87" s="468">
        <f t="shared" ca="1" si="5"/>
        <v>7113.4632700000002</v>
      </c>
      <c r="D87" s="468">
        <f t="shared" ca="1" si="6"/>
        <v>7299.828321158644</v>
      </c>
      <c r="E87" s="468">
        <f t="shared" ca="1" si="6"/>
        <v>2399.5719311586436</v>
      </c>
      <c r="F87" s="468">
        <f t="shared" ca="1" si="6"/>
        <v>1611.9425051586436</v>
      </c>
      <c r="G87" s="468">
        <f t="shared" ca="1" si="6"/>
        <v>787.62942599999997</v>
      </c>
      <c r="H87" s="468">
        <f t="shared" ca="1" si="6"/>
        <v>12013.719660000001</v>
      </c>
      <c r="I87" s="468">
        <f ca="1">SUM(OFFSET(I$5,4*(ROW()-ROW(I$74)),0):OFFSET(I$8,4*(ROW()-ROW(I$74)),0))</f>
        <v>1868.943544</v>
      </c>
      <c r="J87" s="473">
        <f t="shared" ca="1" si="1"/>
        <v>771.19994541465098</v>
      </c>
      <c r="K87" s="473">
        <f t="shared" ca="1" si="1"/>
        <v>128.39188957109792</v>
      </c>
      <c r="L87" s="473">
        <f t="shared" ca="1" si="1"/>
        <v>86.248860236232133</v>
      </c>
      <c r="M87" s="473">
        <f t="shared" ca="1" si="1"/>
        <v>42.143029334865773</v>
      </c>
      <c r="N87" s="474">
        <f t="shared" ca="1" si="1"/>
        <v>642.80805584355312</v>
      </c>
      <c r="O87" s="15"/>
      <c r="P87" s="479">
        <f t="shared" ca="1" si="2"/>
        <v>2907.8177999999998</v>
      </c>
      <c r="Q87" s="473">
        <f t="shared" ca="1" si="2"/>
        <v>403.22527100000002</v>
      </c>
      <c r="R87" s="473">
        <f t="shared" ca="1" si="2"/>
        <v>5897.6902190000001</v>
      </c>
      <c r="S87" s="473">
        <f ca="1">SUM(OFFSET(S$5,4*(ROW()-ROW(S$74)),0):OFFSET(S$8,4*(ROW()-ROW(S$74)),0))</f>
        <v>442.32454669828218</v>
      </c>
      <c r="T87" s="473">
        <f t="shared" ca="1" si="3"/>
        <v>657.39462611906015</v>
      </c>
      <c r="U87" s="495">
        <f t="shared" ca="1" si="3"/>
        <v>1424.5005250178829</v>
      </c>
      <c r="V87" s="494"/>
      <c r="W87" s="479">
        <f t="shared" ca="1" si="4"/>
        <v>2802.7972021586438</v>
      </c>
      <c r="X87" s="495">
        <f t="shared" ca="1" si="4"/>
        <v>98.313697392060419</v>
      </c>
      <c r="Y87" s="496"/>
      <c r="Z87" s="2"/>
    </row>
    <row r="88" spans="1:26" ht="15.6">
      <c r="A88" s="195"/>
      <c r="B88" s="492">
        <v>2026</v>
      </c>
      <c r="C88" s="468">
        <f t="shared" ca="1" si="5"/>
        <v>7369.76217</v>
      </c>
      <c r="D88" s="468">
        <f t="shared" ca="1" si="6"/>
        <v>7548.6558182973322</v>
      </c>
      <c r="E88" s="468">
        <f t="shared" ca="1" si="6"/>
        <v>2510.1465182973325</v>
      </c>
      <c r="F88" s="468">
        <f t="shared" ca="1" si="6"/>
        <v>1651.7775272973324</v>
      </c>
      <c r="G88" s="468">
        <f t="shared" ca="1" si="6"/>
        <v>858.36899100000005</v>
      </c>
      <c r="H88" s="468">
        <f t="shared" ca="1" si="6"/>
        <v>12408.27147</v>
      </c>
      <c r="I88" s="468">
        <f ca="1">SUM(OFFSET(I$5,4*(ROW()-ROW(I$74)),0):OFFSET(I$8,4*(ROW()-ROW(I$74)),0))</f>
        <v>1925.470345</v>
      </c>
      <c r="J88" s="473">
        <f t="shared" ca="1" si="1"/>
        <v>774.79344343251023</v>
      </c>
      <c r="K88" s="473">
        <f t="shared" ca="1" si="1"/>
        <v>130.36536889885636</v>
      </c>
      <c r="L88" s="473">
        <f t="shared" ca="1" si="1"/>
        <v>85.785664348797468</v>
      </c>
      <c r="M88" s="473">
        <f t="shared" ca="1" si="1"/>
        <v>44.579704550058914</v>
      </c>
      <c r="N88" s="474">
        <f t="shared" ca="1" si="1"/>
        <v>644.42807453365378</v>
      </c>
      <c r="O88" s="15"/>
      <c r="P88" s="479">
        <f t="shared" ca="1" si="2"/>
        <v>2995.3642799999998</v>
      </c>
      <c r="Q88" s="473">
        <f t="shared" ca="1" si="2"/>
        <v>410.10194200000001</v>
      </c>
      <c r="R88" s="473">
        <f t="shared" ca="1" si="2"/>
        <v>6162.168208000001</v>
      </c>
      <c r="S88" s="473">
        <f ca="1">SUM(OFFSET(S$5,4*(ROW()-ROW(S$74)),0):OFFSET(S$8,4*(ROW()-ROW(S$74)),0))</f>
        <v>461.17891216433645</v>
      </c>
      <c r="T88" s="473">
        <f t="shared" ca="1" si="3"/>
        <v>649.5015710806465</v>
      </c>
      <c r="U88" s="473">
        <f t="shared" ca="1" si="3"/>
        <v>1425.102054028446</v>
      </c>
      <c r="V88" s="497"/>
      <c r="W88" s="479">
        <f t="shared" ca="1" si="4"/>
        <v>2920.2484602973327</v>
      </c>
      <c r="X88" s="495">
        <f t="shared" ca="1" si="4"/>
        <v>98.757568039576256</v>
      </c>
      <c r="Y88" s="3"/>
      <c r="Z88" s="2"/>
    </row>
    <row r="89" spans="1:26" ht="15.6">
      <c r="A89" s="195"/>
      <c r="B89" s="492">
        <v>2027</v>
      </c>
      <c r="C89" s="468">
        <f t="shared" ca="1" si="5"/>
        <v>7690.6354099999999</v>
      </c>
      <c r="D89" s="468">
        <f t="shared" ca="1" si="6"/>
        <v>7810.008947692425</v>
      </c>
      <c r="E89" s="468">
        <f t="shared" ca="1" si="6"/>
        <v>2644.1148376924248</v>
      </c>
      <c r="F89" s="468">
        <f t="shared" ca="1" si="6"/>
        <v>1712.3986296924245</v>
      </c>
      <c r="G89" s="468">
        <f t="shared" ca="1" si="6"/>
        <v>931.71620799999994</v>
      </c>
      <c r="H89" s="468">
        <f t="shared" ca="1" si="6"/>
        <v>12856.52952</v>
      </c>
      <c r="I89" s="468">
        <f ca="1">SUM(OFFSET(I$5,4*(ROW()-ROW(I$74)),0):OFFSET(I$8,4*(ROW()-ROW(I$74)),0))</f>
        <v>1989.3244690000001</v>
      </c>
      <c r="J89" s="473">
        <f t="shared" ca="1" si="1"/>
        <v>779.19135863665008</v>
      </c>
      <c r="K89" s="473">
        <f t="shared" ca="1" si="1"/>
        <v>132.91521211829144</v>
      </c>
      <c r="L89" s="473">
        <f t="shared" ca="1" si="1"/>
        <v>86.079403153032061</v>
      </c>
      <c r="M89" s="473">
        <f t="shared" ca="1" si="1"/>
        <v>46.835808965259346</v>
      </c>
      <c r="N89" s="474">
        <f t="shared" ca="1" si="1"/>
        <v>646.27614651835859</v>
      </c>
      <c r="O89" s="15"/>
      <c r="P89" s="479">
        <f t="shared" ca="1" si="2"/>
        <v>3082.6057999999998</v>
      </c>
      <c r="Q89" s="473">
        <f t="shared" ca="1" si="2"/>
        <v>417.23966200000001</v>
      </c>
      <c r="R89" s="473">
        <f t="shared" ca="1" si="2"/>
        <v>6433.2586380000002</v>
      </c>
      <c r="S89" s="473">
        <f ca="1">SUM(OFFSET(S$5,4*(ROW()-ROW(S$74)),0):OFFSET(S$8,4*(ROW()-ROW(S$74)),0))</f>
        <v>483.03427867020355</v>
      </c>
      <c r="T89" s="473">
        <f t="shared" ca="1" si="3"/>
        <v>638.1753710081266</v>
      </c>
      <c r="U89" s="495">
        <f t="shared" ca="1" si="3"/>
        <v>1418.2219777154253</v>
      </c>
      <c r="V89" s="498"/>
      <c r="W89" s="479">
        <f t="shared" ca="1" si="4"/>
        <v>3061.3544996924247</v>
      </c>
      <c r="X89" s="495">
        <f t="shared" ca="1" si="4"/>
        <v>99.822847246890404</v>
      </c>
      <c r="Y89" s="497"/>
      <c r="Z89" s="2"/>
    </row>
    <row r="90" spans="1:26" ht="15.6">
      <c r="A90" s="195"/>
      <c r="B90" s="492">
        <v>2028</v>
      </c>
      <c r="C90" s="468">
        <f t="shared" ca="1" si="5"/>
        <v>8039.2293399999999</v>
      </c>
      <c r="D90" s="468">
        <f t="shared" ca="1" si="6"/>
        <v>8090.0679948999177</v>
      </c>
      <c r="E90" s="468">
        <f t="shared" ca="1" si="6"/>
        <v>2799.6957448999178</v>
      </c>
      <c r="F90" s="468">
        <f t="shared" ca="1" si="6"/>
        <v>1792.7043048999178</v>
      </c>
      <c r="G90" s="468">
        <f t="shared" ca="1" si="6"/>
        <v>1006.9914399999999</v>
      </c>
      <c r="H90" s="468">
        <f t="shared" ca="1" si="6"/>
        <v>13329.60159</v>
      </c>
      <c r="I90" s="468">
        <f ca="1">SUM(OFFSET(I$5,4*(ROW()-ROW(I$74)),0):OFFSET(I$8,4*(ROW()-ROW(I$74)),0))</f>
        <v>2066.847597</v>
      </c>
      <c r="J90" s="473">
        <f t="shared" ca="1" si="1"/>
        <v>780.3815510302436</v>
      </c>
      <c r="K90" s="473">
        <f t="shared" ca="1" si="1"/>
        <v>135.45729007613511</v>
      </c>
      <c r="L90" s="473">
        <f t="shared" ca="1" si="1"/>
        <v>86.736163203421611</v>
      </c>
      <c r="M90" s="473">
        <f t="shared" ca="1" si="1"/>
        <v>48.721126872713484</v>
      </c>
      <c r="N90" s="474">
        <f t="shared" ca="1" si="1"/>
        <v>644.92426095410849</v>
      </c>
      <c r="O90" s="487"/>
      <c r="P90" s="480">
        <f t="shared" ca="1" si="2"/>
        <v>3171.5493199999996</v>
      </c>
      <c r="Q90" s="481">
        <f t="shared" ca="1" si="2"/>
        <v>425.15828999999997</v>
      </c>
      <c r="R90" s="481">
        <f t="shared" ca="1" si="2"/>
        <v>6723.3420999999998</v>
      </c>
      <c r="S90" s="481">
        <f ca="1">SUM(OFFSET(S$5,4*(ROW()-ROW(S$74)),0):OFFSET(S$8,4*(ROW()-ROW(S$74)),0))</f>
        <v>506.57596396228826</v>
      </c>
      <c r="T90" s="481">
        <f t="shared" ca="1" si="3"/>
        <v>626.07576071969015</v>
      </c>
      <c r="U90" s="499">
        <f t="shared" ca="1" si="3"/>
        <v>1411.1408551812312</v>
      </c>
      <c r="V90" s="500"/>
      <c r="W90" s="480">
        <f t="shared" ca="1" si="4"/>
        <v>3224.8540348999177</v>
      </c>
      <c r="X90" s="499">
        <f t="shared" ca="1" si="4"/>
        <v>101.44644585656502</v>
      </c>
      <c r="Y90" s="497"/>
      <c r="Z90" s="2"/>
    </row>
    <row r="91" spans="1:26" ht="15.6">
      <c r="A91" s="195"/>
      <c r="B91" s="501" t="s">
        <v>134</v>
      </c>
      <c r="C91" s="484">
        <f ca="1">OFFSET(C$9,4*(ROW()-ROW(C$91)),0)</f>
        <v>4082.7984849999998</v>
      </c>
      <c r="D91" s="484">
        <f t="shared" ref="C91:H107" ca="1" si="7">OFFSET(D$9,4*(ROW()-ROW(D$91)),0)</f>
        <v>5382.1229999999996</v>
      </c>
      <c r="E91" s="484">
        <f t="shared" ca="1" si="7"/>
        <v>1706.74</v>
      </c>
      <c r="F91" s="484">
        <f t="shared" ca="1" si="7"/>
        <v>1261.1010000000001</v>
      </c>
      <c r="G91" s="484">
        <f t="shared" ca="1" si="7"/>
        <v>445.63900000000001</v>
      </c>
      <c r="H91" s="484">
        <f t="shared" ca="1" si="7"/>
        <v>7758.1814849999992</v>
      </c>
      <c r="I91" s="484">
        <f ca="1">SUM(OFFSET(I$6,4*(ROW()-ROW(I$91)),0):OFFSET(I$9,4*(ROW()-ROW(I$91)),0))</f>
        <v>1133.7469999999998</v>
      </c>
      <c r="J91" s="484">
        <f t="shared" ref="J91:N107" ca="1" si="8">OFFSET(J$9,4*(ROW()-ROW(J$91)),0)</f>
        <v>834.83541610253428</v>
      </c>
      <c r="K91" s="484">
        <f t="shared" ca="1" si="8"/>
        <v>150.53975887036529</v>
      </c>
      <c r="L91" s="484">
        <f t="shared" ca="1" si="8"/>
        <v>111.23301759563644</v>
      </c>
      <c r="M91" s="484">
        <f t="shared" ca="1" si="8"/>
        <v>39.306741274728843</v>
      </c>
      <c r="N91" s="502">
        <f t="shared" ca="1" si="8"/>
        <v>684.29565723216911</v>
      </c>
      <c r="O91" s="15"/>
      <c r="P91" s="503">
        <f t="shared" ref="P91:R107" ca="1" si="9">OFFSET(P$9,4*(ROW()-ROW(P$91)),0)</f>
        <v>1841.433</v>
      </c>
      <c r="Q91" s="488">
        <f t="shared" ca="1" si="9"/>
        <v>332.90300000000002</v>
      </c>
      <c r="R91" s="488">
        <f t="shared" ca="1" si="9"/>
        <v>4229.33</v>
      </c>
      <c r="S91" s="488">
        <f ca="1">SUM(OFFSET(S$6,4*(ROW()-ROW(S$91)),0):OFFSET(S$9,4*(ROW()-ROW(S$91)),0))</f>
        <v>269.42700000000002</v>
      </c>
      <c r="T91" s="488">
        <f t="shared" ref="T91:U107" ca="1" si="10">OFFSET(T$9,4*(ROW()-ROW(T$91)),0)</f>
        <v>683.46268191383933</v>
      </c>
      <c r="U91" s="504">
        <f t="shared" ca="1" si="10"/>
        <v>1693.3095049865085</v>
      </c>
      <c r="V91" s="505"/>
      <c r="W91" s="488">
        <f t="shared" ref="W91:X107" ca="1" si="11">OFFSET(W$9,4*(ROW()-ROW(W$91)),0)</f>
        <v>2039.643</v>
      </c>
      <c r="X91" s="506">
        <f t="shared" ca="1" si="11"/>
        <v>118.0954470868744</v>
      </c>
      <c r="Y91" s="507"/>
      <c r="Z91" s="2"/>
    </row>
    <row r="92" spans="1:26" ht="15.6">
      <c r="A92" s="195"/>
      <c r="B92" s="467" t="s">
        <v>135</v>
      </c>
      <c r="C92" s="468">
        <f t="shared" ca="1" si="7"/>
        <v>4353.0873190000002</v>
      </c>
      <c r="D92" s="468">
        <f t="shared" ca="1" si="7"/>
        <v>5545.3980000000001</v>
      </c>
      <c r="E92" s="468">
        <f t="shared" ca="1" si="7"/>
        <v>1731.7080000000001</v>
      </c>
      <c r="F92" s="468">
        <f t="shared" ca="1" si="7"/>
        <v>1277.3130000000001</v>
      </c>
      <c r="G92" s="468">
        <f t="shared" ca="1" si="7"/>
        <v>454.39499999999998</v>
      </c>
      <c r="H92" s="468">
        <f t="shared" ca="1" si="7"/>
        <v>8166.7773189999998</v>
      </c>
      <c r="I92" s="468">
        <f ca="1">SUM(OFFSET(I$6,4*(ROW()-ROW(I$91)),0):OFFSET(I$9,4*(ROW()-ROW(I$91)),0))</f>
        <v>1193.153</v>
      </c>
      <c r="J92" s="468">
        <f t="shared" ca="1" si="8"/>
        <v>829.60737801438711</v>
      </c>
      <c r="K92" s="468">
        <f t="shared" ca="1" si="8"/>
        <v>145.13712826435503</v>
      </c>
      <c r="L92" s="468">
        <f t="shared" ca="1" si="8"/>
        <v>107.05357988455798</v>
      </c>
      <c r="M92" s="468">
        <f t="shared" ca="1" si="8"/>
        <v>38.083548379797058</v>
      </c>
      <c r="N92" s="504">
        <f t="shared" ca="1" si="8"/>
        <v>684.47024975003194</v>
      </c>
      <c r="O92" s="15"/>
      <c r="P92" s="503">
        <f t="shared" ca="1" si="9"/>
        <v>1859.8219999999999</v>
      </c>
      <c r="Q92" s="468">
        <f t="shared" ca="1" si="9"/>
        <v>311.36500000000001</v>
      </c>
      <c r="R92" s="468">
        <f t="shared" ca="1" si="9"/>
        <v>4412.0039999999999</v>
      </c>
      <c r="S92" s="468">
        <f ca="1">SUM(OFFSET(S$6,4*(ROW()-ROW(S$91)),0):OFFSET(S$9,4*(ROW()-ROW(S$91)),0))</f>
        <v>273.28799999999995</v>
      </c>
      <c r="T92" s="468">
        <f t="shared" ca="1" si="10"/>
        <v>680.53555223793228</v>
      </c>
      <c r="U92" s="506">
        <f t="shared" ca="1" si="10"/>
        <v>1728.3484821872896</v>
      </c>
      <c r="V92" s="505"/>
      <c r="W92" s="468">
        <f t="shared" ca="1" si="11"/>
        <v>2043.0730000000001</v>
      </c>
      <c r="X92" s="506">
        <f t="shared" ca="1" si="11"/>
        <v>113.42528799444831</v>
      </c>
      <c r="Y92" s="3"/>
      <c r="Z92" s="2"/>
    </row>
    <row r="93" spans="1:26" ht="15.6">
      <c r="A93" s="195"/>
      <c r="B93" s="467" t="s">
        <v>136</v>
      </c>
      <c r="C93" s="468">
        <f t="shared" ca="1" si="7"/>
        <v>4722.300459</v>
      </c>
      <c r="D93" s="468">
        <f t="shared" ca="1" si="7"/>
        <v>6049.2020000000002</v>
      </c>
      <c r="E93" s="468">
        <f t="shared" ca="1" si="7"/>
        <v>1786.4369999999999</v>
      </c>
      <c r="F93" s="468">
        <f t="shared" ca="1" si="7"/>
        <v>1299.8240000000001</v>
      </c>
      <c r="G93" s="468">
        <f t="shared" ca="1" si="7"/>
        <v>486.613</v>
      </c>
      <c r="H93" s="468">
        <f t="shared" ca="1" si="7"/>
        <v>8985.0654589999995</v>
      </c>
      <c r="I93" s="468">
        <f ca="1">SUM(OFFSET(I$6,4*(ROW()-ROW(I$91)),0):OFFSET(I$9,4*(ROW()-ROW(I$91)),0))</f>
        <v>1227.269</v>
      </c>
      <c r="J93" s="468">
        <f t="shared" ca="1" si="8"/>
        <v>877.68064368936223</v>
      </c>
      <c r="K93" s="468">
        <f t="shared" ca="1" si="8"/>
        <v>145.56197541044384</v>
      </c>
      <c r="L93" s="468">
        <f t="shared" ca="1" si="8"/>
        <v>105.91190684356894</v>
      </c>
      <c r="M93" s="468">
        <f t="shared" ca="1" si="8"/>
        <v>39.650068566874907</v>
      </c>
      <c r="N93" s="504">
        <f t="shared" ca="1" si="8"/>
        <v>732.11866827891845</v>
      </c>
      <c r="O93" s="15"/>
      <c r="P93" s="503">
        <f t="shared" ca="1" si="9"/>
        <v>2000.991</v>
      </c>
      <c r="Q93" s="468">
        <f t="shared" ca="1" si="9"/>
        <v>299.59300000000002</v>
      </c>
      <c r="R93" s="468">
        <f t="shared" ca="1" si="9"/>
        <v>4712.5129999999999</v>
      </c>
      <c r="S93" s="468">
        <f ca="1">SUM(OFFSET(S$6,4*(ROW()-ROW(S$91)),0):OFFSET(S$9,4*(ROW()-ROW(S$91)),0))</f>
        <v>312.17500000000001</v>
      </c>
      <c r="T93" s="468">
        <f t="shared" ca="1" si="10"/>
        <v>640.98374309281644</v>
      </c>
      <c r="U93" s="506">
        <f t="shared" ca="1" si="10"/>
        <v>1605.5436854328502</v>
      </c>
      <c r="V93" s="505"/>
      <c r="W93" s="468">
        <f t="shared" ca="1" si="11"/>
        <v>2086.0299999999997</v>
      </c>
      <c r="X93" s="506">
        <f t="shared" ca="1" si="11"/>
        <v>111.00273511914263</v>
      </c>
      <c r="Y93" s="3"/>
      <c r="Z93" s="2"/>
    </row>
    <row r="94" spans="1:26" ht="15.6">
      <c r="A94" s="195"/>
      <c r="B94" s="467" t="s">
        <v>137</v>
      </c>
      <c r="C94" s="468">
        <f t="shared" ca="1" si="7"/>
        <v>5077.718476</v>
      </c>
      <c r="D94" s="468">
        <f t="shared" ca="1" si="7"/>
        <v>6502.1549999999997</v>
      </c>
      <c r="E94" s="468">
        <f t="shared" ca="1" si="7"/>
        <v>1858.3969999999999</v>
      </c>
      <c r="F94" s="468">
        <f t="shared" ca="1" si="7"/>
        <v>1330.854</v>
      </c>
      <c r="G94" s="468">
        <f t="shared" ca="1" si="7"/>
        <v>527.54300000000001</v>
      </c>
      <c r="H94" s="468">
        <f t="shared" ca="1" si="7"/>
        <v>9721.4764759999998</v>
      </c>
      <c r="I94" s="468">
        <f ca="1">SUM(OFFSET(I$6,4*(ROW()-ROW(I$91)),0):OFFSET(I$9,4*(ROW()-ROW(I$91)),0))</f>
        <v>1300.8030000000001</v>
      </c>
      <c r="J94" s="468">
        <f t="shared" ca="1" si="8"/>
        <v>890.20962251778326</v>
      </c>
      <c r="K94" s="468">
        <f t="shared" ca="1" si="8"/>
        <v>142.86536854542925</v>
      </c>
      <c r="L94" s="468">
        <f t="shared" ca="1" si="8"/>
        <v>102.31018839901198</v>
      </c>
      <c r="M94" s="468">
        <f t="shared" ca="1" si="8"/>
        <v>40.55518014641725</v>
      </c>
      <c r="N94" s="504">
        <f t="shared" ca="1" si="8"/>
        <v>747.34425397235395</v>
      </c>
      <c r="O94" s="15"/>
      <c r="P94" s="503">
        <f t="shared" ca="1" si="9"/>
        <v>2007.1679999999999</v>
      </c>
      <c r="Q94" s="468">
        <f t="shared" ca="1" si="9"/>
        <v>297.58199999999999</v>
      </c>
      <c r="R94" s="468">
        <f t="shared" ca="1" si="9"/>
        <v>4982.1679999999997</v>
      </c>
      <c r="S94" s="468">
        <f ca="1">SUM(OFFSET(S$6,4*(ROW()-ROW(S$91)),0):OFFSET(S$9,4*(ROW()-ROW(S$91)),0))</f>
        <v>315.22199999999998</v>
      </c>
      <c r="T94" s="468">
        <f t="shared" ca="1" si="10"/>
        <v>636.74743514094826</v>
      </c>
      <c r="U94" s="506">
        <f t="shared" ca="1" si="10"/>
        <v>1674.9306837720719</v>
      </c>
      <c r="V94" s="505"/>
      <c r="W94" s="468">
        <f t="shared" ca="1" si="11"/>
        <v>2155.9789999999998</v>
      </c>
      <c r="X94" s="506">
        <f t="shared" ca="1" si="11"/>
        <v>111.62529776959506</v>
      </c>
      <c r="Y94" s="3"/>
      <c r="Z94" s="2"/>
    </row>
    <row r="95" spans="1:26" ht="15.6">
      <c r="A95" s="195"/>
      <c r="B95" s="467" t="s">
        <v>138</v>
      </c>
      <c r="C95" s="468">
        <f t="shared" ca="1" si="7"/>
        <v>5381.3500199999999</v>
      </c>
      <c r="D95" s="468">
        <f t="shared" ca="1" si="7"/>
        <v>6938.2389999999996</v>
      </c>
      <c r="E95" s="468">
        <f t="shared" ca="1" si="7"/>
        <v>1928.742</v>
      </c>
      <c r="F95" s="468">
        <f t="shared" ca="1" si="7"/>
        <v>1374.595</v>
      </c>
      <c r="G95" s="468">
        <f t="shared" ca="1" si="7"/>
        <v>554.14700000000005</v>
      </c>
      <c r="H95" s="468">
        <f t="shared" ca="1" si="7"/>
        <v>10390.847019999999</v>
      </c>
      <c r="I95" s="468">
        <f ca="1">SUM(OFFSET(I$6,4*(ROW()-ROW(I$91)),0):OFFSET(I$9,4*(ROW()-ROW(I$91)),0))</f>
        <v>1312.9370000000001</v>
      </c>
      <c r="J95" s="468">
        <f t="shared" ca="1" si="8"/>
        <v>938.32293704876918</v>
      </c>
      <c r="K95" s="468">
        <f t="shared" ca="1" si="8"/>
        <v>146.90285977164172</v>
      </c>
      <c r="L95" s="468">
        <f t="shared" ca="1" si="8"/>
        <v>104.69618877371876</v>
      </c>
      <c r="M95" s="468">
        <f t="shared" ca="1" si="8"/>
        <v>42.206670997922977</v>
      </c>
      <c r="N95" s="504">
        <f t="shared" ca="1" si="8"/>
        <v>791.42007727712735</v>
      </c>
      <c r="O95" s="15"/>
      <c r="P95" s="503">
        <f t="shared" ca="1" si="9"/>
        <v>2291.6709999999998</v>
      </c>
      <c r="Q95" s="468">
        <f t="shared" ca="1" si="9"/>
        <v>302.46199999999999</v>
      </c>
      <c r="R95" s="468">
        <f t="shared" ca="1" si="9"/>
        <v>5418.7179999999998</v>
      </c>
      <c r="S95" s="468">
        <f ca="1">SUM(OFFSET(S$6,4*(ROW()-ROW(S$91)),0):OFFSET(S$9,4*(ROW()-ROW(S$91)),0))</f>
        <v>328.65100000000001</v>
      </c>
      <c r="T95" s="468">
        <f t="shared" ca="1" si="10"/>
        <v>697.29622000237327</v>
      </c>
      <c r="U95" s="506">
        <f t="shared" ca="1" si="10"/>
        <v>1740.8071175806554</v>
      </c>
      <c r="V95" s="505"/>
      <c r="W95" s="468">
        <f t="shared" ca="1" si="11"/>
        <v>2231.2039999999997</v>
      </c>
      <c r="X95" s="506">
        <f t="shared" ca="1" si="11"/>
        <v>110.68353109198593</v>
      </c>
      <c r="Y95" s="3"/>
      <c r="Z95" s="2"/>
    </row>
    <row r="96" spans="1:26" ht="15.6">
      <c r="A96" s="195"/>
      <c r="B96" s="467" t="s">
        <v>139</v>
      </c>
      <c r="C96" s="468">
        <f t="shared" ca="1" si="7"/>
        <v>5606.7935100000004</v>
      </c>
      <c r="D96" s="468">
        <f t="shared" ca="1" si="7"/>
        <v>6705.8280000000004</v>
      </c>
      <c r="E96" s="468">
        <f t="shared" ca="1" si="7"/>
        <v>1954.9639999999999</v>
      </c>
      <c r="F96" s="468">
        <f t="shared" ca="1" si="7"/>
        <v>1400.165</v>
      </c>
      <c r="G96" s="468">
        <f t="shared" ca="1" si="7"/>
        <v>554.79899999999998</v>
      </c>
      <c r="H96" s="468">
        <f t="shared" ca="1" si="7"/>
        <v>10357.657510000001</v>
      </c>
      <c r="I96" s="468">
        <f ca="1">SUM(OFFSET(I$6,4*(ROW()-ROW(I$91)),0):OFFSET(I$9,4*(ROW()-ROW(I$91)),0))</f>
        <v>1366.8140000000001</v>
      </c>
      <c r="J96" s="468">
        <f t="shared" ca="1" si="8"/>
        <v>900.82641164050119</v>
      </c>
      <c r="K96" s="468">
        <f t="shared" ca="1" si="8"/>
        <v>143.03072693138935</v>
      </c>
      <c r="L96" s="468">
        <f t="shared" ca="1" si="8"/>
        <v>102.44005402344429</v>
      </c>
      <c r="M96" s="468">
        <f t="shared" ca="1" si="8"/>
        <v>40.590672907945041</v>
      </c>
      <c r="N96" s="504">
        <f t="shared" ca="1" si="8"/>
        <v>757.79568470911181</v>
      </c>
      <c r="O96" s="15"/>
      <c r="P96" s="503">
        <f t="shared" ca="1" si="9"/>
        <v>2365.549</v>
      </c>
      <c r="Q96" s="468">
        <f t="shared" ca="1" si="9"/>
        <v>329.31400000000002</v>
      </c>
      <c r="R96" s="468">
        <f t="shared" ca="1" si="9"/>
        <v>5156.2569999999996</v>
      </c>
      <c r="S96" s="468">
        <f ca="1">SUM(OFFSET(S$6,4*(ROW()-ROW(S$91)),0):OFFSET(S$9,4*(ROW()-ROW(S$91)),0))</f>
        <v>342.99599999999998</v>
      </c>
      <c r="T96" s="468">
        <f t="shared" ca="1" si="10"/>
        <v>689.67247431456929</v>
      </c>
      <c r="U96" s="506">
        <f t="shared" ca="1" si="10"/>
        <v>1599.3104875858612</v>
      </c>
      <c r="V96" s="505"/>
      <c r="W96" s="468">
        <f t="shared" ca="1" si="11"/>
        <v>2284.2779999999998</v>
      </c>
      <c r="X96" s="506">
        <f t="shared" ca="1" si="11"/>
        <v>108.78436362701218</v>
      </c>
      <c r="Y96" s="3"/>
      <c r="Z96" s="2"/>
    </row>
    <row r="97" spans="1:26" ht="15.6">
      <c r="A97" s="195"/>
      <c r="B97" s="467" t="s">
        <v>140</v>
      </c>
      <c r="C97" s="468">
        <f t="shared" ca="1" si="7"/>
        <v>5712.8012099999996</v>
      </c>
      <c r="D97" s="468">
        <f t="shared" ca="1" si="7"/>
        <v>6954.0159999999996</v>
      </c>
      <c r="E97" s="468">
        <f t="shared" ca="1" si="7"/>
        <v>1989.5039999999999</v>
      </c>
      <c r="F97" s="468">
        <f t="shared" ca="1" si="7"/>
        <v>1406.8</v>
      </c>
      <c r="G97" s="468">
        <f t="shared" ca="1" si="7"/>
        <v>582.70399999999995</v>
      </c>
      <c r="H97" s="468">
        <f t="shared" ca="1" si="7"/>
        <v>10677.31321</v>
      </c>
      <c r="I97" s="468">
        <f ca="1">SUM(OFFSET(I$6,4*(ROW()-ROW(I$91)),0):OFFSET(I$9,4*(ROW()-ROW(I$91)),0))</f>
        <v>1410.877</v>
      </c>
      <c r="J97" s="468">
        <f t="shared" ca="1" si="8"/>
        <v>897.79741324013355</v>
      </c>
      <c r="K97" s="468">
        <f t="shared" ca="1" si="8"/>
        <v>141.01186708692538</v>
      </c>
      <c r="L97" s="468">
        <f t="shared" ca="1" si="8"/>
        <v>99.711030798574214</v>
      </c>
      <c r="M97" s="468">
        <f t="shared" ca="1" si="8"/>
        <v>41.300836288351142</v>
      </c>
      <c r="N97" s="504">
        <f t="shared" ca="1" si="8"/>
        <v>756.7855461532082</v>
      </c>
      <c r="O97" s="15"/>
      <c r="P97" s="503">
        <f t="shared" ca="1" si="9"/>
        <v>2462.623</v>
      </c>
      <c r="Q97" s="468">
        <f t="shared" ca="1" si="9"/>
        <v>348.505</v>
      </c>
      <c r="R97" s="468">
        <f t="shared" ca="1" si="9"/>
        <v>5293.152</v>
      </c>
      <c r="S97" s="468">
        <f ca="1">SUM(OFFSET(S$6,4*(ROW()-ROW(S$91)),0):OFFSET(S$9,4*(ROW()-ROW(S$91)),0))</f>
        <v>347.423</v>
      </c>
      <c r="T97" s="468">
        <f t="shared" ca="1" si="10"/>
        <v>708.8255527123996</v>
      </c>
      <c r="U97" s="506">
        <f t="shared" ca="1" si="10"/>
        <v>1623.8582362134921</v>
      </c>
      <c r="V97" s="505"/>
      <c r="W97" s="468">
        <f t="shared" ca="1" si="11"/>
        <v>2338.009</v>
      </c>
      <c r="X97" s="506">
        <f t="shared" ca="1" si="11"/>
        <v>107.7209053312889</v>
      </c>
      <c r="Y97" s="3"/>
      <c r="Z97" s="2"/>
    </row>
    <row r="98" spans="1:26" ht="15.6">
      <c r="A98" s="195"/>
      <c r="B98" s="467" t="s">
        <v>141</v>
      </c>
      <c r="C98" s="468">
        <f t="shared" ca="1" si="7"/>
        <v>5861.9546300000002</v>
      </c>
      <c r="D98" s="468">
        <f t="shared" ca="1" si="7"/>
        <v>7155.3270000000002</v>
      </c>
      <c r="E98" s="468">
        <f t="shared" ca="1" si="7"/>
        <v>2073.5709999999999</v>
      </c>
      <c r="F98" s="468">
        <f t="shared" ca="1" si="7"/>
        <v>1463.875</v>
      </c>
      <c r="G98" s="468">
        <f t="shared" ca="1" si="7"/>
        <v>609.69600000000003</v>
      </c>
      <c r="H98" s="468">
        <f t="shared" ca="1" si="7"/>
        <v>10943.71063</v>
      </c>
      <c r="I98" s="468">
        <f ca="1">SUM(OFFSET(I$6,4*(ROW()-ROW(I$91)),0):OFFSET(I$9,4*(ROW()-ROW(I$91)),0))</f>
        <v>1458.896</v>
      </c>
      <c r="J98" s="468">
        <f t="shared" ca="1" si="8"/>
        <v>892.26933448306124</v>
      </c>
      <c r="K98" s="468">
        <f t="shared" ca="1" si="8"/>
        <v>142.13288678562418</v>
      </c>
      <c r="L98" s="468">
        <f t="shared" ca="1" si="8"/>
        <v>100.34128546517367</v>
      </c>
      <c r="M98" s="468">
        <f t="shared" ca="1" si="8"/>
        <v>41.791601320450532</v>
      </c>
      <c r="N98" s="504">
        <f t="shared" ca="1" si="8"/>
        <v>750.13644769743701</v>
      </c>
      <c r="O98" s="15"/>
      <c r="P98" s="503">
        <f t="shared" ca="1" si="9"/>
        <v>2728.2449999999999</v>
      </c>
      <c r="Q98" s="468">
        <f t="shared" ca="1" si="9"/>
        <v>380.47300000000001</v>
      </c>
      <c r="R98" s="468">
        <f t="shared" ca="1" si="9"/>
        <v>5120.0950000000003</v>
      </c>
      <c r="S98" s="468">
        <f ca="1">SUM(OFFSET(S$6,4*(ROW()-ROW(S$91)),0):OFFSET(S$9,4*(ROW()-ROW(S$91)),0))</f>
        <v>363.76499999999999</v>
      </c>
      <c r="T98" s="468">
        <f t="shared" ca="1" si="10"/>
        <v>750.00206177064865</v>
      </c>
      <c r="U98" s="506">
        <f t="shared" ca="1" si="10"/>
        <v>1512.1212870946904</v>
      </c>
      <c r="V98" s="505"/>
      <c r="W98" s="468">
        <f t="shared" ca="1" si="11"/>
        <v>2454.0439999999999</v>
      </c>
      <c r="X98" s="506">
        <f t="shared" ca="1" si="11"/>
        <v>109.52101703659474</v>
      </c>
      <c r="Y98" s="3"/>
      <c r="Z98" s="2"/>
    </row>
    <row r="99" spans="1:26" ht="15.6">
      <c r="A99" s="195"/>
      <c r="B99" s="467" t="s">
        <v>142</v>
      </c>
      <c r="C99" s="468">
        <f t="shared" ca="1" si="7"/>
        <v>6256.4945900000002</v>
      </c>
      <c r="D99" s="468">
        <f t="shared" ca="1" si="7"/>
        <v>7376.067</v>
      </c>
      <c r="E99" s="468">
        <f t="shared" ca="1" si="7"/>
        <v>2099.13</v>
      </c>
      <c r="F99" s="468">
        <f t="shared" ca="1" si="7"/>
        <v>1517.2829999999999</v>
      </c>
      <c r="G99" s="468">
        <f t="shared" ca="1" si="7"/>
        <v>581.84699999999998</v>
      </c>
      <c r="H99" s="468">
        <f t="shared" ca="1" si="7"/>
        <v>11533.43159</v>
      </c>
      <c r="I99" s="468">
        <f ca="1">SUM(OFFSET(I$6,4*(ROW()-ROW(I$91)),0):OFFSET(I$9,4*(ROW()-ROW(I$91)),0))</f>
        <v>1465.472</v>
      </c>
      <c r="J99" s="468">
        <f t="shared" ca="1" si="8"/>
        <v>930.2505670527994</v>
      </c>
      <c r="K99" s="468">
        <f t="shared" ca="1" si="8"/>
        <v>143.23917481876148</v>
      </c>
      <c r="L99" s="468">
        <f t="shared" ca="1" si="8"/>
        <v>103.53544796488777</v>
      </c>
      <c r="M99" s="468">
        <f t="shared" ca="1" si="8"/>
        <v>39.703726853873697</v>
      </c>
      <c r="N99" s="504">
        <f t="shared" ca="1" si="8"/>
        <v>787.01139223403788</v>
      </c>
      <c r="O99" s="15"/>
      <c r="P99" s="503">
        <f t="shared" ca="1" si="9"/>
        <v>2842.6060000000002</v>
      </c>
      <c r="Q99" s="468">
        <f t="shared" ca="1" si="9"/>
        <v>395.94799999999998</v>
      </c>
      <c r="R99" s="468">
        <f t="shared" ca="1" si="9"/>
        <v>5634.2870000000003</v>
      </c>
      <c r="S99" s="468">
        <f ca="1">SUM(OFFSET(S$6,4*(ROW()-ROW(S$91)),0):OFFSET(S$9,4*(ROW()-ROW(S$91)),0))</f>
        <v>366.60599999999999</v>
      </c>
      <c r="T99" s="468">
        <f t="shared" ca="1" si="10"/>
        <v>775.38447270366555</v>
      </c>
      <c r="U99" s="506">
        <f t="shared" ca="1" si="10"/>
        <v>1644.8816986083154</v>
      </c>
      <c r="V99" s="505"/>
      <c r="W99" s="468">
        <f t="shared" ca="1" si="11"/>
        <v>2495.078</v>
      </c>
      <c r="X99" s="506">
        <f t="shared" ca="1" si="11"/>
        <v>119.60370467484867</v>
      </c>
      <c r="Y99" s="3"/>
      <c r="Z99" s="2"/>
    </row>
    <row r="100" spans="1:26" ht="15.6">
      <c r="A100" s="195"/>
      <c r="B100" s="467" t="s">
        <v>143</v>
      </c>
      <c r="C100" s="488">
        <f t="shared" ca="1" si="7"/>
        <v>6773.9464500000004</v>
      </c>
      <c r="D100" s="488">
        <f t="shared" ca="1" si="7"/>
        <v>7392.777</v>
      </c>
      <c r="E100" s="488">
        <f t="shared" ca="1" si="7"/>
        <v>2147.3409999999999</v>
      </c>
      <c r="F100" s="488">
        <f t="shared" ca="1" si="7"/>
        <v>1577.2950000000001</v>
      </c>
      <c r="G100" s="488">
        <f t="shared" ca="1" si="7"/>
        <v>570.04600000000005</v>
      </c>
      <c r="H100" s="488">
        <f t="shared" ca="1" si="7"/>
        <v>12019.382449999999</v>
      </c>
      <c r="I100" s="488">
        <f ca="1">SUM(OFFSET(I$6,4*(ROW()-ROW(I$91)),0):OFFSET(I$9,4*(ROW()-ROW(I$91)),0))</f>
        <v>1522.896</v>
      </c>
      <c r="J100" s="488">
        <f t="shared" ca="1" si="8"/>
        <v>930.24891062817176</v>
      </c>
      <c r="K100" s="488">
        <f t="shared" ca="1" si="8"/>
        <v>141.00378489404397</v>
      </c>
      <c r="L100" s="488">
        <f t="shared" ca="1" si="8"/>
        <v>103.57207583446278</v>
      </c>
      <c r="M100" s="488">
        <f t="shared" ca="1" si="8"/>
        <v>37.431709059581223</v>
      </c>
      <c r="N100" s="504">
        <f t="shared" ca="1" si="8"/>
        <v>789.24512573412756</v>
      </c>
      <c r="O100" s="15"/>
      <c r="P100" s="503">
        <f t="shared" ca="1" si="9"/>
        <v>2822.732</v>
      </c>
      <c r="Q100" s="488">
        <f t="shared" ca="1" si="9"/>
        <v>396.87799999999999</v>
      </c>
      <c r="R100" s="488">
        <f t="shared" ca="1" si="9"/>
        <v>5580.3869999999997</v>
      </c>
      <c r="S100" s="488">
        <f ca="1">SUM(OFFSET(S$6,4*(ROW()-ROW(S$91)),0):OFFSET(S$9,4*(ROW()-ROW(S$91)),0))</f>
        <v>385.18099999999993</v>
      </c>
      <c r="T100" s="488">
        <f t="shared" ca="1" si="10"/>
        <v>732.83261635438942</v>
      </c>
      <c r="U100" s="506">
        <f t="shared" ca="1" si="10"/>
        <v>1551.806812900948</v>
      </c>
      <c r="V100" s="505"/>
      <c r="W100" s="488">
        <f t="shared" ca="1" si="11"/>
        <v>2544.2190000000001</v>
      </c>
      <c r="X100" s="506">
        <f t="shared" ca="1" si="11"/>
        <v>108.06249246091144</v>
      </c>
      <c r="Y100" s="3"/>
      <c r="Z100" s="2"/>
    </row>
    <row r="101" spans="1:26" ht="15.6">
      <c r="A101" s="195"/>
      <c r="B101" s="467" t="s">
        <v>144</v>
      </c>
      <c r="C101" s="488">
        <f t="shared" ca="1" si="7"/>
        <v>7138.4926699999996</v>
      </c>
      <c r="D101" s="488">
        <f t="shared" ca="1" si="7"/>
        <v>6957.585</v>
      </c>
      <c r="E101" s="488">
        <f t="shared" ca="1" si="7"/>
        <v>2209.7359999999999</v>
      </c>
      <c r="F101" s="488">
        <f t="shared" ca="1" si="7"/>
        <v>1618.299</v>
      </c>
      <c r="G101" s="488">
        <f t="shared" ca="1" si="7"/>
        <v>591.43700000000001</v>
      </c>
      <c r="H101" s="488">
        <f t="shared" ca="1" si="7"/>
        <v>11886.34167</v>
      </c>
      <c r="I101" s="488">
        <f ca="1">SUM(OFFSET(I$6,4*(ROW()-ROW(I$91)),0):OFFSET(I$9,4*(ROW()-ROW(I$91)),0))</f>
        <v>1639.5889999999999</v>
      </c>
      <c r="J101" s="488">
        <f t="shared" ca="1" si="8"/>
        <v>859.73238842173248</v>
      </c>
      <c r="K101" s="488">
        <f t="shared" ca="1" si="8"/>
        <v>134.77377562303724</v>
      </c>
      <c r="L101" s="488">
        <f t="shared" ca="1" si="8"/>
        <v>98.701503852489864</v>
      </c>
      <c r="M101" s="488">
        <f t="shared" ca="1" si="8"/>
        <v>36.072271770547374</v>
      </c>
      <c r="N101" s="504">
        <f t="shared" ca="1" si="8"/>
        <v>724.9586127986953</v>
      </c>
      <c r="O101" s="15"/>
      <c r="P101" s="503">
        <f t="shared" ca="1" si="9"/>
        <v>2851.5309999999999</v>
      </c>
      <c r="Q101" s="488">
        <f t="shared" ca="1" si="9"/>
        <v>394.75900000000001</v>
      </c>
      <c r="R101" s="488">
        <f t="shared" ca="1" si="9"/>
        <v>5621.4350000000004</v>
      </c>
      <c r="S101" s="488">
        <f ca="1">SUM(OFFSET(S$6,4*(ROW()-ROW(S$91)),0):OFFSET(S$9,4*(ROW()-ROW(S$91)),0))</f>
        <v>433.97300000000001</v>
      </c>
      <c r="T101" s="488">
        <f t="shared" ca="1" si="10"/>
        <v>657.0756706062358</v>
      </c>
      <c r="U101" s="506">
        <f t="shared" ca="1" si="10"/>
        <v>1386.3060605152855</v>
      </c>
      <c r="V101" s="505"/>
      <c r="W101" s="508">
        <f t="shared" ca="1" si="11"/>
        <v>2604.4949999999999</v>
      </c>
      <c r="X101" s="506">
        <f t="shared" ca="1" si="11"/>
        <v>101.83451048961984</v>
      </c>
      <c r="Y101" s="3"/>
      <c r="Z101" s="2"/>
    </row>
    <row r="102" spans="1:26" ht="15.6">
      <c r="A102" s="195"/>
      <c r="B102" s="467" t="s">
        <v>145</v>
      </c>
      <c r="C102" s="488">
        <f t="shared" ca="1" si="7"/>
        <v>7098.5609899999999</v>
      </c>
      <c r="D102" s="488">
        <f t="shared" ca="1" si="7"/>
        <v>6895.2961333127732</v>
      </c>
      <c r="E102" s="488">
        <f t="shared" ca="1" si="7"/>
        <v>2265.5958133127724</v>
      </c>
      <c r="F102" s="488">
        <f t="shared" ca="1" si="7"/>
        <v>1614.2002303127722</v>
      </c>
      <c r="G102" s="488">
        <f t="shared" ca="1" si="7"/>
        <v>651.39558299999999</v>
      </c>
      <c r="H102" s="488">
        <f t="shared" ca="1" si="7"/>
        <v>11728.26131</v>
      </c>
      <c r="I102" s="488">
        <f ca="1">SUM(OFFSET(I$6,4*(ROW()-ROW(I$91)),0):OFFSET(I$9,4*(ROW()-ROW(I$91)),0))</f>
        <v>1757.8260590000002</v>
      </c>
      <c r="J102" s="488">
        <f t="shared" ca="1" si="8"/>
        <v>796.08884233253775</v>
      </c>
      <c r="K102" s="488">
        <f t="shared" ca="1" si="8"/>
        <v>128.88623431840773</v>
      </c>
      <c r="L102" s="488">
        <f t="shared" ca="1" si="8"/>
        <v>91.829349215079077</v>
      </c>
      <c r="M102" s="488">
        <f t="shared" ca="1" si="8"/>
        <v>37.056885103328639</v>
      </c>
      <c r="N102" s="504">
        <f t="shared" ca="1" si="8"/>
        <v>667.20260801412996</v>
      </c>
      <c r="O102" s="15"/>
      <c r="P102" s="503">
        <f t="shared" ca="1" si="9"/>
        <v>2790.3175299999998</v>
      </c>
      <c r="Q102" s="488">
        <f t="shared" ca="1" si="9"/>
        <v>393.66960899999998</v>
      </c>
      <c r="R102" s="488">
        <f t="shared" ca="1" si="9"/>
        <v>5543.3718410000001</v>
      </c>
      <c r="S102" s="488">
        <f ca="1">SUM(OFFSET(S$6,4*(ROW()-ROW(S$91)),0):OFFSET(S$9,4*(ROW()-ROW(S$91)),0))</f>
        <v>427.67475431574996</v>
      </c>
      <c r="T102" s="488">
        <f t="shared" ca="1" si="10"/>
        <v>652.4391495739128</v>
      </c>
      <c r="U102" s="506">
        <f t="shared" ca="1" si="10"/>
        <v>1388.2141487399358</v>
      </c>
      <c r="V102" s="505"/>
      <c r="W102" s="508">
        <f t="shared" ca="1" si="11"/>
        <v>2659.2654223127724</v>
      </c>
      <c r="X102" s="506">
        <f t="shared" ca="1" si="11"/>
        <v>97.386079057593548</v>
      </c>
      <c r="Y102" s="3"/>
      <c r="Z102" s="2"/>
    </row>
    <row r="103" spans="1:26" ht="15.6">
      <c r="A103" s="195"/>
      <c r="B103" s="467" t="s">
        <v>146</v>
      </c>
      <c r="C103" s="488">
        <f t="shared" ca="1" si="7"/>
        <v>7013.7610000000004</v>
      </c>
      <c r="D103" s="488">
        <f t="shared" ca="1" si="7"/>
        <v>7115.1858232219383</v>
      </c>
      <c r="E103" s="488">
        <f t="shared" ca="1" si="7"/>
        <v>2339.9502632219396</v>
      </c>
      <c r="F103" s="488">
        <f t="shared" ca="1" si="7"/>
        <v>1608.3904282219396</v>
      </c>
      <c r="G103" s="488">
        <f t="shared" ca="1" si="7"/>
        <v>731.55983499999991</v>
      </c>
      <c r="H103" s="488">
        <f t="shared" ca="1" si="7"/>
        <v>11788.996559999998</v>
      </c>
      <c r="I103" s="488">
        <f ca="1">SUM(OFFSET(I$6,4*(ROW()-ROW(I$91)),0):OFFSET(I$9,4*(ROW()-ROW(I$91)),0))</f>
        <v>1818.9955940000002</v>
      </c>
      <c r="J103" s="488">
        <f t="shared" ca="1" si="8"/>
        <v>776.7444225718084</v>
      </c>
      <c r="K103" s="488">
        <f t="shared" ca="1" si="8"/>
        <v>128.63968835000594</v>
      </c>
      <c r="L103" s="488">
        <f t="shared" ca="1" si="8"/>
        <v>88.421897970905121</v>
      </c>
      <c r="M103" s="488">
        <f t="shared" ca="1" si="8"/>
        <v>40.217790379100819</v>
      </c>
      <c r="N103" s="504">
        <f t="shared" ca="1" si="8"/>
        <v>648.10473422180235</v>
      </c>
      <c r="O103" s="15"/>
      <c r="P103" s="508">
        <f t="shared" ca="1" si="9"/>
        <v>2848.2466800000002</v>
      </c>
      <c r="Q103" s="488">
        <f t="shared" ca="1" si="9"/>
        <v>398.16358600000001</v>
      </c>
      <c r="R103" s="488">
        <f t="shared" ca="1" si="9"/>
        <v>5713.460634</v>
      </c>
      <c r="S103" s="488">
        <f ca="1">SUM(OFFSET(S$6,4*(ROW()-ROW(S$91)),0):OFFSET(S$9,4*(ROW()-ROW(S$91)),0))</f>
        <v>431.46720932921158</v>
      </c>
      <c r="T103" s="488">
        <f t="shared" ca="1" si="10"/>
        <v>660.13050781496906</v>
      </c>
      <c r="U103" s="509">
        <f t="shared" ca="1" si="10"/>
        <v>1416.4747836809079</v>
      </c>
      <c r="V103" s="505"/>
      <c r="W103" s="488">
        <f t="shared" ca="1" si="11"/>
        <v>2738.1138492219397</v>
      </c>
      <c r="X103" s="468">
        <f t="shared" ca="1" si="11"/>
        <v>98.344419145304897</v>
      </c>
      <c r="Y103" s="496"/>
      <c r="Z103" s="2"/>
    </row>
    <row r="104" spans="1:26" ht="15.6">
      <c r="A104" s="195"/>
      <c r="B104" s="467" t="s">
        <v>147</v>
      </c>
      <c r="C104" s="488">
        <f t="shared" ca="1" si="7"/>
        <v>7165.1977200000001</v>
      </c>
      <c r="D104" s="488">
        <f t="shared" ca="1" si="7"/>
        <v>7348.5631194083599</v>
      </c>
      <c r="E104" s="488">
        <f t="shared" ca="1" si="7"/>
        <v>2425.4044294083592</v>
      </c>
      <c r="F104" s="488">
        <f t="shared" ca="1" si="7"/>
        <v>1620.1397854083596</v>
      </c>
      <c r="G104" s="488">
        <f t="shared" ca="1" si="7"/>
        <v>805.26464399999998</v>
      </c>
      <c r="H104" s="488">
        <f t="shared" ca="1" si="7"/>
        <v>12088.35641</v>
      </c>
      <c r="I104" s="488">
        <f ca="1">SUM(OFFSET(I$6,4*(ROW()-ROW(I$91)),0):OFFSET(I$9,4*(ROW()-ROW(I$91)),0))</f>
        <v>1883.2881669999999</v>
      </c>
      <c r="J104" s="488">
        <f t="shared" ca="1" si="8"/>
        <v>770.66065054336207</v>
      </c>
      <c r="K104" s="488">
        <f t="shared" ca="1" si="8"/>
        <v>128.78562462758569</v>
      </c>
      <c r="L104" s="488">
        <f t="shared" ca="1" si="8"/>
        <v>86.027184463712487</v>
      </c>
      <c r="M104" s="488">
        <f t="shared" ca="1" si="8"/>
        <v>42.758440163873232</v>
      </c>
      <c r="N104" s="504">
        <f t="shared" ca="1" si="8"/>
        <v>641.8750259157764</v>
      </c>
      <c r="O104" s="15"/>
      <c r="P104" s="508">
        <f t="shared" ca="1" si="9"/>
        <v>2929.6794900000004</v>
      </c>
      <c r="Q104" s="488">
        <f t="shared" ca="1" si="9"/>
        <v>405.01490000000001</v>
      </c>
      <c r="R104" s="488">
        <f t="shared" ca="1" si="9"/>
        <v>5964.6563999999998</v>
      </c>
      <c r="S104" s="488">
        <f ca="1">SUM(OFFSET(S$6,4*(ROW()-ROW(S$91)),0):OFFSET(S$9,4*(ROW()-ROW(S$91)),0))</f>
        <v>446.61352989191596</v>
      </c>
      <c r="T104" s="488">
        <f t="shared" ca="1" si="10"/>
        <v>655.97643016077154</v>
      </c>
      <c r="U104" s="509">
        <f t="shared" ca="1" si="10"/>
        <v>1426.2154802030989</v>
      </c>
      <c r="V104" s="505"/>
      <c r="W104" s="488">
        <f t="shared" ca="1" si="11"/>
        <v>2830.4193294083593</v>
      </c>
      <c r="X104" s="468">
        <f t="shared" ca="1" si="11"/>
        <v>98.410087464648697</v>
      </c>
      <c r="Y104" s="496"/>
      <c r="Z104" s="2"/>
    </row>
    <row r="105" spans="1:26" ht="15.6">
      <c r="A105" s="195"/>
      <c r="B105" s="467" t="s">
        <v>148</v>
      </c>
      <c r="C105" s="488">
        <f t="shared" ca="1" si="7"/>
        <v>7446.4215199999999</v>
      </c>
      <c r="D105" s="488">
        <f t="shared" ca="1" si="7"/>
        <v>7598.4257245593781</v>
      </c>
      <c r="E105" s="488">
        <f t="shared" ca="1" si="7"/>
        <v>2541.0382645593772</v>
      </c>
      <c r="F105" s="488">
        <f t="shared" ca="1" si="7"/>
        <v>1664.9087185593776</v>
      </c>
      <c r="G105" s="488">
        <f t="shared" ca="1" si="7"/>
        <v>876.129546</v>
      </c>
      <c r="H105" s="488">
        <f t="shared" ca="1" si="7"/>
        <v>12503.80898</v>
      </c>
      <c r="I105" s="488">
        <f ca="1">SUM(OFFSET(I$6,4*(ROW()-ROW(I$91)),0):OFFSET(I$9,4*(ROW()-ROW(I$91)),0))</f>
        <v>1940.0784100000001</v>
      </c>
      <c r="J105" s="488">
        <f t="shared" ca="1" si="8"/>
        <v>775.4762470945376</v>
      </c>
      <c r="K105" s="488">
        <f t="shared" ca="1" si="8"/>
        <v>130.97606011498149</v>
      </c>
      <c r="L105" s="488">
        <f t="shared" ca="1" si="8"/>
        <v>85.816568545772213</v>
      </c>
      <c r="M105" s="488">
        <f t="shared" ca="1" si="8"/>
        <v>45.159491569209308</v>
      </c>
      <c r="N105" s="504">
        <f t="shared" ca="1" si="8"/>
        <v>644.50018697955613</v>
      </c>
      <c r="O105" s="15"/>
      <c r="P105" s="508">
        <f t="shared" ca="1" si="9"/>
        <v>3017.1373199999998</v>
      </c>
      <c r="Q105" s="488">
        <f t="shared" ca="1" si="9"/>
        <v>411.80490200000003</v>
      </c>
      <c r="R105" s="488">
        <f t="shared" ca="1" si="9"/>
        <v>6228.2607980000002</v>
      </c>
      <c r="S105" s="488">
        <f ca="1">SUM(OFFSET(S$6,4*(ROW()-ROW(S$91)),0):OFFSET(S$9,4*(ROW()-ROW(S$91)),0))</f>
        <v>466.42643466976006</v>
      </c>
      <c r="T105" s="488">
        <f t="shared" ca="1" si="10"/>
        <v>646.86241939443198</v>
      </c>
      <c r="U105" s="468">
        <f t="shared" ca="1" si="10"/>
        <v>1423.6040683889003</v>
      </c>
      <c r="V105" s="510"/>
      <c r="W105" s="488">
        <f t="shared" ca="1" si="11"/>
        <v>2952.8431665593771</v>
      </c>
      <c r="X105" s="509">
        <f t="shared" ca="1" si="11"/>
        <v>98.943240472994134</v>
      </c>
      <c r="Y105" s="3"/>
      <c r="Z105" s="2"/>
    </row>
    <row r="106" spans="1:26" ht="15.6">
      <c r="A106" s="195"/>
      <c r="B106" s="467" t="s">
        <v>149</v>
      </c>
      <c r="C106" s="488">
        <f t="shared" ca="1" si="7"/>
        <v>7775.6033200000002</v>
      </c>
      <c r="D106" s="488">
        <f t="shared" ca="1" si="7"/>
        <v>7865.6448475470434</v>
      </c>
      <c r="E106" s="488">
        <f t="shared" ca="1" si="7"/>
        <v>2680.9949275470431</v>
      </c>
      <c r="F106" s="488">
        <f t="shared" ca="1" si="7"/>
        <v>1730.7226865470432</v>
      </c>
      <c r="G106" s="488">
        <f t="shared" ca="1" si="7"/>
        <v>950.27224100000001</v>
      </c>
      <c r="H106" s="488">
        <f t="shared" ca="1" si="7"/>
        <v>12960.25324</v>
      </c>
      <c r="I106" s="488">
        <f ca="1">SUM(OFFSET(I$6,4*(ROW()-ROW(I$91)),0):OFFSET(I$9,4*(ROW()-ROW(I$91)),0))</f>
        <v>2007.7326399999999</v>
      </c>
      <c r="J106" s="488">
        <f t="shared" ca="1" si="8"/>
        <v>779.05035042649126</v>
      </c>
      <c r="K106" s="488">
        <f t="shared" ca="1" si="8"/>
        <v>133.53346327761267</v>
      </c>
      <c r="L106" s="488">
        <f t="shared" ca="1" si="8"/>
        <v>86.202846537726415</v>
      </c>
      <c r="M106" s="488">
        <f t="shared" ca="1" si="8"/>
        <v>47.330616739886246</v>
      </c>
      <c r="N106" s="474">
        <f t="shared" ca="1" si="8"/>
        <v>645.5168871488786</v>
      </c>
      <c r="O106" s="15"/>
      <c r="P106" s="508">
        <f t="shared" ca="1" si="9"/>
        <v>3104.7608599999999</v>
      </c>
      <c r="Q106" s="488">
        <f t="shared" ca="1" si="9"/>
        <v>419.16470600000002</v>
      </c>
      <c r="R106" s="488">
        <f t="shared" ca="1" si="9"/>
        <v>6504.4402639999998</v>
      </c>
      <c r="S106" s="488">
        <f ca="1">SUM(OFFSET(S$6,4*(ROW()-ROW(S$91)),0):OFFSET(S$9,4*(ROW()-ROW(S$91)),0))</f>
        <v>488.73958864592669</v>
      </c>
      <c r="T106" s="488">
        <f t="shared" ca="1" si="10"/>
        <v>635.25872103012341</v>
      </c>
      <c r="U106" s="509">
        <f t="shared" ca="1" si="10"/>
        <v>1416.6245442040281</v>
      </c>
      <c r="V106" s="510"/>
      <c r="W106" s="508">
        <f t="shared" ca="1" si="11"/>
        <v>3100.1596335470431</v>
      </c>
      <c r="X106" s="509">
        <f t="shared" ca="1" si="11"/>
        <v>100.18320391415824</v>
      </c>
      <c r="Y106" s="3"/>
      <c r="Z106" s="2"/>
    </row>
    <row r="107" spans="1:26" ht="15.6">
      <c r="A107" s="195"/>
      <c r="B107" s="467" t="s">
        <v>150</v>
      </c>
      <c r="C107" s="488">
        <f t="shared" ca="1" si="7"/>
        <v>8129.3795399999999</v>
      </c>
      <c r="D107" s="511">
        <f t="shared" ca="1" si="7"/>
        <v>8149.2430635156479</v>
      </c>
      <c r="E107" s="511">
        <f t="shared" ca="1" si="7"/>
        <v>2841.0246635156473</v>
      </c>
      <c r="F107" s="511">
        <f t="shared" ca="1" si="7"/>
        <v>1815.2285335156473</v>
      </c>
      <c r="G107" s="511">
        <f t="shared" ca="1" si="7"/>
        <v>1025.7961299999999</v>
      </c>
      <c r="H107" s="511">
        <f t="shared" ca="1" si="7"/>
        <v>13437.597940000001</v>
      </c>
      <c r="I107" s="511">
        <f ca="1">SUM(OFFSET(I$6,4*(ROW()-ROW(I$91)),0):OFFSET(I$9,4*(ROW()-ROW(I$91)),0))</f>
        <v>2087.0473919999995</v>
      </c>
      <c r="J107" s="511">
        <f t="shared" ca="1" si="8"/>
        <v>779.98337104918267</v>
      </c>
      <c r="K107" s="511">
        <f t="shared" ca="1" si="8"/>
        <v>136.126504573196</v>
      </c>
      <c r="L107" s="511">
        <f t="shared" ca="1" si="8"/>
        <v>86.975913459067627</v>
      </c>
      <c r="M107" s="511">
        <f t="shared" ca="1" si="8"/>
        <v>49.150591114128382</v>
      </c>
      <c r="N107" s="482">
        <f ca="1">OFFSET(N$9,4*(ROW()-ROW(N$91)),0)</f>
        <v>643.85686647598675</v>
      </c>
      <c r="O107" s="512"/>
      <c r="P107" s="513">
        <f t="shared" ca="1" si="9"/>
        <v>3194.3950800000002</v>
      </c>
      <c r="Q107" s="511">
        <f t="shared" ca="1" si="9"/>
        <v>427.29978199999999</v>
      </c>
      <c r="R107" s="511">
        <f t="shared" ca="1" si="9"/>
        <v>6800.165578000001</v>
      </c>
      <c r="S107" s="511">
        <f ca="1">SUM(OFFSET(S$6,4*(ROW()-ROW(S$91)),0):OFFSET(S$9,4*(ROW()-ROW(S$91)),0))</f>
        <v>512.91018314116457</v>
      </c>
      <c r="T107" s="511">
        <f t="shared" ca="1" si="10"/>
        <v>622.79813990763171</v>
      </c>
      <c r="U107" s="514">
        <f ca="1">OFFSET(U$9,4*(ROW()-ROW(U$91)),0)</f>
        <v>1409.1093523894492</v>
      </c>
      <c r="V107" s="515"/>
      <c r="W107" s="513">
        <f t="shared" ca="1" si="11"/>
        <v>3268.3244455156473</v>
      </c>
      <c r="X107" s="514">
        <f ca="1">OFFSET(X$9,4*(ROW()-ROW(X$91)),0)</f>
        <v>101.89709577951407</v>
      </c>
      <c r="Y107" s="3"/>
      <c r="Z107" s="2"/>
    </row>
    <row r="108" spans="1:26" ht="15.6">
      <c r="A108" s="5"/>
      <c r="B108" s="516" t="s">
        <v>151</v>
      </c>
      <c r="C108" s="517"/>
      <c r="D108" s="125"/>
      <c r="E108" s="518"/>
      <c r="F108" s="518"/>
      <c r="G108" s="518"/>
      <c r="H108" s="125"/>
      <c r="I108" s="15"/>
      <c r="J108" s="15"/>
      <c r="K108" s="15"/>
      <c r="L108" s="15"/>
      <c r="M108" s="15"/>
      <c r="N108" s="519"/>
      <c r="O108" s="520"/>
      <c r="P108" s="125" t="s">
        <v>151</v>
      </c>
      <c r="Q108" s="125"/>
      <c r="R108" s="125"/>
      <c r="S108" s="125"/>
      <c r="T108" s="125"/>
      <c r="U108" s="521"/>
      <c r="V108" s="542"/>
      <c r="W108" s="15" t="s">
        <v>151</v>
      </c>
      <c r="X108" s="522"/>
      <c r="Y108" s="2"/>
      <c r="Z108" s="2"/>
    </row>
    <row r="109" spans="1:26" ht="14.25" customHeight="1">
      <c r="A109" s="5"/>
      <c r="B109" s="467" t="s">
        <v>368</v>
      </c>
      <c r="C109" s="125"/>
      <c r="D109" s="125"/>
      <c r="E109" s="518"/>
      <c r="F109" s="518"/>
      <c r="G109" s="518"/>
      <c r="H109" s="125"/>
      <c r="I109" s="15"/>
      <c r="J109" s="15"/>
      <c r="K109" s="15"/>
      <c r="L109" s="15"/>
      <c r="M109" s="15"/>
      <c r="N109" s="519"/>
      <c r="O109" s="523"/>
      <c r="P109" s="661" t="s">
        <v>369</v>
      </c>
      <c r="Q109" s="662"/>
      <c r="R109" s="662"/>
      <c r="S109" s="662"/>
      <c r="T109" s="662"/>
      <c r="U109" s="663"/>
      <c r="V109" s="521"/>
      <c r="W109" s="664" t="s">
        <v>370</v>
      </c>
      <c r="X109" s="665"/>
      <c r="Y109" s="2"/>
      <c r="Z109" s="2"/>
    </row>
    <row r="110" spans="1:26" ht="15" customHeight="1">
      <c r="A110" s="5"/>
      <c r="B110" s="524" t="s">
        <v>371</v>
      </c>
      <c r="C110" s="376"/>
      <c r="D110" s="376"/>
      <c r="E110" s="376"/>
      <c r="F110" s="376"/>
      <c r="G110" s="125"/>
      <c r="H110" s="125"/>
      <c r="I110" s="15"/>
      <c r="J110" s="15"/>
      <c r="K110" s="15"/>
      <c r="L110" s="15"/>
      <c r="M110" s="15"/>
      <c r="N110" s="519"/>
      <c r="O110" s="523"/>
      <c r="P110" s="661" t="s">
        <v>372</v>
      </c>
      <c r="Q110" s="662"/>
      <c r="R110" s="662"/>
      <c r="S110" s="662"/>
      <c r="T110" s="662"/>
      <c r="U110" s="663"/>
      <c r="V110" s="521"/>
      <c r="W110" s="666"/>
      <c r="X110" s="665"/>
      <c r="Y110" s="2"/>
      <c r="Z110" s="2"/>
    </row>
    <row r="111" spans="1:26" ht="15.6">
      <c r="A111" s="5"/>
      <c r="B111" s="467" t="s">
        <v>373</v>
      </c>
      <c r="C111" s="376"/>
      <c r="D111" s="376"/>
      <c r="E111" s="376"/>
      <c r="F111" s="376"/>
      <c r="G111" s="125"/>
      <c r="H111" s="125"/>
      <c r="I111" s="15"/>
      <c r="J111" s="15"/>
      <c r="K111" s="15"/>
      <c r="L111" s="15"/>
      <c r="M111" s="15"/>
      <c r="N111" s="519"/>
      <c r="O111" s="523"/>
      <c r="P111" s="667" t="s">
        <v>374</v>
      </c>
      <c r="Q111" s="668"/>
      <c r="R111" s="668"/>
      <c r="S111" s="668"/>
      <c r="T111" s="668"/>
      <c r="U111" s="669"/>
      <c r="V111" s="520"/>
      <c r="W111" s="666"/>
      <c r="X111" s="665"/>
      <c r="Y111" s="2"/>
      <c r="Z111" s="2"/>
    </row>
    <row r="112" spans="1:26" ht="15.6">
      <c r="A112" s="5"/>
      <c r="B112" s="467" t="s">
        <v>375</v>
      </c>
      <c r="C112" s="125"/>
      <c r="D112" s="125"/>
      <c r="E112" s="125"/>
      <c r="F112" s="125"/>
      <c r="G112" s="125"/>
      <c r="H112" s="125"/>
      <c r="I112" s="15"/>
      <c r="J112" s="15"/>
      <c r="K112" s="15"/>
      <c r="L112" s="15"/>
      <c r="M112" s="15"/>
      <c r="N112" s="519"/>
      <c r="O112" s="523"/>
      <c r="P112" s="670"/>
      <c r="Q112" s="668"/>
      <c r="R112" s="668"/>
      <c r="S112" s="668"/>
      <c r="T112" s="668"/>
      <c r="U112" s="669"/>
      <c r="V112" s="520"/>
      <c r="W112" s="666"/>
      <c r="X112" s="665"/>
      <c r="Y112" s="2"/>
      <c r="Z112" s="2"/>
    </row>
    <row r="113" spans="1:26" ht="15.6">
      <c r="A113" s="5"/>
      <c r="B113" s="467" t="s">
        <v>376</v>
      </c>
      <c r="C113" s="125"/>
      <c r="D113" s="125"/>
      <c r="E113" s="125"/>
      <c r="F113" s="125"/>
      <c r="G113" s="125"/>
      <c r="H113" s="125"/>
      <c r="I113" s="15"/>
      <c r="J113" s="15"/>
      <c r="K113" s="15"/>
      <c r="L113" s="15"/>
      <c r="M113" s="15"/>
      <c r="N113" s="519"/>
      <c r="O113" s="523"/>
      <c r="P113" s="125"/>
      <c r="Q113" s="125"/>
      <c r="R113" s="125"/>
      <c r="S113" s="125"/>
      <c r="T113" s="125"/>
      <c r="U113" s="125"/>
      <c r="V113" s="520"/>
      <c r="W113" s="666"/>
      <c r="X113" s="665"/>
      <c r="Y113" s="2"/>
      <c r="Z113" s="2"/>
    </row>
    <row r="114" spans="1:26" ht="15" customHeight="1">
      <c r="A114" s="5"/>
      <c r="B114" s="467" t="s">
        <v>377</v>
      </c>
      <c r="C114" s="125"/>
      <c r="D114" s="125"/>
      <c r="E114" s="125"/>
      <c r="F114" s="125"/>
      <c r="G114" s="125"/>
      <c r="H114" s="125"/>
      <c r="I114" s="15"/>
      <c r="J114" s="15"/>
      <c r="K114" s="15"/>
      <c r="L114" s="15"/>
      <c r="M114" s="15"/>
      <c r="N114" s="519"/>
      <c r="O114" s="523"/>
      <c r="P114" s="666" t="s">
        <v>378</v>
      </c>
      <c r="Q114" s="671"/>
      <c r="R114" s="671"/>
      <c r="S114" s="671"/>
      <c r="T114" s="671"/>
      <c r="U114" s="665"/>
      <c r="V114" s="520"/>
      <c r="W114" s="666"/>
      <c r="X114" s="665"/>
      <c r="Y114" s="2"/>
      <c r="Z114" s="2"/>
    </row>
    <row r="115" spans="1:26" ht="15.6">
      <c r="A115" s="5"/>
      <c r="B115" s="467" t="s">
        <v>379</v>
      </c>
      <c r="C115" s="125"/>
      <c r="D115" s="125"/>
      <c r="E115" s="125"/>
      <c r="F115" s="125"/>
      <c r="G115" s="125"/>
      <c r="H115" s="125"/>
      <c r="I115" s="15"/>
      <c r="J115" s="15"/>
      <c r="K115" s="15"/>
      <c r="L115" s="15"/>
      <c r="M115" s="15"/>
      <c r="N115" s="519"/>
      <c r="O115" s="523"/>
      <c r="P115" s="666"/>
      <c r="Q115" s="671"/>
      <c r="R115" s="671"/>
      <c r="S115" s="671"/>
      <c r="T115" s="671"/>
      <c r="U115" s="665"/>
      <c r="V115" s="520"/>
      <c r="W115" s="543"/>
      <c r="X115" s="525"/>
      <c r="Y115" s="2"/>
      <c r="Z115" s="2"/>
    </row>
    <row r="116" spans="1:26" ht="18" thickBot="1">
      <c r="A116" s="5"/>
      <c r="B116" s="526" t="s">
        <v>380</v>
      </c>
      <c r="C116" s="527"/>
      <c r="D116" s="16"/>
      <c r="E116" s="16"/>
      <c r="F116" s="16"/>
      <c r="G116" s="16"/>
      <c r="H116" s="16"/>
      <c r="I116" s="528"/>
      <c r="J116" s="528"/>
      <c r="K116" s="528"/>
      <c r="L116" s="528"/>
      <c r="M116" s="528"/>
      <c r="N116" s="529"/>
      <c r="O116" s="523"/>
      <c r="P116" s="652"/>
      <c r="Q116" s="652"/>
      <c r="R116" s="652"/>
      <c r="S116" s="652"/>
      <c r="T116" s="652"/>
      <c r="U116" s="652"/>
      <c r="V116" s="520"/>
      <c r="W116" s="530"/>
      <c r="X116" s="531"/>
      <c r="Y116" s="2"/>
      <c r="Z116" s="2"/>
    </row>
  </sheetData>
  <mergeCells count="10">
    <mergeCell ref="P116:U116"/>
    <mergeCell ref="B2:X2"/>
    <mergeCell ref="C3:N3"/>
    <mergeCell ref="P3:U3"/>
    <mergeCell ref="W3:X3"/>
    <mergeCell ref="P109:U109"/>
    <mergeCell ref="W109:X114"/>
    <mergeCell ref="P110:U110"/>
    <mergeCell ref="P111:U112"/>
    <mergeCell ref="P114:U115"/>
  </mergeCells>
  <phoneticPr fontId="93" type="noConversion"/>
  <hyperlinks>
    <hyperlink ref="A1" location="Contents!A1" display="Back to contents" xr:uid="{2DFD1412-E7EB-4F19-A468-49A3EBB92697}"/>
  </hyperlinks>
  <pageMargins left="0.70866141732283472" right="0.70866141732283472" top="0.74803149606299213" bottom="0.74803149606299213" header="0.31496062992125984" footer="0.31496062992125984"/>
  <pageSetup paperSize="9" scale="30" orientation="landscape" r:id="rId1"/>
  <headerFooter>
    <oddHeader>&amp;C&amp;8March 2018 Economic and fiscal outlook: Supplementary economy tables</oddHeader>
  </headerFooter>
  <ignoredErrors>
    <ignoredError sqref="I74:I106 S74:S107"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75D0F-AB07-4F91-9585-DC1110CEA5D5}">
  <sheetPr>
    <tabColor theme="6"/>
    <pageSetUpPr fitToPage="1"/>
  </sheetPr>
  <dimension ref="A1:J112"/>
  <sheetViews>
    <sheetView showGridLines="0" zoomScaleNormal="100" zoomScaleSheetLayoutView="55" workbookViewId="0"/>
  </sheetViews>
  <sheetFormatPr defaultColWidth="8.875" defaultRowHeight="13.9"/>
  <cols>
    <col min="1" max="1" width="9.125" style="1" customWidth="1"/>
    <col min="2" max="2" width="10.5" style="1" customWidth="1"/>
    <col min="3" max="3" width="14.125" style="1" customWidth="1"/>
    <col min="4" max="4" width="10.125" style="1" customWidth="1"/>
    <col min="5" max="7" width="12.125" style="1" customWidth="1"/>
    <col min="8" max="8" width="12.5" style="1" customWidth="1"/>
    <col min="9" max="9" width="3.5" style="1" customWidth="1"/>
    <col min="10" max="16384" width="8.875" style="1"/>
  </cols>
  <sheetData>
    <row r="1" spans="1:9" ht="33.75" customHeight="1" thickBot="1">
      <c r="A1" s="9" t="s">
        <v>24</v>
      </c>
      <c r="B1" s="5"/>
      <c r="C1" s="177"/>
      <c r="D1" s="5"/>
      <c r="E1" s="5"/>
      <c r="F1" s="5"/>
      <c r="G1" s="5"/>
      <c r="H1" s="5"/>
      <c r="I1" s="5"/>
    </row>
    <row r="2" spans="1:9" ht="22.5" customHeight="1" thickBot="1">
      <c r="A2" s="5"/>
      <c r="B2" s="570" t="s">
        <v>381</v>
      </c>
      <c r="C2" s="571"/>
      <c r="D2" s="571"/>
      <c r="E2" s="571"/>
      <c r="F2" s="571"/>
      <c r="G2" s="571"/>
      <c r="H2" s="672"/>
      <c r="I2" s="434"/>
    </row>
    <row r="3" spans="1:9" ht="21" customHeight="1">
      <c r="A3" s="5"/>
      <c r="B3" s="336"/>
      <c r="C3" s="433" t="s">
        <v>346</v>
      </c>
      <c r="D3" s="433"/>
      <c r="E3" s="433"/>
      <c r="F3" s="433"/>
      <c r="G3" s="433"/>
      <c r="H3" s="433"/>
      <c r="I3" s="434"/>
    </row>
    <row r="4" spans="1:9" ht="119.25" customHeight="1">
      <c r="A4" s="5"/>
      <c r="B4" s="337"/>
      <c r="C4" s="338" t="s">
        <v>382</v>
      </c>
      <c r="D4" s="338" t="s">
        <v>383</v>
      </c>
      <c r="E4" s="338" t="s">
        <v>384</v>
      </c>
      <c r="F4" s="339" t="s">
        <v>385</v>
      </c>
      <c r="G4" s="339" t="s">
        <v>386</v>
      </c>
      <c r="H4" s="339" t="s">
        <v>387</v>
      </c>
      <c r="I4" s="435"/>
    </row>
    <row r="5" spans="1:9" ht="14.45">
      <c r="A5" s="5"/>
      <c r="B5" s="158" t="s">
        <v>61</v>
      </c>
      <c r="C5" s="192">
        <v>40.877000000000002</v>
      </c>
      <c r="D5" s="192">
        <v>394.35</v>
      </c>
      <c r="E5" s="192">
        <v>435.22699999999998</v>
      </c>
      <c r="F5" s="151">
        <v>3.7253772585845808</v>
      </c>
      <c r="G5" s="151">
        <v>35.939587590156549</v>
      </c>
      <c r="H5" s="151">
        <v>39.664964848741128</v>
      </c>
      <c r="I5" s="193"/>
    </row>
    <row r="6" spans="1:9" ht="14.45">
      <c r="A6" s="5"/>
      <c r="B6" s="158" t="s">
        <v>62</v>
      </c>
      <c r="C6" s="192">
        <v>43.024000000000001</v>
      </c>
      <c r="D6" s="192">
        <v>400.10300000000001</v>
      </c>
      <c r="E6" s="192">
        <v>443.12700000000001</v>
      </c>
      <c r="F6" s="151">
        <v>3.8773284788623235</v>
      </c>
      <c r="G6" s="151">
        <v>36.057334426790909</v>
      </c>
      <c r="H6" s="151">
        <v>39.934662905653234</v>
      </c>
      <c r="I6" s="193"/>
    </row>
    <row r="7" spans="1:9" ht="14.45">
      <c r="A7" s="5"/>
      <c r="B7" s="158" t="s">
        <v>63</v>
      </c>
      <c r="C7" s="192">
        <v>44.451999999999998</v>
      </c>
      <c r="D7" s="192">
        <v>394.81799999999998</v>
      </c>
      <c r="E7" s="192">
        <v>439.27</v>
      </c>
      <c r="F7" s="151">
        <v>3.9743969157564112</v>
      </c>
      <c r="G7" s="151">
        <v>35.300176403426498</v>
      </c>
      <c r="H7" s="151">
        <v>39.274573319182906</v>
      </c>
      <c r="I7" s="193"/>
    </row>
    <row r="8" spans="1:9" ht="14.45">
      <c r="A8" s="5"/>
      <c r="B8" s="158" t="s">
        <v>64</v>
      </c>
      <c r="C8" s="192">
        <v>44.195</v>
      </c>
      <c r="D8" s="192">
        <v>397.14</v>
      </c>
      <c r="E8" s="192">
        <v>441.33499999999998</v>
      </c>
      <c r="F8" s="151">
        <v>3.9147480459476887</v>
      </c>
      <c r="G8" s="151">
        <v>35.178256340483422</v>
      </c>
      <c r="H8" s="151">
        <v>39.093004386431112</v>
      </c>
      <c r="I8" s="193"/>
    </row>
    <row r="9" spans="1:9" ht="18.75" customHeight="1">
      <c r="A9" s="5"/>
      <c r="B9" s="158" t="s">
        <v>65</v>
      </c>
      <c r="C9" s="192">
        <v>45.656999999999996</v>
      </c>
      <c r="D9" s="192">
        <v>399.98200000000003</v>
      </c>
      <c r="E9" s="192">
        <v>445.63900000000001</v>
      </c>
      <c r="F9" s="151">
        <v>4.0270889360677469</v>
      </c>
      <c r="G9" s="151">
        <v>35.279652338661101</v>
      </c>
      <c r="H9" s="151">
        <v>39.306741274728843</v>
      </c>
      <c r="I9" s="193"/>
    </row>
    <row r="10" spans="1:9" ht="14.45">
      <c r="A10" s="5"/>
      <c r="B10" s="158" t="s">
        <v>66</v>
      </c>
      <c r="C10" s="192">
        <v>48.033999999999999</v>
      </c>
      <c r="D10" s="192">
        <v>390.87799999999999</v>
      </c>
      <c r="E10" s="192">
        <v>438.91199999999998</v>
      </c>
      <c r="F10" s="151">
        <v>4.2045685314734289</v>
      </c>
      <c r="G10" s="151">
        <v>34.214792406321997</v>
      </c>
      <c r="H10" s="151">
        <v>38.419360937795425</v>
      </c>
      <c r="I10" s="193"/>
    </row>
    <row r="11" spans="1:9" ht="14.45">
      <c r="A11" s="5"/>
      <c r="B11" s="158" t="s">
        <v>67</v>
      </c>
      <c r="C11" s="192">
        <v>49.54</v>
      </c>
      <c r="D11" s="192">
        <v>400.06700000000001</v>
      </c>
      <c r="E11" s="192">
        <v>449.60700000000003</v>
      </c>
      <c r="F11" s="151">
        <v>4.2753003454587661</v>
      </c>
      <c r="G11" s="151">
        <v>34.525768738527496</v>
      </c>
      <c r="H11" s="151">
        <v>38.80106908398627</v>
      </c>
      <c r="I11" s="193"/>
    </row>
    <row r="12" spans="1:9" ht="14.45">
      <c r="A12" s="5"/>
      <c r="B12" s="158" t="s">
        <v>68</v>
      </c>
      <c r="C12" s="192">
        <v>49.14</v>
      </c>
      <c r="D12" s="192">
        <v>404.18400000000003</v>
      </c>
      <c r="E12" s="192">
        <v>453.32400000000001</v>
      </c>
      <c r="F12" s="151">
        <v>4.1792608644623348</v>
      </c>
      <c r="G12" s="151">
        <v>34.37505847053</v>
      </c>
      <c r="H12" s="151">
        <v>38.554319334992336</v>
      </c>
      <c r="I12" s="193"/>
    </row>
    <row r="13" spans="1:9" ht="18.75" customHeight="1">
      <c r="A13" s="5"/>
      <c r="B13" s="158" t="s">
        <v>69</v>
      </c>
      <c r="C13" s="192">
        <v>50.883000000000003</v>
      </c>
      <c r="D13" s="192">
        <v>403.512</v>
      </c>
      <c r="E13" s="192">
        <v>454.39499999999998</v>
      </c>
      <c r="F13" s="151">
        <v>4.2645829998332152</v>
      </c>
      <c r="G13" s="151">
        <v>33.818965379963842</v>
      </c>
      <c r="H13" s="151">
        <v>38.083548379797058</v>
      </c>
      <c r="I13" s="193"/>
    </row>
    <row r="14" spans="1:9" ht="14.45">
      <c r="A14" s="5"/>
      <c r="B14" s="158" t="s">
        <v>70</v>
      </c>
      <c r="C14" s="192">
        <v>53.448</v>
      </c>
      <c r="D14" s="192">
        <v>406.23399999999998</v>
      </c>
      <c r="E14" s="192">
        <v>459.68200000000002</v>
      </c>
      <c r="F14" s="151">
        <v>4.4350144423414095</v>
      </c>
      <c r="G14" s="151">
        <v>33.708532722835656</v>
      </c>
      <c r="H14" s="151">
        <v>38.143547165177068</v>
      </c>
      <c r="I14" s="193"/>
    </row>
    <row r="15" spans="1:9" ht="14.45">
      <c r="A15" s="5"/>
      <c r="B15" s="158" t="s">
        <v>71</v>
      </c>
      <c r="C15" s="192">
        <v>55.021000000000001</v>
      </c>
      <c r="D15" s="192">
        <v>417.30799999999999</v>
      </c>
      <c r="E15" s="192">
        <v>472.32900000000001</v>
      </c>
      <c r="F15" s="151">
        <v>4.5451015896827576</v>
      </c>
      <c r="G15" s="151">
        <v>34.472424241422949</v>
      </c>
      <c r="H15" s="151">
        <v>39.017525831105701</v>
      </c>
      <c r="I15" s="193"/>
    </row>
    <row r="16" spans="1:9" ht="14.45">
      <c r="A16" s="5"/>
      <c r="B16" s="158" t="s">
        <v>72</v>
      </c>
      <c r="C16" s="192">
        <v>54.798999999999999</v>
      </c>
      <c r="D16" s="192">
        <v>431.78899999999999</v>
      </c>
      <c r="E16" s="192">
        <v>486.58800000000002</v>
      </c>
      <c r="F16" s="151">
        <v>4.5029676577484921</v>
      </c>
      <c r="G16" s="151">
        <v>35.481156626426824</v>
      </c>
      <c r="H16" s="151">
        <v>39.984124284175316</v>
      </c>
      <c r="I16" s="193"/>
    </row>
    <row r="17" spans="1:9" ht="18.75" customHeight="1">
      <c r="A17" s="5"/>
      <c r="B17" s="158" t="s">
        <v>73</v>
      </c>
      <c r="C17" s="192">
        <v>56.548999999999999</v>
      </c>
      <c r="D17" s="192">
        <v>430.06400000000002</v>
      </c>
      <c r="E17" s="192">
        <v>486.613</v>
      </c>
      <c r="F17" s="151">
        <v>4.6077102900831033</v>
      </c>
      <c r="G17" s="151">
        <v>35.042358276791809</v>
      </c>
      <c r="H17" s="151">
        <v>39.650068566874907</v>
      </c>
      <c r="I17" s="193"/>
    </row>
    <row r="18" spans="1:9" ht="14.45">
      <c r="A18" s="5"/>
      <c r="B18" s="158" t="s">
        <v>74</v>
      </c>
      <c r="C18" s="192">
        <v>59.280999999999999</v>
      </c>
      <c r="D18" s="192">
        <v>428.79300000000001</v>
      </c>
      <c r="E18" s="192">
        <v>488.07400000000001</v>
      </c>
      <c r="F18" s="151">
        <v>4.7704654585661324</v>
      </c>
      <c r="G18" s="151">
        <v>34.505865207654182</v>
      </c>
      <c r="H18" s="151">
        <v>39.276330666220318</v>
      </c>
      <c r="I18" s="193"/>
    </row>
    <row r="19" spans="1:9" ht="14.45">
      <c r="A19" s="195"/>
      <c r="B19" s="158" t="s">
        <v>75</v>
      </c>
      <c r="C19" s="192">
        <v>60.902999999999999</v>
      </c>
      <c r="D19" s="192">
        <v>446.286</v>
      </c>
      <c r="E19" s="192">
        <v>507.18900000000002</v>
      </c>
      <c r="F19" s="151">
        <v>4.8104203263026193</v>
      </c>
      <c r="G19" s="151">
        <v>35.24987678348014</v>
      </c>
      <c r="H19" s="151">
        <v>40.060297109782759</v>
      </c>
      <c r="I19" s="193"/>
    </row>
    <row r="20" spans="1:9" ht="14.45">
      <c r="A20" s="195"/>
      <c r="B20" s="158" t="s">
        <v>76</v>
      </c>
      <c r="C20" s="192">
        <v>60.63</v>
      </c>
      <c r="D20" s="192">
        <v>446.25900000000001</v>
      </c>
      <c r="E20" s="192">
        <v>506.88900000000001</v>
      </c>
      <c r="F20" s="151">
        <v>4.7138492159134202</v>
      </c>
      <c r="G20" s="151">
        <v>34.69565623032009</v>
      </c>
      <c r="H20" s="151">
        <v>39.409505446233503</v>
      </c>
      <c r="I20" s="193"/>
    </row>
    <row r="21" spans="1:9" ht="18.75" customHeight="1">
      <c r="A21" s="195"/>
      <c r="B21" s="158" t="s">
        <v>77</v>
      </c>
      <c r="C21" s="192">
        <v>62.417999999999999</v>
      </c>
      <c r="D21" s="192">
        <v>465.125</v>
      </c>
      <c r="E21" s="192">
        <v>527.54300000000001</v>
      </c>
      <c r="F21" s="151">
        <v>4.7984206678490127</v>
      </c>
      <c r="G21" s="151">
        <v>35.756759478568235</v>
      </c>
      <c r="H21" s="151">
        <v>40.55518014641725</v>
      </c>
      <c r="I21" s="193"/>
    </row>
    <row r="22" spans="1:9" ht="14.45">
      <c r="A22" s="195"/>
      <c r="B22" s="158" t="s">
        <v>78</v>
      </c>
      <c r="C22" s="192">
        <v>65.293999999999997</v>
      </c>
      <c r="D22" s="192">
        <v>478.88400000000001</v>
      </c>
      <c r="E22" s="192">
        <v>544.178</v>
      </c>
      <c r="F22" s="151">
        <v>4.9863112034304082</v>
      </c>
      <c r="G22" s="151">
        <v>36.570966005200596</v>
      </c>
      <c r="H22" s="151">
        <v>41.557277208631</v>
      </c>
      <c r="I22" s="193"/>
    </row>
    <row r="23" spans="1:9" ht="14.45">
      <c r="A23" s="195"/>
      <c r="B23" s="158" t="s">
        <v>79</v>
      </c>
      <c r="C23" s="192">
        <v>67.019000000000005</v>
      </c>
      <c r="D23" s="192">
        <v>482.70699999999999</v>
      </c>
      <c r="E23" s="192">
        <v>549.726</v>
      </c>
      <c r="F23" s="151">
        <v>5.1124535337253798</v>
      </c>
      <c r="G23" s="151">
        <v>36.822648919022619</v>
      </c>
      <c r="H23" s="151">
        <v>41.935102452747998</v>
      </c>
      <c r="I23" s="193"/>
    </row>
    <row r="24" spans="1:9" ht="14.45">
      <c r="A24" s="195"/>
      <c r="B24" s="158" t="s">
        <v>80</v>
      </c>
      <c r="C24" s="192">
        <v>66.701999999999998</v>
      </c>
      <c r="D24" s="192">
        <v>468.19</v>
      </c>
      <c r="E24" s="192">
        <v>534.89200000000005</v>
      </c>
      <c r="F24" s="151">
        <v>5.0864479585043689</v>
      </c>
      <c r="G24" s="151">
        <v>35.702438752843399</v>
      </c>
      <c r="H24" s="151">
        <v>40.788886711347779</v>
      </c>
      <c r="I24" s="193"/>
    </row>
    <row r="25" spans="1:9" ht="18.75" customHeight="1">
      <c r="A25" s="195"/>
      <c r="B25" s="158" t="s">
        <v>81</v>
      </c>
      <c r="C25" s="192">
        <v>69.031999999999996</v>
      </c>
      <c r="D25" s="192">
        <v>485.11500000000001</v>
      </c>
      <c r="E25" s="192">
        <v>554.14700000000005</v>
      </c>
      <c r="F25" s="151">
        <v>5.2578303452488573</v>
      </c>
      <c r="G25" s="151">
        <v>36.948840652674114</v>
      </c>
      <c r="H25" s="151">
        <v>42.206670997922977</v>
      </c>
      <c r="I25" s="193"/>
    </row>
    <row r="26" spans="1:9" ht="14.45">
      <c r="A26" s="195"/>
      <c r="B26" s="158" t="s">
        <v>82</v>
      </c>
      <c r="C26" s="192">
        <v>72.272000000000006</v>
      </c>
      <c r="D26" s="192">
        <v>482.44900000000001</v>
      </c>
      <c r="E26" s="192">
        <v>554.721</v>
      </c>
      <c r="F26" s="151">
        <v>5.4668890578254841</v>
      </c>
      <c r="G26" s="151">
        <v>36.494010945578466</v>
      </c>
      <c r="H26" s="151">
        <v>41.96090000340395</v>
      </c>
      <c r="I26" s="193"/>
    </row>
    <row r="27" spans="1:9" ht="14.45">
      <c r="A27" s="195"/>
      <c r="B27" s="158" t="s">
        <v>83</v>
      </c>
      <c r="C27" s="192">
        <v>74.340999999999994</v>
      </c>
      <c r="D27" s="192">
        <v>481.137</v>
      </c>
      <c r="E27" s="192">
        <v>555.47799999999995</v>
      </c>
      <c r="F27" s="151">
        <v>5.5766638436154645</v>
      </c>
      <c r="G27" s="151">
        <v>36.092322025875553</v>
      </c>
      <c r="H27" s="151">
        <v>41.66898586949101</v>
      </c>
      <c r="I27" s="193"/>
    </row>
    <row r="28" spans="1:9" ht="14.45">
      <c r="A28" s="195"/>
      <c r="B28" s="158" t="s">
        <v>84</v>
      </c>
      <c r="C28" s="192">
        <v>71.322999999999993</v>
      </c>
      <c r="D28" s="192">
        <v>483.91</v>
      </c>
      <c r="E28" s="192">
        <v>555.23299999999995</v>
      </c>
      <c r="F28" s="151">
        <v>5.2946648028725978</v>
      </c>
      <c r="G28" s="151">
        <v>35.923071726625061</v>
      </c>
      <c r="H28" s="151">
        <v>41.21773652949765</v>
      </c>
      <c r="I28" s="193"/>
    </row>
    <row r="29" spans="1:9" ht="18.75" customHeight="1">
      <c r="A29" s="195"/>
      <c r="B29" s="158" t="s">
        <v>85</v>
      </c>
      <c r="C29" s="192">
        <v>70.808999999999997</v>
      </c>
      <c r="D29" s="192">
        <v>483.99</v>
      </c>
      <c r="E29" s="192">
        <v>554.79899999999998</v>
      </c>
      <c r="F29" s="151">
        <v>5.1805878488221513</v>
      </c>
      <c r="G29" s="151">
        <v>35.410085059122892</v>
      </c>
      <c r="H29" s="151">
        <v>40.590672907945041</v>
      </c>
      <c r="I29" s="193"/>
    </row>
    <row r="30" spans="1:9" ht="14.45">
      <c r="A30" s="195"/>
      <c r="B30" s="158" t="s">
        <v>86</v>
      </c>
      <c r="C30" s="192">
        <v>74.781999999999996</v>
      </c>
      <c r="D30" s="192">
        <v>496.96699999999998</v>
      </c>
      <c r="E30" s="192">
        <v>571.74900000000002</v>
      </c>
      <c r="F30" s="151">
        <v>5.4316357080911635</v>
      </c>
      <c r="G30" s="151">
        <v>36.09616890351878</v>
      </c>
      <c r="H30" s="151">
        <v>41.527804611609945</v>
      </c>
      <c r="I30" s="193"/>
    </row>
    <row r="31" spans="1:9" ht="14.45">
      <c r="A31" s="195"/>
      <c r="B31" s="158" t="s">
        <v>87</v>
      </c>
      <c r="C31" s="192">
        <v>77.402000000000001</v>
      </c>
      <c r="D31" s="192">
        <v>489.30900000000003</v>
      </c>
      <c r="E31" s="192">
        <v>566.71100000000001</v>
      </c>
      <c r="F31" s="151">
        <v>5.5776100054261386</v>
      </c>
      <c r="G31" s="151">
        <v>35.259744892187008</v>
      </c>
      <c r="H31" s="151">
        <v>40.837354897613146</v>
      </c>
      <c r="I31" s="193"/>
    </row>
    <row r="32" spans="1:9" ht="14.45">
      <c r="A32" s="195"/>
      <c r="B32" s="158" t="s">
        <v>88</v>
      </c>
      <c r="C32" s="192">
        <v>74.033000000000001</v>
      </c>
      <c r="D32" s="192">
        <v>496.10399999999998</v>
      </c>
      <c r="E32" s="192">
        <v>570.13699999999994</v>
      </c>
      <c r="F32" s="151">
        <v>5.278874874415215</v>
      </c>
      <c r="G32" s="151">
        <v>35.374372789119526</v>
      </c>
      <c r="H32" s="151">
        <v>40.653247663534735</v>
      </c>
      <c r="I32" s="193"/>
    </row>
    <row r="33" spans="1:10" ht="18.75" customHeight="1">
      <c r="A33" s="195"/>
      <c r="B33" s="158" t="s">
        <v>89</v>
      </c>
      <c r="C33" s="192">
        <v>79.778000000000006</v>
      </c>
      <c r="D33" s="192">
        <v>502.92599999999999</v>
      </c>
      <c r="E33" s="192">
        <v>582.70399999999995</v>
      </c>
      <c r="F33" s="151">
        <v>5.6544971673646964</v>
      </c>
      <c r="G33" s="151">
        <v>35.646339120986454</v>
      </c>
      <c r="H33" s="151">
        <v>41.300836288351142</v>
      </c>
      <c r="I33" s="193"/>
    </row>
    <row r="34" spans="1:10" ht="14.45">
      <c r="A34" s="195"/>
      <c r="B34" s="158" t="s">
        <v>90</v>
      </c>
      <c r="C34" s="192">
        <v>83.600999999999999</v>
      </c>
      <c r="D34" s="192">
        <v>509.51299999999998</v>
      </c>
      <c r="E34" s="192">
        <v>593.11400000000003</v>
      </c>
      <c r="F34" s="151">
        <v>5.8583132043819095</v>
      </c>
      <c r="G34" s="151">
        <v>35.703959709862801</v>
      </c>
      <c r="H34" s="151">
        <v>41.562272914244716</v>
      </c>
      <c r="I34" s="193"/>
    </row>
    <row r="35" spans="1:10" ht="14.45">
      <c r="A35" s="195"/>
      <c r="B35" s="158" t="s">
        <v>91</v>
      </c>
      <c r="C35" s="192">
        <v>86.116</v>
      </c>
      <c r="D35" s="192">
        <v>521.62900000000002</v>
      </c>
      <c r="E35" s="192">
        <v>607.745</v>
      </c>
      <c r="F35" s="151">
        <v>5.9736279683102769</v>
      </c>
      <c r="G35" s="151">
        <v>36.18395633194438</v>
      </c>
      <c r="H35" s="151">
        <v>42.157584300254655</v>
      </c>
      <c r="I35" s="193"/>
    </row>
    <row r="36" spans="1:10" ht="14.45">
      <c r="A36" s="195"/>
      <c r="B36" s="158" t="s">
        <v>92</v>
      </c>
      <c r="C36" s="192">
        <v>86.138999999999996</v>
      </c>
      <c r="D36" s="192">
        <v>494.721</v>
      </c>
      <c r="E36" s="192">
        <v>580.86</v>
      </c>
      <c r="F36" s="151">
        <v>5.9285101743885935</v>
      </c>
      <c r="G36" s="151">
        <v>34.049135490122936</v>
      </c>
      <c r="H36" s="151">
        <v>39.977645664511527</v>
      </c>
      <c r="I36" s="193"/>
    </row>
    <row r="37" spans="1:10" ht="18.75" customHeight="1">
      <c r="A37" s="195"/>
      <c r="B37" s="158" t="s">
        <v>93</v>
      </c>
      <c r="C37" s="192">
        <v>83.091999999999999</v>
      </c>
      <c r="D37" s="192">
        <v>526.60400000000004</v>
      </c>
      <c r="E37" s="192">
        <v>609.69600000000003</v>
      </c>
      <c r="F37" s="151">
        <v>5.6955396409339665</v>
      </c>
      <c r="G37" s="151">
        <v>36.096061679516573</v>
      </c>
      <c r="H37" s="151">
        <v>41.791601320450532</v>
      </c>
      <c r="I37" s="193"/>
    </row>
    <row r="38" spans="1:10" ht="14.45">
      <c r="A38" s="195"/>
      <c r="B38" s="158" t="s">
        <v>94</v>
      </c>
      <c r="C38" s="192">
        <v>86.986000000000004</v>
      </c>
      <c r="D38" s="192">
        <v>525.38400000000001</v>
      </c>
      <c r="E38" s="192">
        <v>612.37</v>
      </c>
      <c r="F38" s="151">
        <v>5.9927771967752301</v>
      </c>
      <c r="G38" s="151">
        <v>36.195586125934717</v>
      </c>
      <c r="H38" s="151">
        <v>42.188363322709947</v>
      </c>
      <c r="I38" s="193"/>
    </row>
    <row r="39" spans="1:10" ht="14.45">
      <c r="A39" s="195"/>
      <c r="B39" s="158" t="s">
        <v>95</v>
      </c>
      <c r="C39" s="192">
        <v>89.513000000000005</v>
      </c>
      <c r="D39" s="192">
        <v>516.14700000000005</v>
      </c>
      <c r="E39" s="192">
        <v>605.66</v>
      </c>
      <c r="F39" s="151">
        <v>6.1581231390721918</v>
      </c>
      <c r="G39" s="151">
        <v>35.508772847102598</v>
      </c>
      <c r="H39" s="151">
        <v>41.666895986174787</v>
      </c>
      <c r="I39" s="193"/>
    </row>
    <row r="40" spans="1:10" ht="14.45">
      <c r="A40" s="195"/>
      <c r="B40" s="158" t="s">
        <v>96</v>
      </c>
      <c r="C40" s="192">
        <v>89.427000000000007</v>
      </c>
      <c r="D40" s="192">
        <v>502.49400000000003</v>
      </c>
      <c r="E40" s="192">
        <v>591.92100000000005</v>
      </c>
      <c r="F40" s="151">
        <v>6.1509795263112288</v>
      </c>
      <c r="G40" s="151">
        <v>34.562607558055561</v>
      </c>
      <c r="H40" s="151">
        <v>40.713587084366786</v>
      </c>
      <c r="I40" s="193"/>
    </row>
    <row r="41" spans="1:10" ht="18.75" customHeight="1">
      <c r="A41" s="195"/>
      <c r="B41" s="158" t="s">
        <v>97</v>
      </c>
      <c r="C41" s="192">
        <v>90.268000000000001</v>
      </c>
      <c r="D41" s="192">
        <v>491.57900000000001</v>
      </c>
      <c r="E41" s="192">
        <v>581.84699999999998</v>
      </c>
      <c r="F41" s="151">
        <v>6.1596536815442402</v>
      </c>
      <c r="G41" s="151">
        <v>33.544073172329462</v>
      </c>
      <c r="H41" s="151">
        <v>39.703726853873697</v>
      </c>
      <c r="I41" s="193"/>
    </row>
    <row r="42" spans="1:10" ht="14.45">
      <c r="A42" s="195"/>
      <c r="B42" s="158" t="s">
        <v>98</v>
      </c>
      <c r="C42" s="192">
        <v>94.102999999999994</v>
      </c>
      <c r="D42" s="192">
        <v>496.262</v>
      </c>
      <c r="E42" s="192">
        <v>590.36500000000001</v>
      </c>
      <c r="F42" s="151">
        <v>6.3375638534661869</v>
      </c>
      <c r="G42" s="151">
        <v>33.421804969542272</v>
      </c>
      <c r="H42" s="151">
        <v>39.759368823008465</v>
      </c>
      <c r="I42" s="193"/>
    </row>
    <row r="43" spans="1:10" ht="14.45">
      <c r="A43" s="195"/>
      <c r="B43" s="158" t="s">
        <v>99</v>
      </c>
      <c r="C43" s="192">
        <v>96.537999999999997</v>
      </c>
      <c r="D43" s="192">
        <v>488.31799999999998</v>
      </c>
      <c r="E43" s="192">
        <v>584.85599999999999</v>
      </c>
      <c r="F43" s="151">
        <v>6.454192269918388</v>
      </c>
      <c r="G43" s="151">
        <v>32.647229700863981</v>
      </c>
      <c r="H43" s="151">
        <v>39.101421970782376</v>
      </c>
      <c r="I43" s="193"/>
    </row>
    <row r="44" spans="1:10" ht="14.45">
      <c r="A44" s="195"/>
      <c r="B44" s="158" t="s">
        <v>100</v>
      </c>
      <c r="C44" s="192">
        <v>84.247</v>
      </c>
      <c r="D44" s="192">
        <v>479.56</v>
      </c>
      <c r="E44" s="192">
        <v>563.80700000000002</v>
      </c>
      <c r="F44" s="151">
        <v>5.585859878439404</v>
      </c>
      <c r="G44" s="151">
        <v>31.796443354711752</v>
      </c>
      <c r="H44" s="151">
        <v>37.382303233151156</v>
      </c>
      <c r="I44" s="193"/>
    </row>
    <row r="45" spans="1:10" ht="18" customHeight="1">
      <c r="A45" s="195"/>
      <c r="B45" s="158" t="s">
        <v>101</v>
      </c>
      <c r="C45" s="192">
        <v>86.509</v>
      </c>
      <c r="D45" s="192">
        <v>483.53699999999998</v>
      </c>
      <c r="E45" s="192">
        <v>570.04600000000005</v>
      </c>
      <c r="F45" s="151">
        <v>5.6805586198926257</v>
      </c>
      <c r="G45" s="151">
        <v>31.75115043968859</v>
      </c>
      <c r="H45" s="151">
        <v>37.431709059581223</v>
      </c>
      <c r="I45" s="193"/>
      <c r="J45" s="194"/>
    </row>
    <row r="46" spans="1:10" ht="15" customHeight="1">
      <c r="A46" s="195"/>
      <c r="B46" s="158" t="s">
        <v>102</v>
      </c>
      <c r="C46" s="192">
        <v>91.674000000000007</v>
      </c>
      <c r="D46" s="192">
        <v>500.25099999999998</v>
      </c>
      <c r="E46" s="192">
        <v>591.92499999999995</v>
      </c>
      <c r="F46" s="151">
        <v>5.9443651925820271</v>
      </c>
      <c r="G46" s="151">
        <v>32.437491894695889</v>
      </c>
      <c r="H46" s="151">
        <v>38.381857087277915</v>
      </c>
      <c r="I46" s="193"/>
      <c r="J46" s="194"/>
    </row>
    <row r="47" spans="1:10" ht="15" customHeight="1">
      <c r="A47" s="195"/>
      <c r="B47" s="158" t="s">
        <v>103</v>
      </c>
      <c r="C47" s="192">
        <v>96.897000000000006</v>
      </c>
      <c r="D47" s="192">
        <v>504.262</v>
      </c>
      <c r="E47" s="192">
        <v>601.15899999999999</v>
      </c>
      <c r="F47" s="151">
        <v>6.1860942000858046</v>
      </c>
      <c r="G47" s="151">
        <v>32.193073402929578</v>
      </c>
      <c r="H47" s="151">
        <v>38.379167603015382</v>
      </c>
      <c r="I47" s="193"/>
      <c r="J47" s="194"/>
    </row>
    <row r="48" spans="1:10" ht="15" customHeight="1">
      <c r="A48" s="195"/>
      <c r="B48" s="158" t="s">
        <v>104</v>
      </c>
      <c r="C48" s="192">
        <v>97.117999999999995</v>
      </c>
      <c r="D48" s="192">
        <v>488.303</v>
      </c>
      <c r="E48" s="192">
        <v>585.42100000000005</v>
      </c>
      <c r="F48" s="151">
        <v>6.0544475109361944</v>
      </c>
      <c r="G48" s="151">
        <v>30.441369086396719</v>
      </c>
      <c r="H48" s="151">
        <v>36.495816597332919</v>
      </c>
      <c r="I48" s="193"/>
      <c r="J48" s="194"/>
    </row>
    <row r="49" spans="1:10" ht="18" customHeight="1">
      <c r="A49" s="195"/>
      <c r="B49" s="158" t="s">
        <v>105</v>
      </c>
      <c r="C49" s="192">
        <v>97.475999999999999</v>
      </c>
      <c r="D49" s="192">
        <v>493.96100000000001</v>
      </c>
      <c r="E49" s="192">
        <v>591.43700000000001</v>
      </c>
      <c r="F49" s="151">
        <v>5.9451484487880801</v>
      </c>
      <c r="G49" s="151">
        <v>30.127123321759296</v>
      </c>
      <c r="H49" s="151">
        <v>36.072271770547374</v>
      </c>
      <c r="I49" s="193"/>
      <c r="J49" s="194"/>
    </row>
    <row r="50" spans="1:10" ht="15" customHeight="1">
      <c r="A50" s="195"/>
      <c r="B50" s="158" t="s">
        <v>106</v>
      </c>
      <c r="C50" s="192">
        <v>103.76600000000001</v>
      </c>
      <c r="D50" s="192">
        <v>494.18799999999999</v>
      </c>
      <c r="E50" s="192">
        <v>597.95399999999995</v>
      </c>
      <c r="F50" s="151">
        <v>6.1651714098984023</v>
      </c>
      <c r="G50" s="151">
        <v>29.361772919018474</v>
      </c>
      <c r="H50" s="151">
        <v>35.526944328916876</v>
      </c>
      <c r="I50" s="193"/>
      <c r="J50" s="194"/>
    </row>
    <row r="51" spans="1:10" ht="15" customHeight="1">
      <c r="A51" s="195"/>
      <c r="B51" s="158" t="s">
        <v>107</v>
      </c>
      <c r="C51" s="192">
        <v>123.70399999999999</v>
      </c>
      <c r="D51" s="192">
        <v>505.197</v>
      </c>
      <c r="E51" s="192">
        <v>628.90099999999995</v>
      </c>
      <c r="F51" s="151">
        <v>7.1762052386344646</v>
      </c>
      <c r="G51" s="151">
        <v>29.307034194063377</v>
      </c>
      <c r="H51" s="151">
        <v>36.483239432697836</v>
      </c>
      <c r="I51" s="193"/>
      <c r="J51" s="194"/>
    </row>
    <row r="52" spans="1:10" ht="15" customHeight="1">
      <c r="A52" s="195"/>
      <c r="B52" s="158" t="s">
        <v>108</v>
      </c>
      <c r="C52" s="192">
        <v>129.4078376059926</v>
      </c>
      <c r="D52" s="192">
        <v>516.64047400000004</v>
      </c>
      <c r="E52" s="192">
        <v>646.04831100000001</v>
      </c>
      <c r="F52" s="151">
        <v>7.4303558754253496</v>
      </c>
      <c r="G52" s="151">
        <v>29.664529231656601</v>
      </c>
      <c r="H52" s="151">
        <v>37.094885072286985</v>
      </c>
      <c r="I52" s="193"/>
      <c r="J52" s="194"/>
    </row>
    <row r="53" spans="1:10" ht="18" customHeight="1">
      <c r="A53" s="195"/>
      <c r="B53" s="158" t="s">
        <v>109</v>
      </c>
      <c r="C53" s="192">
        <v>120.29135042397043</v>
      </c>
      <c r="D53" s="192">
        <v>531.10423300000002</v>
      </c>
      <c r="E53" s="192">
        <v>651.39558299999999</v>
      </c>
      <c r="F53" s="151">
        <v>6.8431884831882801</v>
      </c>
      <c r="G53" s="151">
        <v>30.213696644259379</v>
      </c>
      <c r="H53" s="151">
        <v>37.056885103328639</v>
      </c>
      <c r="I53" s="193"/>
      <c r="J53" s="194"/>
    </row>
    <row r="54" spans="1:10" ht="15" customHeight="1">
      <c r="A54" s="195"/>
      <c r="B54" s="158" t="s">
        <v>110</v>
      </c>
      <c r="C54" s="192">
        <v>124.6483706358904</v>
      </c>
      <c r="D54" s="192">
        <v>546.52916500000003</v>
      </c>
      <c r="E54" s="192">
        <v>671.17753599999992</v>
      </c>
      <c r="F54" s="151">
        <v>7.0548738125140416</v>
      </c>
      <c r="G54" s="151">
        <v>30.932568747300444</v>
      </c>
      <c r="H54" s="151">
        <v>37.987442580422424</v>
      </c>
      <c r="I54" s="193"/>
      <c r="J54" s="194"/>
    </row>
    <row r="55" spans="1:10" ht="15" customHeight="1">
      <c r="A55" s="195"/>
      <c r="B55" s="158" t="s">
        <v>111</v>
      </c>
      <c r="C55" s="192">
        <v>129.00539084781033</v>
      </c>
      <c r="D55" s="192">
        <v>562.31599100000005</v>
      </c>
      <c r="E55" s="192">
        <v>691.32138199999997</v>
      </c>
      <c r="F55" s="151">
        <v>7.2638775845547769</v>
      </c>
      <c r="G55" s="151">
        <v>31.662200281849195</v>
      </c>
      <c r="H55" s="151">
        <v>38.926077874973281</v>
      </c>
      <c r="I55" s="193"/>
      <c r="J55" s="194"/>
    </row>
    <row r="56" spans="1:10" ht="15" customHeight="1">
      <c r="A56" s="195"/>
      <c r="B56" s="158" t="s">
        <v>112</v>
      </c>
      <c r="C56" s="192">
        <v>133.36241105973028</v>
      </c>
      <c r="D56" s="192">
        <v>577.94864399999994</v>
      </c>
      <c r="E56" s="192">
        <v>711.31105500000001</v>
      </c>
      <c r="F56" s="151">
        <v>7.4203119343327542</v>
      </c>
      <c r="G56" s="151">
        <v>32.157181220905457</v>
      </c>
      <c r="H56" s="151">
        <v>39.577493151914808</v>
      </c>
      <c r="I56" s="193"/>
      <c r="J56" s="194"/>
    </row>
    <row r="57" spans="1:10" ht="18" customHeight="1">
      <c r="A57" s="195"/>
      <c r="B57" s="158" t="s">
        <v>113</v>
      </c>
      <c r="C57" s="192">
        <v>137.71943127165025</v>
      </c>
      <c r="D57" s="192">
        <v>593.84040400000004</v>
      </c>
      <c r="E57" s="192">
        <v>731.55983499999991</v>
      </c>
      <c r="F57" s="151">
        <v>7.571180036165071</v>
      </c>
      <c r="G57" s="151">
        <v>32.646610357869839</v>
      </c>
      <c r="H57" s="151">
        <v>40.217790379100819</v>
      </c>
      <c r="I57" s="193"/>
      <c r="J57" s="194"/>
    </row>
    <row r="58" spans="1:10" ht="15" customHeight="1">
      <c r="A58" s="195"/>
      <c r="B58" s="158" t="s">
        <v>114</v>
      </c>
      <c r="C58" s="192">
        <v>141.59336767730917</v>
      </c>
      <c r="D58" s="192">
        <v>610.18615899999998</v>
      </c>
      <c r="E58" s="192">
        <v>751.77952599999992</v>
      </c>
      <c r="F58" s="151">
        <v>7.7087102945501957</v>
      </c>
      <c r="G58" s="151">
        <v>33.220117598976593</v>
      </c>
      <c r="H58" s="151">
        <v>40.928827856652319</v>
      </c>
      <c r="I58" s="193"/>
      <c r="J58" s="194"/>
    </row>
    <row r="59" spans="1:10" ht="15" customHeight="1">
      <c r="A59" s="195"/>
      <c r="B59" s="158" t="s">
        <v>115</v>
      </c>
      <c r="C59" s="192">
        <v>145.46730408296816</v>
      </c>
      <c r="D59" s="192">
        <v>624.53861699999993</v>
      </c>
      <c r="E59" s="192">
        <v>770.00592099999994</v>
      </c>
      <c r="F59" s="151">
        <v>7.8477752966808829</v>
      </c>
      <c r="G59" s="151">
        <v>33.693060864868926</v>
      </c>
      <c r="H59" s="151">
        <v>41.540836157073784</v>
      </c>
      <c r="I59" s="193"/>
      <c r="J59" s="194"/>
    </row>
    <row r="60" spans="1:10" ht="15" customHeight="1">
      <c r="A60" s="195"/>
      <c r="B60" s="158" t="s">
        <v>116</v>
      </c>
      <c r="C60" s="192">
        <v>149.34124048862711</v>
      </c>
      <c r="D60" s="192">
        <v>638.288186</v>
      </c>
      <c r="E60" s="192">
        <v>787.62942599999997</v>
      </c>
      <c r="F60" s="151">
        <v>7.9906769237662489</v>
      </c>
      <c r="G60" s="151">
        <v>34.15235243724409</v>
      </c>
      <c r="H60" s="151">
        <v>42.143029334865773</v>
      </c>
      <c r="I60" s="193"/>
      <c r="J60" s="194"/>
    </row>
    <row r="61" spans="1:10" ht="18" customHeight="1">
      <c r="A61" s="195"/>
      <c r="B61" s="158" t="s">
        <v>117</v>
      </c>
      <c r="C61" s="192">
        <v>153.21517689428609</v>
      </c>
      <c r="D61" s="192">
        <v>652.04946699999994</v>
      </c>
      <c r="E61" s="192">
        <v>805.26464399999998</v>
      </c>
      <c r="F61" s="151">
        <v>8.1355142340405369</v>
      </c>
      <c r="G61" s="151">
        <v>34.62292592421943</v>
      </c>
      <c r="H61" s="151">
        <v>42.758440163873232</v>
      </c>
      <c r="I61" s="193"/>
      <c r="J61" s="194"/>
    </row>
    <row r="62" spans="1:10" ht="14.25" customHeight="1">
      <c r="A62" s="195"/>
      <c r="B62" s="158" t="s">
        <v>118</v>
      </c>
      <c r="C62" s="192">
        <v>157.15811282959973</v>
      </c>
      <c r="D62" s="192">
        <v>665.77633500000002</v>
      </c>
      <c r="E62" s="192">
        <v>822.93444700000009</v>
      </c>
      <c r="F62" s="151">
        <v>8.2824842673900427</v>
      </c>
      <c r="G62" s="151">
        <v>35.08747923320395</v>
      </c>
      <c r="H62" s="151">
        <v>43.36996345687276</v>
      </c>
      <c r="I62" s="193"/>
      <c r="J62" s="194"/>
    </row>
    <row r="63" spans="1:10" ht="14.25" customHeight="1">
      <c r="A63" s="195"/>
      <c r="B63" s="158" t="s">
        <v>119</v>
      </c>
      <c r="C63" s="192">
        <v>161.10104876491334</v>
      </c>
      <c r="D63" s="192">
        <v>679.53631599999994</v>
      </c>
      <c r="E63" s="192">
        <v>840.63736500000005</v>
      </c>
      <c r="F63" s="151">
        <v>8.4283106253965272</v>
      </c>
      <c r="G63" s="151">
        <v>35.551246850312168</v>
      </c>
      <c r="H63" s="151">
        <v>43.979557488007707</v>
      </c>
      <c r="I63" s="193"/>
      <c r="J63" s="194"/>
    </row>
    <row r="64" spans="1:10" ht="14.25" customHeight="1">
      <c r="A64" s="195"/>
      <c r="B64" s="158" t="s">
        <v>120</v>
      </c>
      <c r="C64" s="192">
        <v>165.04398470022696</v>
      </c>
      <c r="D64" s="192">
        <v>693.32500600000003</v>
      </c>
      <c r="E64" s="192">
        <v>858.36899100000005</v>
      </c>
      <c r="F64" s="151">
        <v>8.5716191438007829</v>
      </c>
      <c r="G64" s="151">
        <v>36.00808539068931</v>
      </c>
      <c r="H64" s="151">
        <v>44.579704550058914</v>
      </c>
      <c r="I64" s="193"/>
      <c r="J64" s="194"/>
    </row>
    <row r="65" spans="1:10" ht="18" customHeight="1">
      <c r="A65" s="195"/>
      <c r="B65" s="158" t="s">
        <v>121</v>
      </c>
      <c r="C65" s="192">
        <v>168.9869206355406</v>
      </c>
      <c r="D65" s="192">
        <v>707.14262600000006</v>
      </c>
      <c r="E65" s="192">
        <v>876.129546</v>
      </c>
      <c r="F65" s="151">
        <v>8.710313962802184</v>
      </c>
      <c r="G65" s="151">
        <v>36.449177639165626</v>
      </c>
      <c r="H65" s="151">
        <v>45.159491569209308</v>
      </c>
      <c r="I65" s="193"/>
      <c r="J65" s="194"/>
    </row>
    <row r="66" spans="1:10" ht="18" customHeight="1">
      <c r="A66" s="195"/>
      <c r="B66" s="158" t="s">
        <v>122</v>
      </c>
      <c r="C66" s="192">
        <v>173.63882915387012</v>
      </c>
      <c r="D66" s="192">
        <v>720.99021300000004</v>
      </c>
      <c r="E66" s="192">
        <v>894.62904200000003</v>
      </c>
      <c r="F66" s="151">
        <v>8.8794547255703371</v>
      </c>
      <c r="G66" s="151">
        <v>36.869633279084596</v>
      </c>
      <c r="H66" s="151">
        <v>45.7490879967864</v>
      </c>
      <c r="I66" s="193"/>
      <c r="J66" s="194"/>
    </row>
    <row r="67" spans="1:10" ht="18" customHeight="1">
      <c r="A67" s="195"/>
      <c r="B67" s="158" t="s">
        <v>123</v>
      </c>
      <c r="C67" s="192">
        <v>178.29073767219961</v>
      </c>
      <c r="D67" s="192">
        <v>734.86313899999993</v>
      </c>
      <c r="E67" s="192">
        <v>913.15387699999997</v>
      </c>
      <c r="F67" s="151">
        <v>9.0413956343501649</v>
      </c>
      <c r="G67" s="151">
        <v>37.266032232225534</v>
      </c>
      <c r="H67" s="151">
        <v>46.307427883198962</v>
      </c>
      <c r="I67" s="193"/>
      <c r="J67" s="194"/>
    </row>
    <row r="68" spans="1:10" ht="18" customHeight="1">
      <c r="A68" s="195"/>
      <c r="B68" s="158" t="s">
        <v>124</v>
      </c>
      <c r="C68" s="192">
        <v>182.94264619052908</v>
      </c>
      <c r="D68" s="192">
        <v>748.77356099999997</v>
      </c>
      <c r="E68" s="192">
        <v>931.71620799999994</v>
      </c>
      <c r="F68" s="151">
        <v>9.1962195730941403</v>
      </c>
      <c r="G68" s="151">
        <v>37.639589351474463</v>
      </c>
      <c r="H68" s="151">
        <v>46.835808965259346</v>
      </c>
      <c r="I68" s="193"/>
      <c r="J68" s="194"/>
    </row>
    <row r="69" spans="1:10" ht="18.75" customHeight="1">
      <c r="A69" s="195"/>
      <c r="B69" s="158" t="s">
        <v>125</v>
      </c>
      <c r="C69" s="192">
        <v>187.59455470885862</v>
      </c>
      <c r="D69" s="192">
        <v>762.67768599999999</v>
      </c>
      <c r="E69" s="192">
        <v>950.27224100000001</v>
      </c>
      <c r="F69" s="151">
        <v>9.3436023786941398</v>
      </c>
      <c r="G69" s="151">
        <v>37.987014346691097</v>
      </c>
      <c r="H69" s="151">
        <v>47.330616739886246</v>
      </c>
      <c r="I69" s="193"/>
      <c r="J69" s="194"/>
    </row>
    <row r="70" spans="1:10" ht="14.45">
      <c r="A70" s="195"/>
      <c r="B70" s="158" t="s">
        <v>126</v>
      </c>
      <c r="C70" s="192">
        <v>192.66144636840258</v>
      </c>
      <c r="D70" s="192">
        <v>776.55854099999999</v>
      </c>
      <c r="E70" s="192">
        <v>969.21998699999995</v>
      </c>
      <c r="F70" s="151">
        <v>9.504417538235467</v>
      </c>
      <c r="G70" s="151">
        <v>38.30935953025952</v>
      </c>
      <c r="H70" s="151">
        <v>47.813777050320859</v>
      </c>
      <c r="I70" s="193"/>
    </row>
    <row r="71" spans="1:10" ht="14.45">
      <c r="A71" s="195"/>
      <c r="B71" s="158" t="s">
        <v>127</v>
      </c>
      <c r="C71" s="192">
        <v>197.72833802794648</v>
      </c>
      <c r="D71" s="192">
        <v>790.40448000000004</v>
      </c>
      <c r="E71" s="192">
        <v>988.13281799999993</v>
      </c>
      <c r="F71" s="151">
        <v>9.6600916902858422</v>
      </c>
      <c r="G71" s="151">
        <v>38.615505624355848</v>
      </c>
      <c r="H71" s="151">
        <v>48.27559731327635</v>
      </c>
      <c r="I71" s="193"/>
    </row>
    <row r="72" spans="1:10" ht="14.45">
      <c r="A72" s="195"/>
      <c r="B72" s="158" t="s">
        <v>128</v>
      </c>
      <c r="C72" s="192">
        <v>202.79522968749041</v>
      </c>
      <c r="D72" s="192">
        <v>804.19620700000007</v>
      </c>
      <c r="E72" s="192">
        <v>1006.9914399999999</v>
      </c>
      <c r="F72" s="151">
        <v>9.8118134100378196</v>
      </c>
      <c r="G72" s="151">
        <v>38.909313302406986</v>
      </c>
      <c r="H72" s="151">
        <v>48.721126872713484</v>
      </c>
      <c r="I72" s="193"/>
    </row>
    <row r="73" spans="1:10" ht="14.45">
      <c r="A73" s="195"/>
      <c r="B73" s="158" t="s">
        <v>129</v>
      </c>
      <c r="C73" s="192">
        <v>207.86212134703433</v>
      </c>
      <c r="D73" s="192">
        <v>817.93400699999995</v>
      </c>
      <c r="E73" s="192">
        <v>1025.7961299999999</v>
      </c>
      <c r="F73" s="151">
        <v>9.959626319162874</v>
      </c>
      <c r="G73" s="151">
        <v>39.190964715764352</v>
      </c>
      <c r="H73" s="151">
        <v>49.150591114128382</v>
      </c>
      <c r="I73" s="193"/>
    </row>
    <row r="74" spans="1:10" ht="14.45">
      <c r="A74" s="195"/>
      <c r="B74" s="164">
        <v>2012</v>
      </c>
      <c r="C74" s="340">
        <f ca="1">OFFSET(C$8,4*(ROW()-ROW(C$74)),0)</f>
        <v>44.195</v>
      </c>
      <c r="D74" s="340">
        <f t="shared" ref="C74:H89" ca="1" si="0">OFFSET(D$8,4*(ROW()-ROW(D$74)),0)</f>
        <v>397.14</v>
      </c>
      <c r="E74" s="340">
        <f t="shared" ca="1" si="0"/>
        <v>441.33499999999998</v>
      </c>
      <c r="F74" s="443">
        <f t="shared" ca="1" si="0"/>
        <v>3.9147480459476887</v>
      </c>
      <c r="G74" s="443">
        <f t="shared" ca="1" si="0"/>
        <v>35.178256340483422</v>
      </c>
      <c r="H74" s="443">
        <f t="shared" ca="1" si="0"/>
        <v>39.093004386431112</v>
      </c>
      <c r="I74" s="193"/>
    </row>
    <row r="75" spans="1:10" ht="14.45">
      <c r="A75" s="195"/>
      <c r="B75" s="8">
        <v>2013</v>
      </c>
      <c r="C75" s="192">
        <f t="shared" ca="1" si="0"/>
        <v>49.14</v>
      </c>
      <c r="D75" s="192">
        <f t="shared" ca="1" si="0"/>
        <v>404.18400000000003</v>
      </c>
      <c r="E75" s="192">
        <f t="shared" ca="1" si="0"/>
        <v>453.32400000000001</v>
      </c>
      <c r="F75" s="151">
        <f t="shared" ca="1" si="0"/>
        <v>4.1792608644623348</v>
      </c>
      <c r="G75" s="151">
        <f t="shared" ca="1" si="0"/>
        <v>34.37505847053</v>
      </c>
      <c r="H75" s="151">
        <f t="shared" ca="1" si="0"/>
        <v>38.554319334992336</v>
      </c>
      <c r="I75" s="193"/>
    </row>
    <row r="76" spans="1:10" ht="14.45">
      <c r="A76" s="195"/>
      <c r="B76" s="8">
        <v>2014</v>
      </c>
      <c r="C76" s="192">
        <f t="shared" ca="1" si="0"/>
        <v>54.798999999999999</v>
      </c>
      <c r="D76" s="192">
        <f t="shared" ca="1" si="0"/>
        <v>431.78899999999999</v>
      </c>
      <c r="E76" s="192">
        <f t="shared" ca="1" si="0"/>
        <v>486.58800000000002</v>
      </c>
      <c r="F76" s="151">
        <f t="shared" ca="1" si="0"/>
        <v>4.5029676577484921</v>
      </c>
      <c r="G76" s="151">
        <f t="shared" ca="1" si="0"/>
        <v>35.481156626426824</v>
      </c>
      <c r="H76" s="151">
        <f t="shared" ca="1" si="0"/>
        <v>39.984124284175316</v>
      </c>
      <c r="I76" s="193"/>
    </row>
    <row r="77" spans="1:10" ht="14.45">
      <c r="A77" s="195"/>
      <c r="B77" s="8">
        <v>2015</v>
      </c>
      <c r="C77" s="192">
        <f t="shared" ca="1" si="0"/>
        <v>60.63</v>
      </c>
      <c r="D77" s="192">
        <f t="shared" ca="1" si="0"/>
        <v>446.25900000000001</v>
      </c>
      <c r="E77" s="192">
        <f t="shared" ca="1" si="0"/>
        <v>506.88900000000001</v>
      </c>
      <c r="F77" s="151">
        <f t="shared" ca="1" si="0"/>
        <v>4.7138492159134202</v>
      </c>
      <c r="G77" s="151">
        <f t="shared" ca="1" si="0"/>
        <v>34.69565623032009</v>
      </c>
      <c r="H77" s="151">
        <f t="shared" ca="1" si="0"/>
        <v>39.409505446233503</v>
      </c>
      <c r="I77" s="193"/>
    </row>
    <row r="78" spans="1:10" ht="14.45">
      <c r="A78" s="195"/>
      <c r="B78" s="8">
        <v>2016</v>
      </c>
      <c r="C78" s="192">
        <f t="shared" ca="1" si="0"/>
        <v>66.701999999999998</v>
      </c>
      <c r="D78" s="192">
        <f t="shared" ca="1" si="0"/>
        <v>468.19</v>
      </c>
      <c r="E78" s="192">
        <f t="shared" ca="1" si="0"/>
        <v>534.89200000000005</v>
      </c>
      <c r="F78" s="151">
        <f t="shared" ca="1" si="0"/>
        <v>5.0864479585043689</v>
      </c>
      <c r="G78" s="151">
        <f t="shared" ca="1" si="0"/>
        <v>35.702438752843399</v>
      </c>
      <c r="H78" s="151">
        <f t="shared" ca="1" si="0"/>
        <v>40.788886711347779</v>
      </c>
      <c r="I78" s="193"/>
    </row>
    <row r="79" spans="1:10" ht="14.45">
      <c r="A79" s="195"/>
      <c r="B79" s="8">
        <v>2017</v>
      </c>
      <c r="C79" s="192">
        <f t="shared" ca="1" si="0"/>
        <v>71.322999999999993</v>
      </c>
      <c r="D79" s="192">
        <f t="shared" ca="1" si="0"/>
        <v>483.91</v>
      </c>
      <c r="E79" s="192">
        <f t="shared" ca="1" si="0"/>
        <v>555.23299999999995</v>
      </c>
      <c r="F79" s="151">
        <f t="shared" ca="1" si="0"/>
        <v>5.2946648028725978</v>
      </c>
      <c r="G79" s="151">
        <f t="shared" ca="1" si="0"/>
        <v>35.923071726625061</v>
      </c>
      <c r="H79" s="151">
        <f t="shared" ca="1" si="0"/>
        <v>41.21773652949765</v>
      </c>
      <c r="I79" s="193"/>
    </row>
    <row r="80" spans="1:10" ht="14.45">
      <c r="A80" s="195"/>
      <c r="B80" s="8">
        <v>2018</v>
      </c>
      <c r="C80" s="192">
        <f t="shared" ca="1" si="0"/>
        <v>74.033000000000001</v>
      </c>
      <c r="D80" s="192">
        <f t="shared" ca="1" si="0"/>
        <v>496.10399999999998</v>
      </c>
      <c r="E80" s="192">
        <f t="shared" ca="1" si="0"/>
        <v>570.13699999999994</v>
      </c>
      <c r="F80" s="151">
        <f t="shared" ca="1" si="0"/>
        <v>5.278874874415215</v>
      </c>
      <c r="G80" s="151">
        <f t="shared" ca="1" si="0"/>
        <v>35.374372789119526</v>
      </c>
      <c r="H80" s="151">
        <f t="shared" ca="1" si="0"/>
        <v>40.653247663534735</v>
      </c>
      <c r="I80" s="193"/>
    </row>
    <row r="81" spans="1:9" ht="14.45">
      <c r="A81" s="195"/>
      <c r="B81" s="8">
        <v>2019</v>
      </c>
      <c r="C81" s="192">
        <f t="shared" ca="1" si="0"/>
        <v>86.138999999999996</v>
      </c>
      <c r="D81" s="192">
        <f t="shared" ca="1" si="0"/>
        <v>494.721</v>
      </c>
      <c r="E81" s="192">
        <f t="shared" ca="1" si="0"/>
        <v>580.86</v>
      </c>
      <c r="F81" s="151">
        <f t="shared" ca="1" si="0"/>
        <v>5.9285101743885935</v>
      </c>
      <c r="G81" s="151">
        <f t="shared" ca="1" si="0"/>
        <v>34.049135490122936</v>
      </c>
      <c r="H81" s="151">
        <f t="shared" ca="1" si="0"/>
        <v>39.977645664511527</v>
      </c>
      <c r="I81" s="193"/>
    </row>
    <row r="82" spans="1:9" ht="14.45">
      <c r="A82" s="195"/>
      <c r="B82" s="8">
        <v>2020</v>
      </c>
      <c r="C82" s="192">
        <f t="shared" ca="1" si="0"/>
        <v>89.427000000000007</v>
      </c>
      <c r="D82" s="192">
        <f t="shared" ca="1" si="0"/>
        <v>502.49400000000003</v>
      </c>
      <c r="E82" s="192">
        <f t="shared" ca="1" si="0"/>
        <v>591.92100000000005</v>
      </c>
      <c r="F82" s="151">
        <f t="shared" ca="1" si="0"/>
        <v>6.1509795263112288</v>
      </c>
      <c r="G82" s="151">
        <f t="shared" ca="1" si="0"/>
        <v>34.562607558055561</v>
      </c>
      <c r="H82" s="151">
        <f t="shared" ca="1" si="0"/>
        <v>40.713587084366786</v>
      </c>
      <c r="I82" s="193"/>
    </row>
    <row r="83" spans="1:9" ht="14.45">
      <c r="A83" s="195"/>
      <c r="B83" s="8">
        <v>2021</v>
      </c>
      <c r="C83" s="192">
        <f t="shared" ca="1" si="0"/>
        <v>84.247</v>
      </c>
      <c r="D83" s="192">
        <f t="shared" ca="1" si="0"/>
        <v>479.56</v>
      </c>
      <c r="E83" s="192">
        <f t="shared" ca="1" si="0"/>
        <v>563.80700000000002</v>
      </c>
      <c r="F83" s="151">
        <f t="shared" ca="1" si="0"/>
        <v>5.585859878439404</v>
      </c>
      <c r="G83" s="151">
        <f t="shared" ca="1" si="0"/>
        <v>31.796443354711752</v>
      </c>
      <c r="H83" s="151">
        <f t="shared" ca="1" si="0"/>
        <v>37.382303233151156</v>
      </c>
      <c r="I83" s="193"/>
    </row>
    <row r="84" spans="1:9" ht="14.45">
      <c r="A84" s="195"/>
      <c r="B84" s="8">
        <v>2022</v>
      </c>
      <c r="C84" s="192">
        <f t="shared" ca="1" si="0"/>
        <v>97.117999999999995</v>
      </c>
      <c r="D84" s="192">
        <f t="shared" ca="1" si="0"/>
        <v>488.303</v>
      </c>
      <c r="E84" s="192">
        <f t="shared" ca="1" si="0"/>
        <v>585.42100000000005</v>
      </c>
      <c r="F84" s="151">
        <f t="shared" ca="1" si="0"/>
        <v>6.0544475109361944</v>
      </c>
      <c r="G84" s="151">
        <f t="shared" ca="1" si="0"/>
        <v>30.441369086396719</v>
      </c>
      <c r="H84" s="151">
        <f t="shared" ca="1" si="0"/>
        <v>36.495816597332919</v>
      </c>
      <c r="I84" s="193"/>
    </row>
    <row r="85" spans="1:9" ht="14.45">
      <c r="A85" s="195"/>
      <c r="B85" s="8">
        <v>2023</v>
      </c>
      <c r="C85" s="192">
        <f t="shared" ca="1" si="0"/>
        <v>129.4078376059926</v>
      </c>
      <c r="D85" s="192">
        <f t="shared" ca="1" si="0"/>
        <v>516.64047400000004</v>
      </c>
      <c r="E85" s="192">
        <f t="shared" ca="1" si="0"/>
        <v>646.04831100000001</v>
      </c>
      <c r="F85" s="151">
        <f t="shared" ca="1" si="0"/>
        <v>7.4303558754253496</v>
      </c>
      <c r="G85" s="151">
        <f t="shared" ca="1" si="0"/>
        <v>29.664529231656601</v>
      </c>
      <c r="H85" s="151">
        <f t="shared" ca="1" si="0"/>
        <v>37.094885072286985</v>
      </c>
      <c r="I85" s="193"/>
    </row>
    <row r="86" spans="1:9" ht="14.45">
      <c r="A86" s="195"/>
      <c r="B86" s="8">
        <v>2024</v>
      </c>
      <c r="C86" s="192">
        <f t="shared" ca="1" si="0"/>
        <v>133.36241105973028</v>
      </c>
      <c r="D86" s="192">
        <f t="shared" ca="1" si="0"/>
        <v>577.94864399999994</v>
      </c>
      <c r="E86" s="192">
        <f t="shared" ca="1" si="0"/>
        <v>711.31105500000001</v>
      </c>
      <c r="F86" s="151">
        <f t="shared" ca="1" si="0"/>
        <v>7.4203119343327542</v>
      </c>
      <c r="G86" s="151">
        <f t="shared" ca="1" si="0"/>
        <v>32.157181220905457</v>
      </c>
      <c r="H86" s="151">
        <f t="shared" ca="1" si="0"/>
        <v>39.577493151914808</v>
      </c>
      <c r="I86" s="193"/>
    </row>
    <row r="87" spans="1:9" ht="14.45">
      <c r="A87" s="195"/>
      <c r="B87" s="8">
        <v>2025</v>
      </c>
      <c r="C87" s="192">
        <f t="shared" ca="1" si="0"/>
        <v>149.34124048862711</v>
      </c>
      <c r="D87" s="192">
        <f t="shared" ca="1" si="0"/>
        <v>638.288186</v>
      </c>
      <c r="E87" s="192">
        <f t="shared" ca="1" si="0"/>
        <v>787.62942599999997</v>
      </c>
      <c r="F87" s="151">
        <f t="shared" ca="1" si="0"/>
        <v>7.9906769237662489</v>
      </c>
      <c r="G87" s="151">
        <f t="shared" ca="1" si="0"/>
        <v>34.15235243724409</v>
      </c>
      <c r="H87" s="151">
        <f t="shared" ca="1" si="0"/>
        <v>42.143029334865773</v>
      </c>
      <c r="I87" s="193"/>
    </row>
    <row r="88" spans="1:9" ht="14.45">
      <c r="A88" s="195"/>
      <c r="B88" s="8">
        <v>2026</v>
      </c>
      <c r="C88" s="192">
        <f t="shared" ca="1" si="0"/>
        <v>165.04398470022696</v>
      </c>
      <c r="D88" s="192">
        <f t="shared" ca="1" si="0"/>
        <v>693.32500600000003</v>
      </c>
      <c r="E88" s="192">
        <f t="shared" ca="1" si="0"/>
        <v>858.36899100000005</v>
      </c>
      <c r="F88" s="151">
        <f t="shared" ca="1" si="0"/>
        <v>8.5716191438007829</v>
      </c>
      <c r="G88" s="151">
        <f t="shared" ca="1" si="0"/>
        <v>36.00808539068931</v>
      </c>
      <c r="H88" s="151">
        <f t="shared" ca="1" si="0"/>
        <v>44.579704550058914</v>
      </c>
      <c r="I88" s="193"/>
    </row>
    <row r="89" spans="1:9" ht="14.45">
      <c r="A89" s="195"/>
      <c r="B89" s="8">
        <v>2027</v>
      </c>
      <c r="C89" s="192">
        <f t="shared" ca="1" si="0"/>
        <v>182.94264619052908</v>
      </c>
      <c r="D89" s="192">
        <f t="shared" ca="1" si="0"/>
        <v>748.77356099999997</v>
      </c>
      <c r="E89" s="192">
        <f t="shared" ca="1" si="0"/>
        <v>931.71620799999994</v>
      </c>
      <c r="F89" s="151">
        <f t="shared" ca="1" si="0"/>
        <v>9.1962195730941403</v>
      </c>
      <c r="G89" s="151">
        <f t="shared" ca="1" si="0"/>
        <v>37.639589351474463</v>
      </c>
      <c r="H89" s="151">
        <f t="shared" ca="1" si="0"/>
        <v>46.835808965259346</v>
      </c>
      <c r="I89" s="193"/>
    </row>
    <row r="90" spans="1:9" ht="14.45">
      <c r="A90" s="436"/>
      <c r="B90" s="437">
        <v>2028</v>
      </c>
      <c r="C90" s="192">
        <f ca="1">OFFSET(C$8,4*(ROW()-ROW(C$74)),0)</f>
        <v>202.79522968749041</v>
      </c>
      <c r="D90" s="192">
        <f t="shared" ref="D90:H90" ca="1" si="1">OFFSET(D$8,4*(ROW()-ROW(D$74)),0)</f>
        <v>804.19620700000007</v>
      </c>
      <c r="E90" s="192">
        <f t="shared" ca="1" si="1"/>
        <v>1006.9914399999999</v>
      </c>
      <c r="F90" s="151">
        <f t="shared" ca="1" si="1"/>
        <v>9.8118134100378196</v>
      </c>
      <c r="G90" s="151">
        <f t="shared" ca="1" si="1"/>
        <v>38.909313302406986</v>
      </c>
      <c r="H90" s="151">
        <f t="shared" ca="1" si="1"/>
        <v>48.721126872713484</v>
      </c>
      <c r="I90" s="193"/>
    </row>
    <row r="91" spans="1:9" ht="14.45">
      <c r="A91" s="195"/>
      <c r="B91" s="341" t="s">
        <v>134</v>
      </c>
      <c r="C91" s="340">
        <f t="shared" ref="C91:H106" ca="1" si="2">OFFSET(C$9,4*(ROW()-ROW(C$91)),0)</f>
        <v>45.656999999999996</v>
      </c>
      <c r="D91" s="340">
        <f t="shared" ca="1" si="2"/>
        <v>399.98200000000003</v>
      </c>
      <c r="E91" s="340">
        <f t="shared" ca="1" si="2"/>
        <v>445.63900000000001</v>
      </c>
      <c r="F91" s="443">
        <f t="shared" ca="1" si="2"/>
        <v>4.0270889360677469</v>
      </c>
      <c r="G91" s="443">
        <f t="shared" ca="1" si="2"/>
        <v>35.279652338661101</v>
      </c>
      <c r="H91" s="443">
        <f t="shared" ca="1" si="2"/>
        <v>39.306741274728843</v>
      </c>
      <c r="I91" s="193"/>
    </row>
    <row r="92" spans="1:9" ht="14.45">
      <c r="A92" s="195"/>
      <c r="B92" s="158" t="s">
        <v>135</v>
      </c>
      <c r="C92" s="192">
        <f t="shared" ca="1" si="2"/>
        <v>50.883000000000003</v>
      </c>
      <c r="D92" s="192">
        <f t="shared" ca="1" si="2"/>
        <v>403.512</v>
      </c>
      <c r="E92" s="192">
        <f t="shared" ca="1" si="2"/>
        <v>454.39499999999998</v>
      </c>
      <c r="F92" s="151">
        <f t="shared" ca="1" si="2"/>
        <v>4.2645829998332152</v>
      </c>
      <c r="G92" s="151">
        <f t="shared" ca="1" si="2"/>
        <v>33.818965379963842</v>
      </c>
      <c r="H92" s="151">
        <f t="shared" ca="1" si="2"/>
        <v>38.083548379797058</v>
      </c>
      <c r="I92" s="193"/>
    </row>
    <row r="93" spans="1:9" ht="14.45">
      <c r="A93" s="195"/>
      <c r="B93" s="158" t="s">
        <v>136</v>
      </c>
      <c r="C93" s="192">
        <f t="shared" ca="1" si="2"/>
        <v>56.548999999999999</v>
      </c>
      <c r="D93" s="192">
        <f t="shared" ca="1" si="2"/>
        <v>430.06400000000002</v>
      </c>
      <c r="E93" s="192">
        <f t="shared" ca="1" si="2"/>
        <v>486.613</v>
      </c>
      <c r="F93" s="151">
        <f t="shared" ca="1" si="2"/>
        <v>4.6077102900831033</v>
      </c>
      <c r="G93" s="151">
        <f t="shared" ca="1" si="2"/>
        <v>35.042358276791809</v>
      </c>
      <c r="H93" s="151">
        <f t="shared" ca="1" si="2"/>
        <v>39.650068566874907</v>
      </c>
      <c r="I93" s="193"/>
    </row>
    <row r="94" spans="1:9" ht="14.45">
      <c r="A94" s="195"/>
      <c r="B94" s="158" t="s">
        <v>137</v>
      </c>
      <c r="C94" s="192">
        <f t="shared" ca="1" si="2"/>
        <v>62.417999999999999</v>
      </c>
      <c r="D94" s="192">
        <f t="shared" ca="1" si="2"/>
        <v>465.125</v>
      </c>
      <c r="E94" s="192">
        <f t="shared" ca="1" si="2"/>
        <v>527.54300000000001</v>
      </c>
      <c r="F94" s="151">
        <f t="shared" ca="1" si="2"/>
        <v>4.7984206678490127</v>
      </c>
      <c r="G94" s="151">
        <f t="shared" ca="1" si="2"/>
        <v>35.756759478568235</v>
      </c>
      <c r="H94" s="151">
        <f t="shared" ca="1" si="2"/>
        <v>40.55518014641725</v>
      </c>
      <c r="I94" s="193"/>
    </row>
    <row r="95" spans="1:9" ht="14.45">
      <c r="A95" s="195"/>
      <c r="B95" s="158" t="s">
        <v>138</v>
      </c>
      <c r="C95" s="192">
        <f t="shared" ca="1" si="2"/>
        <v>69.031999999999996</v>
      </c>
      <c r="D95" s="192">
        <f t="shared" ca="1" si="2"/>
        <v>485.11500000000001</v>
      </c>
      <c r="E95" s="192">
        <f t="shared" ca="1" si="2"/>
        <v>554.14700000000005</v>
      </c>
      <c r="F95" s="151">
        <f t="shared" ca="1" si="2"/>
        <v>5.2578303452488573</v>
      </c>
      <c r="G95" s="151">
        <f t="shared" ca="1" si="2"/>
        <v>36.948840652674114</v>
      </c>
      <c r="H95" s="151">
        <f t="shared" ca="1" si="2"/>
        <v>42.206670997922977</v>
      </c>
      <c r="I95" s="193"/>
    </row>
    <row r="96" spans="1:9" ht="14.45">
      <c r="A96" s="195"/>
      <c r="B96" s="158" t="s">
        <v>139</v>
      </c>
      <c r="C96" s="192">
        <f t="shared" ca="1" si="2"/>
        <v>70.808999999999997</v>
      </c>
      <c r="D96" s="192">
        <f t="shared" ca="1" si="2"/>
        <v>483.99</v>
      </c>
      <c r="E96" s="192">
        <f t="shared" ca="1" si="2"/>
        <v>554.79899999999998</v>
      </c>
      <c r="F96" s="151">
        <f t="shared" ca="1" si="2"/>
        <v>5.1805878488221513</v>
      </c>
      <c r="G96" s="151">
        <f t="shared" ca="1" si="2"/>
        <v>35.410085059122892</v>
      </c>
      <c r="H96" s="151">
        <f t="shared" ca="1" si="2"/>
        <v>40.590672907945041</v>
      </c>
      <c r="I96" s="193"/>
    </row>
    <row r="97" spans="1:9" ht="14.45">
      <c r="A97" s="195"/>
      <c r="B97" s="158" t="s">
        <v>140</v>
      </c>
      <c r="C97" s="192">
        <f t="shared" ca="1" si="2"/>
        <v>79.778000000000006</v>
      </c>
      <c r="D97" s="192">
        <f t="shared" ca="1" si="2"/>
        <v>502.92599999999999</v>
      </c>
      <c r="E97" s="192">
        <f t="shared" ca="1" si="2"/>
        <v>582.70399999999995</v>
      </c>
      <c r="F97" s="151">
        <f t="shared" ca="1" si="2"/>
        <v>5.6544971673646964</v>
      </c>
      <c r="G97" s="151">
        <f t="shared" ca="1" si="2"/>
        <v>35.646339120986454</v>
      </c>
      <c r="H97" s="151">
        <f t="shared" ca="1" si="2"/>
        <v>41.300836288351142</v>
      </c>
      <c r="I97" s="193"/>
    </row>
    <row r="98" spans="1:9" ht="14.45">
      <c r="A98" s="195"/>
      <c r="B98" s="158" t="s">
        <v>141</v>
      </c>
      <c r="C98" s="192">
        <f t="shared" ca="1" si="2"/>
        <v>83.091999999999999</v>
      </c>
      <c r="D98" s="192">
        <f t="shared" ca="1" si="2"/>
        <v>526.60400000000004</v>
      </c>
      <c r="E98" s="192">
        <f t="shared" ca="1" si="2"/>
        <v>609.69600000000003</v>
      </c>
      <c r="F98" s="151">
        <f t="shared" ca="1" si="2"/>
        <v>5.6955396409339665</v>
      </c>
      <c r="G98" s="151">
        <f t="shared" ca="1" si="2"/>
        <v>36.096061679516573</v>
      </c>
      <c r="H98" s="151">
        <f t="shared" ca="1" si="2"/>
        <v>41.791601320450532</v>
      </c>
      <c r="I98" s="193"/>
    </row>
    <row r="99" spans="1:9" ht="14.45">
      <c r="A99" s="195"/>
      <c r="B99" s="158" t="s">
        <v>142</v>
      </c>
      <c r="C99" s="192">
        <f t="shared" ca="1" si="2"/>
        <v>90.268000000000001</v>
      </c>
      <c r="D99" s="192">
        <f t="shared" ca="1" si="2"/>
        <v>491.57900000000001</v>
      </c>
      <c r="E99" s="192">
        <f t="shared" ca="1" si="2"/>
        <v>581.84699999999998</v>
      </c>
      <c r="F99" s="151">
        <f t="shared" ca="1" si="2"/>
        <v>6.1596536815442402</v>
      </c>
      <c r="G99" s="151">
        <f t="shared" ca="1" si="2"/>
        <v>33.544073172329462</v>
      </c>
      <c r="H99" s="151">
        <f t="shared" ca="1" si="2"/>
        <v>39.703726853873697</v>
      </c>
      <c r="I99" s="193"/>
    </row>
    <row r="100" spans="1:9" ht="14.45">
      <c r="A100" s="195"/>
      <c r="B100" s="158" t="s">
        <v>143</v>
      </c>
      <c r="C100" s="197">
        <f t="shared" ca="1" si="2"/>
        <v>86.509</v>
      </c>
      <c r="D100" s="197">
        <f t="shared" ca="1" si="2"/>
        <v>483.53699999999998</v>
      </c>
      <c r="E100" s="197">
        <f t="shared" ca="1" si="2"/>
        <v>570.04600000000005</v>
      </c>
      <c r="F100" s="186">
        <f t="shared" ca="1" si="2"/>
        <v>5.6805586198926257</v>
      </c>
      <c r="G100" s="186">
        <f t="shared" ca="1" si="2"/>
        <v>31.75115043968859</v>
      </c>
      <c r="H100" s="186">
        <f t="shared" ca="1" si="2"/>
        <v>37.431709059581223</v>
      </c>
      <c r="I100" s="193"/>
    </row>
    <row r="101" spans="1:9" ht="14.45">
      <c r="A101" s="195"/>
      <c r="B101" s="158" t="s">
        <v>144</v>
      </c>
      <c r="C101" s="197">
        <f t="shared" ca="1" si="2"/>
        <v>97.475999999999999</v>
      </c>
      <c r="D101" s="197">
        <f t="shared" ca="1" si="2"/>
        <v>493.96100000000001</v>
      </c>
      <c r="E101" s="197">
        <f t="shared" ca="1" si="2"/>
        <v>591.43700000000001</v>
      </c>
      <c r="F101" s="186">
        <f t="shared" ca="1" si="2"/>
        <v>5.9451484487880801</v>
      </c>
      <c r="G101" s="186">
        <f t="shared" ca="1" si="2"/>
        <v>30.127123321759296</v>
      </c>
      <c r="H101" s="186">
        <f t="shared" ca="1" si="2"/>
        <v>36.072271770547374</v>
      </c>
      <c r="I101" s="193"/>
    </row>
    <row r="102" spans="1:9" ht="14.45">
      <c r="A102" s="5"/>
      <c r="B102" s="158" t="s">
        <v>145</v>
      </c>
      <c r="C102" s="197">
        <f t="shared" ca="1" si="2"/>
        <v>120.29135042397043</v>
      </c>
      <c r="D102" s="197">
        <f t="shared" ca="1" si="2"/>
        <v>531.10423300000002</v>
      </c>
      <c r="E102" s="197">
        <f t="shared" ca="1" si="2"/>
        <v>651.39558299999999</v>
      </c>
      <c r="F102" s="186">
        <f t="shared" ca="1" si="2"/>
        <v>6.8431884831882801</v>
      </c>
      <c r="G102" s="186">
        <f t="shared" ca="1" si="2"/>
        <v>30.213696644259379</v>
      </c>
      <c r="H102" s="186">
        <f t="shared" ca="1" si="2"/>
        <v>37.056885103328639</v>
      </c>
      <c r="I102" s="193"/>
    </row>
    <row r="103" spans="1:9" ht="14.25" customHeight="1">
      <c r="A103" s="5"/>
      <c r="B103" s="158" t="s">
        <v>146</v>
      </c>
      <c r="C103" s="197">
        <f t="shared" ca="1" si="2"/>
        <v>137.71943127165025</v>
      </c>
      <c r="D103" s="197">
        <f t="shared" ca="1" si="2"/>
        <v>593.84040400000004</v>
      </c>
      <c r="E103" s="197">
        <f t="shared" ca="1" si="2"/>
        <v>731.55983499999991</v>
      </c>
      <c r="F103" s="186">
        <f t="shared" ca="1" si="2"/>
        <v>7.571180036165071</v>
      </c>
      <c r="G103" s="186">
        <f t="shared" ca="1" si="2"/>
        <v>32.646610357869839</v>
      </c>
      <c r="H103" s="186">
        <f t="shared" ca="1" si="2"/>
        <v>40.217790379100819</v>
      </c>
      <c r="I103" s="193"/>
    </row>
    <row r="104" spans="1:9" ht="14.45">
      <c r="A104" s="5"/>
      <c r="B104" s="158" t="s">
        <v>147</v>
      </c>
      <c r="C104" s="197">
        <f t="shared" ca="1" si="2"/>
        <v>153.21517689428609</v>
      </c>
      <c r="D104" s="197">
        <f t="shared" ca="1" si="2"/>
        <v>652.04946699999994</v>
      </c>
      <c r="E104" s="197">
        <f t="shared" ca="1" si="2"/>
        <v>805.26464399999998</v>
      </c>
      <c r="F104" s="186">
        <f t="shared" ca="1" si="2"/>
        <v>8.1355142340405369</v>
      </c>
      <c r="G104" s="186">
        <f t="shared" ca="1" si="2"/>
        <v>34.62292592421943</v>
      </c>
      <c r="H104" s="186">
        <f t="shared" ca="1" si="2"/>
        <v>42.758440163873232</v>
      </c>
      <c r="I104" s="193"/>
    </row>
    <row r="105" spans="1:9" ht="14.45">
      <c r="A105" s="5"/>
      <c r="B105" s="158" t="s">
        <v>148</v>
      </c>
      <c r="C105" s="197">
        <f t="shared" ca="1" si="2"/>
        <v>168.9869206355406</v>
      </c>
      <c r="D105" s="197">
        <f t="shared" ca="1" si="2"/>
        <v>707.14262600000006</v>
      </c>
      <c r="E105" s="197">
        <f t="shared" ca="1" si="2"/>
        <v>876.129546</v>
      </c>
      <c r="F105" s="186">
        <f t="shared" ca="1" si="2"/>
        <v>8.710313962802184</v>
      </c>
      <c r="G105" s="186">
        <f t="shared" ca="1" si="2"/>
        <v>36.449177639165626</v>
      </c>
      <c r="H105" s="186">
        <f t="shared" ca="1" si="2"/>
        <v>45.159491569209308</v>
      </c>
      <c r="I105" s="193"/>
    </row>
    <row r="106" spans="1:9" ht="14.45">
      <c r="A106" s="5"/>
      <c r="B106" s="158" t="s">
        <v>149</v>
      </c>
      <c r="C106" s="197">
        <f t="shared" ca="1" si="2"/>
        <v>187.59455470885862</v>
      </c>
      <c r="D106" s="197">
        <f t="shared" ca="1" si="2"/>
        <v>762.67768599999999</v>
      </c>
      <c r="E106" s="197">
        <f t="shared" ca="1" si="2"/>
        <v>950.27224100000001</v>
      </c>
      <c r="F106" s="186">
        <f t="shared" ca="1" si="2"/>
        <v>9.3436023786941398</v>
      </c>
      <c r="G106" s="186">
        <f t="shared" ca="1" si="2"/>
        <v>37.987014346691097</v>
      </c>
      <c r="H106" s="445">
        <f t="shared" ca="1" si="2"/>
        <v>47.330616739886246</v>
      </c>
      <c r="I106" s="193"/>
    </row>
    <row r="107" spans="1:9" ht="14.45">
      <c r="A107" s="438"/>
      <c r="B107" s="439" t="s">
        <v>150</v>
      </c>
      <c r="C107" s="440">
        <f t="shared" ref="C107:H107" ca="1" si="3">OFFSET(C$9,4*(ROW()-ROW(C$91)),0)</f>
        <v>207.86212134703433</v>
      </c>
      <c r="D107" s="440">
        <f t="shared" ca="1" si="3"/>
        <v>817.93400699999995</v>
      </c>
      <c r="E107" s="440">
        <f t="shared" ca="1" si="3"/>
        <v>1025.7961299999999</v>
      </c>
      <c r="F107" s="446">
        <f t="shared" ca="1" si="3"/>
        <v>9.959626319162874</v>
      </c>
      <c r="G107" s="446">
        <f t="shared" ca="1" si="3"/>
        <v>39.190964715764352</v>
      </c>
      <c r="H107" s="445">
        <f t="shared" ca="1" si="3"/>
        <v>49.150591114128382</v>
      </c>
    </row>
    <row r="108" spans="1:9">
      <c r="B108" s="201" t="s">
        <v>151</v>
      </c>
      <c r="H108" s="441"/>
    </row>
    <row r="109" spans="1:9">
      <c r="B109" s="201" t="s">
        <v>388</v>
      </c>
      <c r="C109" s="124"/>
      <c r="D109" s="124"/>
      <c r="E109" s="342"/>
      <c r="F109" s="342"/>
      <c r="G109" s="342"/>
      <c r="H109" s="343"/>
    </row>
    <row r="110" spans="1:9">
      <c r="B110" s="201" t="s">
        <v>389</v>
      </c>
      <c r="C110" s="124"/>
      <c r="D110" s="124"/>
      <c r="E110" s="124"/>
      <c r="F110" s="124"/>
      <c r="G110" s="124"/>
      <c r="H110" s="343"/>
    </row>
    <row r="111" spans="1:9">
      <c r="B111" s="201" t="s">
        <v>390</v>
      </c>
      <c r="C111" s="124"/>
      <c r="D111" s="124"/>
      <c r="E111" s="124"/>
      <c r="F111" s="124"/>
      <c r="G111" s="124"/>
      <c r="H111" s="343"/>
    </row>
    <row r="112" spans="1:9" ht="14.45" thickBot="1">
      <c r="B112" s="344" t="s">
        <v>391</v>
      </c>
      <c r="C112" s="345"/>
      <c r="D112" s="169"/>
      <c r="E112" s="169"/>
      <c r="F112" s="169"/>
      <c r="G112" s="169"/>
      <c r="H112" s="442"/>
    </row>
  </sheetData>
  <mergeCells count="1">
    <mergeCell ref="B2:H2"/>
  </mergeCells>
  <hyperlinks>
    <hyperlink ref="A1" location="Contents!A1" display="Back to contents" xr:uid="{74867FAE-37E8-4ED6-BBD9-C0D631B701E8}"/>
  </hyperlinks>
  <pageMargins left="0.70866141732283472" right="0.70866141732283472" top="0.74803149606299213" bottom="0.74803149606299213" header="0.31496062992125984" footer="0.31496062992125984"/>
  <pageSetup paperSize="9" scale="30" orientation="landscape" r:id="rId1"/>
  <headerFooter>
    <oddHeader>&amp;C&amp;8March 2018 Economic and fiscal outlook: Supplementary economy tables</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252D2-0917-4CD4-B141-737C67B6B355}">
  <sheetPr>
    <tabColor theme="6"/>
  </sheetPr>
  <dimension ref="A1:T32"/>
  <sheetViews>
    <sheetView showGridLines="0" zoomScaleNormal="100" zoomScaleSheetLayoutView="100" workbookViewId="0"/>
  </sheetViews>
  <sheetFormatPr defaultColWidth="8.875" defaultRowHeight="13.9"/>
  <cols>
    <col min="1" max="1" width="9.125" style="1" customWidth="1"/>
    <col min="2" max="2" width="20.125" style="1" customWidth="1"/>
    <col min="3" max="19" width="9.125" style="1" customWidth="1"/>
    <col min="20" max="20" width="9.5" style="1" bestFit="1" customWidth="1"/>
    <col min="21" max="16384" width="8.875" style="1"/>
  </cols>
  <sheetData>
    <row r="1" spans="1:20" ht="33.75" customHeight="1" thickBot="1">
      <c r="A1" s="9" t="s">
        <v>24</v>
      </c>
      <c r="C1" s="5"/>
      <c r="D1" s="5"/>
      <c r="E1" s="5"/>
      <c r="F1" s="5"/>
      <c r="G1" s="5"/>
      <c r="H1" s="5"/>
      <c r="I1" s="5"/>
      <c r="J1" s="5"/>
      <c r="K1" s="5"/>
      <c r="L1" s="5"/>
      <c r="M1" s="5"/>
      <c r="N1" s="5"/>
      <c r="O1" s="5"/>
      <c r="P1" s="5"/>
      <c r="Q1" s="5"/>
      <c r="R1" s="5"/>
    </row>
    <row r="2" spans="1:20" ht="20.25" customHeight="1" thickBot="1">
      <c r="A2"/>
      <c r="B2" s="673" t="s">
        <v>392</v>
      </c>
      <c r="C2" s="674"/>
      <c r="D2" s="674"/>
      <c r="E2" s="674"/>
      <c r="F2" s="674"/>
      <c r="G2" s="674"/>
      <c r="H2" s="674"/>
      <c r="I2" s="674"/>
      <c r="J2" s="674"/>
      <c r="K2" s="674"/>
      <c r="L2" s="674"/>
      <c r="M2" s="674"/>
      <c r="N2" s="674"/>
      <c r="O2" s="674"/>
      <c r="P2" s="674"/>
      <c r="Q2" s="674"/>
      <c r="R2" s="674"/>
      <c r="S2" s="674"/>
      <c r="T2" s="675"/>
    </row>
    <row r="3" spans="1:20" ht="15.6">
      <c r="A3"/>
      <c r="B3" s="353"/>
      <c r="C3" s="316" t="s">
        <v>133</v>
      </c>
      <c r="D3" s="316" t="s">
        <v>134</v>
      </c>
      <c r="E3" s="316" t="s">
        <v>135</v>
      </c>
      <c r="F3" s="316" t="s">
        <v>136</v>
      </c>
      <c r="G3" s="316" t="s">
        <v>137</v>
      </c>
      <c r="H3" s="316" t="s">
        <v>138</v>
      </c>
      <c r="I3" s="316" t="s">
        <v>139</v>
      </c>
      <c r="J3" s="316" t="s">
        <v>140</v>
      </c>
      <c r="K3" s="316" t="s">
        <v>141</v>
      </c>
      <c r="L3" s="316" t="s">
        <v>142</v>
      </c>
      <c r="M3" s="316" t="s">
        <v>143</v>
      </c>
      <c r="N3" s="316" t="s">
        <v>144</v>
      </c>
      <c r="O3" s="316" t="s">
        <v>145</v>
      </c>
      <c r="P3" s="316" t="s">
        <v>146</v>
      </c>
      <c r="Q3" s="316" t="s">
        <v>147</v>
      </c>
      <c r="R3" s="316" t="s">
        <v>148</v>
      </c>
      <c r="S3" s="354" t="s">
        <v>149</v>
      </c>
      <c r="T3" s="408" t="s">
        <v>150</v>
      </c>
    </row>
    <row r="4" spans="1:20" ht="18.75" customHeight="1">
      <c r="A4"/>
      <c r="B4" s="317" t="s">
        <v>393</v>
      </c>
      <c r="C4" s="318"/>
      <c r="D4" s="318"/>
      <c r="E4" s="318"/>
      <c r="F4" s="318"/>
      <c r="G4" s="318"/>
      <c r="H4" s="318"/>
      <c r="I4" s="318"/>
      <c r="J4" s="318"/>
      <c r="K4" s="318"/>
      <c r="L4" s="318"/>
      <c r="M4" s="318"/>
      <c r="N4" s="318"/>
      <c r="O4" s="318"/>
      <c r="P4" s="318"/>
      <c r="Q4" s="318"/>
      <c r="R4" s="318"/>
      <c r="S4" s="318"/>
      <c r="T4" s="319"/>
    </row>
    <row r="5" spans="1:20" ht="15.6" customHeight="1">
      <c r="A5"/>
      <c r="B5" s="320" t="s">
        <v>394</v>
      </c>
      <c r="C5" s="321">
        <v>23.745999999999999</v>
      </c>
      <c r="D5" s="321">
        <v>24.396333333333335</v>
      </c>
      <c r="E5" s="321">
        <v>25.106333333333335</v>
      </c>
      <c r="F5" s="321">
        <v>25.782666666666664</v>
      </c>
      <c r="G5" s="321">
        <v>26.249333333333336</v>
      </c>
      <c r="H5" s="321">
        <v>26.618666700000006</v>
      </c>
      <c r="I5" s="321">
        <v>27.035</v>
      </c>
      <c r="J5" s="321">
        <v>27.332333299999995</v>
      </c>
      <c r="K5" s="321">
        <v>27.529</v>
      </c>
      <c r="L5" s="321">
        <v>26.662333299999993</v>
      </c>
      <c r="M5" s="321">
        <v>27.091999999999999</v>
      </c>
      <c r="N5" s="321">
        <v>27.406427999999998</v>
      </c>
      <c r="O5" s="321">
        <v>27.4473193</v>
      </c>
      <c r="P5" s="321">
        <v>27.646089199999999</v>
      </c>
      <c r="Q5" s="321">
        <v>27.9979117</v>
      </c>
      <c r="R5" s="321">
        <v>28.178122299999998</v>
      </c>
      <c r="S5" s="321">
        <v>28.376211999999999</v>
      </c>
      <c r="T5" s="322">
        <v>28.5350015</v>
      </c>
    </row>
    <row r="6" spans="1:20" ht="15.75" customHeight="1">
      <c r="A6"/>
      <c r="B6" s="323" t="s">
        <v>395</v>
      </c>
      <c r="C6" s="321">
        <v>23.734999999999996</v>
      </c>
      <c r="D6" s="321">
        <v>24.365666666666669</v>
      </c>
      <c r="E6" s="321">
        <v>25.064666666666668</v>
      </c>
      <c r="F6" s="321">
        <v>25.749333333333336</v>
      </c>
      <c r="G6" s="321">
        <v>26.219333333333328</v>
      </c>
      <c r="H6" s="321">
        <v>26.588666700000005</v>
      </c>
      <c r="I6" s="321">
        <v>27.014666700000006</v>
      </c>
      <c r="J6" s="321">
        <v>27.309000000000001</v>
      </c>
      <c r="K6" s="321">
        <v>27.512666700000004</v>
      </c>
      <c r="L6" s="321">
        <v>26.605333299999995</v>
      </c>
      <c r="M6" s="321">
        <v>26.950333299999993</v>
      </c>
      <c r="N6" s="321">
        <v>27.202999999999999</v>
      </c>
      <c r="O6" s="321">
        <v>27.209211899999996</v>
      </c>
      <c r="P6" s="321">
        <v>27.313761</v>
      </c>
      <c r="Q6" s="321">
        <v>27.5674338</v>
      </c>
      <c r="R6" s="321">
        <v>27.8251043</v>
      </c>
      <c r="S6" s="321">
        <v>28.067370999999998</v>
      </c>
      <c r="T6" s="322">
        <v>28.270817899999997</v>
      </c>
    </row>
    <row r="7" spans="1:20" ht="2.1" hidden="1" customHeight="1">
      <c r="A7"/>
      <c r="B7" s="324"/>
      <c r="C7" s="321"/>
      <c r="D7" s="321"/>
      <c r="E7" s="321"/>
      <c r="F7" s="321"/>
      <c r="G7" s="321"/>
      <c r="H7" s="321"/>
      <c r="I7" s="321"/>
      <c r="J7" s="321"/>
      <c r="K7" s="321"/>
      <c r="L7" s="321"/>
      <c r="M7" s="321"/>
      <c r="N7" s="321"/>
      <c r="O7" s="321"/>
      <c r="P7" s="321"/>
      <c r="Q7" s="321"/>
      <c r="R7" s="321"/>
      <c r="S7" s="321"/>
      <c r="T7" s="322"/>
    </row>
    <row r="8" spans="1:20" ht="18.75" customHeight="1">
      <c r="A8"/>
      <c r="B8" s="325" t="s">
        <v>43</v>
      </c>
      <c r="C8" s="326"/>
      <c r="E8" s="326"/>
      <c r="F8" s="326"/>
      <c r="G8" s="326"/>
      <c r="H8" s="326"/>
      <c r="I8" s="326"/>
      <c r="J8" s="326"/>
      <c r="K8" s="326"/>
      <c r="L8" s="326"/>
      <c r="M8" s="326"/>
      <c r="N8" s="326"/>
      <c r="O8" s="326"/>
      <c r="P8" s="326"/>
      <c r="Q8" s="326"/>
      <c r="R8" s="326"/>
      <c r="S8" s="326"/>
      <c r="T8" s="327"/>
    </row>
    <row r="9" spans="1:20" ht="15.75" customHeight="1">
      <c r="A9"/>
      <c r="B9" s="320" t="s">
        <v>396</v>
      </c>
      <c r="C9" s="450">
        <v>5.4930000000000003</v>
      </c>
      <c r="D9" s="450">
        <v>5.2166666666666659</v>
      </c>
      <c r="E9" s="450">
        <v>5.2206666666666663</v>
      </c>
      <c r="F9" s="450">
        <v>5.184333333333333</v>
      </c>
      <c r="G9" s="450">
        <v>5.1606666666666658</v>
      </c>
      <c r="H9" s="450">
        <v>5.1483333333333334</v>
      </c>
      <c r="I9" s="450">
        <v>5.1619999999999999</v>
      </c>
      <c r="J9" s="450">
        <v>5.2156666666666665</v>
      </c>
      <c r="K9" s="450">
        <v>5.2960000000000003</v>
      </c>
      <c r="L9" s="450">
        <v>5.4426666666666659</v>
      </c>
      <c r="M9" s="450">
        <v>5.5359999999999987</v>
      </c>
      <c r="N9" s="450">
        <v>5.6243333333333334</v>
      </c>
      <c r="O9" s="450">
        <v>5.560130519139971</v>
      </c>
      <c r="P9" s="450">
        <v>5.6035690332651438</v>
      </c>
      <c r="Q9" s="450">
        <v>5.5686482050332717</v>
      </c>
      <c r="R9" s="450">
        <v>5.6681867901160805</v>
      </c>
      <c r="S9" s="450">
        <v>5.7216888396077499</v>
      </c>
      <c r="T9" s="451">
        <v>5.7948190608471473</v>
      </c>
    </row>
    <row r="10" spans="1:20" ht="15.75" customHeight="1" thickBot="1">
      <c r="A10"/>
      <c r="B10" s="323" t="s">
        <v>397</v>
      </c>
      <c r="C10" s="450">
        <v>5.4939999999999998</v>
      </c>
      <c r="D10" s="450">
        <v>5.2173333333333334</v>
      </c>
      <c r="E10" s="450">
        <v>5.2213333333333329</v>
      </c>
      <c r="F10" s="450">
        <v>5.1856666666666662</v>
      </c>
      <c r="G10" s="450">
        <v>5.1596666666666664</v>
      </c>
      <c r="H10" s="450">
        <v>5.1463333333333328</v>
      </c>
      <c r="I10" s="450">
        <v>5.1613333333333333</v>
      </c>
      <c r="J10" s="450">
        <v>5.2149999999999999</v>
      </c>
      <c r="K10" s="450">
        <v>5.2963333333333331</v>
      </c>
      <c r="L10" s="450">
        <v>5.4436666666666662</v>
      </c>
      <c r="M10" s="450">
        <v>5.5346666666666664</v>
      </c>
      <c r="N10" s="450">
        <v>5.6260000000000003</v>
      </c>
      <c r="O10" s="450">
        <v>5.508801619946615</v>
      </c>
      <c r="P10" s="450">
        <v>5.549018916190346</v>
      </c>
      <c r="Q10" s="450">
        <v>5.5738843563375378</v>
      </c>
      <c r="R10" s="450">
        <v>5.6649361349990537</v>
      </c>
      <c r="S10" s="450">
        <v>5.7025288801792824</v>
      </c>
      <c r="T10" s="451">
        <v>5.7337144155852817</v>
      </c>
    </row>
    <row r="11" spans="1:20" ht="15" customHeight="1">
      <c r="A11"/>
      <c r="B11" s="676" t="s">
        <v>398</v>
      </c>
      <c r="C11" s="677"/>
      <c r="D11" s="677"/>
      <c r="E11" s="677"/>
      <c r="F11" s="677"/>
      <c r="G11" s="677"/>
      <c r="H11" s="677"/>
      <c r="I11" s="677"/>
      <c r="J11" s="677"/>
      <c r="K11" s="677"/>
      <c r="L11" s="677"/>
      <c r="M11" s="677"/>
      <c r="N11" s="677"/>
      <c r="O11" s="677"/>
      <c r="P11" s="677"/>
      <c r="Q11" s="677"/>
      <c r="R11" s="677"/>
      <c r="S11" s="677"/>
      <c r="T11" s="678"/>
    </row>
    <row r="12" spans="1:20" ht="12.75" customHeight="1">
      <c r="A12"/>
      <c r="B12" s="679" t="s">
        <v>399</v>
      </c>
      <c r="C12" s="680"/>
      <c r="D12" s="680"/>
      <c r="E12" s="680"/>
      <c r="F12" s="680"/>
      <c r="G12" s="680"/>
      <c r="H12" s="680"/>
      <c r="I12" s="680"/>
      <c r="J12" s="680"/>
      <c r="K12" s="680"/>
      <c r="L12" s="680"/>
      <c r="M12" s="680"/>
      <c r="N12" s="680"/>
      <c r="O12" s="680"/>
      <c r="P12" s="680"/>
      <c r="Q12" s="680"/>
      <c r="R12" s="680"/>
      <c r="S12" s="680"/>
      <c r="T12" s="681"/>
    </row>
    <row r="13" spans="1:20" ht="14.45" thickBot="1">
      <c r="A13"/>
      <c r="B13" s="682" t="s">
        <v>400</v>
      </c>
      <c r="C13" s="683"/>
      <c r="D13" s="683"/>
      <c r="E13" s="683"/>
      <c r="F13" s="683"/>
      <c r="G13" s="683"/>
      <c r="H13" s="683"/>
      <c r="I13" s="683"/>
      <c r="J13" s="683"/>
      <c r="K13" s="683"/>
      <c r="L13" s="683"/>
      <c r="M13" s="683"/>
      <c r="N13" s="683"/>
      <c r="O13" s="683"/>
      <c r="P13" s="683"/>
      <c r="Q13" s="683"/>
      <c r="R13" s="683"/>
      <c r="S13" s="683"/>
      <c r="T13" s="684"/>
    </row>
    <row r="14" spans="1:20" ht="14.45">
      <c r="A14"/>
      <c r="B14" s="5"/>
      <c r="C14" s="10"/>
      <c r="D14" s="10"/>
      <c r="E14" s="10"/>
      <c r="F14" s="10"/>
      <c r="G14" s="10"/>
      <c r="H14" s="5"/>
      <c r="I14" s="5"/>
      <c r="J14" s="5"/>
      <c r="K14" s="5"/>
      <c r="L14" s="5"/>
      <c r="M14" s="5"/>
      <c r="N14" s="5"/>
      <c r="O14" s="5"/>
      <c r="P14" s="5"/>
      <c r="Q14" s="5"/>
      <c r="R14" s="5"/>
    </row>
    <row r="15" spans="1:20" ht="14.45">
      <c r="A15"/>
      <c r="B15" s="5"/>
      <c r="C15" s="10"/>
      <c r="D15" s="10"/>
      <c r="E15" s="10"/>
      <c r="F15" s="10"/>
      <c r="G15" s="10"/>
      <c r="H15" s="5"/>
      <c r="I15" s="5"/>
      <c r="J15" s="5"/>
      <c r="K15" s="5"/>
      <c r="L15" s="5"/>
      <c r="M15" s="5"/>
      <c r="N15" s="5"/>
      <c r="O15" s="5"/>
      <c r="P15" s="5"/>
      <c r="Q15" s="5"/>
      <c r="R15" s="5"/>
    </row>
    <row r="16" spans="1:20" ht="14.45">
      <c r="A16" s="5"/>
      <c r="B16" s="5"/>
      <c r="C16" s="10"/>
      <c r="D16" s="10"/>
      <c r="E16" s="10"/>
      <c r="F16" s="10"/>
      <c r="G16" s="10"/>
      <c r="H16" s="5"/>
      <c r="I16" s="5"/>
      <c r="J16" s="5"/>
      <c r="K16" s="5"/>
      <c r="L16" s="5"/>
      <c r="M16" s="5"/>
      <c r="N16" s="5"/>
      <c r="O16" s="5"/>
      <c r="P16" s="5"/>
      <c r="Q16" s="5"/>
      <c r="R16" s="5"/>
    </row>
    <row r="17" spans="1:18" ht="14.45">
      <c r="A17" s="5"/>
      <c r="B17" s="5"/>
      <c r="C17" s="10"/>
      <c r="D17" s="10"/>
      <c r="E17" s="10"/>
      <c r="F17" s="10"/>
      <c r="G17" s="10"/>
      <c r="H17" s="5"/>
      <c r="I17" s="5"/>
      <c r="J17" s="5"/>
      <c r="K17" s="5"/>
      <c r="L17" s="5"/>
      <c r="M17" s="5"/>
      <c r="N17" s="5"/>
      <c r="O17" s="5"/>
      <c r="P17" s="5"/>
      <c r="Q17" s="5"/>
      <c r="R17" s="5"/>
    </row>
    <row r="18" spans="1:18" ht="14.45">
      <c r="A18" s="5"/>
      <c r="B18" s="5"/>
      <c r="C18" s="10"/>
      <c r="D18" s="10"/>
      <c r="E18" s="10"/>
      <c r="F18" s="10"/>
      <c r="G18" s="10"/>
      <c r="H18" s="5"/>
      <c r="I18" s="5"/>
      <c r="J18" s="5"/>
      <c r="K18" s="5"/>
      <c r="L18" s="5"/>
      <c r="M18" s="5"/>
      <c r="N18" s="5"/>
      <c r="O18" s="5"/>
      <c r="P18" s="5"/>
      <c r="Q18" s="5"/>
      <c r="R18" s="5"/>
    </row>
    <row r="19" spans="1:18" ht="14.45">
      <c r="A19" s="5"/>
      <c r="B19" s="5"/>
      <c r="C19" s="5"/>
      <c r="D19" s="5"/>
      <c r="E19" s="5"/>
      <c r="F19" s="5"/>
      <c r="G19" s="5"/>
      <c r="H19" s="5"/>
      <c r="I19" s="5"/>
      <c r="J19" s="5"/>
      <c r="K19" s="5"/>
      <c r="L19" s="5"/>
      <c r="M19" s="5"/>
      <c r="N19" s="5"/>
      <c r="O19" s="5"/>
      <c r="P19" s="5"/>
      <c r="Q19" s="5"/>
      <c r="R19" s="5"/>
    </row>
    <row r="20" spans="1:18" ht="14.45">
      <c r="A20" s="5"/>
    </row>
    <row r="21" spans="1:18" ht="14.45">
      <c r="A21" s="5"/>
      <c r="D21" s="449"/>
    </row>
    <row r="22" spans="1:18" ht="14.45">
      <c r="A22" s="5"/>
    </row>
    <row r="23" spans="1:18" ht="14.45">
      <c r="A23" s="5"/>
    </row>
    <row r="24" spans="1:18" ht="14.45">
      <c r="A24" s="5"/>
    </row>
    <row r="25" spans="1:18" ht="14.45">
      <c r="A25" s="5"/>
    </row>
    <row r="26" spans="1:18" ht="14.45">
      <c r="A26" s="5"/>
    </row>
    <row r="27" spans="1:18" ht="14.45">
      <c r="A27" s="5"/>
    </row>
    <row r="28" spans="1:18" ht="14.45">
      <c r="A28" s="5"/>
    </row>
    <row r="29" spans="1:18" ht="14.45">
      <c r="A29" s="5"/>
    </row>
    <row r="30" spans="1:18" ht="14.45">
      <c r="A30" s="5"/>
    </row>
    <row r="31" spans="1:18" ht="14.45">
      <c r="A31" s="5"/>
    </row>
    <row r="32" spans="1:18" ht="14.45">
      <c r="A32" s="5"/>
    </row>
  </sheetData>
  <mergeCells count="4">
    <mergeCell ref="B2:T2"/>
    <mergeCell ref="B11:T11"/>
    <mergeCell ref="B12:T12"/>
    <mergeCell ref="B13:T13"/>
  </mergeCells>
  <phoneticPr fontId="93" type="noConversion"/>
  <hyperlinks>
    <hyperlink ref="A1" location="Contents!A1" display="Back to contents" xr:uid="{B51AF263-1C5F-48D7-9F4D-DC7FCC97D59B}"/>
  </hyperlinks>
  <pageMargins left="0.70866141732283472" right="0.70866141732283472" top="0.74803149606299213" bottom="0.74803149606299213" header="0.31496062992125984" footer="0.31496062992125984"/>
  <pageSetup paperSize="9" scale="80" orientation="portrait" r:id="rId1"/>
  <headerFooter>
    <oddHeader>&amp;C&amp;8March 2018 Economic and fiscal outlook: Supplementary economy tables</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69E61-FD04-43CD-8A46-63488B9236DB}">
  <sheetPr>
    <tabColor theme="6"/>
    <pageSetUpPr fitToPage="1"/>
  </sheetPr>
  <dimension ref="A1:Z133"/>
  <sheetViews>
    <sheetView zoomScaleNormal="100" zoomScaleSheetLayoutView="100" workbookViewId="0"/>
  </sheetViews>
  <sheetFormatPr defaultColWidth="8.875" defaultRowHeight="13.9"/>
  <cols>
    <col min="1" max="1" width="9.125" style="1" customWidth="1"/>
    <col min="2" max="2" width="11.125" style="1" customWidth="1"/>
    <col min="3" max="3" width="13.875" style="1" customWidth="1"/>
    <col min="4" max="9" width="16.125" style="1" customWidth="1"/>
    <col min="10" max="10" width="8.875" style="1"/>
    <col min="11" max="11" width="8.875" style="194"/>
    <col min="12" max="16384" width="8.875" style="1"/>
  </cols>
  <sheetData>
    <row r="1" spans="1:14" ht="33.75" customHeight="1" thickBot="1">
      <c r="A1" s="9" t="s">
        <v>24</v>
      </c>
      <c r="B1" s="5"/>
      <c r="C1" s="178"/>
      <c r="D1" s="178"/>
      <c r="E1" s="5"/>
      <c r="F1" s="5"/>
      <c r="G1" s="5"/>
      <c r="H1" s="5"/>
      <c r="I1" s="5"/>
      <c r="J1" s="5"/>
      <c r="K1" s="178"/>
      <c r="L1" s="5"/>
      <c r="M1" s="5"/>
      <c r="N1" s="5"/>
    </row>
    <row r="2" spans="1:14" ht="21.75" customHeight="1" thickBot="1">
      <c r="A2" s="5"/>
      <c r="B2" s="570" t="s">
        <v>401</v>
      </c>
      <c r="C2" s="571"/>
      <c r="D2" s="571"/>
      <c r="E2" s="571"/>
      <c r="F2" s="571"/>
      <c r="G2" s="571"/>
      <c r="H2" s="571"/>
      <c r="I2" s="672"/>
      <c r="J2" s="5"/>
      <c r="K2" s="178"/>
      <c r="L2" s="5"/>
      <c r="M2" s="5"/>
      <c r="N2" s="5"/>
    </row>
    <row r="3" spans="1:14" ht="31.15">
      <c r="A3" s="5"/>
      <c r="B3" s="204" t="s">
        <v>26</v>
      </c>
      <c r="C3" s="175" t="s">
        <v>402</v>
      </c>
      <c r="D3" s="175" t="s">
        <v>403</v>
      </c>
      <c r="E3" s="175" t="s">
        <v>404</v>
      </c>
      <c r="F3" s="175" t="s">
        <v>405</v>
      </c>
      <c r="G3" s="175" t="s">
        <v>406</v>
      </c>
      <c r="H3" s="175" t="s">
        <v>407</v>
      </c>
      <c r="I3" s="176" t="s">
        <v>408</v>
      </c>
      <c r="J3" s="5"/>
      <c r="K3" s="178"/>
      <c r="L3" s="5"/>
      <c r="M3" s="5"/>
      <c r="N3" s="5"/>
    </row>
    <row r="4" spans="1:14" ht="14.45">
      <c r="A4" s="5"/>
      <c r="B4" s="158" t="s">
        <v>61</v>
      </c>
      <c r="C4" s="151">
        <v>195.66399999999999</v>
      </c>
      <c r="D4" s="151">
        <v>208.422</v>
      </c>
      <c r="E4" s="151">
        <v>25.431999999999999</v>
      </c>
      <c r="F4" s="151">
        <v>38.19</v>
      </c>
      <c r="G4" s="151">
        <v>67.007999999999996</v>
      </c>
      <c r="H4" s="151">
        <v>16.690999999999999</v>
      </c>
      <c r="I4" s="160">
        <v>279.363</v>
      </c>
      <c r="J4" s="178"/>
      <c r="K4" s="178"/>
      <c r="L4" s="5"/>
      <c r="M4" s="5"/>
      <c r="N4" s="5"/>
    </row>
    <row r="5" spans="1:14" ht="14.45">
      <c r="A5" s="5"/>
      <c r="B5" s="158" t="s">
        <v>62</v>
      </c>
      <c r="C5" s="151">
        <v>197.381</v>
      </c>
      <c r="D5" s="151">
        <v>209.809</v>
      </c>
      <c r="E5" s="151">
        <v>26.16</v>
      </c>
      <c r="F5" s="151">
        <v>38.588000000000001</v>
      </c>
      <c r="G5" s="151">
        <v>68.102000000000004</v>
      </c>
      <c r="H5" s="151">
        <v>18.18</v>
      </c>
      <c r="I5" s="160">
        <v>283.66300000000001</v>
      </c>
      <c r="J5" s="178"/>
      <c r="K5" s="178"/>
      <c r="L5" s="5"/>
      <c r="M5" s="5"/>
      <c r="N5" s="5"/>
    </row>
    <row r="6" spans="1:14" ht="14.45">
      <c r="A6" s="5"/>
      <c r="B6" s="158" t="s">
        <v>63</v>
      </c>
      <c r="C6" s="151">
        <v>197.02699999999999</v>
      </c>
      <c r="D6" s="151">
        <v>210.10499999999999</v>
      </c>
      <c r="E6" s="151">
        <v>25.815000000000001</v>
      </c>
      <c r="F6" s="151">
        <v>38.893000000000001</v>
      </c>
      <c r="G6" s="151">
        <v>67.516000000000005</v>
      </c>
      <c r="H6" s="151">
        <v>17.545000000000002</v>
      </c>
      <c r="I6" s="160">
        <v>282.08800000000002</v>
      </c>
      <c r="J6" s="178"/>
      <c r="K6" s="178"/>
      <c r="L6" s="5"/>
      <c r="M6" s="5"/>
      <c r="N6" s="5"/>
    </row>
    <row r="7" spans="1:14" ht="14.45">
      <c r="A7" s="5"/>
      <c r="B7" s="158" t="s">
        <v>64</v>
      </c>
      <c r="C7" s="151">
        <v>198.268</v>
      </c>
      <c r="D7" s="151">
        <v>211.28399999999999</v>
      </c>
      <c r="E7" s="151">
        <v>25.617999999999999</v>
      </c>
      <c r="F7" s="151">
        <v>38.634</v>
      </c>
      <c r="G7" s="151">
        <v>66.521000000000001</v>
      </c>
      <c r="H7" s="151">
        <v>19.033000000000001</v>
      </c>
      <c r="I7" s="160">
        <v>283.822</v>
      </c>
      <c r="J7" s="178"/>
      <c r="K7" s="178"/>
      <c r="L7" s="5"/>
      <c r="M7" s="5"/>
      <c r="N7" s="5"/>
    </row>
    <row r="8" spans="1:14" ht="18.75" customHeight="1">
      <c r="A8" s="5"/>
      <c r="B8" s="158" t="s">
        <v>65</v>
      </c>
      <c r="C8" s="151">
        <v>199.28</v>
      </c>
      <c r="D8" s="151">
        <v>212.054</v>
      </c>
      <c r="E8" s="151">
        <v>25.780999999999999</v>
      </c>
      <c r="F8" s="151">
        <v>38.555</v>
      </c>
      <c r="G8" s="151">
        <v>66.441000000000003</v>
      </c>
      <c r="H8" s="151">
        <v>18.452999999999999</v>
      </c>
      <c r="I8" s="160">
        <v>284.17399999999998</v>
      </c>
      <c r="J8" s="178"/>
      <c r="K8" s="178"/>
      <c r="L8" s="5"/>
      <c r="M8" s="5"/>
      <c r="N8" s="5"/>
    </row>
    <row r="9" spans="1:14" ht="14.45">
      <c r="A9" s="5"/>
      <c r="B9" s="158" t="s">
        <v>66</v>
      </c>
      <c r="C9" s="151">
        <v>206.30500000000001</v>
      </c>
      <c r="D9" s="151">
        <v>219.24700000000001</v>
      </c>
      <c r="E9" s="151">
        <v>26.427</v>
      </c>
      <c r="F9" s="151">
        <v>39.369</v>
      </c>
      <c r="G9" s="151">
        <v>70.010000000000005</v>
      </c>
      <c r="H9" s="151">
        <v>16.024999999999999</v>
      </c>
      <c r="I9" s="160">
        <v>292.33999999999997</v>
      </c>
      <c r="J9" s="178"/>
      <c r="K9" s="178"/>
      <c r="L9" s="5"/>
      <c r="M9" s="5"/>
      <c r="N9" s="5"/>
    </row>
    <row r="10" spans="1:14" ht="14.45">
      <c r="A10" s="5"/>
      <c r="B10" s="158" t="s">
        <v>67</v>
      </c>
      <c r="C10" s="151">
        <v>208.07599999999999</v>
      </c>
      <c r="D10" s="151">
        <v>219.74100000000001</v>
      </c>
      <c r="E10" s="151">
        <v>27.138999999999999</v>
      </c>
      <c r="F10" s="151">
        <v>38.804000000000002</v>
      </c>
      <c r="G10" s="151">
        <v>71.305000000000007</v>
      </c>
      <c r="H10" s="151">
        <v>19.032</v>
      </c>
      <c r="I10" s="160">
        <v>298.41300000000001</v>
      </c>
      <c r="J10" s="178"/>
      <c r="K10" s="178"/>
      <c r="L10" s="5"/>
      <c r="M10" s="5"/>
      <c r="N10" s="5"/>
    </row>
    <row r="11" spans="1:14" ht="14.45">
      <c r="A11" s="5"/>
      <c r="B11" s="158" t="s">
        <v>68</v>
      </c>
      <c r="C11" s="151">
        <v>212.11099999999999</v>
      </c>
      <c r="D11" s="151">
        <v>221.554</v>
      </c>
      <c r="E11" s="151">
        <v>28.856999999999999</v>
      </c>
      <c r="F11" s="151">
        <v>38.299999999999997</v>
      </c>
      <c r="G11" s="151">
        <v>70.501000000000005</v>
      </c>
      <c r="H11" s="151">
        <v>18.266999999999999</v>
      </c>
      <c r="I11" s="160">
        <v>300.87900000000002</v>
      </c>
      <c r="J11" s="178"/>
      <c r="K11" s="178"/>
      <c r="L11" s="5"/>
      <c r="M11" s="5"/>
      <c r="N11" s="5"/>
    </row>
    <row r="12" spans="1:14" ht="18.75" customHeight="1">
      <c r="A12" s="5"/>
      <c r="B12" s="158" t="s">
        <v>69</v>
      </c>
      <c r="C12" s="151">
        <v>214.69800000000001</v>
      </c>
      <c r="D12" s="151">
        <v>223.81100000000001</v>
      </c>
      <c r="E12" s="151">
        <v>29.053999999999998</v>
      </c>
      <c r="F12" s="151">
        <v>38.167000000000002</v>
      </c>
      <c r="G12" s="151">
        <v>69.593999999999994</v>
      </c>
      <c r="H12" s="151">
        <v>17.228999999999999</v>
      </c>
      <c r="I12" s="160">
        <v>301.52100000000002</v>
      </c>
      <c r="J12" s="178"/>
      <c r="K12" s="178"/>
      <c r="L12" s="5"/>
      <c r="M12" s="5"/>
      <c r="N12" s="5"/>
    </row>
    <row r="13" spans="1:14" ht="14.45">
      <c r="A13" s="5"/>
      <c r="B13" s="158" t="s">
        <v>70</v>
      </c>
      <c r="C13" s="151">
        <v>214.58699999999999</v>
      </c>
      <c r="D13" s="151">
        <v>222.99700000000001</v>
      </c>
      <c r="E13" s="151">
        <v>29.03</v>
      </c>
      <c r="F13" s="151">
        <v>37.44</v>
      </c>
      <c r="G13" s="151">
        <v>72.656000000000006</v>
      </c>
      <c r="H13" s="151">
        <v>17.081</v>
      </c>
      <c r="I13" s="160">
        <v>304.32400000000001</v>
      </c>
      <c r="J13" s="178"/>
      <c r="K13" s="178"/>
      <c r="L13" s="5"/>
      <c r="M13" s="5"/>
      <c r="N13" s="5"/>
    </row>
    <row r="14" spans="1:14" ht="14.45">
      <c r="A14" s="5"/>
      <c r="B14" s="158" t="s">
        <v>71</v>
      </c>
      <c r="C14" s="151">
        <v>213.92400000000001</v>
      </c>
      <c r="D14" s="151">
        <v>222.54400000000001</v>
      </c>
      <c r="E14" s="151">
        <v>28.524999999999999</v>
      </c>
      <c r="F14" s="151">
        <v>37.145000000000003</v>
      </c>
      <c r="G14" s="151">
        <v>73.313999999999993</v>
      </c>
      <c r="H14" s="151">
        <v>16.594000000000001</v>
      </c>
      <c r="I14" s="160">
        <v>303.83199999999999</v>
      </c>
      <c r="J14" s="178"/>
      <c r="K14" s="178"/>
      <c r="L14" s="5"/>
      <c r="M14" s="5"/>
      <c r="N14" s="5"/>
    </row>
    <row r="15" spans="1:14" ht="14.45">
      <c r="A15" s="5"/>
      <c r="B15" s="158" t="s">
        <v>72</v>
      </c>
      <c r="C15" s="151">
        <v>216.006</v>
      </c>
      <c r="D15" s="151">
        <v>225.036</v>
      </c>
      <c r="E15" s="151">
        <v>28.529</v>
      </c>
      <c r="F15" s="151">
        <v>37.558999999999997</v>
      </c>
      <c r="G15" s="151">
        <v>74.513999999999996</v>
      </c>
      <c r="H15" s="151">
        <v>16.756</v>
      </c>
      <c r="I15" s="160">
        <v>307.27600000000001</v>
      </c>
      <c r="J15" s="178"/>
      <c r="K15" s="178"/>
      <c r="L15" s="5"/>
      <c r="M15" s="5"/>
      <c r="N15" s="5"/>
    </row>
    <row r="16" spans="1:14" ht="18.75" customHeight="1">
      <c r="A16" s="5"/>
      <c r="B16" s="158" t="s">
        <v>73</v>
      </c>
      <c r="C16" s="151">
        <v>218.86099999999999</v>
      </c>
      <c r="D16" s="151">
        <v>228.249</v>
      </c>
      <c r="E16" s="151">
        <v>28.821000000000002</v>
      </c>
      <c r="F16" s="151">
        <v>38.209000000000003</v>
      </c>
      <c r="G16" s="151">
        <v>77.882000000000005</v>
      </c>
      <c r="H16" s="151">
        <v>15.093999999999999</v>
      </c>
      <c r="I16" s="160">
        <v>311.83699999999999</v>
      </c>
      <c r="J16" s="178"/>
      <c r="K16" s="178"/>
      <c r="L16" s="5"/>
      <c r="M16" s="5"/>
      <c r="N16" s="5"/>
    </row>
    <row r="17" spans="1:14" ht="14.45">
      <c r="A17" s="5"/>
      <c r="B17" s="158" t="s">
        <v>74</v>
      </c>
      <c r="C17" s="151">
        <v>221.24700000000001</v>
      </c>
      <c r="D17" s="151">
        <v>229.85</v>
      </c>
      <c r="E17" s="151">
        <v>30.327000000000002</v>
      </c>
      <c r="F17" s="151">
        <v>38.93</v>
      </c>
      <c r="G17" s="151">
        <v>82.6</v>
      </c>
      <c r="H17" s="151">
        <v>15.875</v>
      </c>
      <c r="I17" s="160">
        <v>319.72199999999998</v>
      </c>
      <c r="J17" s="178"/>
      <c r="K17" s="178"/>
      <c r="L17" s="5"/>
      <c r="M17" s="5"/>
      <c r="N17" s="5"/>
    </row>
    <row r="18" spans="1:14" ht="14.45">
      <c r="A18" s="5"/>
      <c r="B18" s="158" t="s">
        <v>75</v>
      </c>
      <c r="C18" s="151">
        <v>225.06100000000001</v>
      </c>
      <c r="D18" s="151">
        <v>232.58600000000001</v>
      </c>
      <c r="E18" s="151">
        <v>31.568000000000001</v>
      </c>
      <c r="F18" s="151">
        <v>39.093000000000004</v>
      </c>
      <c r="G18" s="151">
        <v>85.203000000000003</v>
      </c>
      <c r="H18" s="151">
        <v>16.965</v>
      </c>
      <c r="I18" s="160">
        <v>327.22899999999998</v>
      </c>
      <c r="J18" s="178"/>
      <c r="K18" s="178"/>
      <c r="L18" s="5"/>
      <c r="M18" s="5"/>
      <c r="N18" s="5"/>
    </row>
    <row r="19" spans="1:14" ht="14.45">
      <c r="A19" s="5"/>
      <c r="B19" s="158" t="s">
        <v>76</v>
      </c>
      <c r="C19" s="151">
        <v>225.94399999999999</v>
      </c>
      <c r="D19" s="151">
        <v>233.74600000000001</v>
      </c>
      <c r="E19" s="151">
        <v>31.472000000000001</v>
      </c>
      <c r="F19" s="151">
        <v>39.274000000000001</v>
      </c>
      <c r="G19" s="151">
        <v>84.450999999999993</v>
      </c>
      <c r="H19" s="151">
        <v>17.027000000000001</v>
      </c>
      <c r="I19" s="160">
        <v>327.42200000000003</v>
      </c>
      <c r="J19" s="178"/>
      <c r="K19" s="178"/>
      <c r="L19" s="5"/>
      <c r="M19" s="5"/>
      <c r="N19" s="5"/>
    </row>
    <row r="20" spans="1:14" ht="18.75" customHeight="1">
      <c r="A20" s="5"/>
      <c r="B20" s="158" t="s">
        <v>77</v>
      </c>
      <c r="C20" s="151">
        <v>227.905</v>
      </c>
      <c r="D20" s="151">
        <v>236.18899999999999</v>
      </c>
      <c r="E20" s="151">
        <v>31.167000000000002</v>
      </c>
      <c r="F20" s="151">
        <v>39.451000000000001</v>
      </c>
      <c r="G20" s="151">
        <v>82.774000000000001</v>
      </c>
      <c r="H20" s="151">
        <v>15.750999999999999</v>
      </c>
      <c r="I20" s="160">
        <v>326.43</v>
      </c>
      <c r="J20" s="178"/>
      <c r="K20" s="178"/>
      <c r="L20" s="5"/>
      <c r="M20" s="5"/>
      <c r="N20" s="5"/>
    </row>
    <row r="21" spans="1:14" ht="14.45">
      <c r="A21" s="5"/>
      <c r="B21" s="158" t="s">
        <v>78</v>
      </c>
      <c r="C21" s="151">
        <v>230.17599999999999</v>
      </c>
      <c r="D21" s="151">
        <v>240.309</v>
      </c>
      <c r="E21" s="151">
        <v>31.689</v>
      </c>
      <c r="F21" s="151">
        <v>41.822000000000003</v>
      </c>
      <c r="G21" s="151">
        <v>83.256</v>
      </c>
      <c r="H21" s="151">
        <v>14.952</v>
      </c>
      <c r="I21" s="160">
        <v>328.38400000000001</v>
      </c>
      <c r="J21" s="178"/>
      <c r="K21" s="178"/>
      <c r="L21" s="5"/>
      <c r="M21" s="5"/>
      <c r="N21" s="5"/>
    </row>
    <row r="22" spans="1:14" ht="14.45">
      <c r="A22" s="5"/>
      <c r="B22" s="158" t="s">
        <v>79</v>
      </c>
      <c r="C22" s="151">
        <v>231.084</v>
      </c>
      <c r="D22" s="151">
        <v>242.26499999999999</v>
      </c>
      <c r="E22" s="151">
        <v>31.093</v>
      </c>
      <c r="F22" s="151">
        <v>42.274000000000001</v>
      </c>
      <c r="G22" s="151">
        <v>82.739000000000004</v>
      </c>
      <c r="H22" s="151">
        <v>14.837999999999999</v>
      </c>
      <c r="I22" s="160">
        <v>328.661</v>
      </c>
      <c r="J22" s="178"/>
      <c r="K22" s="178"/>
      <c r="L22" s="5"/>
      <c r="M22" s="5"/>
      <c r="N22" s="5"/>
    </row>
    <row r="23" spans="1:14" ht="14.45">
      <c r="A23" s="5"/>
      <c r="B23" s="158" t="s">
        <v>80</v>
      </c>
      <c r="C23" s="151">
        <v>232.24700000000001</v>
      </c>
      <c r="D23" s="151">
        <v>242.49199999999999</v>
      </c>
      <c r="E23" s="151">
        <v>32.235999999999997</v>
      </c>
      <c r="F23" s="151">
        <v>42.481000000000002</v>
      </c>
      <c r="G23" s="151">
        <v>81.67</v>
      </c>
      <c r="H23" s="151">
        <v>13.975</v>
      </c>
      <c r="I23" s="160">
        <v>327.892</v>
      </c>
      <c r="J23" s="178"/>
      <c r="K23" s="178"/>
      <c r="L23" s="5"/>
      <c r="M23" s="5"/>
      <c r="N23" s="5"/>
    </row>
    <row r="24" spans="1:14" ht="18.75" customHeight="1">
      <c r="A24" s="5"/>
      <c r="B24" s="158" t="s">
        <v>81</v>
      </c>
      <c r="C24" s="151">
        <v>236.46299999999999</v>
      </c>
      <c r="D24" s="151">
        <v>246.327</v>
      </c>
      <c r="E24" s="151">
        <v>33.029000000000003</v>
      </c>
      <c r="F24" s="151">
        <v>42.893000000000001</v>
      </c>
      <c r="G24" s="151">
        <v>81.352999999999994</v>
      </c>
      <c r="H24" s="151">
        <v>10.183999999999999</v>
      </c>
      <c r="I24" s="160">
        <v>328</v>
      </c>
      <c r="J24" s="178"/>
      <c r="K24" s="178"/>
      <c r="L24" s="5"/>
      <c r="M24" s="5"/>
      <c r="N24" s="5"/>
    </row>
    <row r="25" spans="1:14" ht="14.45">
      <c r="A25" s="5"/>
      <c r="B25" s="158" t="s">
        <v>82</v>
      </c>
      <c r="C25" s="151">
        <v>241.10599999999999</v>
      </c>
      <c r="D25" s="151">
        <v>249.68199999999999</v>
      </c>
      <c r="E25" s="151">
        <v>34.744</v>
      </c>
      <c r="F25" s="151">
        <v>43.32</v>
      </c>
      <c r="G25" s="151">
        <v>83.227999999999994</v>
      </c>
      <c r="H25" s="151">
        <v>13.108000000000001</v>
      </c>
      <c r="I25" s="160">
        <v>337.44200000000001</v>
      </c>
      <c r="J25" s="178"/>
      <c r="K25" s="178"/>
      <c r="L25" s="5"/>
      <c r="M25" s="5"/>
      <c r="N25" s="5"/>
    </row>
    <row r="26" spans="1:14" ht="14.45">
      <c r="A26" s="5"/>
      <c r="B26" s="158" t="s">
        <v>83</v>
      </c>
      <c r="C26" s="151">
        <v>242.90700000000001</v>
      </c>
      <c r="D26" s="151">
        <v>250.71899999999999</v>
      </c>
      <c r="E26" s="151">
        <v>34.923000000000002</v>
      </c>
      <c r="F26" s="151">
        <v>42.734999999999999</v>
      </c>
      <c r="G26" s="151">
        <v>83.802000000000007</v>
      </c>
      <c r="H26" s="151">
        <v>13.03</v>
      </c>
      <c r="I26" s="160">
        <v>339.73899999999998</v>
      </c>
      <c r="J26" s="178"/>
      <c r="K26" s="178"/>
      <c r="L26" s="5"/>
      <c r="M26" s="5"/>
      <c r="N26" s="5"/>
    </row>
    <row r="27" spans="1:14" ht="14.45">
      <c r="A27" s="5"/>
      <c r="B27" s="158" t="s">
        <v>84</v>
      </c>
      <c r="C27" s="151">
        <v>244.673</v>
      </c>
      <c r="D27" s="151">
        <v>252.33699999999999</v>
      </c>
      <c r="E27" s="151">
        <v>35.170999999999999</v>
      </c>
      <c r="F27" s="151">
        <v>42.835000000000001</v>
      </c>
      <c r="G27" s="151">
        <v>85.700999999999993</v>
      </c>
      <c r="H27" s="151">
        <v>11.518000000000001</v>
      </c>
      <c r="I27" s="160">
        <v>341.892</v>
      </c>
      <c r="J27" s="178"/>
      <c r="K27" s="178"/>
      <c r="L27" s="5"/>
      <c r="M27" s="5"/>
      <c r="N27" s="5"/>
    </row>
    <row r="28" spans="1:14" ht="18.75" customHeight="1">
      <c r="A28" s="5"/>
      <c r="B28" s="158" t="s">
        <v>85</v>
      </c>
      <c r="C28" s="151">
        <v>248.655</v>
      </c>
      <c r="D28" s="151">
        <v>257.85000000000002</v>
      </c>
      <c r="E28" s="151">
        <v>35.189</v>
      </c>
      <c r="F28" s="151">
        <v>44.384</v>
      </c>
      <c r="G28" s="151">
        <v>86.531000000000006</v>
      </c>
      <c r="H28" s="151">
        <v>12.555</v>
      </c>
      <c r="I28" s="160">
        <v>347.74099999999999</v>
      </c>
      <c r="J28" s="178"/>
      <c r="K28" s="178"/>
      <c r="L28" s="5"/>
      <c r="M28" s="5"/>
      <c r="N28" s="5"/>
    </row>
    <row r="29" spans="1:14" ht="14.45">
      <c r="A29" s="5"/>
      <c r="B29" s="158" t="s">
        <v>86</v>
      </c>
      <c r="C29" s="151">
        <v>248.30799999999999</v>
      </c>
      <c r="D29" s="151">
        <v>257.39400000000001</v>
      </c>
      <c r="E29" s="151">
        <v>35.47</v>
      </c>
      <c r="F29" s="151">
        <v>44.555999999999997</v>
      </c>
      <c r="G29" s="151">
        <v>87.036000000000001</v>
      </c>
      <c r="H29" s="151">
        <v>12.07</v>
      </c>
      <c r="I29" s="160">
        <v>347.41399999999999</v>
      </c>
      <c r="J29" s="178"/>
      <c r="K29" s="178"/>
      <c r="L29" s="5"/>
      <c r="M29" s="5"/>
      <c r="N29" s="5"/>
    </row>
    <row r="30" spans="1:14" ht="14.45">
      <c r="A30" s="5"/>
      <c r="B30" s="158" t="s">
        <v>87</v>
      </c>
      <c r="C30" s="151">
        <v>252.12899999999999</v>
      </c>
      <c r="D30" s="151">
        <v>261.57900000000001</v>
      </c>
      <c r="E30" s="151">
        <v>35.445999999999998</v>
      </c>
      <c r="F30" s="151">
        <v>44.896000000000001</v>
      </c>
      <c r="G30" s="151">
        <v>88.24</v>
      </c>
      <c r="H30" s="151">
        <v>10.311</v>
      </c>
      <c r="I30" s="160">
        <v>350.68</v>
      </c>
      <c r="J30" s="178"/>
      <c r="K30" s="178"/>
      <c r="L30" s="5"/>
      <c r="M30" s="5"/>
      <c r="N30" s="5"/>
    </row>
    <row r="31" spans="1:14" ht="14.45">
      <c r="A31" s="5"/>
      <c r="B31" s="158" t="s">
        <v>88</v>
      </c>
      <c r="C31" s="151">
        <v>255.97800000000001</v>
      </c>
      <c r="D31" s="151">
        <v>264.74599999999998</v>
      </c>
      <c r="E31" s="151">
        <v>36.454999999999998</v>
      </c>
      <c r="F31" s="151">
        <v>45.222999999999999</v>
      </c>
      <c r="G31" s="151">
        <v>89.460999999999999</v>
      </c>
      <c r="H31" s="151">
        <v>11.164999999999999</v>
      </c>
      <c r="I31" s="160">
        <v>356.60399999999998</v>
      </c>
      <c r="J31" s="178"/>
      <c r="K31" s="178"/>
      <c r="L31" s="5"/>
      <c r="M31" s="5"/>
      <c r="N31" s="5"/>
    </row>
    <row r="32" spans="1:14" ht="18.75" customHeight="1">
      <c r="A32" s="5"/>
      <c r="B32" s="158" t="s">
        <v>89</v>
      </c>
      <c r="C32" s="151">
        <v>257.50900000000001</v>
      </c>
      <c r="D32" s="151">
        <v>267.75700000000001</v>
      </c>
      <c r="E32" s="151">
        <v>36.817999999999998</v>
      </c>
      <c r="F32" s="151">
        <v>47.066000000000003</v>
      </c>
      <c r="G32" s="151">
        <v>90.36</v>
      </c>
      <c r="H32" s="151">
        <v>8.31</v>
      </c>
      <c r="I32" s="160">
        <v>356.17899999999997</v>
      </c>
      <c r="J32" s="178"/>
      <c r="K32" s="178"/>
      <c r="L32" s="5"/>
      <c r="M32" s="5"/>
      <c r="N32" s="5"/>
    </row>
    <row r="33" spans="1:14" ht="14.45">
      <c r="A33" s="5"/>
      <c r="B33" s="158" t="s">
        <v>90</v>
      </c>
      <c r="C33" s="151">
        <v>261.81299999999999</v>
      </c>
      <c r="D33" s="151">
        <v>272.74799999999999</v>
      </c>
      <c r="E33" s="151">
        <v>37.627000000000002</v>
      </c>
      <c r="F33" s="151">
        <v>48.561999999999998</v>
      </c>
      <c r="G33" s="151">
        <v>90.971000000000004</v>
      </c>
      <c r="H33" s="151">
        <v>10.802</v>
      </c>
      <c r="I33" s="160">
        <v>363.58600000000001</v>
      </c>
      <c r="J33" s="178"/>
      <c r="K33" s="178"/>
      <c r="L33" s="5"/>
      <c r="M33" s="5"/>
      <c r="N33" s="5"/>
    </row>
    <row r="34" spans="1:14" ht="14.45">
      <c r="A34" s="5"/>
      <c r="B34" s="158" t="s">
        <v>91</v>
      </c>
      <c r="C34" s="151">
        <v>260.93700000000001</v>
      </c>
      <c r="D34" s="151">
        <v>273.37</v>
      </c>
      <c r="E34" s="151">
        <v>37.384999999999998</v>
      </c>
      <c r="F34" s="151">
        <v>49.817999999999998</v>
      </c>
      <c r="G34" s="151">
        <v>92.278000000000006</v>
      </c>
      <c r="H34" s="151">
        <v>12.019</v>
      </c>
      <c r="I34" s="160">
        <v>365.23399999999998</v>
      </c>
      <c r="J34" s="178"/>
      <c r="K34" s="178"/>
      <c r="L34" s="5"/>
      <c r="M34" s="5"/>
      <c r="N34" s="5"/>
    </row>
    <row r="35" spans="1:14" ht="14.45">
      <c r="A35" s="5"/>
      <c r="B35" s="158" t="s">
        <v>92</v>
      </c>
      <c r="C35" s="151">
        <v>262.274</v>
      </c>
      <c r="D35" s="151">
        <v>273.20699999999999</v>
      </c>
      <c r="E35" s="151">
        <v>38.341000000000001</v>
      </c>
      <c r="F35" s="151">
        <v>49.274000000000001</v>
      </c>
      <c r="G35" s="151">
        <v>93.322999999999993</v>
      </c>
      <c r="H35" s="151">
        <v>12.366</v>
      </c>
      <c r="I35" s="160">
        <v>367.96300000000002</v>
      </c>
      <c r="J35" s="178"/>
      <c r="K35" s="178"/>
    </row>
    <row r="36" spans="1:14" ht="18.75" customHeight="1">
      <c r="A36" s="5"/>
      <c r="B36" s="158" t="s">
        <v>93</v>
      </c>
      <c r="C36" s="151">
        <v>263.23899999999998</v>
      </c>
      <c r="D36" s="151">
        <v>274.24799999999999</v>
      </c>
      <c r="E36" s="151">
        <v>37.991999999999997</v>
      </c>
      <c r="F36" s="151">
        <v>49.000999999999998</v>
      </c>
      <c r="G36" s="151">
        <v>87.370999999999995</v>
      </c>
      <c r="H36" s="151">
        <v>11.503</v>
      </c>
      <c r="I36" s="160">
        <v>362.113</v>
      </c>
      <c r="J36" s="178"/>
      <c r="K36" s="178"/>
    </row>
    <row r="37" spans="1:14" ht="14.45">
      <c r="A37" s="5"/>
      <c r="B37" s="158" t="s">
        <v>94</v>
      </c>
      <c r="C37" s="151">
        <v>254.95599999999999</v>
      </c>
      <c r="D37" s="151">
        <v>266.09199999999998</v>
      </c>
      <c r="E37" s="151">
        <v>37.366</v>
      </c>
      <c r="F37" s="151">
        <v>48.502000000000002</v>
      </c>
      <c r="G37" s="151">
        <v>81.676000000000002</v>
      </c>
      <c r="H37" s="151">
        <v>19.571999999999999</v>
      </c>
      <c r="I37" s="160">
        <v>356.20400000000001</v>
      </c>
      <c r="J37" s="178"/>
      <c r="K37" s="178"/>
    </row>
    <row r="38" spans="1:14" ht="15" customHeight="1">
      <c r="A38" s="5"/>
      <c r="B38" s="158" t="s">
        <v>95</v>
      </c>
      <c r="C38" s="151">
        <v>260.834</v>
      </c>
      <c r="D38" s="151">
        <v>273.59399999999999</v>
      </c>
      <c r="E38" s="151">
        <v>38.25</v>
      </c>
      <c r="F38" s="151">
        <v>51.01</v>
      </c>
      <c r="G38" s="151">
        <v>85.174000000000007</v>
      </c>
      <c r="H38" s="151">
        <v>21.288</v>
      </c>
      <c r="I38" s="160">
        <v>367.29599999999999</v>
      </c>
      <c r="J38" s="178"/>
      <c r="K38" s="178"/>
    </row>
    <row r="39" spans="1:14" ht="15" customHeight="1">
      <c r="A39" s="5"/>
      <c r="B39" s="158" t="s">
        <v>96</v>
      </c>
      <c r="C39" s="151">
        <v>267.85899999999998</v>
      </c>
      <c r="D39" s="151">
        <v>280.76100000000002</v>
      </c>
      <c r="E39" s="151">
        <v>38.918999999999997</v>
      </c>
      <c r="F39" s="151">
        <v>51.820999999999998</v>
      </c>
      <c r="G39" s="151">
        <v>84.811999999999998</v>
      </c>
      <c r="H39" s="151">
        <v>15.582000000000001</v>
      </c>
      <c r="I39" s="160">
        <v>368.25299999999999</v>
      </c>
      <c r="J39" s="178"/>
      <c r="K39" s="178"/>
    </row>
    <row r="40" spans="1:14" ht="18.75" customHeight="1">
      <c r="A40" s="5"/>
      <c r="B40" s="158" t="s">
        <v>97</v>
      </c>
      <c r="C40" s="151">
        <v>268.80099999999999</v>
      </c>
      <c r="D40" s="151">
        <v>280.41800000000001</v>
      </c>
      <c r="E40" s="151">
        <v>39.115000000000002</v>
      </c>
      <c r="F40" s="151">
        <v>50.731999999999999</v>
      </c>
      <c r="G40" s="151">
        <v>90.799000000000007</v>
      </c>
      <c r="H40" s="151">
        <v>14.119</v>
      </c>
      <c r="I40" s="160">
        <v>373.71899999999999</v>
      </c>
      <c r="J40" s="178"/>
      <c r="K40" s="178"/>
    </row>
    <row r="41" spans="1:14" ht="15" customHeight="1">
      <c r="A41" s="5"/>
      <c r="B41" s="158" t="s">
        <v>98</v>
      </c>
      <c r="C41" s="151">
        <v>276.50299999999999</v>
      </c>
      <c r="D41" s="151">
        <v>288.40199999999999</v>
      </c>
      <c r="E41" s="151">
        <v>39.945999999999998</v>
      </c>
      <c r="F41" s="151">
        <v>51.844999999999999</v>
      </c>
      <c r="G41" s="151">
        <v>89.14</v>
      </c>
      <c r="H41" s="151">
        <v>9.9339999999999993</v>
      </c>
      <c r="I41" s="160">
        <v>375.577</v>
      </c>
      <c r="J41" s="178"/>
      <c r="K41" s="178"/>
    </row>
    <row r="42" spans="1:14" ht="15" customHeight="1">
      <c r="A42" s="5"/>
      <c r="B42" s="158" t="s">
        <v>99</v>
      </c>
      <c r="C42" s="151">
        <v>279.08100000000002</v>
      </c>
      <c r="D42" s="151">
        <v>291.97399999999999</v>
      </c>
      <c r="E42" s="151">
        <v>39.249000000000002</v>
      </c>
      <c r="F42" s="151">
        <v>52.142000000000003</v>
      </c>
      <c r="G42" s="151">
        <v>90.168999999999997</v>
      </c>
      <c r="H42" s="151">
        <v>8.9420000000000002</v>
      </c>
      <c r="I42" s="160">
        <v>378.19200000000001</v>
      </c>
      <c r="J42" s="178"/>
      <c r="K42" s="178"/>
    </row>
    <row r="43" spans="1:14" ht="15" customHeight="1">
      <c r="A43" s="5"/>
      <c r="B43" s="158" t="s">
        <v>100</v>
      </c>
      <c r="C43" s="151">
        <v>282.67</v>
      </c>
      <c r="D43" s="151">
        <v>295.09800000000001</v>
      </c>
      <c r="E43" s="151">
        <v>39.030999999999999</v>
      </c>
      <c r="F43" s="151">
        <v>51.459000000000003</v>
      </c>
      <c r="G43" s="151">
        <v>92.108000000000004</v>
      </c>
      <c r="H43" s="151">
        <v>5.9530000000000003</v>
      </c>
      <c r="I43" s="160">
        <v>380.73099999999999</v>
      </c>
      <c r="J43" s="178"/>
      <c r="K43" s="178"/>
    </row>
    <row r="44" spans="1:14" ht="18.75" customHeight="1">
      <c r="A44" s="5"/>
      <c r="B44" s="158" t="s">
        <v>101</v>
      </c>
      <c r="C44" s="151">
        <v>289.61399999999998</v>
      </c>
      <c r="D44" s="151">
        <v>303.33699999999999</v>
      </c>
      <c r="E44" s="151">
        <v>40.067</v>
      </c>
      <c r="F44" s="151">
        <v>53.79</v>
      </c>
      <c r="G44" s="151">
        <v>95.718000000000004</v>
      </c>
      <c r="H44" s="151">
        <v>3.0640000000000001</v>
      </c>
      <c r="I44" s="160">
        <v>388.39600000000002</v>
      </c>
      <c r="J44" s="178"/>
      <c r="K44" s="178"/>
    </row>
    <row r="45" spans="1:14" ht="15" customHeight="1">
      <c r="A45" s="5"/>
      <c r="B45" s="158" t="s">
        <v>102</v>
      </c>
      <c r="C45" s="151">
        <v>291.25299999999999</v>
      </c>
      <c r="D45" s="151">
        <v>307.37599999999998</v>
      </c>
      <c r="E45" s="151">
        <v>39.545999999999999</v>
      </c>
      <c r="F45" s="151">
        <v>55.668999999999997</v>
      </c>
      <c r="G45" s="151">
        <v>99.102500000000006</v>
      </c>
      <c r="H45" s="151">
        <v>4.5255000000000001</v>
      </c>
      <c r="I45" s="160">
        <v>394.88099999999997</v>
      </c>
      <c r="J45" s="178"/>
      <c r="K45" s="178"/>
    </row>
    <row r="46" spans="1:14" ht="15" customHeight="1">
      <c r="A46" s="5"/>
      <c r="B46" s="158" t="s">
        <v>103</v>
      </c>
      <c r="C46" s="151">
        <v>296.42</v>
      </c>
      <c r="D46" s="151">
        <v>312.85000000000002</v>
      </c>
      <c r="E46" s="151">
        <v>40.119</v>
      </c>
      <c r="F46" s="151">
        <v>56.548999999999999</v>
      </c>
      <c r="G46" s="151">
        <v>98.280500000000004</v>
      </c>
      <c r="H46" s="151">
        <v>7.6595000000000004</v>
      </c>
      <c r="I46" s="160">
        <v>402.36</v>
      </c>
      <c r="J46" s="178"/>
      <c r="K46" s="178"/>
    </row>
    <row r="47" spans="1:14" ht="15" customHeight="1">
      <c r="A47" s="5"/>
      <c r="B47" s="158" t="s">
        <v>104</v>
      </c>
      <c r="C47" s="151">
        <v>302.82400000000001</v>
      </c>
      <c r="D47" s="151">
        <v>318.84399999999999</v>
      </c>
      <c r="E47" s="151">
        <v>40.756999999999998</v>
      </c>
      <c r="F47" s="151">
        <v>56.777000000000001</v>
      </c>
      <c r="G47" s="151">
        <v>110.6395</v>
      </c>
      <c r="H47" s="151">
        <v>4.9764999999999997</v>
      </c>
      <c r="I47" s="160">
        <v>418.44</v>
      </c>
      <c r="J47" s="178"/>
      <c r="K47" s="178"/>
    </row>
    <row r="48" spans="1:14" ht="18.75" customHeight="1">
      <c r="A48" s="5"/>
      <c r="B48" s="158" t="s">
        <v>105</v>
      </c>
      <c r="C48" s="151">
        <v>308.90699999999998</v>
      </c>
      <c r="D48" s="151">
        <v>323.83600000000001</v>
      </c>
      <c r="E48" s="151">
        <v>41.491999999999997</v>
      </c>
      <c r="F48" s="151">
        <v>56.420999999999999</v>
      </c>
      <c r="G48" s="151">
        <v>117.1765</v>
      </c>
      <c r="H48" s="151">
        <v>-2.1755</v>
      </c>
      <c r="I48" s="160">
        <v>423.90800000000002</v>
      </c>
      <c r="J48" s="178"/>
      <c r="K48" s="178"/>
    </row>
    <row r="49" spans="1:22" ht="15" customHeight="1">
      <c r="A49" s="5"/>
      <c r="B49" s="158" t="s">
        <v>106</v>
      </c>
      <c r="C49" s="151">
        <v>315.01900000000001</v>
      </c>
      <c r="D49" s="151">
        <v>329.96199999999999</v>
      </c>
      <c r="E49" s="151">
        <v>42.023000000000003</v>
      </c>
      <c r="F49" s="151">
        <v>56.966000000000001</v>
      </c>
      <c r="G49" s="151">
        <v>111.25616959999999</v>
      </c>
      <c r="H49" s="151">
        <v>12.1168304</v>
      </c>
      <c r="I49" s="160">
        <v>438.392</v>
      </c>
      <c r="J49" s="178"/>
      <c r="K49" s="178"/>
    </row>
    <row r="50" spans="1:22" ht="15" customHeight="1">
      <c r="A50" s="5"/>
      <c r="B50" s="158" t="s">
        <v>107</v>
      </c>
      <c r="C50" s="151">
        <v>320.702</v>
      </c>
      <c r="D50" s="151">
        <v>334.89699999999999</v>
      </c>
      <c r="E50" s="151">
        <v>43.082999999999998</v>
      </c>
      <c r="F50" s="151">
        <v>57.277999999999999</v>
      </c>
      <c r="G50" s="151">
        <v>114.0461696</v>
      </c>
      <c r="H50" s="151">
        <v>8.319830399999999</v>
      </c>
      <c r="I50" s="160">
        <v>443.06799999999998</v>
      </c>
      <c r="J50" s="178"/>
      <c r="K50" s="178"/>
    </row>
    <row r="51" spans="1:22" ht="15" customHeight="1">
      <c r="A51" s="5"/>
      <c r="B51" s="158" t="s">
        <v>108</v>
      </c>
      <c r="C51" s="151">
        <v>319.70496917200001</v>
      </c>
      <c r="D51" s="151">
        <v>334.14000247199999</v>
      </c>
      <c r="E51" s="151">
        <v>42.944913100000001</v>
      </c>
      <c r="F51" s="151">
        <v>57.379946199999999</v>
      </c>
      <c r="G51" s="151">
        <v>115.45665832799996</v>
      </c>
      <c r="H51" s="151">
        <v>1.0805965000000215</v>
      </c>
      <c r="I51" s="160">
        <v>436.24222399999996</v>
      </c>
      <c r="J51" s="178"/>
      <c r="K51" s="178"/>
    </row>
    <row r="52" spans="1:22" ht="18.75" customHeight="1">
      <c r="A52" s="5"/>
      <c r="B52" s="158" t="s">
        <v>109</v>
      </c>
      <c r="C52" s="151">
        <v>323.66515182299997</v>
      </c>
      <c r="D52" s="151">
        <v>339.64898422300001</v>
      </c>
      <c r="E52" s="151">
        <v>43.476750600000003</v>
      </c>
      <c r="F52" s="151">
        <v>59.460583</v>
      </c>
      <c r="G52" s="151">
        <v>117.29998677700003</v>
      </c>
      <c r="H52" s="151">
        <v>-0.8413035999999956</v>
      </c>
      <c r="I52" s="160">
        <v>440.12383500000004</v>
      </c>
      <c r="J52" s="178"/>
      <c r="K52" s="178"/>
    </row>
    <row r="53" spans="1:22" ht="15" customHeight="1">
      <c r="A53" s="5"/>
      <c r="B53" s="158" t="s">
        <v>110</v>
      </c>
      <c r="C53" s="151">
        <v>327.49591800900004</v>
      </c>
      <c r="D53" s="151">
        <v>341.30209020899997</v>
      </c>
      <c r="E53" s="151">
        <v>43.989970599999999</v>
      </c>
      <c r="F53" s="151">
        <v>57.796142399999994</v>
      </c>
      <c r="G53" s="151">
        <v>111.758556691</v>
      </c>
      <c r="H53" s="151">
        <v>8.1520073000000082</v>
      </c>
      <c r="I53" s="160">
        <v>447.40648200000004</v>
      </c>
      <c r="J53" s="178"/>
      <c r="K53" s="178"/>
    </row>
    <row r="54" spans="1:22" ht="15" customHeight="1">
      <c r="A54" s="5"/>
      <c r="B54" s="158" t="s">
        <v>111</v>
      </c>
      <c r="C54" s="151">
        <v>330.53902905899997</v>
      </c>
      <c r="D54" s="151">
        <v>344.493794159</v>
      </c>
      <c r="E54" s="151">
        <v>44.398443099999987</v>
      </c>
      <c r="F54" s="151">
        <v>58.353208100000003</v>
      </c>
      <c r="G54" s="151">
        <v>112.48242514100001</v>
      </c>
      <c r="H54" s="151">
        <v>9.1912048000000066</v>
      </c>
      <c r="I54" s="160">
        <v>452.21265899999997</v>
      </c>
      <c r="J54" s="178"/>
      <c r="K54" s="178"/>
    </row>
    <row r="55" spans="1:22" ht="15" customHeight="1">
      <c r="A55" s="5"/>
      <c r="B55" s="158" t="s">
        <v>112</v>
      </c>
      <c r="C55" s="151">
        <v>332.66217856899999</v>
      </c>
      <c r="D55" s="151">
        <v>346.83878496899996</v>
      </c>
      <c r="E55" s="151">
        <v>44.683064599999994</v>
      </c>
      <c r="F55" s="151">
        <v>58.859671499999997</v>
      </c>
      <c r="G55" s="151">
        <v>115.06080423100002</v>
      </c>
      <c r="H55" s="151">
        <v>9.7955611999999928</v>
      </c>
      <c r="I55" s="160">
        <v>457.51854400000002</v>
      </c>
      <c r="J55" s="178"/>
      <c r="K55" s="178"/>
    </row>
    <row r="56" spans="1:22" ht="18.75" customHeight="1">
      <c r="A56" s="5"/>
      <c r="B56" s="158" t="s">
        <v>113</v>
      </c>
      <c r="C56" s="151">
        <v>334.78984053899995</v>
      </c>
      <c r="D56" s="151">
        <v>348.95239983900001</v>
      </c>
      <c r="E56" s="151">
        <v>45.125969099999999</v>
      </c>
      <c r="F56" s="151">
        <v>59.288528200000002</v>
      </c>
      <c r="G56" s="151">
        <v>117.16414116100003</v>
      </c>
      <c r="H56" s="151">
        <v>9.903927300000003</v>
      </c>
      <c r="I56" s="160">
        <v>461.85790900000001</v>
      </c>
      <c r="J56" s="178"/>
      <c r="K56" s="178"/>
    </row>
    <row r="57" spans="1:22" ht="15" customHeight="1">
      <c r="A57" s="5"/>
      <c r="B57" s="158" t="s">
        <v>114</v>
      </c>
      <c r="C57" s="151">
        <v>337.08591241100004</v>
      </c>
      <c r="D57" s="151">
        <v>350.879221411</v>
      </c>
      <c r="E57" s="151">
        <v>45.593653599999996</v>
      </c>
      <c r="F57" s="151">
        <v>59.386962799999999</v>
      </c>
      <c r="G57" s="151">
        <v>118.67070258899994</v>
      </c>
      <c r="H57" s="151">
        <v>9.4513799999999932</v>
      </c>
      <c r="I57" s="14">
        <v>465.20799499999998</v>
      </c>
      <c r="J57" s="178"/>
      <c r="K57" s="178"/>
    </row>
    <row r="58" spans="1:22" ht="15" customHeight="1">
      <c r="A58" s="5"/>
      <c r="B58" s="158" t="s">
        <v>115</v>
      </c>
      <c r="C58" s="151">
        <v>339.44763493399995</v>
      </c>
      <c r="D58" s="151">
        <v>353.23357263399998</v>
      </c>
      <c r="E58" s="151">
        <v>46.072602500000002</v>
      </c>
      <c r="F58" s="151">
        <v>59.858541100000004</v>
      </c>
      <c r="G58" s="151">
        <v>120.03394076599999</v>
      </c>
      <c r="H58" s="151">
        <v>9.5459693000000261</v>
      </c>
      <c r="I58" s="14">
        <v>469.02754499999998</v>
      </c>
      <c r="J58" s="178"/>
      <c r="K58" s="178"/>
    </row>
    <row r="59" spans="1:22" ht="15" customHeight="1">
      <c r="A59" s="5"/>
      <c r="B59" s="158" t="s">
        <v>116</v>
      </c>
      <c r="C59" s="151">
        <v>341.85306773999997</v>
      </c>
      <c r="D59" s="151">
        <v>355.90541883999998</v>
      </c>
      <c r="E59" s="151">
        <v>46.559849300000003</v>
      </c>
      <c r="F59" s="151">
        <v>60.612200700000002</v>
      </c>
      <c r="G59" s="151">
        <v>121.34940015999999</v>
      </c>
      <c r="H59" s="151">
        <v>9.6476271000000047</v>
      </c>
      <c r="I59" s="14">
        <v>472.85009499999995</v>
      </c>
      <c r="J59" s="178"/>
      <c r="K59" s="178"/>
    </row>
    <row r="60" spans="1:22" ht="18.75" customHeight="1">
      <c r="A60" s="5"/>
      <c r="B60" s="158" t="s">
        <v>117</v>
      </c>
      <c r="C60" s="151">
        <v>344.46024051699999</v>
      </c>
      <c r="D60" s="151">
        <v>358.48457871699998</v>
      </c>
      <c r="E60" s="151">
        <v>47.076842400000004</v>
      </c>
      <c r="F60" s="151">
        <v>61.101180800000002</v>
      </c>
      <c r="G60" s="151">
        <v>122.53927488300002</v>
      </c>
      <c r="H60" s="151">
        <v>9.203016600000014</v>
      </c>
      <c r="I60" s="14">
        <v>476.20253200000002</v>
      </c>
      <c r="J60" s="178"/>
      <c r="K60" s="178"/>
    </row>
    <row r="61" spans="1:22" ht="15" customHeight="1">
      <c r="A61" s="5"/>
      <c r="B61" s="158" t="s">
        <v>118</v>
      </c>
      <c r="C61" s="151">
        <v>347.02762355100003</v>
      </c>
      <c r="D61" s="151">
        <v>360.96880785100001</v>
      </c>
      <c r="E61" s="151">
        <v>47.590743499999988</v>
      </c>
      <c r="F61" s="151">
        <v>61.531928399999998</v>
      </c>
      <c r="G61" s="151">
        <v>123.81649474899997</v>
      </c>
      <c r="H61" s="151">
        <v>8.551246699999993</v>
      </c>
      <c r="I61" s="14">
        <v>479.39536499999997</v>
      </c>
      <c r="J61" s="178"/>
      <c r="K61" s="178"/>
    </row>
    <row r="62" spans="1:22" ht="15" customHeight="1">
      <c r="A62" s="5"/>
      <c r="B62" s="158" t="s">
        <v>119</v>
      </c>
      <c r="C62" s="151">
        <v>349.64843854000009</v>
      </c>
      <c r="D62" s="151">
        <v>363.58154294000002</v>
      </c>
      <c r="E62" s="151">
        <v>48.114470400000002</v>
      </c>
      <c r="F62" s="151">
        <v>62.047575399999999</v>
      </c>
      <c r="G62" s="151">
        <v>125.17761435999994</v>
      </c>
      <c r="H62" s="151">
        <v>8.1534750999999996</v>
      </c>
      <c r="I62" s="14">
        <v>482.97952800000002</v>
      </c>
      <c r="J62" s="178"/>
      <c r="K62" s="178"/>
    </row>
    <row r="63" spans="1:22" ht="15" customHeight="1">
      <c r="A63" s="5"/>
      <c r="B63" s="158" t="s">
        <v>120</v>
      </c>
      <c r="C63" s="151">
        <v>352.27203024200003</v>
      </c>
      <c r="D63" s="151">
        <v>366.49600324200003</v>
      </c>
      <c r="E63" s="151">
        <v>48.641142600000002</v>
      </c>
      <c r="F63" s="151">
        <v>62.865116300000004</v>
      </c>
      <c r="G63" s="151">
        <v>126.72098935799998</v>
      </c>
      <c r="H63" s="151">
        <v>7.8999004000000026</v>
      </c>
      <c r="I63" s="14">
        <v>486.89292</v>
      </c>
      <c r="J63" s="178"/>
      <c r="K63" s="178"/>
    </row>
    <row r="64" spans="1:22" s="2" customFormat="1" ht="18.75" customHeight="1">
      <c r="A64" s="7"/>
      <c r="B64" s="52" t="s">
        <v>121</v>
      </c>
      <c r="C64" s="151">
        <v>354.90993366099991</v>
      </c>
      <c r="D64" s="151">
        <v>369.12598886100005</v>
      </c>
      <c r="E64" s="151">
        <v>49.172153200000004</v>
      </c>
      <c r="F64" s="151">
        <v>63.3882087</v>
      </c>
      <c r="G64" s="151">
        <v>128.71000563900009</v>
      </c>
      <c r="H64" s="151">
        <v>7.190657699999992</v>
      </c>
      <c r="I64" s="14">
        <v>490.81059700000003</v>
      </c>
      <c r="J64" s="178"/>
      <c r="K64" s="178"/>
      <c r="L64" s="151"/>
      <c r="M64" s="151"/>
      <c r="N64" s="151"/>
      <c r="O64" s="151"/>
      <c r="P64" s="151"/>
      <c r="Q64" s="151"/>
      <c r="R64" s="151"/>
      <c r="U64" s="27"/>
      <c r="V64" s="27"/>
    </row>
    <row r="65" spans="1:26" s="2" customFormat="1" ht="15.6">
      <c r="A65" s="7"/>
      <c r="B65" s="52" t="s">
        <v>122</v>
      </c>
      <c r="C65" s="151">
        <v>357.61500852899991</v>
      </c>
      <c r="D65" s="151">
        <v>370.79238112900003</v>
      </c>
      <c r="E65" s="151">
        <v>49.714601999999999</v>
      </c>
      <c r="F65" s="151">
        <v>62.891974800000007</v>
      </c>
      <c r="G65" s="151">
        <v>132.11899757100011</v>
      </c>
      <c r="H65" s="151">
        <v>5.0952468999999914</v>
      </c>
      <c r="I65" s="14">
        <v>494.82925300000005</v>
      </c>
      <c r="J65" s="178"/>
      <c r="K65" s="178"/>
      <c r="L65" s="151"/>
      <c r="M65" s="151"/>
      <c r="N65" s="151"/>
      <c r="O65" s="151"/>
      <c r="P65" s="151"/>
      <c r="Q65" s="151"/>
      <c r="R65" s="151"/>
      <c r="U65" s="27"/>
      <c r="V65" s="27"/>
    </row>
    <row r="66" spans="1:26" s="2" customFormat="1" ht="15.6">
      <c r="A66" s="7"/>
      <c r="B66" s="52" t="s">
        <v>123</v>
      </c>
      <c r="C66" s="151">
        <v>360.44865213300005</v>
      </c>
      <c r="D66" s="151">
        <v>373.51988573300002</v>
      </c>
      <c r="E66" s="151">
        <v>50.277959000000003</v>
      </c>
      <c r="F66" s="151">
        <v>63.349192300000006</v>
      </c>
      <c r="G66" s="151">
        <v>134.62383906699998</v>
      </c>
      <c r="H66" s="151">
        <v>4.3329758000000078</v>
      </c>
      <c r="I66" s="14">
        <v>499.40546699999999</v>
      </c>
      <c r="J66" s="178"/>
      <c r="K66" s="178"/>
      <c r="L66" s="151"/>
      <c r="M66" s="151"/>
      <c r="N66" s="151"/>
      <c r="O66" s="151"/>
      <c r="P66" s="151"/>
      <c r="Q66" s="151"/>
      <c r="R66" s="151"/>
      <c r="U66" s="27"/>
      <c r="V66" s="27"/>
    </row>
    <row r="67" spans="1:26" s="2" customFormat="1" ht="15.6">
      <c r="A67" s="7"/>
      <c r="B67" s="52" t="s">
        <v>124</v>
      </c>
      <c r="C67" s="151">
        <v>363.41883538900004</v>
      </c>
      <c r="D67" s="151">
        <v>376.35621688900005</v>
      </c>
      <c r="E67" s="151">
        <v>50.863073700000001</v>
      </c>
      <c r="F67" s="151">
        <v>63.800455100000001</v>
      </c>
      <c r="G67" s="151">
        <v>137.16756761099998</v>
      </c>
      <c r="H67" s="151">
        <v>3.6927490000000036</v>
      </c>
      <c r="I67" s="14">
        <v>504.27915200000001</v>
      </c>
      <c r="J67" s="178"/>
      <c r="K67" s="178"/>
      <c r="L67" s="151"/>
      <c r="M67" s="151"/>
      <c r="N67" s="151"/>
      <c r="O67" s="151"/>
      <c r="P67" s="151"/>
      <c r="Q67" s="151"/>
      <c r="R67" s="151"/>
      <c r="U67" s="27"/>
      <c r="V67" s="27"/>
    </row>
    <row r="68" spans="1:26" ht="18.75" customHeight="1">
      <c r="A68" s="5"/>
      <c r="B68" s="158" t="s">
        <v>125</v>
      </c>
      <c r="C68" s="151">
        <v>366.39801685499998</v>
      </c>
      <c r="D68" s="151">
        <v>379.17923525499998</v>
      </c>
      <c r="E68" s="151">
        <v>51.452263400000014</v>
      </c>
      <c r="F68" s="151">
        <v>64.233481900000001</v>
      </c>
      <c r="G68" s="151">
        <v>139.65060404499999</v>
      </c>
      <c r="H68" s="151">
        <v>3.1701471000000021</v>
      </c>
      <c r="I68" s="14">
        <v>509.21876799999995</v>
      </c>
      <c r="J68" s="178"/>
      <c r="K68" s="178"/>
    </row>
    <row r="69" spans="1:26" ht="15" customHeight="1">
      <c r="A69" s="5"/>
      <c r="B69" s="158" t="s">
        <v>126</v>
      </c>
      <c r="C69" s="151">
        <v>369.394290576</v>
      </c>
      <c r="D69" s="151">
        <v>381.39099347600001</v>
      </c>
      <c r="E69" s="151">
        <v>52.046391900000003</v>
      </c>
      <c r="F69" s="151">
        <v>64.043094400000001</v>
      </c>
      <c r="G69" s="151">
        <v>142.19480632399998</v>
      </c>
      <c r="H69" s="151">
        <v>2.5801441000000085</v>
      </c>
      <c r="I69" s="14">
        <v>514.16924099999994</v>
      </c>
      <c r="J69" s="178"/>
      <c r="K69" s="178"/>
    </row>
    <row r="70" spans="1:26" ht="15" customHeight="1">
      <c r="A70" s="5"/>
      <c r="B70" s="158" t="s">
        <v>127</v>
      </c>
      <c r="C70" s="151">
        <v>372.39696134599996</v>
      </c>
      <c r="D70" s="151">
        <v>384.27181564600005</v>
      </c>
      <c r="E70" s="151">
        <v>52.644545100000002</v>
      </c>
      <c r="F70" s="151">
        <v>64.519399700000008</v>
      </c>
      <c r="G70" s="151">
        <v>145.024829754</v>
      </c>
      <c r="H70" s="151">
        <v>1.7688249000000142</v>
      </c>
      <c r="I70" s="14">
        <v>519.19061599999998</v>
      </c>
      <c r="J70" s="178"/>
      <c r="K70" s="178"/>
    </row>
    <row r="71" spans="1:26" ht="15" customHeight="1">
      <c r="A71" s="5"/>
      <c r="B71" s="158" t="s">
        <v>128</v>
      </c>
      <c r="C71" s="151">
        <v>375.45617574800002</v>
      </c>
      <c r="D71" s="151">
        <v>387.18845044799997</v>
      </c>
      <c r="E71" s="151">
        <v>53.253518700000001</v>
      </c>
      <c r="F71" s="151">
        <v>64.985793700000002</v>
      </c>
      <c r="G71" s="151">
        <v>147.72277695199998</v>
      </c>
      <c r="H71" s="151">
        <v>1.0900193</v>
      </c>
      <c r="I71" s="14">
        <v>524.26897199999996</v>
      </c>
      <c r="J71" s="178"/>
      <c r="K71" s="178"/>
    </row>
    <row r="72" spans="1:26" ht="18.75" customHeight="1">
      <c r="A72" s="5"/>
      <c r="B72" s="158" t="s">
        <v>129</v>
      </c>
      <c r="C72" s="151">
        <v>378.52253158200006</v>
      </c>
      <c r="D72" s="151">
        <v>390.08911808200003</v>
      </c>
      <c r="E72" s="151">
        <v>53.866320099999996</v>
      </c>
      <c r="F72" s="151">
        <v>65.432906299999999</v>
      </c>
      <c r="G72" s="151">
        <v>150.3586051179999</v>
      </c>
      <c r="H72" s="151">
        <v>0.5374263000000028</v>
      </c>
      <c r="I72" s="14">
        <v>529.41856299999995</v>
      </c>
      <c r="J72" s="178"/>
      <c r="K72" s="178"/>
    </row>
    <row r="73" spans="1:26" ht="14.45">
      <c r="A73" s="5"/>
      <c r="B73" s="164">
        <v>2012</v>
      </c>
      <c r="C73" s="205">
        <f ca="1">SUM(OFFSET(C$4,4*(ROW()-ROW(C$73)),0):OFFSET(C$7,4*(ROW()-ROW(C$73)),0))</f>
        <v>788.33999999999992</v>
      </c>
      <c r="D73" s="205">
        <f ca="1">SUM(OFFSET(D$4,4*(ROW()-ROW(D$73)),0):OFFSET(D$7,4*(ROW()-ROW(D$73)),0))</f>
        <v>839.62</v>
      </c>
      <c r="E73" s="205">
        <f ca="1">SUM(OFFSET(E$4,4*(ROW()-ROW(E$73)),0):OFFSET(E$7,4*(ROW()-ROW(E$73)),0))</f>
        <v>103.02499999999999</v>
      </c>
      <c r="F73" s="205">
        <f ca="1">SUM(OFFSET(F$4,4*(ROW()-ROW(F$73)),0):OFFSET(F$7,4*(ROW()-ROW(F$73)),0))</f>
        <v>154.30500000000001</v>
      </c>
      <c r="G73" s="205">
        <f ca="1">SUM(OFFSET(G$4,4*(ROW()-ROW(G$73)),0):OFFSET(G$7,4*(ROW()-ROW(G$73)),0))</f>
        <v>269.14700000000005</v>
      </c>
      <c r="H73" s="205">
        <f ca="1">SUM(OFFSET(H$4,4*(ROW()-ROW(H$73)),0):OFFSET(H$7,4*(ROW()-ROW(H$73)),0))</f>
        <v>71.448999999999998</v>
      </c>
      <c r="I73" s="206">
        <f ca="1">SUM(OFFSET(I$4,4*(ROW()-ROW(I$73)),0):OFFSET(I$7,4*(ROW()-ROW(I$73)),0))</f>
        <v>1128.9360000000001</v>
      </c>
      <c r="K73" s="178"/>
    </row>
    <row r="74" spans="1:26" ht="14.45">
      <c r="A74" s="5"/>
      <c r="B74" s="8">
        <v>2013</v>
      </c>
      <c r="C74" s="151">
        <f ca="1">SUM(OFFSET(C$4,4*(ROW()-ROW(C$73)),0):OFFSET(C$7,4*(ROW()-ROW(C$73)),0))</f>
        <v>825.77200000000005</v>
      </c>
      <c r="D74" s="151">
        <f ca="1">SUM(OFFSET(D$4,4*(ROW()-ROW(D$73)),0):OFFSET(D$7,4*(ROW()-ROW(D$73)),0))</f>
        <v>872.596</v>
      </c>
      <c r="E74" s="151">
        <f ca="1">SUM(OFFSET(E$4,4*(ROW()-ROW(E$73)),0):OFFSET(E$7,4*(ROW()-ROW(E$73)),0))</f>
        <v>108.20399999999999</v>
      </c>
      <c r="F74" s="151">
        <f ca="1">SUM(OFFSET(F$4,4*(ROW()-ROW(F$73)),0):OFFSET(F$7,4*(ROW()-ROW(F$73)),0))</f>
        <v>155.02800000000002</v>
      </c>
      <c r="G74" s="151">
        <f ca="1">SUM(OFFSET(G$4,4*(ROW()-ROW(G$73)),0):OFFSET(G$7,4*(ROW()-ROW(G$73)),0))</f>
        <v>278.25700000000006</v>
      </c>
      <c r="H74" s="151">
        <f ca="1">SUM(OFFSET(H$4,4*(ROW()-ROW(H$73)),0):OFFSET(H$7,4*(ROW()-ROW(H$73)),0))</f>
        <v>71.776999999999987</v>
      </c>
      <c r="I74" s="187">
        <f ca="1">SUM(OFFSET(I$4,4*(ROW()-ROW(I$73)),0):OFFSET(I$7,4*(ROW()-ROW(I$73)),0))</f>
        <v>1175.806</v>
      </c>
      <c r="K74" s="178"/>
      <c r="L74" s="207"/>
      <c r="M74" s="207"/>
      <c r="N74" s="208"/>
      <c r="O74" s="208"/>
      <c r="P74" s="208"/>
      <c r="Q74" s="209"/>
      <c r="R74" s="209"/>
      <c r="S74" s="209"/>
      <c r="T74" s="209"/>
      <c r="U74" s="209"/>
      <c r="V74" s="210"/>
      <c r="W74" s="210"/>
      <c r="X74" s="210"/>
      <c r="Y74" s="210"/>
      <c r="Z74" s="210"/>
    </row>
    <row r="75" spans="1:26" ht="15" customHeight="1">
      <c r="A75" s="5"/>
      <c r="B75" s="8">
        <v>2014</v>
      </c>
      <c r="C75" s="151">
        <f ca="1">SUM(OFFSET(C$4,4*(ROW()-ROW(C$73)),0):OFFSET(C$7,4*(ROW()-ROW(C$73)),0))</f>
        <v>859.21499999999992</v>
      </c>
      <c r="D75" s="151">
        <f ca="1">SUM(OFFSET(D$4,4*(ROW()-ROW(D$73)),0):OFFSET(D$7,4*(ROW()-ROW(D$73)),0))</f>
        <v>894.38799999999992</v>
      </c>
      <c r="E75" s="151">
        <f ca="1">SUM(OFFSET(E$4,4*(ROW()-ROW(E$73)),0):OFFSET(E$7,4*(ROW()-ROW(E$73)),0))</f>
        <v>115.13800000000001</v>
      </c>
      <c r="F75" s="151">
        <f ca="1">SUM(OFFSET(F$4,4*(ROW()-ROW(F$73)),0):OFFSET(F$7,4*(ROW()-ROW(F$73)),0))</f>
        <v>150.31100000000001</v>
      </c>
      <c r="G75" s="151">
        <f ca="1">SUM(OFFSET(G$4,4*(ROW()-ROW(G$73)),0):OFFSET(G$7,4*(ROW()-ROW(G$73)),0))</f>
        <v>290.07799999999997</v>
      </c>
      <c r="H75" s="151">
        <f ca="1">SUM(OFFSET(H$4,4*(ROW()-ROW(H$73)),0):OFFSET(H$7,4*(ROW()-ROW(H$73)),0))</f>
        <v>67.66</v>
      </c>
      <c r="I75" s="187">
        <f ca="1">SUM(OFFSET(I$4,4*(ROW()-ROW(I$73)),0):OFFSET(I$7,4*(ROW()-ROW(I$73)),0))</f>
        <v>1216.953</v>
      </c>
      <c r="K75" s="178"/>
      <c r="L75" s="207"/>
      <c r="M75" s="207"/>
      <c r="N75" s="208"/>
      <c r="O75" s="208"/>
      <c r="P75" s="208"/>
      <c r="Q75" s="209"/>
      <c r="R75" s="209"/>
      <c r="S75" s="209"/>
      <c r="T75" s="209"/>
      <c r="U75" s="209"/>
      <c r="V75" s="210"/>
      <c r="W75" s="210"/>
      <c r="X75" s="210"/>
      <c r="Y75" s="210"/>
      <c r="Z75" s="210"/>
    </row>
    <row r="76" spans="1:26" ht="15" customHeight="1">
      <c r="A76" s="5"/>
      <c r="B76" s="8">
        <v>2015</v>
      </c>
      <c r="C76" s="151">
        <f ca="1">SUM(OFFSET(C$4,4*(ROW()-ROW(C$73)),0):OFFSET(C$7,4*(ROW()-ROW(C$73)),0))</f>
        <v>891.11299999999994</v>
      </c>
      <c r="D76" s="151">
        <f ca="1">SUM(OFFSET(D$4,4*(ROW()-ROW(D$73)),0):OFFSET(D$7,4*(ROW()-ROW(D$73)),0))</f>
        <v>924.43099999999993</v>
      </c>
      <c r="E76" s="151">
        <f ca="1">SUM(OFFSET(E$4,4*(ROW()-ROW(E$73)),0):OFFSET(E$7,4*(ROW()-ROW(E$73)),0))</f>
        <v>122.18800000000002</v>
      </c>
      <c r="F76" s="151">
        <f ca="1">SUM(OFFSET(F$4,4*(ROW()-ROW(F$73)),0):OFFSET(F$7,4*(ROW()-ROW(F$73)),0))</f>
        <v>155.50600000000003</v>
      </c>
      <c r="G76" s="151">
        <f ca="1">SUM(OFFSET(G$4,4*(ROW()-ROW(G$73)),0):OFFSET(G$7,4*(ROW()-ROW(G$73)),0))</f>
        <v>330.13599999999997</v>
      </c>
      <c r="H76" s="151">
        <f ca="1">SUM(OFFSET(H$4,4*(ROW()-ROW(H$73)),0):OFFSET(H$7,4*(ROW()-ROW(H$73)),0))</f>
        <v>64.960999999999999</v>
      </c>
      <c r="I76" s="187">
        <f ca="1">SUM(OFFSET(I$4,4*(ROW()-ROW(I$73)),0):OFFSET(I$7,4*(ROW()-ROW(I$73)),0))</f>
        <v>1286.21</v>
      </c>
      <c r="K76" s="178"/>
      <c r="L76" s="207"/>
      <c r="M76" s="207"/>
      <c r="N76" s="208"/>
      <c r="O76" s="208"/>
      <c r="P76" s="208"/>
      <c r="Q76" s="209"/>
      <c r="R76" s="209"/>
      <c r="S76" s="209"/>
      <c r="T76" s="209"/>
      <c r="U76" s="209"/>
      <c r="V76" s="210"/>
      <c r="W76" s="210"/>
      <c r="X76" s="210"/>
      <c r="Y76" s="210"/>
      <c r="Z76" s="210"/>
    </row>
    <row r="77" spans="1:26" ht="15" customHeight="1">
      <c r="A77" s="5"/>
      <c r="B77" s="8">
        <v>2016</v>
      </c>
      <c r="C77" s="151">
        <f ca="1">SUM(OFFSET(C$4,4*(ROW()-ROW(C$73)),0):OFFSET(C$7,4*(ROW()-ROW(C$73)),0))</f>
        <v>921.41200000000003</v>
      </c>
      <c r="D77" s="151">
        <f ca="1">SUM(OFFSET(D$4,4*(ROW()-ROW(D$73)),0):OFFSET(D$7,4*(ROW()-ROW(D$73)),0))</f>
        <v>961.25499999999988</v>
      </c>
      <c r="E77" s="151">
        <f ca="1">SUM(OFFSET(E$4,4*(ROW()-ROW(E$73)),0):OFFSET(E$7,4*(ROW()-ROW(E$73)),0))</f>
        <v>126.185</v>
      </c>
      <c r="F77" s="151">
        <f ca="1">SUM(OFFSET(F$4,4*(ROW()-ROW(F$73)),0):OFFSET(F$7,4*(ROW()-ROW(F$73)),0))</f>
        <v>166.02799999999999</v>
      </c>
      <c r="G77" s="151">
        <f ca="1">SUM(OFFSET(G$4,4*(ROW()-ROW(G$73)),0):OFFSET(G$7,4*(ROW()-ROW(G$73)),0))</f>
        <v>330.43900000000002</v>
      </c>
      <c r="H77" s="151">
        <f ca="1">SUM(OFFSET(H$4,4*(ROW()-ROW(H$73)),0):OFFSET(H$7,4*(ROW()-ROW(H$73)),0))</f>
        <v>59.515999999999998</v>
      </c>
      <c r="I77" s="187">
        <f ca="1">SUM(OFFSET(I$4,4*(ROW()-ROW(I$73)),0):OFFSET(I$7,4*(ROW()-ROW(I$73)),0))</f>
        <v>1311.3670000000002</v>
      </c>
      <c r="K77" s="178"/>
      <c r="L77" s="207"/>
      <c r="M77" s="207"/>
      <c r="N77" s="208"/>
      <c r="O77" s="208"/>
      <c r="P77" s="208"/>
      <c r="Q77" s="209"/>
      <c r="R77" s="209"/>
      <c r="S77" s="209"/>
      <c r="T77" s="209"/>
      <c r="U77" s="209"/>
      <c r="V77" s="210"/>
      <c r="W77" s="210"/>
      <c r="X77" s="210"/>
      <c r="Y77" s="210"/>
      <c r="Z77" s="210"/>
    </row>
    <row r="78" spans="1:26" ht="15" customHeight="1">
      <c r="A78" s="5"/>
      <c r="B78" s="8">
        <v>2017</v>
      </c>
      <c r="C78" s="151">
        <f ca="1">SUM(OFFSET(C$4,4*(ROW()-ROW(C$73)),0):OFFSET(C$7,4*(ROW()-ROW(C$73)),0))</f>
        <v>965.149</v>
      </c>
      <c r="D78" s="151">
        <f ca="1">SUM(OFFSET(D$4,4*(ROW()-ROW(D$73)),0):OFFSET(D$7,4*(ROW()-ROW(D$73)),0))</f>
        <v>999.06500000000005</v>
      </c>
      <c r="E78" s="151">
        <f ca="1">SUM(OFFSET(E$4,4*(ROW()-ROW(E$73)),0):OFFSET(E$7,4*(ROW()-ROW(E$73)),0))</f>
        <v>137.86699999999999</v>
      </c>
      <c r="F78" s="151">
        <f ca="1">SUM(OFFSET(F$4,4*(ROW()-ROW(F$73)),0):OFFSET(F$7,4*(ROW()-ROW(F$73)),0))</f>
        <v>171.78299999999999</v>
      </c>
      <c r="G78" s="151">
        <f ca="1">SUM(OFFSET(G$4,4*(ROW()-ROW(G$73)),0):OFFSET(G$7,4*(ROW()-ROW(G$73)),0))</f>
        <v>334.08399999999995</v>
      </c>
      <c r="H78" s="151">
        <f ca="1">SUM(OFFSET(H$4,4*(ROW()-ROW(H$73)),0):OFFSET(H$7,4*(ROW()-ROW(H$73)),0))</f>
        <v>47.84</v>
      </c>
      <c r="I78" s="187">
        <f ca="1">SUM(OFFSET(I$4,4*(ROW()-ROW(I$73)),0):OFFSET(I$7,4*(ROW()-ROW(I$73)),0))</f>
        <v>1347.0730000000001</v>
      </c>
      <c r="K78" s="178"/>
      <c r="L78" s="207"/>
      <c r="M78" s="207"/>
      <c r="N78" s="208"/>
      <c r="O78" s="208"/>
      <c r="P78" s="208"/>
      <c r="Q78" s="209"/>
      <c r="R78" s="209"/>
      <c r="S78" s="209"/>
      <c r="T78" s="209"/>
      <c r="U78" s="209"/>
      <c r="V78" s="210"/>
      <c r="W78" s="210"/>
      <c r="X78" s="210"/>
      <c r="Y78" s="210"/>
      <c r="Z78" s="210"/>
    </row>
    <row r="79" spans="1:26" ht="15" customHeight="1">
      <c r="A79" s="5"/>
      <c r="B79" s="8">
        <v>2018</v>
      </c>
      <c r="C79" s="151">
        <f ca="1">SUM(OFFSET(C$4,4*(ROW()-ROW(C$73)),0):OFFSET(C$7,4*(ROW()-ROW(C$73)),0))</f>
        <v>1005.0699999999999</v>
      </c>
      <c r="D79" s="151">
        <f ca="1">SUM(OFFSET(D$4,4*(ROW()-ROW(D$73)),0):OFFSET(D$7,4*(ROW()-ROW(D$73)),0))</f>
        <v>1041.569</v>
      </c>
      <c r="E79" s="151">
        <f ca="1">SUM(OFFSET(E$4,4*(ROW()-ROW(E$73)),0):OFFSET(E$7,4*(ROW()-ROW(E$73)),0))</f>
        <v>142.56</v>
      </c>
      <c r="F79" s="151">
        <f ca="1">SUM(OFFSET(F$4,4*(ROW()-ROW(F$73)),0):OFFSET(F$7,4*(ROW()-ROW(F$73)),0))</f>
        <v>179.05900000000003</v>
      </c>
      <c r="G79" s="151">
        <f ca="1">SUM(OFFSET(G$4,4*(ROW()-ROW(G$73)),0):OFFSET(G$7,4*(ROW()-ROW(G$73)),0))</f>
        <v>351.26800000000003</v>
      </c>
      <c r="H79" s="151">
        <f ca="1">SUM(OFFSET(H$4,4*(ROW()-ROW(H$73)),0):OFFSET(H$7,4*(ROW()-ROW(H$73)),0))</f>
        <v>46.100999999999999</v>
      </c>
      <c r="I79" s="187">
        <f ca="1">SUM(OFFSET(I$4,4*(ROW()-ROW(I$73)),0):OFFSET(I$7,4*(ROW()-ROW(I$73)),0))</f>
        <v>1402.4390000000001</v>
      </c>
      <c r="K79" s="178"/>
      <c r="L79" s="207"/>
      <c r="M79" s="207"/>
      <c r="N79" s="208"/>
      <c r="O79" s="208"/>
      <c r="P79" s="208"/>
      <c r="Q79" s="209"/>
      <c r="R79" s="209"/>
      <c r="S79" s="209"/>
      <c r="T79" s="209"/>
      <c r="U79" s="209"/>
      <c r="V79" s="210"/>
      <c r="W79" s="210"/>
      <c r="X79" s="210"/>
      <c r="Y79" s="210"/>
      <c r="Z79" s="210"/>
    </row>
    <row r="80" spans="1:26" ht="15" customHeight="1">
      <c r="A80" s="5"/>
      <c r="B80" s="8">
        <v>2019</v>
      </c>
      <c r="C80" s="151">
        <f ca="1">SUM(OFFSET(C$4,4*(ROW()-ROW(C$73)),0):OFFSET(C$7,4*(ROW()-ROW(C$73)),0))</f>
        <v>1042.5329999999999</v>
      </c>
      <c r="D80" s="151">
        <f ca="1">SUM(OFFSET(D$4,4*(ROW()-ROW(D$73)),0):OFFSET(D$7,4*(ROW()-ROW(D$73)),0))</f>
        <v>1087.0819999999999</v>
      </c>
      <c r="E80" s="151">
        <f ca="1">SUM(OFFSET(E$4,4*(ROW()-ROW(E$73)),0):OFFSET(E$7,4*(ROW()-ROW(E$73)),0))</f>
        <v>150.17099999999999</v>
      </c>
      <c r="F80" s="151">
        <f ca="1">SUM(OFFSET(F$4,4*(ROW()-ROW(F$73)),0):OFFSET(F$7,4*(ROW()-ROW(F$73)),0))</f>
        <v>194.72</v>
      </c>
      <c r="G80" s="151">
        <f ca="1">SUM(OFFSET(G$4,4*(ROW()-ROW(G$73)),0):OFFSET(G$7,4*(ROW()-ROW(G$73)),0))</f>
        <v>366.93200000000002</v>
      </c>
      <c r="H80" s="151">
        <f ca="1">SUM(OFFSET(H$4,4*(ROW()-ROW(H$73)),0):OFFSET(H$7,4*(ROW()-ROW(H$73)),0))</f>
        <v>43.497</v>
      </c>
      <c r="I80" s="187">
        <f ca="1">SUM(OFFSET(I$4,4*(ROW()-ROW(I$73)),0):OFFSET(I$7,4*(ROW()-ROW(I$73)),0))</f>
        <v>1452.962</v>
      </c>
      <c r="K80" s="178"/>
      <c r="L80" s="207"/>
      <c r="M80" s="207"/>
      <c r="N80" s="208"/>
      <c r="O80" s="208"/>
      <c r="P80" s="208"/>
      <c r="Q80" s="209"/>
      <c r="R80" s="209"/>
      <c r="S80" s="209"/>
      <c r="T80" s="209"/>
      <c r="U80" s="209"/>
      <c r="V80" s="210"/>
      <c r="W80" s="210"/>
      <c r="X80" s="210"/>
      <c r="Y80" s="210"/>
      <c r="Z80" s="210"/>
    </row>
    <row r="81" spans="1:26" ht="15" customHeight="1">
      <c r="A81" s="5"/>
      <c r="B81" s="8">
        <v>2020</v>
      </c>
      <c r="C81" s="151">
        <f ca="1">SUM(OFFSET(C$4,4*(ROW()-ROW(C$73)),0):OFFSET(C$7,4*(ROW()-ROW(C$73)),0))</f>
        <v>1046.8879999999999</v>
      </c>
      <c r="D81" s="151">
        <f ca="1">SUM(OFFSET(D$4,4*(ROW()-ROW(D$73)),0):OFFSET(D$7,4*(ROW()-ROW(D$73)),0))</f>
        <v>1094.6949999999999</v>
      </c>
      <c r="E81" s="151">
        <f ca="1">SUM(OFFSET(E$4,4*(ROW()-ROW(E$73)),0):OFFSET(E$7,4*(ROW()-ROW(E$73)),0))</f>
        <v>152.52699999999999</v>
      </c>
      <c r="F81" s="151">
        <f ca="1">SUM(OFFSET(F$4,4*(ROW()-ROW(F$73)),0):OFFSET(F$7,4*(ROW()-ROW(F$73)),0))</f>
        <v>200.334</v>
      </c>
      <c r="G81" s="151">
        <f ca="1">SUM(OFFSET(G$4,4*(ROW()-ROW(G$73)),0):OFFSET(G$7,4*(ROW()-ROW(G$73)),0))</f>
        <v>339.03300000000002</v>
      </c>
      <c r="H81" s="151">
        <f ca="1">SUM(OFFSET(H$4,4*(ROW()-ROW(H$73)),0):OFFSET(H$7,4*(ROW()-ROW(H$73)),0))</f>
        <v>67.944999999999993</v>
      </c>
      <c r="I81" s="187">
        <f ca="1">SUM(OFFSET(I$4,4*(ROW()-ROW(I$73)),0):OFFSET(I$7,4*(ROW()-ROW(I$73)),0))</f>
        <v>1453.866</v>
      </c>
      <c r="J81" s="1" t="s">
        <v>26</v>
      </c>
      <c r="K81" s="178"/>
      <c r="L81" s="207"/>
      <c r="M81" s="207"/>
      <c r="N81" s="208"/>
      <c r="O81" s="208"/>
      <c r="P81" s="208"/>
      <c r="Q81" s="209"/>
      <c r="R81" s="209"/>
      <c r="S81" s="209"/>
      <c r="T81" s="209"/>
      <c r="U81" s="209"/>
      <c r="V81" s="210"/>
      <c r="W81" s="210"/>
      <c r="X81" s="210"/>
      <c r="Y81" s="210"/>
      <c r="Z81" s="210"/>
    </row>
    <row r="82" spans="1:26" ht="15" customHeight="1">
      <c r="A82" s="5"/>
      <c r="B82" s="8">
        <v>2021</v>
      </c>
      <c r="C82" s="151">
        <f ca="1">SUM(OFFSET(C$4,4*(ROW()-ROW(C$73)),0):OFFSET(C$7,4*(ROW()-ROW(C$73)),0))</f>
        <v>1107.0550000000001</v>
      </c>
      <c r="D82" s="151">
        <f ca="1">SUM(OFFSET(D$4,4*(ROW()-ROW(D$73)),0):OFFSET(D$7,4*(ROW()-ROW(D$73)),0))</f>
        <v>1155.8919999999998</v>
      </c>
      <c r="E82" s="151">
        <f ca="1">SUM(OFFSET(E$4,4*(ROW()-ROW(E$73)),0):OFFSET(E$7,4*(ROW()-ROW(E$73)),0))</f>
        <v>157.34100000000001</v>
      </c>
      <c r="F82" s="151">
        <f ca="1">SUM(OFFSET(F$4,4*(ROW()-ROW(F$73)),0):OFFSET(F$7,4*(ROW()-ROW(F$73)),0))</f>
        <v>206.178</v>
      </c>
      <c r="G82" s="151">
        <f ca="1">SUM(OFFSET(G$4,4*(ROW()-ROW(G$73)),0):OFFSET(G$7,4*(ROW()-ROW(G$73)),0))</f>
        <v>362.21600000000001</v>
      </c>
      <c r="H82" s="151">
        <f ca="1">SUM(OFFSET(H$4,4*(ROW()-ROW(H$73)),0):OFFSET(H$7,4*(ROW()-ROW(H$73)),0))</f>
        <v>38.948</v>
      </c>
      <c r="I82" s="187">
        <f ca="1">SUM(OFFSET(I$4,4*(ROW()-ROW(I$73)),0):OFFSET(I$7,4*(ROW()-ROW(I$73)),0))</f>
        <v>1508.2190000000001</v>
      </c>
      <c r="K82" s="178"/>
      <c r="L82" s="207"/>
      <c r="M82" s="207"/>
      <c r="N82" s="208"/>
      <c r="O82" s="208"/>
      <c r="P82" s="208"/>
      <c r="Q82" s="209"/>
      <c r="R82" s="209"/>
      <c r="S82" s="209"/>
      <c r="T82" s="209"/>
      <c r="U82" s="209"/>
      <c r="V82" s="210"/>
      <c r="W82" s="210"/>
      <c r="X82" s="210"/>
      <c r="Y82" s="210"/>
      <c r="Z82" s="210"/>
    </row>
    <row r="83" spans="1:26" ht="15" customHeight="1">
      <c r="A83" s="5"/>
      <c r="B83" s="8">
        <v>2022</v>
      </c>
      <c r="C83" s="151">
        <f ca="1">SUM(OFFSET(C$4,4*(ROW()-ROW(C$73)),0):OFFSET(C$7,4*(ROW()-ROW(C$73)),0))</f>
        <v>1180.1110000000001</v>
      </c>
      <c r="D83" s="151">
        <f ca="1">SUM(OFFSET(D$4,4*(ROW()-ROW(D$73)),0):OFFSET(D$7,4*(ROW()-ROW(D$73)),0))</f>
        <v>1242.4069999999999</v>
      </c>
      <c r="E83" s="151">
        <f ca="1">SUM(OFFSET(E$4,4*(ROW()-ROW(E$73)),0):OFFSET(E$7,4*(ROW()-ROW(E$73)),0))</f>
        <v>160.489</v>
      </c>
      <c r="F83" s="151">
        <f ca="1">SUM(OFFSET(F$4,4*(ROW()-ROW(F$73)),0):OFFSET(F$7,4*(ROW()-ROW(F$73)),0))</f>
        <v>222.78500000000003</v>
      </c>
      <c r="G83" s="151">
        <f ca="1">SUM(OFFSET(G$4,4*(ROW()-ROW(G$73)),0):OFFSET(G$7,4*(ROW()-ROW(G$73)),0))</f>
        <v>403.7405</v>
      </c>
      <c r="H83" s="151">
        <f ca="1">SUM(OFFSET(H$4,4*(ROW()-ROW(H$73)),0):OFFSET(H$7,4*(ROW()-ROW(H$73)),0))</f>
        <v>20.2255</v>
      </c>
      <c r="I83" s="187">
        <f ca="1">SUM(OFFSET(I$4,4*(ROW()-ROW(I$73)),0):OFFSET(I$7,4*(ROW()-ROW(I$73)),0))</f>
        <v>1604.0770000000002</v>
      </c>
      <c r="K83" s="178"/>
      <c r="L83" s="207"/>
      <c r="M83" s="207"/>
      <c r="N83" s="208"/>
      <c r="O83" s="208"/>
      <c r="P83" s="208"/>
      <c r="Q83" s="209"/>
      <c r="R83" s="209"/>
      <c r="S83" s="209"/>
      <c r="T83" s="209"/>
      <c r="U83" s="209"/>
      <c r="V83" s="210"/>
      <c r="W83" s="210"/>
      <c r="X83" s="210"/>
      <c r="Y83" s="210"/>
      <c r="Z83" s="210"/>
    </row>
    <row r="84" spans="1:26" ht="15" customHeight="1">
      <c r="A84" s="5"/>
      <c r="B84" s="8">
        <v>2023</v>
      </c>
      <c r="C84" s="151">
        <f ca="1">SUM(OFFSET(C$4,4*(ROW()-ROW(C$73)),0):OFFSET(C$7,4*(ROW()-ROW(C$73)),0))</f>
        <v>1264.332969172</v>
      </c>
      <c r="D84" s="151">
        <f ca="1">SUM(OFFSET(D$4,4*(ROW()-ROW(D$73)),0):OFFSET(D$7,4*(ROW()-ROW(D$73)),0))</f>
        <v>1322.8350024719998</v>
      </c>
      <c r="E84" s="151">
        <f ca="1">SUM(OFFSET(E$4,4*(ROW()-ROW(E$73)),0):OFFSET(E$7,4*(ROW()-ROW(E$73)),0))</f>
        <v>169.54291309999999</v>
      </c>
      <c r="F84" s="151">
        <f ca="1">SUM(OFFSET(F$4,4*(ROW()-ROW(F$73)),0):OFFSET(F$7,4*(ROW()-ROW(F$73)),0))</f>
        <v>228.0449462</v>
      </c>
      <c r="G84" s="151">
        <f ca="1">SUM(OFFSET(G$4,4*(ROW()-ROW(G$73)),0):OFFSET(G$7,4*(ROW()-ROW(G$73)),0))</f>
        <v>457.93549752799993</v>
      </c>
      <c r="H84" s="151">
        <f ca="1">SUM(OFFSET(H$4,4*(ROW()-ROW(H$73)),0):OFFSET(H$7,4*(ROW()-ROW(H$73)),0))</f>
        <v>19.341757300000019</v>
      </c>
      <c r="I84" s="187">
        <f ca="1">SUM(OFFSET(I$4,4*(ROW()-ROW(I$73)),0):OFFSET(I$7,4*(ROW()-ROW(I$73)),0))</f>
        <v>1741.610224</v>
      </c>
      <c r="K84" s="178"/>
      <c r="L84" s="207"/>
      <c r="M84" s="207"/>
      <c r="N84" s="208"/>
      <c r="O84" s="208"/>
      <c r="P84" s="208"/>
      <c r="Q84" s="209"/>
      <c r="R84" s="209"/>
      <c r="S84" s="209"/>
      <c r="T84" s="209"/>
      <c r="U84" s="209"/>
      <c r="V84" s="210"/>
      <c r="W84" s="210"/>
      <c r="X84" s="210"/>
      <c r="Y84" s="210"/>
      <c r="Z84" s="210"/>
    </row>
    <row r="85" spans="1:26" ht="15" customHeight="1">
      <c r="A85" s="5"/>
      <c r="B85" s="8">
        <v>2024</v>
      </c>
      <c r="C85" s="151">
        <f ca="1">SUM(OFFSET(C$4,4*(ROW()-ROW(C$73)),0):OFFSET(C$7,4*(ROW()-ROW(C$73)),0))</f>
        <v>1314.3622774600001</v>
      </c>
      <c r="D85" s="151">
        <f ca="1">SUM(OFFSET(D$4,4*(ROW()-ROW(D$73)),0):OFFSET(D$7,4*(ROW()-ROW(D$73)),0))</f>
        <v>1372.2836535600002</v>
      </c>
      <c r="E85" s="151">
        <f ca="1">SUM(OFFSET(E$4,4*(ROW()-ROW(E$73)),0):OFFSET(E$7,4*(ROW()-ROW(E$73)),0))</f>
        <v>176.54822889999997</v>
      </c>
      <c r="F85" s="151">
        <f ca="1">SUM(OFFSET(F$4,4*(ROW()-ROW(F$73)),0):OFFSET(F$7,4*(ROW()-ROW(F$73)),0))</f>
        <v>234.469605</v>
      </c>
      <c r="G85" s="151">
        <f ca="1">SUM(OFFSET(G$4,4*(ROW()-ROW(G$73)),0):OFFSET(G$7,4*(ROW()-ROW(G$73)),0))</f>
        <v>456.60177284000008</v>
      </c>
      <c r="H85" s="151">
        <f ca="1">SUM(OFFSET(H$4,4*(ROW()-ROW(H$73)),0):OFFSET(H$7,4*(ROW()-ROW(H$73)),0))</f>
        <v>26.297469700000015</v>
      </c>
      <c r="I85" s="187">
        <f ca="1">SUM(OFFSET(I$4,4*(ROW()-ROW(I$73)),0):OFFSET(I$7,4*(ROW()-ROW(I$73)),0))</f>
        <v>1797.26152</v>
      </c>
      <c r="K85" s="178"/>
      <c r="L85" s="207"/>
      <c r="M85" s="207"/>
      <c r="N85" s="208"/>
      <c r="O85" s="208"/>
      <c r="P85" s="208"/>
      <c r="Q85" s="209"/>
      <c r="R85" s="209"/>
      <c r="S85" s="209"/>
      <c r="T85" s="209"/>
      <c r="U85" s="209"/>
      <c r="V85" s="210"/>
      <c r="W85" s="210"/>
      <c r="X85" s="210"/>
      <c r="Y85" s="210"/>
      <c r="Z85" s="210"/>
    </row>
    <row r="86" spans="1:26" ht="14.45">
      <c r="A86" s="5"/>
      <c r="B86" s="8">
        <v>2025</v>
      </c>
      <c r="C86" s="151">
        <f ca="1">SUM(OFFSET(C$4,4*(ROW()-ROW(C$73)),0):OFFSET(C$7,4*(ROW()-ROW(C$73)),0))</f>
        <v>1353.1764556239998</v>
      </c>
      <c r="D86" s="151">
        <f ca="1">SUM(OFFSET(D$4,4*(ROW()-ROW(D$73)),0):OFFSET(D$7,4*(ROW()-ROW(D$73)),0))</f>
        <v>1408.9706127240001</v>
      </c>
      <c r="E86" s="151">
        <f ca="1">SUM(OFFSET(E$4,4*(ROW()-ROW(E$73)),0):OFFSET(E$7,4*(ROW()-ROW(E$73)),0))</f>
        <v>183.35207450000001</v>
      </c>
      <c r="F86" s="151">
        <f ca="1">SUM(OFFSET(F$4,4*(ROW()-ROW(F$73)),0):OFFSET(F$7,4*(ROW()-ROW(F$73)),0))</f>
        <v>239.14623280000001</v>
      </c>
      <c r="G86" s="151">
        <f ca="1">SUM(OFFSET(G$4,4*(ROW()-ROW(G$73)),0):OFFSET(G$7,4*(ROW()-ROW(G$73)),0))</f>
        <v>477.21818467599996</v>
      </c>
      <c r="H86" s="151">
        <f ca="1">SUM(OFFSET(H$4,4*(ROW()-ROW(H$73)),0):OFFSET(H$7,4*(ROW()-ROW(H$73)),0))</f>
        <v>38.548903700000025</v>
      </c>
      <c r="I86" s="187">
        <f ca="1">SUM(OFFSET(I$4,4*(ROW()-ROW(I$73)),0):OFFSET(I$7,4*(ROW()-ROW(I$73)),0))</f>
        <v>1868.943544</v>
      </c>
      <c r="K86" s="178"/>
      <c r="L86" s="207"/>
      <c r="M86" s="207"/>
      <c r="N86" s="208"/>
      <c r="O86" s="208"/>
      <c r="P86" s="208"/>
      <c r="Q86" s="209"/>
      <c r="R86" s="209"/>
      <c r="S86" s="209"/>
      <c r="T86" s="209"/>
      <c r="U86" s="209"/>
      <c r="V86" s="210"/>
      <c r="W86" s="210"/>
      <c r="X86" s="210"/>
      <c r="Y86" s="210"/>
      <c r="Z86" s="210"/>
    </row>
    <row r="87" spans="1:26" ht="14.45">
      <c r="A87" s="5"/>
      <c r="B87" s="8">
        <v>2026</v>
      </c>
      <c r="C87" s="151">
        <f ca="1">SUM(OFFSET(C$4,4*(ROW()-ROW(C$73)),0):OFFSET(C$7,4*(ROW()-ROW(C$73)),0))</f>
        <v>1393.4083328500001</v>
      </c>
      <c r="D87" s="151">
        <f ca="1">SUM(OFFSET(D$4,4*(ROW()-ROW(D$73)),0):OFFSET(D$7,4*(ROW()-ROW(D$73)),0))</f>
        <v>1449.5309327499999</v>
      </c>
      <c r="E87" s="151">
        <f ca="1">SUM(OFFSET(E$4,4*(ROW()-ROW(E$73)),0):OFFSET(E$7,4*(ROW()-ROW(E$73)),0))</f>
        <v>191.42319889999999</v>
      </c>
      <c r="F87" s="151">
        <f ca="1">SUM(OFFSET(F$4,4*(ROW()-ROW(F$73)),0):OFFSET(F$7,4*(ROW()-ROW(F$73)),0))</f>
        <v>247.54580090000002</v>
      </c>
      <c r="G87" s="151">
        <f ca="1">SUM(OFFSET(G$4,4*(ROW()-ROW(G$73)),0):OFFSET(G$7,4*(ROW()-ROW(G$73)),0))</f>
        <v>498.25437334999992</v>
      </c>
      <c r="H87" s="151">
        <f ca="1">SUM(OFFSET(H$4,4*(ROW()-ROW(H$73)),0):OFFSET(H$7,4*(ROW()-ROW(H$73)),0))</f>
        <v>33.807638800000007</v>
      </c>
      <c r="I87" s="187">
        <f ca="1">SUM(OFFSET(I$4,4*(ROW()-ROW(I$73)),0):OFFSET(I$7,4*(ROW()-ROW(I$73)),0))</f>
        <v>1925.470345</v>
      </c>
      <c r="K87" s="178"/>
      <c r="L87" s="207"/>
      <c r="M87" s="207"/>
      <c r="N87" s="208"/>
      <c r="O87" s="208"/>
      <c r="P87" s="208"/>
      <c r="Q87" s="209"/>
      <c r="R87" s="209"/>
      <c r="S87" s="209"/>
      <c r="T87" s="209"/>
      <c r="U87" s="209"/>
      <c r="V87" s="210"/>
      <c r="W87" s="210"/>
      <c r="X87" s="210"/>
      <c r="Y87" s="210"/>
      <c r="Z87" s="210"/>
    </row>
    <row r="88" spans="1:26" ht="14.45">
      <c r="A88" s="5"/>
      <c r="B88" s="8">
        <v>2027</v>
      </c>
      <c r="C88" s="151">
        <f ca="1">SUM(OFFSET(C$4,4*(ROW()-ROW(C$73)),0):OFFSET(C$7,4*(ROW()-ROW(C$73)),0))</f>
        <v>1436.3924297119997</v>
      </c>
      <c r="D88" s="151">
        <f ca="1">SUM(OFFSET(D$4,4*(ROW()-ROW(D$73)),0):OFFSET(D$7,4*(ROW()-ROW(D$73)),0))</f>
        <v>1489.7944726120002</v>
      </c>
      <c r="E88" s="151">
        <f ca="1">SUM(OFFSET(E$4,4*(ROW()-ROW(E$73)),0):OFFSET(E$7,4*(ROW()-ROW(E$73)),0))</f>
        <v>200.02778790000002</v>
      </c>
      <c r="F88" s="151">
        <f ca="1">SUM(OFFSET(F$4,4*(ROW()-ROW(F$73)),0):OFFSET(F$7,4*(ROW()-ROW(F$73)),0))</f>
        <v>253.42983090000001</v>
      </c>
      <c r="G88" s="151">
        <f ca="1">SUM(OFFSET(G$4,4*(ROW()-ROW(G$73)),0):OFFSET(G$7,4*(ROW()-ROW(G$73)),0))</f>
        <v>532.62040988800015</v>
      </c>
      <c r="H88" s="151">
        <f ca="1">SUM(OFFSET(H$4,4*(ROW()-ROW(H$73)),0):OFFSET(H$7,4*(ROW()-ROW(H$73)),0))</f>
        <v>20.311629399999994</v>
      </c>
      <c r="I88" s="187">
        <f ca="1">SUM(OFFSET(I$4,4*(ROW()-ROW(I$73)),0):OFFSET(I$7,4*(ROW()-ROW(I$73)),0))</f>
        <v>1989.3244690000001</v>
      </c>
      <c r="K88" s="178"/>
      <c r="L88" s="207"/>
      <c r="M88" s="207"/>
      <c r="N88" s="208"/>
      <c r="O88" s="208"/>
      <c r="P88" s="208"/>
      <c r="Q88" s="209"/>
      <c r="R88" s="209"/>
      <c r="S88" s="209"/>
      <c r="T88" s="209"/>
      <c r="U88" s="209"/>
      <c r="V88" s="210"/>
      <c r="W88" s="210"/>
      <c r="X88" s="210"/>
      <c r="Y88" s="210"/>
      <c r="Z88" s="210"/>
    </row>
    <row r="89" spans="1:26" ht="14.45">
      <c r="A89" s="5"/>
      <c r="B89" s="137">
        <v>2028</v>
      </c>
      <c r="C89" s="191">
        <f ca="1">SUM(OFFSET(C$4,4*(ROW()-ROW(C$73)),0):OFFSET(C$7,4*(ROW()-ROW(C$73)),0))</f>
        <v>1483.6454445249999</v>
      </c>
      <c r="D89" s="191">
        <f ca="1">SUM(OFFSET(D$4,4*(ROW()-ROW(D$73)),0):OFFSET(D$7,4*(ROW()-ROW(D$73)),0))</f>
        <v>1532.030494825</v>
      </c>
      <c r="E89" s="191">
        <f ca="1">SUM(OFFSET(E$4,4*(ROW()-ROW(E$73)),0):OFFSET(E$7,4*(ROW()-ROW(E$73)),0))</f>
        <v>209.39671910000001</v>
      </c>
      <c r="F89" s="191">
        <f ca="1">SUM(OFFSET(F$4,4*(ROW()-ROW(F$73)),0):OFFSET(F$7,4*(ROW()-ROW(F$73)),0))</f>
        <v>257.78176969999998</v>
      </c>
      <c r="G89" s="191">
        <f ca="1">SUM(OFFSET(G$4,4*(ROW()-ROW(G$73)),0):OFFSET(G$7,4*(ROW()-ROW(G$73)),0))</f>
        <v>574.59301707499992</v>
      </c>
      <c r="H89" s="191">
        <f ca="1">SUM(OFFSET(H$4,4*(ROW()-ROW(H$73)),0):OFFSET(H$7,4*(ROW()-ROW(H$73)),0))</f>
        <v>8.6091354000000244</v>
      </c>
      <c r="I89" s="190">
        <f ca="1">SUM(OFFSET(I$4,4*(ROW()-ROW(I$73)),0):OFFSET(I$7,4*(ROW()-ROW(I$73)),0))</f>
        <v>2066.847597</v>
      </c>
      <c r="K89" s="178"/>
      <c r="L89" s="207"/>
      <c r="M89" s="207"/>
      <c r="N89" s="208"/>
      <c r="O89" s="208"/>
      <c r="P89" s="208"/>
      <c r="Q89" s="209"/>
      <c r="R89" s="209"/>
      <c r="S89" s="209"/>
      <c r="T89" s="209"/>
      <c r="U89" s="209"/>
      <c r="V89" s="210"/>
      <c r="W89" s="210"/>
      <c r="X89" s="210"/>
      <c r="Y89" s="210"/>
      <c r="Z89" s="210"/>
    </row>
    <row r="90" spans="1:26" ht="14.45">
      <c r="A90" s="5"/>
      <c r="B90" s="158" t="s">
        <v>134</v>
      </c>
      <c r="C90" s="151">
        <f ca="1">SUM(OFFSET(C$5,4*(ROW()-ROW(C$90)),0):OFFSET(C$8,4*(ROW()-ROW(C$90)),0))</f>
        <v>791.95600000000002</v>
      </c>
      <c r="D90" s="151">
        <f ca="1">SUM(OFFSET(D$5,4*(ROW()-ROW(D$90)),0):OFFSET(D$8,4*(ROW()-ROW(D$90)),0))</f>
        <v>843.25199999999995</v>
      </c>
      <c r="E90" s="151">
        <f ca="1">SUM(OFFSET(E$5,4*(ROW()-ROW(E$90)),0):OFFSET(E$8,4*(ROW()-ROW(E$90)),0))</f>
        <v>103.374</v>
      </c>
      <c r="F90" s="151">
        <f ca="1">SUM(OFFSET(F$5,4*(ROW()-ROW(F$90)),0):OFFSET(F$8,4*(ROW()-ROW(F$90)),0))</f>
        <v>154.66999999999999</v>
      </c>
      <c r="G90" s="151">
        <f ca="1">SUM(OFFSET(G$5,4*(ROW()-ROW(G$90)),0):OFFSET(G$8,4*(ROW()-ROW(G$90)),0))</f>
        <v>268.58000000000004</v>
      </c>
      <c r="H90" s="151">
        <f ca="1">SUM(OFFSET(H$5,4*(ROW()-ROW(H$90)),0):OFFSET(H$8,4*(ROW()-ROW(H$90)),0))</f>
        <v>73.210999999999999</v>
      </c>
      <c r="I90" s="187">
        <f ca="1">SUM(OFFSET(I$5,4*(ROW()-ROW(I$90)),0):OFFSET(I$8,4*(ROW()-ROW(I$90)),0))</f>
        <v>1133.7469999999998</v>
      </c>
      <c r="J90" s="194"/>
      <c r="K90" s="178"/>
    </row>
    <row r="91" spans="1:26" ht="15" customHeight="1">
      <c r="A91" s="5"/>
      <c r="B91" s="158" t="s">
        <v>135</v>
      </c>
      <c r="C91" s="151">
        <f ca="1">SUM(OFFSET(C$5,4*(ROW()-ROW(C$90)),0):OFFSET(C$8,4*(ROW()-ROW(C$90)),0))</f>
        <v>841.18999999999994</v>
      </c>
      <c r="D91" s="151">
        <f ca="1">SUM(OFFSET(D$5,4*(ROW()-ROW(D$90)),0):OFFSET(D$8,4*(ROW()-ROW(D$90)),0))</f>
        <v>884.35300000000007</v>
      </c>
      <c r="E91" s="151">
        <f ca="1">SUM(OFFSET(E$5,4*(ROW()-ROW(E$90)),0):OFFSET(E$8,4*(ROW()-ROW(E$90)),0))</f>
        <v>111.477</v>
      </c>
      <c r="F91" s="151">
        <f ca="1">SUM(OFFSET(F$5,4*(ROW()-ROW(F$90)),0):OFFSET(F$8,4*(ROW()-ROW(F$90)),0))</f>
        <v>154.63999999999999</v>
      </c>
      <c r="G91" s="151">
        <f ca="1">SUM(OFFSET(G$5,4*(ROW()-ROW(G$90)),0):OFFSET(G$8,4*(ROW()-ROW(G$90)),0))</f>
        <v>281.40999999999997</v>
      </c>
      <c r="H91" s="151">
        <f ca="1">SUM(OFFSET(H$5,4*(ROW()-ROW(H$90)),0):OFFSET(H$8,4*(ROW()-ROW(H$90)),0))</f>
        <v>70.552999999999997</v>
      </c>
      <c r="I91" s="160">
        <f ca="1">SUM(OFFSET(I$5,4*(ROW()-ROW(I$90)),0):OFFSET(I$8,4*(ROW()-ROW(I$90)),0))</f>
        <v>1193.153</v>
      </c>
      <c r="J91" s="194"/>
      <c r="K91" s="178"/>
    </row>
    <row r="92" spans="1:26" ht="15" customHeight="1">
      <c r="A92" s="5"/>
      <c r="B92" s="158" t="s">
        <v>136</v>
      </c>
      <c r="C92" s="151">
        <f ca="1">SUM(OFFSET(C$5,4*(ROW()-ROW(C$90)),0):OFFSET(C$8,4*(ROW()-ROW(C$90)),0))</f>
        <v>863.37799999999993</v>
      </c>
      <c r="D92" s="151">
        <f ca="1">SUM(OFFSET(D$5,4*(ROW()-ROW(D$90)),0):OFFSET(D$8,4*(ROW()-ROW(D$90)),0))</f>
        <v>898.82600000000002</v>
      </c>
      <c r="E92" s="151">
        <f ca="1">SUM(OFFSET(E$5,4*(ROW()-ROW(E$90)),0):OFFSET(E$8,4*(ROW()-ROW(E$90)),0))</f>
        <v>114.905</v>
      </c>
      <c r="F92" s="151">
        <f ca="1">SUM(OFFSET(F$5,4*(ROW()-ROW(F$90)),0):OFFSET(F$8,4*(ROW()-ROW(F$90)),0))</f>
        <v>150.35300000000001</v>
      </c>
      <c r="G92" s="151">
        <f ca="1">SUM(OFFSET(G$5,4*(ROW()-ROW(G$90)),0):OFFSET(G$8,4*(ROW()-ROW(G$90)),0))</f>
        <v>298.36599999999999</v>
      </c>
      <c r="H92" s="151">
        <f ca="1">SUM(OFFSET(H$5,4*(ROW()-ROW(H$90)),0):OFFSET(H$8,4*(ROW()-ROW(H$90)),0))</f>
        <v>65.524999999999991</v>
      </c>
      <c r="I92" s="160">
        <f ca="1">SUM(OFFSET(I$5,4*(ROW()-ROW(I$90)),0):OFFSET(I$8,4*(ROW()-ROW(I$90)),0))</f>
        <v>1227.269</v>
      </c>
      <c r="J92" s="194"/>
      <c r="K92" s="178"/>
    </row>
    <row r="93" spans="1:26" ht="15" customHeight="1">
      <c r="A93" s="5"/>
      <c r="B93" s="158" t="s">
        <v>137</v>
      </c>
      <c r="C93" s="151">
        <f ca="1">SUM(OFFSET(C$5,4*(ROW()-ROW(C$90)),0):OFFSET(C$8,4*(ROW()-ROW(C$90)),0))</f>
        <v>900.15699999999993</v>
      </c>
      <c r="D93" s="151">
        <f ca="1">SUM(OFFSET(D$5,4*(ROW()-ROW(D$90)),0):OFFSET(D$8,4*(ROW()-ROW(D$90)),0))</f>
        <v>932.37099999999998</v>
      </c>
      <c r="E93" s="151">
        <f ca="1">SUM(OFFSET(E$5,4*(ROW()-ROW(E$90)),0):OFFSET(E$8,4*(ROW()-ROW(E$90)),0))</f>
        <v>124.53400000000001</v>
      </c>
      <c r="F93" s="151">
        <f ca="1">SUM(OFFSET(F$5,4*(ROW()-ROW(F$90)),0):OFFSET(F$8,4*(ROW()-ROW(F$90)),0))</f>
        <v>156.74799999999999</v>
      </c>
      <c r="G93" s="151">
        <f ca="1">SUM(OFFSET(G$5,4*(ROW()-ROW(G$90)),0):OFFSET(G$8,4*(ROW()-ROW(G$90)),0))</f>
        <v>335.02800000000002</v>
      </c>
      <c r="H93" s="151">
        <f ca="1">SUM(OFFSET(H$5,4*(ROW()-ROW(H$90)),0):OFFSET(H$8,4*(ROW()-ROW(H$90)),0))</f>
        <v>65.618000000000009</v>
      </c>
      <c r="I93" s="160">
        <f ca="1">SUM(OFFSET(I$5,4*(ROW()-ROW(I$90)),0):OFFSET(I$8,4*(ROW()-ROW(I$90)),0))</f>
        <v>1300.8030000000001</v>
      </c>
      <c r="J93" s="194"/>
      <c r="K93" s="178"/>
    </row>
    <row r="94" spans="1:26" ht="15" customHeight="1">
      <c r="A94" s="5"/>
      <c r="B94" s="158" t="s">
        <v>138</v>
      </c>
      <c r="C94" s="151">
        <f ca="1">SUM(OFFSET(C$5,4*(ROW()-ROW(C$90)),0):OFFSET(C$8,4*(ROW()-ROW(C$90)),0))</f>
        <v>929.97</v>
      </c>
      <c r="D94" s="151">
        <f ca="1">SUM(OFFSET(D$5,4*(ROW()-ROW(D$90)),0):OFFSET(D$8,4*(ROW()-ROW(D$90)),0))</f>
        <v>971.39299999999992</v>
      </c>
      <c r="E94" s="151">
        <f ca="1">SUM(OFFSET(E$5,4*(ROW()-ROW(E$90)),0):OFFSET(E$8,4*(ROW()-ROW(E$90)),0))</f>
        <v>128.047</v>
      </c>
      <c r="F94" s="151">
        <f ca="1">SUM(OFFSET(F$5,4*(ROW()-ROW(F$90)),0):OFFSET(F$8,4*(ROW()-ROW(F$90)),0))</f>
        <v>169.47</v>
      </c>
      <c r="G94" s="151">
        <f ca="1">SUM(OFFSET(G$5,4*(ROW()-ROW(G$90)),0):OFFSET(G$8,4*(ROW()-ROW(G$90)),0))</f>
        <v>329.01800000000003</v>
      </c>
      <c r="H94" s="151">
        <f ca="1">SUM(OFFSET(H$5,4*(ROW()-ROW(H$90)),0):OFFSET(H$8,4*(ROW()-ROW(H$90)),0))</f>
        <v>53.948999999999998</v>
      </c>
      <c r="I94" s="160">
        <f ca="1">SUM(OFFSET(I$5,4*(ROW()-ROW(I$90)),0):OFFSET(I$8,4*(ROW()-ROW(I$90)),0))</f>
        <v>1312.9370000000001</v>
      </c>
      <c r="J94" s="194"/>
      <c r="K94" s="178"/>
    </row>
    <row r="95" spans="1:26" ht="15" customHeight="1">
      <c r="A95" s="5"/>
      <c r="B95" s="158" t="s">
        <v>139</v>
      </c>
      <c r="C95" s="151">
        <f ca="1">SUM(OFFSET(C$5,4*(ROW()-ROW(C$90)),0):OFFSET(C$8,4*(ROW()-ROW(C$90)),0))</f>
        <v>977.34100000000001</v>
      </c>
      <c r="D95" s="151">
        <f ca="1">SUM(OFFSET(D$5,4*(ROW()-ROW(D$90)),0):OFFSET(D$8,4*(ROW()-ROW(D$90)),0))</f>
        <v>1010.588</v>
      </c>
      <c r="E95" s="151">
        <f ca="1">SUM(OFFSET(E$5,4*(ROW()-ROW(E$90)),0):OFFSET(E$8,4*(ROW()-ROW(E$90)),0))</f>
        <v>140.02699999999999</v>
      </c>
      <c r="F95" s="151">
        <f ca="1">SUM(OFFSET(F$5,4*(ROW()-ROW(F$90)),0):OFFSET(F$8,4*(ROW()-ROW(F$90)),0))</f>
        <v>173.274</v>
      </c>
      <c r="G95" s="151">
        <f ca="1">SUM(OFFSET(G$5,4*(ROW()-ROW(G$90)),0):OFFSET(G$8,4*(ROW()-ROW(G$90)),0))</f>
        <v>339.262</v>
      </c>
      <c r="H95" s="151">
        <f ca="1">SUM(OFFSET(H$5,4*(ROW()-ROW(H$90)),0):OFFSET(H$8,4*(ROW()-ROW(H$90)),0))</f>
        <v>50.210999999999999</v>
      </c>
      <c r="I95" s="160">
        <f ca="1">SUM(OFFSET(I$5,4*(ROW()-ROW(I$90)),0):OFFSET(I$8,4*(ROW()-ROW(I$90)),0))</f>
        <v>1366.8140000000001</v>
      </c>
      <c r="J95" s="194"/>
      <c r="K95" s="178"/>
    </row>
    <row r="96" spans="1:26" ht="15" customHeight="1">
      <c r="A96" s="5"/>
      <c r="B96" s="158" t="s">
        <v>140</v>
      </c>
      <c r="C96" s="151">
        <f ca="1">SUM(OFFSET(C$5,4*(ROW()-ROW(C$90)),0):OFFSET(C$8,4*(ROW()-ROW(C$90)),0))</f>
        <v>1013.924</v>
      </c>
      <c r="D96" s="151">
        <f ca="1">SUM(OFFSET(D$5,4*(ROW()-ROW(D$90)),0):OFFSET(D$8,4*(ROW()-ROW(D$90)),0))</f>
        <v>1051.4759999999999</v>
      </c>
      <c r="E96" s="151">
        <f ca="1">SUM(OFFSET(E$5,4*(ROW()-ROW(E$90)),0):OFFSET(E$8,4*(ROW()-ROW(E$90)),0))</f>
        <v>144.18899999999999</v>
      </c>
      <c r="F96" s="151">
        <f ca="1">SUM(OFFSET(F$5,4*(ROW()-ROW(F$90)),0):OFFSET(F$8,4*(ROW()-ROW(F$90)),0))</f>
        <v>181.74100000000001</v>
      </c>
      <c r="G96" s="151">
        <f ca="1">SUM(OFFSET(G$5,4*(ROW()-ROW(G$90)),0):OFFSET(G$8,4*(ROW()-ROW(G$90)),0))</f>
        <v>355.09700000000004</v>
      </c>
      <c r="H96" s="151">
        <f ca="1">SUM(OFFSET(H$5,4*(ROW()-ROW(H$90)),0):OFFSET(H$8,4*(ROW()-ROW(H$90)),0))</f>
        <v>41.856000000000002</v>
      </c>
      <c r="I96" s="160">
        <f ca="1">SUM(OFFSET(I$5,4*(ROW()-ROW(I$90)),0):OFFSET(I$8,4*(ROW()-ROW(I$90)),0))</f>
        <v>1410.877</v>
      </c>
      <c r="J96" s="194"/>
      <c r="K96" s="178"/>
    </row>
    <row r="97" spans="1:11" ht="15" customHeight="1">
      <c r="A97" s="5"/>
      <c r="B97" s="158" t="s">
        <v>141</v>
      </c>
      <c r="C97" s="151">
        <f ca="1">SUM(OFFSET(C$5,4*(ROW()-ROW(C$90)),0):OFFSET(C$8,4*(ROW()-ROW(C$90)),0))</f>
        <v>1048.2629999999999</v>
      </c>
      <c r="D97" s="151">
        <f ca="1">SUM(OFFSET(D$5,4*(ROW()-ROW(D$90)),0):OFFSET(D$8,4*(ROW()-ROW(D$90)),0))</f>
        <v>1093.5729999999999</v>
      </c>
      <c r="E97" s="151">
        <f ca="1">SUM(OFFSET(E$5,4*(ROW()-ROW(E$90)),0):OFFSET(E$8,4*(ROW()-ROW(E$90)),0))</f>
        <v>151.345</v>
      </c>
      <c r="F97" s="151">
        <f ca="1">SUM(OFFSET(F$5,4*(ROW()-ROW(F$90)),0):OFFSET(F$8,4*(ROW()-ROW(F$90)),0))</f>
        <v>196.655</v>
      </c>
      <c r="G97" s="151">
        <f ca="1">SUM(OFFSET(G$5,4*(ROW()-ROW(G$90)),0):OFFSET(G$8,4*(ROW()-ROW(G$90)),0))</f>
        <v>363.94299999999998</v>
      </c>
      <c r="H97" s="151">
        <f ca="1">SUM(OFFSET(H$5,4*(ROW()-ROW(H$90)),0):OFFSET(H$8,4*(ROW()-ROW(H$90)),0))</f>
        <v>46.69</v>
      </c>
      <c r="I97" s="160">
        <f ca="1">SUM(OFFSET(I$5,4*(ROW()-ROW(I$90)),0):OFFSET(I$8,4*(ROW()-ROW(I$90)),0))</f>
        <v>1458.896</v>
      </c>
      <c r="J97" s="194"/>
      <c r="K97" s="178"/>
    </row>
    <row r="98" spans="1:11" ht="15" customHeight="1">
      <c r="A98" s="5"/>
      <c r="B98" s="158" t="s">
        <v>142</v>
      </c>
      <c r="C98" s="151">
        <f ca="1">SUM(OFFSET(C$5,4*(ROW()-ROW(C$90)),0):OFFSET(C$8,4*(ROW()-ROW(C$90)),0))</f>
        <v>1052.4499999999998</v>
      </c>
      <c r="D98" s="151">
        <f ca="1">SUM(OFFSET(D$5,4*(ROW()-ROW(D$90)),0):OFFSET(D$8,4*(ROW()-ROW(D$90)),0))</f>
        <v>1100.8649999999998</v>
      </c>
      <c r="E98" s="151">
        <f ca="1">SUM(OFFSET(E$5,4*(ROW()-ROW(E$90)),0):OFFSET(E$8,4*(ROW()-ROW(E$90)),0))</f>
        <v>153.65</v>
      </c>
      <c r="F98" s="151">
        <f ca="1">SUM(OFFSET(F$5,4*(ROW()-ROW(F$90)),0):OFFSET(F$8,4*(ROW()-ROW(F$90)),0))</f>
        <v>202.065</v>
      </c>
      <c r="G98" s="151">
        <f ca="1">SUM(OFFSET(G$5,4*(ROW()-ROW(G$90)),0):OFFSET(G$8,4*(ROW()-ROW(G$90)),0))</f>
        <v>342.46100000000001</v>
      </c>
      <c r="H98" s="151">
        <f ca="1">SUM(OFFSET(H$5,4*(ROW()-ROW(H$90)),0):OFFSET(H$8,4*(ROW()-ROW(H$90)),0))</f>
        <v>70.561000000000007</v>
      </c>
      <c r="I98" s="160">
        <f ca="1">SUM(OFFSET(I$5,4*(ROW()-ROW(I$90)),0):OFFSET(I$8,4*(ROW()-ROW(I$90)),0))</f>
        <v>1465.472</v>
      </c>
      <c r="J98" s="194"/>
      <c r="K98" s="178"/>
    </row>
    <row r="99" spans="1:11" ht="15" customHeight="1">
      <c r="A99" s="5"/>
      <c r="B99" s="158" t="s">
        <v>143</v>
      </c>
      <c r="C99" s="151">
        <f ca="1">SUM(OFFSET(C$5,4*(ROW()-ROW(C$90)),0):OFFSET(C$8,4*(ROW()-ROW(C$90)),0))</f>
        <v>1127.8680000000002</v>
      </c>
      <c r="D99" s="151">
        <f ca="1">SUM(OFFSET(D$5,4*(ROW()-ROW(D$90)),0):OFFSET(D$8,4*(ROW()-ROW(D$90)),0))</f>
        <v>1178.8109999999999</v>
      </c>
      <c r="E99" s="151">
        <f ca="1">SUM(OFFSET(E$5,4*(ROW()-ROW(E$90)),0):OFFSET(E$8,4*(ROW()-ROW(E$90)),0))</f>
        <v>158.29300000000001</v>
      </c>
      <c r="F99" s="151">
        <f ca="1">SUM(OFFSET(F$5,4*(ROW()-ROW(F$90)),0):OFFSET(F$8,4*(ROW()-ROW(F$90)),0))</f>
        <v>209.23599999999999</v>
      </c>
      <c r="G99" s="151">
        <f ca="1">SUM(OFFSET(G$5,4*(ROW()-ROW(G$90)),0):OFFSET(G$8,4*(ROW()-ROW(G$90)),0))</f>
        <v>367.13500000000005</v>
      </c>
      <c r="H99" s="151">
        <f ca="1">SUM(OFFSET(H$5,4*(ROW()-ROW(H$90)),0):OFFSET(H$8,4*(ROW()-ROW(H$90)),0))</f>
        <v>27.892999999999997</v>
      </c>
      <c r="I99" s="187">
        <f ca="1">SUM(OFFSET(I$5,4*(ROW()-ROW(I$90)),0):OFFSET(I$8,4*(ROW()-ROW(I$90)),0))</f>
        <v>1522.896</v>
      </c>
      <c r="J99" s="194"/>
      <c r="K99" s="178"/>
    </row>
    <row r="100" spans="1:11" ht="15" customHeight="1">
      <c r="A100" s="5"/>
      <c r="B100" s="158" t="s">
        <v>144</v>
      </c>
      <c r="C100" s="151">
        <f ca="1">SUM(OFFSET(C$5,4*(ROW()-ROW(C$90)),0):OFFSET(C$8,4*(ROW()-ROW(C$90)),0))</f>
        <v>1199.404</v>
      </c>
      <c r="D100" s="151">
        <f ca="1">SUM(OFFSET(D$5,4*(ROW()-ROW(D$90)),0):OFFSET(D$8,4*(ROW()-ROW(D$90)),0))</f>
        <v>1262.9059999999999</v>
      </c>
      <c r="E100" s="151">
        <f ca="1">SUM(OFFSET(E$5,4*(ROW()-ROW(E$90)),0):OFFSET(E$8,4*(ROW()-ROW(E$90)),0))</f>
        <v>161.91399999999999</v>
      </c>
      <c r="F100" s="151">
        <f ca="1">SUM(OFFSET(F$5,4*(ROW()-ROW(F$90)),0):OFFSET(F$8,4*(ROW()-ROW(F$90)),0))</f>
        <v>225.416</v>
      </c>
      <c r="G100" s="151">
        <f ca="1">SUM(OFFSET(G$5,4*(ROW()-ROW(G$90)),0):OFFSET(G$8,4*(ROW()-ROW(G$90)),0))</f>
        <v>425.19900000000007</v>
      </c>
      <c r="H100" s="151">
        <f ca="1">SUM(OFFSET(H$5,4*(ROW()-ROW(H$90)),0):OFFSET(H$8,4*(ROW()-ROW(H$90)),0))</f>
        <v>14.986000000000001</v>
      </c>
      <c r="I100" s="187">
        <f ca="1">SUM(OFFSET(I$5,4*(ROW()-ROW(I$90)),0):OFFSET(I$8,4*(ROW()-ROW(I$90)),0))</f>
        <v>1639.5889999999999</v>
      </c>
      <c r="J100" s="194"/>
      <c r="K100" s="178"/>
    </row>
    <row r="101" spans="1:11" ht="15" customHeight="1">
      <c r="A101" s="5"/>
      <c r="B101" s="158" t="s">
        <v>145</v>
      </c>
      <c r="C101" s="151">
        <f ca="1">SUM(OFFSET(C$5,4*(ROW()-ROW(C$90)),0):OFFSET(C$8,4*(ROW()-ROW(C$90)),0))</f>
        <v>1279.091120995</v>
      </c>
      <c r="D101" s="151">
        <f ca="1">SUM(OFFSET(D$5,4*(ROW()-ROW(D$90)),0):OFFSET(D$8,4*(ROW()-ROW(D$90)),0))</f>
        <v>1338.6479866949999</v>
      </c>
      <c r="E101" s="151">
        <f ca="1">SUM(OFFSET(E$5,4*(ROW()-ROW(E$90)),0):OFFSET(E$8,4*(ROW()-ROW(E$90)),0))</f>
        <v>171.52766370000001</v>
      </c>
      <c r="F101" s="151">
        <f ca="1">SUM(OFFSET(F$5,4*(ROW()-ROW(F$90)),0):OFFSET(F$8,4*(ROW()-ROW(F$90)),0))</f>
        <v>231.08452920000002</v>
      </c>
      <c r="G101" s="151">
        <f ca="1">SUM(OFFSET(G$5,4*(ROW()-ROW(G$90)),0):OFFSET(G$8,4*(ROW()-ROW(G$90)),0))</f>
        <v>458.05898430499997</v>
      </c>
      <c r="H101" s="151">
        <f ca="1">SUM(OFFSET(H$5,4*(ROW()-ROW(H$90)),0):OFFSET(H$8,4*(ROW()-ROW(H$90)),0))</f>
        <v>20.675953700000022</v>
      </c>
      <c r="I101" s="187">
        <f ca="1">SUM(OFFSET(I$5,4*(ROW()-ROW(I$90)),0):OFFSET(I$8,4*(ROW()-ROW(I$90)),0))</f>
        <v>1757.8260590000002</v>
      </c>
      <c r="J101" s="194"/>
      <c r="K101" s="178"/>
    </row>
    <row r="102" spans="1:11" ht="15" customHeight="1">
      <c r="A102" s="5"/>
      <c r="B102" s="158" t="s">
        <v>146</v>
      </c>
      <c r="C102" s="151">
        <f ca="1">SUM(OFFSET(C$5,4*(ROW()-ROW(C$90)),0):OFFSET(C$8,4*(ROW()-ROW(C$90)),0))</f>
        <v>1325.4869661759999</v>
      </c>
      <c r="D102" s="151">
        <f ca="1">SUM(OFFSET(D$5,4*(ROW()-ROW(D$90)),0):OFFSET(D$8,4*(ROW()-ROW(D$90)),0))</f>
        <v>1381.5870691759999</v>
      </c>
      <c r="E102" s="151">
        <f ca="1">SUM(OFFSET(E$5,4*(ROW()-ROW(E$90)),0):OFFSET(E$8,4*(ROW()-ROW(E$90)),0))</f>
        <v>178.19744739999996</v>
      </c>
      <c r="F102" s="151">
        <f ca="1">SUM(OFFSET(F$5,4*(ROW()-ROW(F$90)),0):OFFSET(F$8,4*(ROW()-ROW(F$90)),0))</f>
        <v>234.29755019999999</v>
      </c>
      <c r="G102" s="151">
        <f ca="1">SUM(OFFSET(G$5,4*(ROW()-ROW(G$90)),0):OFFSET(G$8,4*(ROW()-ROW(G$90)),0))</f>
        <v>456.46592722400004</v>
      </c>
      <c r="H102" s="151">
        <f ca="1">SUM(OFFSET(H$5,4*(ROW()-ROW(H$90)),0):OFFSET(H$8,4*(ROW()-ROW(H$90)),0))</f>
        <v>37.042700600000018</v>
      </c>
      <c r="I102" s="187">
        <f ca="1">SUM(OFFSET(I$5,4*(ROW()-ROW(I$90)),0):OFFSET(I$8,4*(ROW()-ROW(I$90)),0))</f>
        <v>1818.9955940000002</v>
      </c>
      <c r="J102" s="194"/>
      <c r="K102" s="178"/>
    </row>
    <row r="103" spans="1:11" ht="15" customHeight="1">
      <c r="A103" s="5"/>
      <c r="B103" s="158" t="s">
        <v>147</v>
      </c>
      <c r="C103" s="151">
        <f ca="1">SUM(OFFSET(C$5,4*(ROW()-ROW(C$90)),0):OFFSET(C$8,4*(ROW()-ROW(C$90)),0))</f>
        <v>1362.8468556019998</v>
      </c>
      <c r="D103" s="151">
        <f ca="1">SUM(OFFSET(D$5,4*(ROW()-ROW(D$90)),0):OFFSET(D$8,4*(ROW()-ROW(D$90)),0))</f>
        <v>1418.5027916019999</v>
      </c>
      <c r="E103" s="151">
        <f ca="1">SUM(OFFSET(E$5,4*(ROW()-ROW(E$90)),0):OFFSET(E$8,4*(ROW()-ROW(E$90)),0))</f>
        <v>185.3029478</v>
      </c>
      <c r="F103" s="151">
        <f ca="1">SUM(OFFSET(F$5,4*(ROW()-ROW(F$90)),0):OFFSET(F$8,4*(ROW()-ROW(F$90)),0))</f>
        <v>240.95888540000001</v>
      </c>
      <c r="G103" s="151">
        <f ca="1">SUM(OFFSET(G$5,4*(ROW()-ROW(G$90)),0):OFFSET(G$8,4*(ROW()-ROW(G$90)),0))</f>
        <v>482.59331839799989</v>
      </c>
      <c r="H103" s="151">
        <f ca="1">SUM(OFFSET(H$5,4*(ROW()-ROW(H$90)),0):OFFSET(H$8,4*(ROW()-ROW(H$90)),0))</f>
        <v>37.847993000000038</v>
      </c>
      <c r="I103" s="187">
        <f ca="1">SUM(OFFSET(I$5,4*(ROW()-ROW(I$90)),0):OFFSET(I$8,4*(ROW()-ROW(I$90)),0))</f>
        <v>1883.2881669999999</v>
      </c>
      <c r="J103" s="194"/>
      <c r="K103" s="178"/>
    </row>
    <row r="104" spans="1:11" ht="15" customHeight="1">
      <c r="A104" s="5"/>
      <c r="B104" s="158" t="s">
        <v>148</v>
      </c>
      <c r="C104" s="151">
        <f ca="1">SUM(OFFSET(C$5,4*(ROW()-ROW(C$90)),0):OFFSET(C$8,4*(ROW()-ROW(C$90)),0))</f>
        <v>1403.8580259940002</v>
      </c>
      <c r="D104" s="151">
        <f ca="1">SUM(OFFSET(D$5,4*(ROW()-ROW(D$90)),0):OFFSET(D$8,4*(ROW()-ROW(D$90)),0))</f>
        <v>1460.1723428940002</v>
      </c>
      <c r="E104" s="151">
        <f ca="1">SUM(OFFSET(E$5,4*(ROW()-ROW(E$90)),0):OFFSET(E$8,4*(ROW()-ROW(E$90)),0))</f>
        <v>193.51850969999998</v>
      </c>
      <c r="F104" s="151">
        <f ca="1">SUM(OFFSET(F$5,4*(ROW()-ROW(F$90)),0):OFFSET(F$8,4*(ROW()-ROW(F$90)),0))</f>
        <v>249.83282880000002</v>
      </c>
      <c r="G104" s="151">
        <f ca="1">SUM(OFFSET(G$5,4*(ROW()-ROW(G$90)),0):OFFSET(G$8,4*(ROW()-ROW(G$90)),0))</f>
        <v>504.42510410599999</v>
      </c>
      <c r="H104" s="151">
        <f ca="1">SUM(OFFSET(H$5,4*(ROW()-ROW(H$90)),0):OFFSET(H$8,4*(ROW()-ROW(H$90)),0))</f>
        <v>31.79527989999999</v>
      </c>
      <c r="I104" s="187">
        <f ca="1">SUM(OFFSET(I$5,4*(ROW()-ROW(I$90)),0):OFFSET(I$8,4*(ROW()-ROW(I$90)),0))</f>
        <v>1940.0784100000001</v>
      </c>
      <c r="J104" s="194"/>
      <c r="K104" s="178"/>
    </row>
    <row r="105" spans="1:11" ht="15" customHeight="1">
      <c r="A105" s="5"/>
      <c r="B105" s="158" t="s">
        <v>149</v>
      </c>
      <c r="C105" s="151">
        <f ca="1">SUM(OFFSET(C$5,4*(ROW()-ROW(C$90)),0):OFFSET(C$8,4*(ROW()-ROW(C$90)),0))</f>
        <v>1447.8805129059999</v>
      </c>
      <c r="D105" s="151">
        <f ca="1">SUM(OFFSET(D$5,4*(ROW()-ROW(D$90)),0):OFFSET(D$8,4*(ROW()-ROW(D$90)),0))</f>
        <v>1499.8477190060003</v>
      </c>
      <c r="E105" s="151">
        <f ca="1">SUM(OFFSET(E$5,4*(ROW()-ROW(E$90)),0):OFFSET(E$8,4*(ROW()-ROW(E$90)),0))</f>
        <v>202.30789810000002</v>
      </c>
      <c r="F105" s="151">
        <f ca="1">SUM(OFFSET(F$5,4*(ROW()-ROW(F$90)),0):OFFSET(F$8,4*(ROW()-ROW(F$90)),0))</f>
        <v>254.27510410000002</v>
      </c>
      <c r="G105" s="151">
        <f ca="1">SUM(OFFSET(G$5,4*(ROW()-ROW(G$90)),0):OFFSET(G$8,4*(ROW()-ROW(G$90)),0))</f>
        <v>543.56100829400009</v>
      </c>
      <c r="H105" s="151">
        <f ca="1">SUM(OFFSET(H$5,4*(ROW()-ROW(H$90)),0):OFFSET(H$8,4*(ROW()-ROW(H$90)),0))</f>
        <v>16.291118800000003</v>
      </c>
      <c r="I105" s="187">
        <f ca="1">SUM(OFFSET(I$5,4*(ROW()-ROW(I$90)),0):OFFSET(I$8,4*(ROW()-ROW(I$90)),0))</f>
        <v>2007.7326399999999</v>
      </c>
      <c r="J105" s="194"/>
      <c r="K105" s="178"/>
    </row>
    <row r="106" spans="1:11" ht="15" customHeight="1" thickBot="1">
      <c r="A106" s="5"/>
      <c r="B106" s="275" t="s">
        <v>150</v>
      </c>
      <c r="C106" s="265">
        <f ca="1">SUM(OFFSET(C$5,4*(ROW()-ROW(C$90)),0):OFFSET(C$8,4*(ROW()-ROW(C$90)),0))</f>
        <v>1495.769959252</v>
      </c>
      <c r="D106" s="265">
        <f ca="1">SUM(OFFSET(D$5,4*(ROW()-ROW(D$90)),0):OFFSET(D$8,4*(ROW()-ROW(D$90)),0))</f>
        <v>1542.9403776519998</v>
      </c>
      <c r="E106" s="265">
        <f ca="1">SUM(OFFSET(E$5,4*(ROW()-ROW(E$90)),0):OFFSET(E$8,4*(ROW()-ROW(E$90)),0))</f>
        <v>211.81077579999999</v>
      </c>
      <c r="F106" s="265">
        <f ca="1">SUM(OFFSET(F$5,4*(ROW()-ROW(F$90)),0):OFFSET(F$8,4*(ROW()-ROW(F$90)),0))</f>
        <v>258.98119410000004</v>
      </c>
      <c r="G106" s="265">
        <f ca="1">SUM(OFFSET(G$5,4*(ROW()-ROW(G$90)),0):OFFSET(G$8,4*(ROW()-ROW(G$90)),0))</f>
        <v>585.30101814799991</v>
      </c>
      <c r="H106" s="265">
        <f ca="1">SUM(OFFSET(H$5,4*(ROW()-ROW(H$90)),0):OFFSET(H$8,4*(ROW()-ROW(H$90)),0))</f>
        <v>5.9764146000000249</v>
      </c>
      <c r="I106" s="277">
        <f ca="1">SUM(OFFSET(I$5,4*(ROW()-ROW(I$90)),0):OFFSET(I$8,4*(ROW()-ROW(I$90)),0))</f>
        <v>2087.0473919999995</v>
      </c>
      <c r="J106" s="194"/>
      <c r="K106" s="178"/>
    </row>
    <row r="107" spans="1:11" ht="14.45">
      <c r="A107" s="5"/>
      <c r="B107" s="201" t="s">
        <v>151</v>
      </c>
      <c r="C107" s="124"/>
      <c r="D107" s="124"/>
      <c r="E107" s="124"/>
      <c r="F107" s="124"/>
      <c r="G107" s="124"/>
      <c r="H107" s="124"/>
      <c r="I107" s="278"/>
      <c r="K107" s="178"/>
    </row>
    <row r="108" spans="1:11" ht="24" customHeight="1">
      <c r="A108" s="5"/>
      <c r="B108" s="685" t="s">
        <v>409</v>
      </c>
      <c r="C108" s="686"/>
      <c r="D108" s="686"/>
      <c r="E108" s="686"/>
      <c r="F108" s="686"/>
      <c r="G108" s="686"/>
      <c r="H108" s="686"/>
      <c r="I108" s="687"/>
      <c r="K108" s="178"/>
    </row>
    <row r="109" spans="1:11" ht="28.5" customHeight="1">
      <c r="A109" s="5"/>
      <c r="B109" s="685" t="s">
        <v>410</v>
      </c>
      <c r="C109" s="686"/>
      <c r="D109" s="686"/>
      <c r="E109" s="686"/>
      <c r="F109" s="686"/>
      <c r="G109" s="686"/>
      <c r="H109" s="686"/>
      <c r="I109" s="687"/>
      <c r="K109" s="178"/>
    </row>
    <row r="110" spans="1:11" ht="26.25" customHeight="1">
      <c r="A110" s="5"/>
      <c r="B110" s="685" t="s">
        <v>411</v>
      </c>
      <c r="C110" s="686"/>
      <c r="D110" s="686"/>
      <c r="E110" s="686"/>
      <c r="F110" s="686"/>
      <c r="G110" s="686"/>
      <c r="H110" s="686"/>
      <c r="I110" s="687"/>
      <c r="K110" s="178"/>
    </row>
    <row r="111" spans="1:11" ht="15" thickBot="1">
      <c r="A111" s="5"/>
      <c r="B111" s="211" t="s">
        <v>412</v>
      </c>
      <c r="C111" s="212"/>
      <c r="D111" s="212"/>
      <c r="E111" s="212"/>
      <c r="F111" s="212"/>
      <c r="G111" s="212"/>
      <c r="H111" s="212"/>
      <c r="I111" s="213"/>
      <c r="K111" s="178"/>
    </row>
    <row r="112" spans="1:11" ht="14.45">
      <c r="B112" s="214"/>
      <c r="K112" s="178"/>
    </row>
    <row r="113" ht="18.75" customHeight="1"/>
    <row r="117" ht="18.75" customHeight="1"/>
    <row r="121" ht="18.75" customHeight="1"/>
    <row r="125" ht="18.75" customHeight="1"/>
    <row r="129" ht="18.75" customHeight="1"/>
    <row r="133" ht="18.75" customHeight="1"/>
  </sheetData>
  <mergeCells count="4">
    <mergeCell ref="B2:I2"/>
    <mergeCell ref="B108:I108"/>
    <mergeCell ref="B109:I109"/>
    <mergeCell ref="B110:I110"/>
  </mergeCells>
  <phoneticPr fontId="93" type="noConversion"/>
  <hyperlinks>
    <hyperlink ref="A1" location="Contents!A1" display="Back to contents" xr:uid="{7687AF88-A152-429C-A952-7CBD4D6F0C7D}"/>
  </hyperlinks>
  <pageMargins left="0.70866141732283472" right="0.70866141732283472" top="0.74803149606299213" bottom="0.74803149606299213" header="0.31496062992125984" footer="0.31496062992125984"/>
  <pageSetup paperSize="9" scale="57" orientation="portrait" r:id="rId1"/>
  <headerFooter>
    <oddHeader>&amp;C&amp;8March 2018 Economic and fiscal outlook: Supplementary economy tables</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2751-85EA-4952-ADDB-11E5DB8F5F7D}">
  <sheetPr>
    <tabColor theme="6"/>
  </sheetPr>
  <dimension ref="A1:L13"/>
  <sheetViews>
    <sheetView zoomScaleNormal="100" zoomScaleSheetLayoutView="100" workbookViewId="0"/>
  </sheetViews>
  <sheetFormatPr defaultColWidth="8.875" defaultRowHeight="13.9"/>
  <cols>
    <col min="1" max="1" width="9.125" style="255" customWidth="1"/>
    <col min="2" max="2" width="24.875" style="255" customWidth="1"/>
    <col min="3" max="10" width="6" style="255" customWidth="1"/>
    <col min="11" max="16384" width="8.875" style="255"/>
  </cols>
  <sheetData>
    <row r="1" spans="1:12" ht="33.75" customHeight="1" thickBot="1">
      <c r="A1" s="19" t="s">
        <v>24</v>
      </c>
      <c r="B1" s="540"/>
      <c r="C1" s="540"/>
      <c r="D1" s="540"/>
      <c r="E1" s="540"/>
      <c r="F1" s="540"/>
      <c r="G1" s="540"/>
      <c r="H1" s="540"/>
      <c r="I1" s="540"/>
      <c r="J1" s="540"/>
      <c r="K1" s="540"/>
      <c r="L1" s="540"/>
    </row>
    <row r="2" spans="1:12" ht="19.5" customHeight="1" thickBot="1">
      <c r="A2" s="540"/>
      <c r="B2" s="590" t="s">
        <v>413</v>
      </c>
      <c r="C2" s="688"/>
      <c r="D2" s="688"/>
      <c r="E2" s="688"/>
      <c r="F2" s="688"/>
      <c r="G2" s="688"/>
      <c r="H2" s="688"/>
      <c r="I2" s="688"/>
      <c r="J2" s="688"/>
      <c r="K2" s="591"/>
      <c r="L2" s="540"/>
    </row>
    <row r="3" spans="1:12" ht="15.75" customHeight="1">
      <c r="A3" s="540"/>
      <c r="B3" s="347"/>
      <c r="C3" s="689" t="s">
        <v>414</v>
      </c>
      <c r="D3" s="689"/>
      <c r="E3" s="689"/>
      <c r="F3" s="689"/>
      <c r="G3" s="689"/>
      <c r="H3" s="689"/>
      <c r="I3" s="689"/>
      <c r="J3" s="689"/>
      <c r="K3" s="690"/>
      <c r="L3" s="540"/>
    </row>
    <row r="4" spans="1:12" ht="15.6">
      <c r="A4" s="540"/>
      <c r="B4" s="348"/>
      <c r="C4" s="349">
        <v>2020</v>
      </c>
      <c r="D4" s="349">
        <v>2021</v>
      </c>
      <c r="E4" s="349">
        <v>2022</v>
      </c>
      <c r="F4" s="349">
        <v>2023</v>
      </c>
      <c r="G4" s="349">
        <v>2024</v>
      </c>
      <c r="H4" s="349">
        <v>2025</v>
      </c>
      <c r="I4" s="349">
        <v>2026</v>
      </c>
      <c r="J4" s="349">
        <v>2027</v>
      </c>
      <c r="K4" s="350">
        <v>2028</v>
      </c>
      <c r="L4" s="540"/>
    </row>
    <row r="5" spans="1:12">
      <c r="A5"/>
      <c r="B5" s="351" t="s">
        <v>415</v>
      </c>
      <c r="C5" s="352">
        <v>8.7200000000000006</v>
      </c>
      <c r="D5" s="352">
        <v>8.91</v>
      </c>
      <c r="E5" s="352">
        <v>9.5</v>
      </c>
      <c r="F5" s="352">
        <v>10.42</v>
      </c>
      <c r="G5" s="352">
        <v>11.44</v>
      </c>
      <c r="H5" s="352">
        <v>11.593299085532978</v>
      </c>
      <c r="I5" s="352">
        <v>11.746598171065957</v>
      </c>
      <c r="J5" s="352">
        <v>12.042665958013313</v>
      </c>
      <c r="K5" s="458">
        <v>12.380002210607879</v>
      </c>
      <c r="L5" s="540"/>
    </row>
    <row r="6" spans="1:12" ht="51" customHeight="1" thickBot="1">
      <c r="A6" s="540"/>
      <c r="B6" s="691" t="s">
        <v>416</v>
      </c>
      <c r="C6" s="692"/>
      <c r="D6" s="692"/>
      <c r="E6" s="692"/>
      <c r="F6" s="692"/>
      <c r="G6" s="692"/>
      <c r="H6" s="692"/>
      <c r="I6" s="692"/>
      <c r="J6" s="692"/>
      <c r="K6" s="693"/>
      <c r="L6" s="257"/>
    </row>
    <row r="7" spans="1:12">
      <c r="A7" s="540"/>
      <c r="B7" s="694"/>
      <c r="C7" s="694"/>
      <c r="D7" s="694"/>
      <c r="E7" s="694"/>
      <c r="F7" s="694"/>
      <c r="G7" s="694"/>
      <c r="H7" s="694"/>
      <c r="I7" s="694"/>
      <c r="J7" s="694"/>
      <c r="K7" s="694"/>
      <c r="L7" s="540"/>
    </row>
    <row r="8" spans="1:12" ht="14.45">
      <c r="A8" s="540"/>
      <c r="B8" s="95"/>
      <c r="C8" s="95"/>
      <c r="D8" s="95"/>
      <c r="E8" s="95"/>
      <c r="F8" s="95"/>
      <c r="G8" s="95"/>
      <c r="H8" s="95"/>
      <c r="I8" s="95"/>
      <c r="J8" s="540"/>
      <c r="K8" s="540"/>
      <c r="L8" s="540"/>
    </row>
    <row r="10" spans="1:12">
      <c r="A10" s="540"/>
      <c r="B10" s="540"/>
      <c r="C10" s="29"/>
      <c r="D10" s="29"/>
      <c r="E10" s="29"/>
      <c r="F10" s="29"/>
      <c r="G10" s="29"/>
      <c r="H10" s="29"/>
      <c r="I10" s="29"/>
      <c r="J10" s="29"/>
      <c r="K10" s="540"/>
      <c r="L10" s="540"/>
    </row>
    <row r="12" spans="1:12" ht="15" customHeight="1">
      <c r="A12" s="540"/>
      <c r="B12" s="540"/>
      <c r="C12" s="540"/>
      <c r="D12" s="540"/>
      <c r="E12" s="540"/>
      <c r="F12" s="540"/>
      <c r="G12" s="540"/>
      <c r="H12" s="540"/>
      <c r="I12" s="540"/>
      <c r="J12" s="540"/>
      <c r="K12" s="540"/>
      <c r="L12" s="540"/>
    </row>
    <row r="13" spans="1:12" ht="102.75" customHeight="1">
      <c r="A13" s="540"/>
      <c r="B13" s="540"/>
      <c r="C13" s="540"/>
      <c r="D13" s="540"/>
      <c r="E13" s="540"/>
      <c r="F13" s="540"/>
      <c r="G13" s="540"/>
      <c r="H13" s="540"/>
      <c r="I13" s="540"/>
      <c r="J13" s="540"/>
      <c r="K13" s="540"/>
      <c r="L13" s="540"/>
    </row>
  </sheetData>
  <mergeCells count="4">
    <mergeCell ref="B2:K2"/>
    <mergeCell ref="C3:K3"/>
    <mergeCell ref="B6:K6"/>
    <mergeCell ref="B7:K7"/>
  </mergeCells>
  <hyperlinks>
    <hyperlink ref="A1" location="Contents!A1" display="Back to contents" xr:uid="{7C41D30B-F5FB-4D91-8EE5-3025B932CA8B}"/>
  </hyperlinks>
  <pageMargins left="0.70866141732283472" right="0.70866141732283472" top="0.74803149606299213" bottom="0.74803149606299213" header="0.31496062992125984" footer="0.31496062992125984"/>
  <pageSetup paperSize="9" scale="80" orientation="portrait" r:id="rId1"/>
  <headerFooter>
    <oddHeader>&amp;C&amp;8March 2018 Economic and fiscal outlook: Supplementary economy tables</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0DD08-DC99-4142-880E-D40DDD192832}">
  <sheetPr>
    <tabColor theme="6"/>
  </sheetPr>
  <dimension ref="A1:J312"/>
  <sheetViews>
    <sheetView zoomScaleNormal="100" zoomScaleSheetLayoutView="100" workbookViewId="0"/>
  </sheetViews>
  <sheetFormatPr defaultColWidth="8.875" defaultRowHeight="14.45"/>
  <cols>
    <col min="1" max="1" width="9.125" style="17" customWidth="1"/>
    <col min="2" max="3" width="15" style="17" customWidth="1"/>
    <col min="4" max="4" width="15.125" style="17" customWidth="1"/>
    <col min="5" max="16384" width="8.875" style="17"/>
  </cols>
  <sheetData>
    <row r="1" spans="1:10" ht="33.75" customHeight="1" thickBot="1">
      <c r="A1" s="9" t="s">
        <v>24</v>
      </c>
      <c r="B1" s="359"/>
      <c r="C1"/>
      <c r="E1" s="24"/>
    </row>
    <row r="2" spans="1:10" ht="54.75" customHeight="1" thickBot="1">
      <c r="B2" s="590" t="s">
        <v>417</v>
      </c>
      <c r="C2" s="591"/>
      <c r="E2" s="122"/>
    </row>
    <row r="3" spans="1:10">
      <c r="B3" s="8" t="s">
        <v>418</v>
      </c>
      <c r="C3" s="80">
        <v>-0.31754134179281235</v>
      </c>
    </row>
    <row r="4" spans="1:10">
      <c r="B4" s="8" t="s">
        <v>419</v>
      </c>
      <c r="C4" s="80">
        <v>-0.12507214146039916</v>
      </c>
    </row>
    <row r="5" spans="1:10">
      <c r="B5" s="8" t="s">
        <v>420</v>
      </c>
      <c r="C5" s="80">
        <v>1.2172975521594347</v>
      </c>
    </row>
    <row r="6" spans="1:10">
      <c r="B6" s="8" t="s">
        <v>421</v>
      </c>
      <c r="C6" s="80">
        <v>3.0940251464383071</v>
      </c>
    </row>
    <row r="7" spans="1:10">
      <c r="B7" s="8" t="s">
        <v>422</v>
      </c>
      <c r="C7" s="80">
        <v>5.9924948750284583</v>
      </c>
    </row>
    <row r="8" spans="1:10">
      <c r="B8" s="8" t="s">
        <v>423</v>
      </c>
      <c r="C8" s="80">
        <v>8.3384672454572843</v>
      </c>
    </row>
    <row r="9" spans="1:10">
      <c r="B9" s="8" t="s">
        <v>424</v>
      </c>
      <c r="C9" s="80">
        <v>7.0809654791681984</v>
      </c>
    </row>
    <row r="10" spans="1:10">
      <c r="B10" s="8" t="s">
        <v>425</v>
      </c>
      <c r="C10" s="80">
        <v>6.1121425072248536</v>
      </c>
    </row>
    <row r="11" spans="1:10">
      <c r="B11" s="8" t="s">
        <v>426</v>
      </c>
      <c r="C11" s="80">
        <v>4.6261511480738404</v>
      </c>
    </row>
    <row r="12" spans="1:10">
      <c r="B12" s="8" t="s">
        <v>427</v>
      </c>
      <c r="C12" s="80">
        <v>5.5649823835194434</v>
      </c>
    </row>
    <row r="13" spans="1:10">
      <c r="B13" s="8" t="s">
        <v>428</v>
      </c>
      <c r="C13" s="80">
        <v>4.11983699591062</v>
      </c>
    </row>
    <row r="14" spans="1:10">
      <c r="B14" s="8" t="s">
        <v>429</v>
      </c>
      <c r="C14" s="80">
        <v>2.3613649763582161</v>
      </c>
      <c r="F14" s="76"/>
      <c r="G14" s="76"/>
      <c r="H14" s="76"/>
      <c r="I14" s="76"/>
      <c r="J14" s="76"/>
    </row>
    <row r="15" spans="1:10">
      <c r="B15" s="8" t="s">
        <v>430</v>
      </c>
      <c r="C15" s="80">
        <v>0.37293846120357937</v>
      </c>
      <c r="E15" s="25"/>
      <c r="F15" s="25"/>
    </row>
    <row r="16" spans="1:10">
      <c r="B16" s="8" t="s">
        <v>431</v>
      </c>
      <c r="C16" s="80">
        <v>-0.78441977671344298</v>
      </c>
      <c r="E16" s="25"/>
      <c r="F16" s="25"/>
    </row>
    <row r="17" spans="2:7">
      <c r="B17" s="8" t="s">
        <v>432</v>
      </c>
      <c r="C17" s="80">
        <v>-2.0146054938385416</v>
      </c>
      <c r="E17" s="25"/>
      <c r="F17" s="25"/>
    </row>
    <row r="18" spans="2:7">
      <c r="B18" s="8" t="s">
        <v>433</v>
      </c>
      <c r="C18" s="80">
        <v>-2.2441743209647576</v>
      </c>
      <c r="E18" s="25"/>
      <c r="F18" s="25"/>
    </row>
    <row r="19" spans="2:7">
      <c r="B19" s="8" t="s">
        <v>434</v>
      </c>
      <c r="C19" s="80">
        <v>-1.9050550158495287</v>
      </c>
      <c r="E19" s="25"/>
      <c r="F19" s="25"/>
    </row>
    <row r="20" spans="2:7">
      <c r="B20" s="8" t="s">
        <v>435</v>
      </c>
      <c r="C20" s="80">
        <v>-1.1189155223963694</v>
      </c>
      <c r="E20" s="25"/>
      <c r="F20" s="25"/>
    </row>
    <row r="21" spans="2:7">
      <c r="B21" s="8" t="s">
        <v>436</v>
      </c>
      <c r="C21" s="80">
        <v>-0.64595250806615123</v>
      </c>
      <c r="E21" s="25"/>
      <c r="F21" s="25"/>
      <c r="G21" s="26"/>
    </row>
    <row r="22" spans="2:7">
      <c r="B22" s="8" t="s">
        <v>437</v>
      </c>
      <c r="C22" s="80">
        <v>-0.4290028346075343</v>
      </c>
    </row>
    <row r="23" spans="2:7">
      <c r="B23" s="8" t="s">
        <v>438</v>
      </c>
      <c r="C23" s="80">
        <v>-0.36469732480645362</v>
      </c>
    </row>
    <row r="24" spans="2:7">
      <c r="B24" s="8" t="s">
        <v>439</v>
      </c>
      <c r="C24" s="80">
        <v>-0.59698118846179682</v>
      </c>
    </row>
    <row r="25" spans="2:7">
      <c r="B25" s="8" t="s">
        <v>440</v>
      </c>
      <c r="C25" s="80">
        <v>-0.81356779460227113</v>
      </c>
    </row>
    <row r="26" spans="2:7">
      <c r="B26" s="8" t="s">
        <v>441</v>
      </c>
      <c r="C26" s="80">
        <v>-0.60963557675500346</v>
      </c>
    </row>
    <row r="27" spans="2:7">
      <c r="B27" s="8" t="s">
        <v>442</v>
      </c>
      <c r="C27" s="80">
        <v>0.14389989201208098</v>
      </c>
    </row>
    <row r="28" spans="2:7">
      <c r="B28" s="8" t="s">
        <v>443</v>
      </c>
      <c r="C28" s="80">
        <v>1.1290447247512103</v>
      </c>
    </row>
    <row r="29" spans="2:7">
      <c r="B29" s="8" t="s">
        <v>444</v>
      </c>
      <c r="C29" s="80">
        <v>1.4985709902004913</v>
      </c>
    </row>
    <row r="30" spans="2:7">
      <c r="B30" s="8" t="s">
        <v>445</v>
      </c>
      <c r="C30" s="80">
        <v>1.8576853078793951</v>
      </c>
    </row>
    <row r="31" spans="2:7">
      <c r="B31" s="8" t="s">
        <v>446</v>
      </c>
      <c r="C31" s="80">
        <v>1.7600083192032272</v>
      </c>
    </row>
    <row r="32" spans="2:7">
      <c r="B32" s="8" t="s">
        <v>447</v>
      </c>
      <c r="C32" s="80">
        <v>1.4551742172097193</v>
      </c>
    </row>
    <row r="33" spans="1:3">
      <c r="B33" s="8" t="s">
        <v>448</v>
      </c>
      <c r="C33" s="80">
        <v>0.50622050266957686</v>
      </c>
    </row>
    <row r="34" spans="1:3">
      <c r="B34" s="8" t="s">
        <v>449</v>
      </c>
      <c r="C34" s="80">
        <v>-0.66023284683743078</v>
      </c>
    </row>
    <row r="35" spans="1:3">
      <c r="B35" s="8" t="s">
        <v>450</v>
      </c>
      <c r="C35" s="80">
        <v>-1.6930202829047178</v>
      </c>
    </row>
    <row r="36" spans="1:3">
      <c r="B36" s="8" t="s">
        <v>451</v>
      </c>
      <c r="C36" s="80">
        <v>-2.3229707080154598</v>
      </c>
    </row>
    <row r="37" spans="1:3">
      <c r="B37" s="8" t="s">
        <v>452</v>
      </c>
      <c r="C37" s="80">
        <v>-2.8387273341796697</v>
      </c>
    </row>
    <row r="38" spans="1:3">
      <c r="B38" s="8" t="s">
        <v>453</v>
      </c>
      <c r="C38" s="80">
        <v>-2.9785792424809734</v>
      </c>
    </row>
    <row r="39" spans="1:3">
      <c r="A39" s="18"/>
      <c r="B39" s="8" t="s">
        <v>454</v>
      </c>
      <c r="C39" s="80">
        <v>-3.1261474178869348</v>
      </c>
    </row>
    <row r="40" spans="1:3">
      <c r="A40" s="18"/>
      <c r="B40" s="8" t="s">
        <v>455</v>
      </c>
      <c r="C40" s="80">
        <v>-3.1321743933197888</v>
      </c>
    </row>
    <row r="41" spans="1:3">
      <c r="B41" s="8" t="s">
        <v>456</v>
      </c>
      <c r="C41" s="80">
        <v>-3.1898305265711997</v>
      </c>
    </row>
    <row r="42" spans="1:3">
      <c r="B42" s="8" t="s">
        <v>457</v>
      </c>
      <c r="C42" s="80">
        <v>-3.24773353400861</v>
      </c>
    </row>
    <row r="43" spans="1:3">
      <c r="B43" s="8" t="s">
        <v>458</v>
      </c>
      <c r="C43" s="80">
        <v>-3.0823023306466575</v>
      </c>
    </row>
    <row r="44" spans="1:3">
      <c r="B44" s="8" t="s">
        <v>459</v>
      </c>
      <c r="C44" s="80">
        <v>-2.9877924016570803</v>
      </c>
    </row>
    <row r="45" spans="1:3">
      <c r="B45" s="8" t="s">
        <v>460</v>
      </c>
      <c r="C45" s="80">
        <v>-2.8674789045787272</v>
      </c>
    </row>
    <row r="46" spans="1:3">
      <c r="B46" s="8" t="s">
        <v>461</v>
      </c>
      <c r="C46" s="80">
        <v>-2.7643133116405818</v>
      </c>
    </row>
    <row r="47" spans="1:3">
      <c r="B47" s="8" t="s">
        <v>462</v>
      </c>
      <c r="C47" s="80">
        <v>-2.2293391527435342</v>
      </c>
    </row>
    <row r="48" spans="1:3">
      <c r="B48" s="8" t="s">
        <v>463</v>
      </c>
      <c r="C48" s="80">
        <v>-1.8682955075058745</v>
      </c>
    </row>
    <row r="49" spans="2:3">
      <c r="B49" s="8" t="s">
        <v>464</v>
      </c>
      <c r="C49" s="80">
        <v>-1.4858335562753957</v>
      </c>
    </row>
    <row r="50" spans="2:3">
      <c r="B50" s="8" t="s">
        <v>465</v>
      </c>
      <c r="C50" s="80">
        <v>-1.4595914677721931</v>
      </c>
    </row>
    <row r="51" spans="2:3">
      <c r="B51" s="8" t="s">
        <v>466</v>
      </c>
      <c r="C51" s="80">
        <v>-1.1392629391678064</v>
      </c>
    </row>
    <row r="52" spans="2:3">
      <c r="B52" s="8" t="s">
        <v>467</v>
      </c>
      <c r="C52" s="80">
        <v>-0.85737921191248645</v>
      </c>
    </row>
    <row r="53" spans="2:3">
      <c r="B53" s="8" t="s">
        <v>468</v>
      </c>
      <c r="C53" s="80">
        <v>-0.42986956003612825</v>
      </c>
    </row>
    <row r="54" spans="2:3">
      <c r="B54" s="8" t="s">
        <v>469</v>
      </c>
      <c r="C54" s="80">
        <v>-0.29469591755951768</v>
      </c>
    </row>
    <row r="55" spans="2:3">
      <c r="B55" s="8" t="s">
        <v>470</v>
      </c>
      <c r="C55" s="80">
        <v>9.1781332198039564E-2</v>
      </c>
    </row>
    <row r="56" spans="2:3">
      <c r="B56" s="8" t="s">
        <v>471</v>
      </c>
      <c r="C56" s="80">
        <v>0.32353331527143331</v>
      </c>
    </row>
    <row r="57" spans="2:3">
      <c r="B57" s="8" t="s">
        <v>472</v>
      </c>
      <c r="C57" s="80">
        <v>0.28942764647558766</v>
      </c>
    </row>
    <row r="58" spans="2:3">
      <c r="B58" s="8" t="s">
        <v>473</v>
      </c>
      <c r="C58" s="80">
        <v>-3.7395064061073034E-2</v>
      </c>
    </row>
    <row r="59" spans="2:3">
      <c r="B59" s="8" t="s">
        <v>474</v>
      </c>
      <c r="C59" s="80">
        <v>-0.10807879446903229</v>
      </c>
    </row>
    <row r="60" spans="2:3">
      <c r="B60" s="8" t="s">
        <v>475</v>
      </c>
      <c r="C60" s="80">
        <v>0.11532362546575792</v>
      </c>
    </row>
    <row r="61" spans="2:3" ht="15" customHeight="1">
      <c r="B61" s="8" t="s">
        <v>476</v>
      </c>
      <c r="C61" s="80">
        <v>0.13739939334593965</v>
      </c>
    </row>
    <row r="62" spans="2:3">
      <c r="B62" s="8" t="s">
        <v>477</v>
      </c>
      <c r="C62" s="80">
        <v>0.17615046936003145</v>
      </c>
    </row>
    <row r="63" spans="2:3">
      <c r="B63" s="8" t="s">
        <v>478</v>
      </c>
      <c r="C63" s="80">
        <v>0.60979842185969102</v>
      </c>
    </row>
    <row r="64" spans="2:3">
      <c r="B64" s="8" t="s">
        <v>479</v>
      </c>
      <c r="C64" s="80">
        <v>1.3999190802963719</v>
      </c>
    </row>
    <row r="65" spans="2:3">
      <c r="B65" s="8" t="s">
        <v>480</v>
      </c>
      <c r="C65" s="80">
        <v>2.1302231665957114</v>
      </c>
    </row>
    <row r="66" spans="2:3">
      <c r="B66" s="8" t="s">
        <v>481</v>
      </c>
      <c r="C66" s="80">
        <v>2.4636949639236079</v>
      </c>
    </row>
    <row r="67" spans="2:3">
      <c r="B67" s="8" t="s">
        <v>482</v>
      </c>
      <c r="C67" s="80">
        <v>2.8614382534124019</v>
      </c>
    </row>
    <row r="68" spans="2:3">
      <c r="B68" s="8" t="s">
        <v>483</v>
      </c>
      <c r="C68" s="80">
        <v>3.247811421940368</v>
      </c>
    </row>
    <row r="69" spans="2:3">
      <c r="B69" s="8" t="s">
        <v>484</v>
      </c>
      <c r="C69" s="80">
        <v>3.6255127000474481</v>
      </c>
    </row>
    <row r="70" spans="2:3">
      <c r="B70" s="8" t="s">
        <v>485</v>
      </c>
      <c r="C70" s="80">
        <v>3.2815352470715307</v>
      </c>
    </row>
    <row r="71" spans="2:3">
      <c r="B71" s="8" t="s">
        <v>486</v>
      </c>
      <c r="C71" s="80">
        <v>2.9290997453992187</v>
      </c>
    </row>
    <row r="72" spans="2:3">
      <c r="B72" s="8" t="s">
        <v>487</v>
      </c>
      <c r="C72" s="80">
        <v>2.2286087884987351</v>
      </c>
    </row>
    <row r="73" spans="2:3">
      <c r="B73" s="8" t="s">
        <v>488</v>
      </c>
      <c r="C73" s="80">
        <v>1.8032198786028124</v>
      </c>
    </row>
    <row r="74" spans="2:3">
      <c r="B74" s="8" t="s">
        <v>489</v>
      </c>
      <c r="C74" s="80">
        <v>1.0281269618427722</v>
      </c>
    </row>
    <row r="75" spans="2:3">
      <c r="B75" s="8" t="s">
        <v>490</v>
      </c>
      <c r="C75" s="80">
        <v>0.63276357427802676</v>
      </c>
    </row>
    <row r="76" spans="2:3">
      <c r="B76" s="8" t="s">
        <v>491</v>
      </c>
      <c r="C76" s="80">
        <v>6.5816310709687451E-2</v>
      </c>
    </row>
    <row r="77" spans="2:3">
      <c r="B77" s="8" t="s">
        <v>492</v>
      </c>
      <c r="C77" s="80">
        <v>-0.6064679375515436</v>
      </c>
    </row>
    <row r="78" spans="2:3">
      <c r="B78" s="8" t="s">
        <v>493</v>
      </c>
      <c r="C78" s="80">
        <v>-1.4592744140934126</v>
      </c>
    </row>
    <row r="79" spans="2:3">
      <c r="B79" s="8" t="s">
        <v>494</v>
      </c>
      <c r="C79" s="80">
        <v>-2.0762675953954468</v>
      </c>
    </row>
    <row r="80" spans="2:3">
      <c r="B80" s="8" t="s">
        <v>495</v>
      </c>
      <c r="C80" s="80">
        <v>-2.2894038740039862</v>
      </c>
    </row>
    <row r="81" spans="2:3">
      <c r="B81" s="8" t="s">
        <v>496</v>
      </c>
      <c r="C81" s="80">
        <v>-2.3925404910987047</v>
      </c>
    </row>
    <row r="82" spans="2:3">
      <c r="B82" s="8" t="s">
        <v>497</v>
      </c>
      <c r="C82" s="80">
        <v>-2.3667844433931493</v>
      </c>
    </row>
    <row r="83" spans="2:3">
      <c r="B83" s="8" t="s">
        <v>498</v>
      </c>
      <c r="C83" s="80">
        <v>-2.3988624406176475</v>
      </c>
    </row>
    <row r="84" spans="2:3">
      <c r="B84" s="8" t="s">
        <v>499</v>
      </c>
      <c r="C84" s="80">
        <v>-2.3792880993488477</v>
      </c>
    </row>
    <row r="85" spans="2:3">
      <c r="B85" s="8" t="s">
        <v>500</v>
      </c>
      <c r="C85" s="80">
        <v>-2.529574788385148</v>
      </c>
    </row>
    <row r="86" spans="2:3">
      <c r="B86" s="8" t="s">
        <v>501</v>
      </c>
      <c r="C86" s="80">
        <v>-2.3232267965196693</v>
      </c>
    </row>
    <row r="87" spans="2:3">
      <c r="B87" s="8" t="s">
        <v>502</v>
      </c>
      <c r="C87" s="80">
        <v>-2.1469047326471755</v>
      </c>
    </row>
    <row r="88" spans="2:3">
      <c r="B88" s="8" t="s">
        <v>503</v>
      </c>
      <c r="C88" s="80">
        <v>-1.7833427968572593</v>
      </c>
    </row>
    <row r="89" spans="2:3">
      <c r="B89" s="8" t="s">
        <v>504</v>
      </c>
      <c r="C89" s="80">
        <v>-1.7421426825567015</v>
      </c>
    </row>
    <row r="90" spans="2:3">
      <c r="B90" s="8" t="s">
        <v>505</v>
      </c>
      <c r="C90" s="80">
        <v>-1.5659610356214557</v>
      </c>
    </row>
    <row r="91" spans="2:3">
      <c r="B91" s="8" t="s">
        <v>506</v>
      </c>
      <c r="C91" s="80">
        <v>-1.55948174281815</v>
      </c>
    </row>
    <row r="92" spans="2:3">
      <c r="B92" s="8" t="s">
        <v>507</v>
      </c>
      <c r="C92" s="80">
        <v>-0.94751106243850813</v>
      </c>
    </row>
    <row r="93" spans="2:3">
      <c r="B93" s="8" t="s">
        <v>508</v>
      </c>
      <c r="C93" s="80">
        <v>-0.28886961749125817</v>
      </c>
    </row>
    <row r="94" spans="2:3">
      <c r="B94" s="8" t="s">
        <v>509</v>
      </c>
      <c r="C94" s="80">
        <v>-0.16005807873695233</v>
      </c>
    </row>
    <row r="95" spans="2:3">
      <c r="B95" s="8" t="s">
        <v>510</v>
      </c>
      <c r="C95" s="80">
        <v>-0.41708328118745785</v>
      </c>
    </row>
    <row r="96" spans="2:3">
      <c r="B96" s="8" t="s">
        <v>511</v>
      </c>
      <c r="C96" s="80">
        <v>-0.92233269302602294</v>
      </c>
    </row>
    <row r="97" spans="2:3">
      <c r="B97" s="8" t="s">
        <v>512</v>
      </c>
      <c r="C97" s="80">
        <v>-0.64372719954843727</v>
      </c>
    </row>
    <row r="98" spans="2:3">
      <c r="B98" s="8" t="s">
        <v>513</v>
      </c>
      <c r="C98" s="80">
        <v>-0.58526758195676598</v>
      </c>
    </row>
    <row r="99" spans="2:3">
      <c r="B99" s="8" t="s">
        <v>514</v>
      </c>
      <c r="C99" s="80">
        <v>-0.73604660335059979</v>
      </c>
    </row>
    <row r="100" spans="2:3">
      <c r="B100" s="8" t="s">
        <v>515</v>
      </c>
      <c r="C100" s="80">
        <v>-1.0169529062089246</v>
      </c>
    </row>
    <row r="101" spans="2:3">
      <c r="B101" s="8" t="s">
        <v>516</v>
      </c>
      <c r="C101" s="80">
        <v>-0.24431650953472239</v>
      </c>
    </row>
    <row r="102" spans="2:3">
      <c r="B102" s="8" t="s">
        <v>517</v>
      </c>
      <c r="C102" s="80">
        <v>6.1273870247650075E-2</v>
      </c>
    </row>
    <row r="103" spans="2:3">
      <c r="B103" s="8" t="s">
        <v>518</v>
      </c>
      <c r="C103" s="80">
        <v>0.44946730475127888</v>
      </c>
    </row>
    <row r="104" spans="2:3">
      <c r="B104" s="8" t="s">
        <v>519</v>
      </c>
      <c r="C104" s="80">
        <v>0.74139552688227484</v>
      </c>
    </row>
    <row r="105" spans="2:3">
      <c r="B105" s="8" t="s">
        <v>520</v>
      </c>
      <c r="C105" s="80">
        <v>1.0798231537954461</v>
      </c>
    </row>
    <row r="106" spans="2:3">
      <c r="B106" s="8" t="s">
        <v>521</v>
      </c>
      <c r="C106" s="80">
        <v>1.497234241184668</v>
      </c>
    </row>
    <row r="107" spans="2:3">
      <c r="B107" s="8" t="s">
        <v>522</v>
      </c>
      <c r="C107" s="80">
        <v>1.5248744179463722</v>
      </c>
    </row>
    <row r="108" spans="2:3">
      <c r="B108" s="8" t="s">
        <v>523</v>
      </c>
      <c r="C108" s="80">
        <v>1.3738256773348085</v>
      </c>
    </row>
    <row r="109" spans="2:3">
      <c r="B109" s="8" t="s">
        <v>524</v>
      </c>
      <c r="C109" s="80">
        <v>1.0069523593721503</v>
      </c>
    </row>
    <row r="110" spans="2:3">
      <c r="B110" s="8" t="s">
        <v>525</v>
      </c>
      <c r="C110" s="80">
        <v>0.73399134984920789</v>
      </c>
    </row>
    <row r="111" spans="2:3">
      <c r="B111" s="8" t="s">
        <v>526</v>
      </c>
      <c r="C111" s="80">
        <v>0.57466103516180755</v>
      </c>
    </row>
    <row r="112" spans="2:3">
      <c r="B112" s="8" t="s">
        <v>527</v>
      </c>
      <c r="C112" s="80">
        <v>0.34696890732081115</v>
      </c>
    </row>
    <row r="113" spans="2:3">
      <c r="B113" s="8" t="s">
        <v>528</v>
      </c>
      <c r="C113" s="80">
        <v>0.86840965699216111</v>
      </c>
    </row>
    <row r="114" spans="2:3">
      <c r="B114" s="8" t="s">
        <v>529</v>
      </c>
      <c r="C114" s="80">
        <v>1.0441242861704587</v>
      </c>
    </row>
    <row r="115" spans="2:3">
      <c r="B115" s="8" t="s">
        <v>530</v>
      </c>
      <c r="C115" s="80">
        <v>1.2384847713642086</v>
      </c>
    </row>
    <row r="116" spans="2:3">
      <c r="B116" s="8" t="s">
        <v>531</v>
      </c>
      <c r="C116" s="80">
        <v>1.164185866640274</v>
      </c>
    </row>
    <row r="117" spans="2:3">
      <c r="B117" s="8" t="s">
        <v>532</v>
      </c>
      <c r="C117" s="80">
        <v>1.2693811232785213</v>
      </c>
    </row>
    <row r="118" spans="2:3">
      <c r="B118" s="8" t="s">
        <v>533</v>
      </c>
      <c r="C118" s="80">
        <v>1.2980861245240394</v>
      </c>
    </row>
    <row r="119" spans="2:3">
      <c r="B119" s="8" t="s">
        <v>534</v>
      </c>
      <c r="C119" s="80">
        <v>1.3499005960190584</v>
      </c>
    </row>
    <row r="120" spans="2:3">
      <c r="B120" s="8" t="s">
        <v>535</v>
      </c>
      <c r="C120" s="80">
        <v>1.2704392766377168</v>
      </c>
    </row>
    <row r="121" spans="2:3">
      <c r="B121" s="8" t="s">
        <v>536</v>
      </c>
      <c r="C121" s="80">
        <v>0.82468283733810921</v>
      </c>
    </row>
    <row r="122" spans="2:3">
      <c r="B122" s="8" t="s">
        <v>537</v>
      </c>
      <c r="C122" s="80">
        <v>0.5056099512776917</v>
      </c>
    </row>
    <row r="123" spans="2:3">
      <c r="B123" s="8" t="s">
        <v>538</v>
      </c>
      <c r="C123" s="80">
        <v>0.19554275824434364</v>
      </c>
    </row>
    <row r="124" spans="2:3">
      <c r="B124" s="8" t="s">
        <v>539</v>
      </c>
      <c r="C124" s="80">
        <v>0.13488548150913299</v>
      </c>
    </row>
    <row r="125" spans="2:3">
      <c r="B125" s="8" t="s">
        <v>540</v>
      </c>
      <c r="C125" s="80">
        <v>0.17778470331412777</v>
      </c>
    </row>
    <row r="126" spans="2:3">
      <c r="B126" s="8" t="s">
        <v>541</v>
      </c>
      <c r="C126" s="80">
        <v>6.0690241218074981E-2</v>
      </c>
    </row>
    <row r="127" spans="2:3">
      <c r="B127" s="8" t="s">
        <v>542</v>
      </c>
      <c r="C127" s="80">
        <v>-7.9120214937685618E-2</v>
      </c>
    </row>
    <row r="128" spans="2:3">
      <c r="B128" s="8" t="s">
        <v>543</v>
      </c>
      <c r="C128" s="80">
        <v>-6.6309363638702656E-2</v>
      </c>
    </row>
    <row r="129" spans="2:6">
      <c r="B129" s="8" t="s">
        <v>544</v>
      </c>
      <c r="C129" s="80">
        <v>0.35488965199280181</v>
      </c>
    </row>
    <row r="130" spans="2:6">
      <c r="B130" s="8" t="s">
        <v>545</v>
      </c>
      <c r="C130" s="80">
        <v>0.58457998093496133</v>
      </c>
    </row>
    <row r="131" spans="2:6">
      <c r="B131" s="8" t="s">
        <v>546</v>
      </c>
      <c r="C131" s="80">
        <v>0.66219429344217995</v>
      </c>
    </row>
    <row r="132" spans="2:6">
      <c r="B132" s="8" t="s">
        <v>547</v>
      </c>
      <c r="C132" s="80">
        <v>0.60743368261353337</v>
      </c>
    </row>
    <row r="133" spans="2:6">
      <c r="B133" s="8" t="s">
        <v>548</v>
      </c>
      <c r="C133" s="80">
        <v>0.52381430438377352</v>
      </c>
    </row>
    <row r="134" spans="2:6">
      <c r="B134" s="8" t="s">
        <v>549</v>
      </c>
      <c r="C134" s="80">
        <v>0.39125521172559918</v>
      </c>
    </row>
    <row r="135" spans="2:6">
      <c r="B135" s="8" t="s">
        <v>550</v>
      </c>
      <c r="C135" s="80">
        <v>0.40886194951457855</v>
      </c>
    </row>
    <row r="136" spans="2:6">
      <c r="B136" s="8" t="s">
        <v>551</v>
      </c>
      <c r="C136" s="80">
        <v>0.44814961941778786</v>
      </c>
    </row>
    <row r="137" spans="2:6">
      <c r="B137" s="8" t="s">
        <v>552</v>
      </c>
      <c r="C137" s="80">
        <v>0.40209726408367785</v>
      </c>
    </row>
    <row r="138" spans="2:6">
      <c r="B138" s="8" t="s">
        <v>553</v>
      </c>
      <c r="C138" s="80">
        <v>0.31237505820892003</v>
      </c>
    </row>
    <row r="139" spans="2:6">
      <c r="B139" s="8" t="s">
        <v>554</v>
      </c>
      <c r="C139" s="80">
        <v>0.10914855858651568</v>
      </c>
    </row>
    <row r="140" spans="2:6">
      <c r="B140" s="8" t="s">
        <v>555</v>
      </c>
      <c r="C140" s="80">
        <v>2.9103312382081636E-3</v>
      </c>
    </row>
    <row r="141" spans="2:6">
      <c r="B141" s="8" t="s">
        <v>556</v>
      </c>
      <c r="C141" s="80">
        <v>-0.14728870713398162</v>
      </c>
    </row>
    <row r="142" spans="2:6">
      <c r="B142" s="8" t="s">
        <v>557</v>
      </c>
      <c r="C142" s="80">
        <v>-3.6072678150517484E-2</v>
      </c>
    </row>
    <row r="143" spans="2:6">
      <c r="B143" s="8" t="s">
        <v>558</v>
      </c>
      <c r="C143" s="80">
        <v>0.21185739976669118</v>
      </c>
      <c r="F143" s="59"/>
    </row>
    <row r="144" spans="2:6">
      <c r="B144" s="8" t="s">
        <v>559</v>
      </c>
      <c r="C144" s="80">
        <v>0.52642088226830874</v>
      </c>
      <c r="F144" s="59"/>
    </row>
    <row r="145" spans="2:6">
      <c r="B145" s="8" t="s">
        <v>560</v>
      </c>
      <c r="C145" s="80">
        <v>0.57400170405925022</v>
      </c>
      <c r="F145" s="59"/>
    </row>
    <row r="146" spans="2:6">
      <c r="B146" s="8" t="s">
        <v>561</v>
      </c>
      <c r="C146" s="80">
        <v>0.75008227218898815</v>
      </c>
      <c r="F146" s="59"/>
    </row>
    <row r="147" spans="2:6">
      <c r="B147" s="8" t="s">
        <v>45</v>
      </c>
      <c r="C147" s="80">
        <v>0.88515752353778587</v>
      </c>
      <c r="E147" s="58"/>
      <c r="F147" s="59"/>
    </row>
    <row r="148" spans="2:6">
      <c r="B148" s="8" t="s">
        <v>46</v>
      </c>
      <c r="C148" s="80">
        <v>0.67861450174396298</v>
      </c>
      <c r="E148" s="58"/>
      <c r="F148" s="59"/>
    </row>
    <row r="149" spans="2:6">
      <c r="B149" s="8" t="s">
        <v>47</v>
      </c>
      <c r="C149" s="80">
        <v>-1.9334212701032305E-2</v>
      </c>
      <c r="E149" s="58"/>
      <c r="F149" s="59"/>
    </row>
    <row r="150" spans="2:6">
      <c r="B150" s="8" t="s">
        <v>48</v>
      </c>
      <c r="C150" s="80">
        <v>-1.6086537603081297</v>
      </c>
      <c r="E150" s="58"/>
      <c r="F150" s="59"/>
    </row>
    <row r="151" spans="2:6">
      <c r="B151" s="8" t="s">
        <v>49</v>
      </c>
      <c r="C151" s="80">
        <v>-2.9084564915397344</v>
      </c>
      <c r="E151" s="58"/>
      <c r="F151" s="59"/>
    </row>
    <row r="152" spans="2:6">
      <c r="B152" s="8" t="s">
        <v>50</v>
      </c>
      <c r="C152" s="80">
        <v>-3.1672731734067234</v>
      </c>
      <c r="E152" s="58"/>
      <c r="F152" s="59"/>
    </row>
    <row r="153" spans="2:6">
      <c r="B153" s="8" t="s">
        <v>51</v>
      </c>
      <c r="C153" s="80">
        <v>-3.1059701745257158</v>
      </c>
      <c r="E153" s="58"/>
      <c r="F153" s="59"/>
    </row>
    <row r="154" spans="2:6">
      <c r="B154" s="8" t="s">
        <v>52</v>
      </c>
      <c r="C154" s="80">
        <v>-3.1284005956582996</v>
      </c>
      <c r="E154" s="58"/>
      <c r="F154" s="59"/>
    </row>
    <row r="155" spans="2:6">
      <c r="B155" s="8" t="s">
        <v>53</v>
      </c>
      <c r="C155" s="80">
        <v>-3.047969846987896</v>
      </c>
      <c r="E155" s="58"/>
      <c r="F155" s="59"/>
    </row>
    <row r="156" spans="2:6">
      <c r="B156" s="8" t="s">
        <v>54</v>
      </c>
      <c r="C156" s="80">
        <v>-2.4840229627364678</v>
      </c>
      <c r="E156" s="58"/>
      <c r="F156" s="59"/>
    </row>
    <row r="157" spans="2:6">
      <c r="B157" s="8" t="s">
        <v>55</v>
      </c>
      <c r="C157" s="80">
        <v>-2.3011277433658064</v>
      </c>
      <c r="E157" s="58"/>
      <c r="F157" s="59"/>
    </row>
    <row r="158" spans="2:6">
      <c r="B158" s="8" t="s">
        <v>56</v>
      </c>
      <c r="C158" s="80">
        <v>-2.3789051443735554</v>
      </c>
      <c r="E158" s="58"/>
      <c r="F158" s="59"/>
    </row>
    <row r="159" spans="2:6">
      <c r="B159" s="8" t="s">
        <v>57</v>
      </c>
      <c r="C159" s="80">
        <v>-2.3799792730254197</v>
      </c>
      <c r="E159" s="58"/>
      <c r="F159" s="59"/>
    </row>
    <row r="160" spans="2:6">
      <c r="B160" s="8" t="s">
        <v>58</v>
      </c>
      <c r="C160" s="80">
        <v>-2.6120856938772699</v>
      </c>
      <c r="E160" s="58"/>
      <c r="F160" s="59"/>
    </row>
    <row r="161" spans="2:6">
      <c r="B161" s="8" t="s">
        <v>59</v>
      </c>
      <c r="C161" s="80">
        <v>-2.528038535012846</v>
      </c>
      <c r="E161" s="58"/>
      <c r="F161" s="59"/>
    </row>
    <row r="162" spans="2:6">
      <c r="B162" s="8" t="s">
        <v>60</v>
      </c>
      <c r="C162" s="80">
        <v>-2.6429280852142742</v>
      </c>
      <c r="E162" s="58"/>
      <c r="F162" s="59"/>
    </row>
    <row r="163" spans="2:6">
      <c r="B163" s="8" t="s">
        <v>61</v>
      </c>
      <c r="C163" s="80">
        <v>-2.2176081789578572</v>
      </c>
      <c r="E163" s="58"/>
    </row>
    <row r="164" spans="2:6">
      <c r="B164" s="8" t="s">
        <v>62</v>
      </c>
      <c r="C164" s="80">
        <v>-2.3136053631713684</v>
      </c>
      <c r="E164" s="58"/>
    </row>
    <row r="165" spans="2:6">
      <c r="B165" s="8" t="s">
        <v>63</v>
      </c>
      <c r="C165" s="80">
        <v>-1.8528611663863184</v>
      </c>
      <c r="E165" s="58"/>
    </row>
    <row r="166" spans="2:6">
      <c r="B166" s="8" t="s">
        <v>64</v>
      </c>
      <c r="C166" s="80">
        <v>-2.0755331543469362</v>
      </c>
      <c r="E166" s="58"/>
    </row>
    <row r="167" spans="2:6">
      <c r="B167" s="8" t="s">
        <v>65</v>
      </c>
      <c r="C167" s="80">
        <v>-2.3825347716637264</v>
      </c>
      <c r="E167" s="58"/>
    </row>
    <row r="168" spans="2:6">
      <c r="B168" s="8" t="s">
        <v>66</v>
      </c>
      <c r="C168" s="80">
        <v>-2.1702939631072407</v>
      </c>
      <c r="E168" s="58"/>
    </row>
    <row r="169" spans="2:6">
      <c r="B169" s="8" t="s">
        <v>67</v>
      </c>
      <c r="C169" s="80">
        <v>-1.7615897399507596</v>
      </c>
      <c r="E169" s="58"/>
    </row>
    <row r="170" spans="2:6">
      <c r="B170" s="8" t="s">
        <v>68</v>
      </c>
      <c r="C170" s="80">
        <v>-1.3011112748599594</v>
      </c>
      <c r="E170" s="58"/>
    </row>
    <row r="171" spans="2:6">
      <c r="B171" s="8" t="s">
        <v>69</v>
      </c>
      <c r="C171" s="80">
        <v>-1.0450451788880366</v>
      </c>
      <c r="E171" s="58"/>
    </row>
    <row r="172" spans="2:6">
      <c r="B172" s="8" t="s">
        <v>70</v>
      </c>
      <c r="C172" s="80">
        <v>-0.76563593542079422</v>
      </c>
      <c r="E172" s="58"/>
    </row>
    <row r="173" spans="2:6">
      <c r="B173" s="8" t="s">
        <v>71</v>
      </c>
      <c r="C173" s="80">
        <v>-0.70259299842176204</v>
      </c>
      <c r="E173" s="58"/>
    </row>
    <row r="174" spans="2:6">
      <c r="B174" s="8" t="s">
        <v>72</v>
      </c>
      <c r="C174" s="80">
        <v>-0.654391487296899</v>
      </c>
      <c r="E174" s="58"/>
    </row>
    <row r="175" spans="2:6">
      <c r="B175" s="8" t="s">
        <v>73</v>
      </c>
      <c r="C175" s="80">
        <v>-0.45865882262618762</v>
      </c>
      <c r="E175" s="58"/>
    </row>
    <row r="176" spans="2:6">
      <c r="B176" s="8" t="s">
        <v>74</v>
      </c>
      <c r="C176" s="80">
        <v>-0.23758689714865383</v>
      </c>
      <c r="E176" s="58"/>
    </row>
    <row r="177" spans="2:5">
      <c r="B177" s="8" t="s">
        <v>75</v>
      </c>
      <c r="C177" s="80">
        <v>-5.1463702217936932E-2</v>
      </c>
      <c r="E177" s="58"/>
    </row>
    <row r="178" spans="2:5">
      <c r="B178" s="8" t="s">
        <v>76</v>
      </c>
      <c r="C178" s="80">
        <v>7.5198945759998772E-3</v>
      </c>
      <c r="E178" s="58"/>
    </row>
    <row r="179" spans="2:5">
      <c r="B179" s="8" t="s">
        <v>77</v>
      </c>
      <c r="C179" s="80">
        <v>-0.10200366413163892</v>
      </c>
      <c r="E179" s="58"/>
    </row>
    <row r="180" spans="2:5">
      <c r="B180" s="8" t="s">
        <v>78</v>
      </c>
      <c r="C180" s="80">
        <v>-0.18327368499464836</v>
      </c>
      <c r="E180" s="58"/>
    </row>
    <row r="181" spans="2:5">
      <c r="B181" s="8" t="s">
        <v>79</v>
      </c>
      <c r="C181" s="80">
        <v>-0.28731192472107675</v>
      </c>
      <c r="E181" s="58"/>
    </row>
    <row r="182" spans="2:5">
      <c r="B182" s="8" t="s">
        <v>80</v>
      </c>
      <c r="C182" s="80">
        <v>-0.2466976267482886</v>
      </c>
      <c r="E182" s="58"/>
    </row>
    <row r="183" spans="2:5">
      <c r="B183" s="8" t="s">
        <v>81</v>
      </c>
      <c r="C183" s="80">
        <v>0</v>
      </c>
      <c r="E183" s="58"/>
    </row>
    <row r="184" spans="2:5">
      <c r="B184" s="52" t="s">
        <v>82</v>
      </c>
      <c r="C184" s="80">
        <v>1.7722767563124683E-2</v>
      </c>
      <c r="E184" s="58"/>
    </row>
    <row r="185" spans="2:5">
      <c r="B185" s="52" t="s">
        <v>83</v>
      </c>
      <c r="C185" s="80">
        <v>6.4124994794741888E-2</v>
      </c>
      <c r="E185" s="58"/>
    </row>
    <row r="186" spans="2:5">
      <c r="B186" s="52" t="s">
        <v>84</v>
      </c>
      <c r="C186" s="80">
        <v>0.15</v>
      </c>
      <c r="E186" s="58"/>
    </row>
    <row r="187" spans="2:5">
      <c r="B187" s="52" t="s">
        <v>85</v>
      </c>
      <c r="C187" s="80">
        <v>7.4548545115394521E-2</v>
      </c>
      <c r="E187" s="58"/>
    </row>
    <row r="188" spans="2:5">
      <c r="B188" s="52" t="s">
        <v>86</v>
      </c>
      <c r="C188" s="80">
        <v>0.12169501199453862</v>
      </c>
      <c r="E188" s="58"/>
    </row>
    <row r="189" spans="2:5">
      <c r="B189" s="52" t="s">
        <v>87</v>
      </c>
      <c r="C189" s="80">
        <v>0.33942096796798527</v>
      </c>
      <c r="E189" s="58"/>
    </row>
    <row r="190" spans="2:5">
      <c r="B190" s="52" t="s">
        <v>88</v>
      </c>
      <c r="C190" s="80">
        <v>0.33553248760886445</v>
      </c>
      <c r="E190" s="58"/>
    </row>
    <row r="191" spans="2:5">
      <c r="B191" s="52" t="s">
        <v>89</v>
      </c>
      <c r="C191" s="80">
        <v>0.71935497130054493</v>
      </c>
      <c r="E191" s="58"/>
    </row>
    <row r="192" spans="2:5">
      <c r="B192" s="52" t="s">
        <v>90</v>
      </c>
      <c r="C192" s="80">
        <v>0.77399813186292754</v>
      </c>
      <c r="E192" s="58"/>
    </row>
    <row r="193" spans="2:5">
      <c r="B193" s="52" t="s">
        <v>91</v>
      </c>
      <c r="C193" s="80">
        <v>0.96012873923163489</v>
      </c>
      <c r="E193" s="58"/>
    </row>
    <row r="194" spans="2:5">
      <c r="B194" s="52" t="s">
        <v>92</v>
      </c>
      <c r="C194" s="80">
        <v>0.4753327760175502</v>
      </c>
      <c r="E194" s="58"/>
    </row>
    <row r="195" spans="2:5">
      <c r="B195" s="52" t="s">
        <v>93</v>
      </c>
      <c r="C195" s="80">
        <v>0</v>
      </c>
      <c r="E195" s="58"/>
    </row>
    <row r="196" spans="2:5">
      <c r="B196" s="52" t="s">
        <v>94</v>
      </c>
      <c r="C196" s="80">
        <v>1.6743050540668492E-3</v>
      </c>
      <c r="E196" s="58"/>
    </row>
    <row r="197" spans="2:5">
      <c r="B197" s="52" t="s">
        <v>562</v>
      </c>
      <c r="C197" s="80">
        <v>-0.82097063114581204</v>
      </c>
      <c r="E197" s="58"/>
    </row>
    <row r="198" spans="2:5">
      <c r="B198" s="52" t="s">
        <v>96</v>
      </c>
      <c r="C198" s="80">
        <v>-0.79800790810449485</v>
      </c>
      <c r="E198" s="58"/>
    </row>
    <row r="199" spans="2:5">
      <c r="B199" s="52" t="s">
        <v>97</v>
      </c>
      <c r="C199" s="80">
        <v>0.4674143587506876</v>
      </c>
      <c r="E199" s="58"/>
    </row>
    <row r="200" spans="2:5">
      <c r="B200" s="52" t="s">
        <v>98</v>
      </c>
      <c r="C200" s="80">
        <v>1.4708274525588791</v>
      </c>
      <c r="E200" s="58"/>
    </row>
    <row r="201" spans="2:5">
      <c r="B201" s="52" t="s">
        <v>99</v>
      </c>
      <c r="C201" s="80">
        <v>1.6914289464454555</v>
      </c>
      <c r="E201" s="58"/>
    </row>
    <row r="202" spans="2:5">
      <c r="B202" s="52" t="s">
        <v>100</v>
      </c>
      <c r="C202" s="80">
        <v>1.9127022672217322</v>
      </c>
      <c r="E202" s="58"/>
    </row>
    <row r="203" spans="2:5">
      <c r="B203" s="52" t="s">
        <v>101</v>
      </c>
      <c r="C203" s="80">
        <v>2.0506996946578</v>
      </c>
      <c r="E203" s="58"/>
    </row>
    <row r="204" spans="2:5">
      <c r="B204" s="52" t="s">
        <v>102</v>
      </c>
      <c r="C204" s="80">
        <v>1.6519719024156601</v>
      </c>
      <c r="E204" s="58"/>
    </row>
    <row r="205" spans="2:5">
      <c r="B205" s="52" t="s">
        <v>103</v>
      </c>
      <c r="C205" s="80">
        <v>1.0509462417517299</v>
      </c>
      <c r="E205" s="58"/>
    </row>
    <row r="206" spans="2:5">
      <c r="B206" s="52" t="s">
        <v>104</v>
      </c>
      <c r="C206" s="80">
        <v>0.759200951859625</v>
      </c>
    </row>
    <row r="207" spans="2:5">
      <c r="B207" s="52" t="s">
        <v>105</v>
      </c>
      <c r="C207" s="80">
        <v>0.65139790832198496</v>
      </c>
    </row>
    <row r="208" spans="2:5">
      <c r="B208" s="52" t="s">
        <v>106</v>
      </c>
      <c r="C208" s="80">
        <v>0.36125748849035999</v>
      </c>
    </row>
    <row r="209" spans="2:3" ht="15" thickBot="1">
      <c r="B209" s="52" t="s">
        <v>107</v>
      </c>
      <c r="C209" s="80">
        <v>-7.3705953006755504E-2</v>
      </c>
    </row>
    <row r="210" spans="2:3">
      <c r="B210" s="96">
        <v>1972</v>
      </c>
      <c r="C210" s="401">
        <v>0.96717730383613254</v>
      </c>
    </row>
    <row r="211" spans="2:3">
      <c r="B211" s="8">
        <v>1973</v>
      </c>
      <c r="C211" s="80">
        <v>6.8810175267196989</v>
      </c>
    </row>
    <row r="212" spans="2:3">
      <c r="B212" s="8">
        <v>1974</v>
      </c>
      <c r="C212" s="80">
        <v>4.1680838759655305</v>
      </c>
    </row>
    <row r="213" spans="2:3">
      <c r="B213" s="8">
        <v>1975</v>
      </c>
      <c r="C213" s="80">
        <v>-1.1675652825782907</v>
      </c>
    </row>
    <row r="214" spans="2:3">
      <c r="B214" s="8">
        <v>1976</v>
      </c>
      <c r="C214" s="80">
        <v>-1.024731470229896</v>
      </c>
    </row>
    <row r="215" spans="2:3">
      <c r="B215" s="8">
        <v>1977</v>
      </c>
      <c r="C215" s="80">
        <v>-0.59622047115638122</v>
      </c>
    </row>
    <row r="216" spans="2:3">
      <c r="B216" s="8">
        <v>1978</v>
      </c>
      <c r="C216" s="80">
        <v>1.1573002287107945</v>
      </c>
    </row>
    <row r="217" spans="2:3">
      <c r="B217" s="8">
        <v>1979</v>
      </c>
      <c r="C217" s="80">
        <v>0.76529254806127311</v>
      </c>
    </row>
    <row r="218" spans="2:3">
      <c r="B218" s="8">
        <v>1980</v>
      </c>
      <c r="C218" s="80">
        <v>-2.4583243918952054</v>
      </c>
    </row>
    <row r="219" spans="2:3">
      <c r="B219" s="8">
        <v>1981</v>
      </c>
      <c r="C219" s="80">
        <v>-3.1739714679466333</v>
      </c>
    </row>
    <row r="220" spans="2:3">
      <c r="B220" s="8">
        <v>1982</v>
      </c>
      <c r="C220" s="80">
        <v>-2.9254717371307617</v>
      </c>
    </row>
    <row r="221" spans="2:3">
      <c r="B221" s="8">
        <v>1983</v>
      </c>
      <c r="C221" s="80">
        <v>-1.7607649210742493</v>
      </c>
    </row>
    <row r="222" spans="2:3">
      <c r="B222" s="8">
        <v>1984</v>
      </c>
      <c r="C222" s="80">
        <v>-0.68030190716898464</v>
      </c>
    </row>
    <row r="223" spans="2:3">
      <c r="B223" s="8">
        <v>1985</v>
      </c>
      <c r="C223" s="80">
        <v>0.16683680747099686</v>
      </c>
    </row>
    <row r="224" spans="2:3">
      <c r="B224" s="8">
        <v>1986</v>
      </c>
      <c r="C224" s="80">
        <v>8.0198673425674188E-2</v>
      </c>
    </row>
    <row r="225" spans="2:3">
      <c r="B225" s="8">
        <v>1987</v>
      </c>
      <c r="C225" s="80">
        <v>1.6509089081688455</v>
      </c>
    </row>
    <row r="226" spans="2:3">
      <c r="B226" s="8">
        <v>1988</v>
      </c>
      <c r="C226" s="80">
        <v>3.2540744056179371</v>
      </c>
    </row>
    <row r="227" spans="2:3">
      <c r="B227" s="8">
        <v>1989</v>
      </c>
      <c r="C227" s="80">
        <v>1.9972638435858845</v>
      </c>
    </row>
    <row r="228" spans="2:3">
      <c r="B228" s="8">
        <v>1990</v>
      </c>
      <c r="C228" s="80">
        <v>-0.34179061666431054</v>
      </c>
    </row>
    <row r="229" spans="2:3">
      <c r="B229" s="8">
        <v>1991</v>
      </c>
      <c r="C229" s="80">
        <v>-2.2812491009728215</v>
      </c>
    </row>
    <row r="230" spans="2:3">
      <c r="B230" s="8">
        <v>1992</v>
      </c>
      <c r="C230" s="80">
        <v>-2.407738031217828</v>
      </c>
    </row>
    <row r="231" spans="2:3">
      <c r="B231" s="8">
        <v>1993</v>
      </c>
      <c r="C231" s="80">
        <v>-1.8095878119206479</v>
      </c>
    </row>
    <row r="232" spans="2:3">
      <c r="B232" s="8">
        <v>1994</v>
      </c>
      <c r="C232" s="80">
        <v>-0.73898012537121716</v>
      </c>
    </row>
    <row r="233" spans="2:3">
      <c r="B233" s="8">
        <v>1995</v>
      </c>
      <c r="C233" s="80">
        <v>-0.64210268892967104</v>
      </c>
    </row>
    <row r="234" spans="2:3">
      <c r="B234" s="8">
        <v>1996</v>
      </c>
      <c r="C234" s="80">
        <v>-0.48401053721164916</v>
      </c>
    </row>
    <row r="235" spans="2:3">
      <c r="B235" s="8">
        <v>1997</v>
      </c>
      <c r="C235" s="80">
        <v>0.941980056653417</v>
      </c>
    </row>
    <row r="236" spans="2:3">
      <c r="B236" s="8">
        <v>1998</v>
      </c>
      <c r="C236" s="80">
        <v>1.1599109511256347</v>
      </c>
    </row>
    <row r="237" spans="2:3">
      <c r="B237" s="8">
        <v>1999</v>
      </c>
      <c r="C237" s="80">
        <v>0.70854097141130956</v>
      </c>
    </row>
    <row r="238" spans="2:3">
      <c r="B238" s="8">
        <v>2000</v>
      </c>
      <c r="C238" s="80">
        <v>1.2425344714517608</v>
      </c>
    </row>
    <row r="239" spans="2:3">
      <c r="B239" s="8">
        <v>2001</v>
      </c>
      <c r="C239" s="80">
        <v>0.98765816531814399</v>
      </c>
    </row>
    <row r="240" spans="2:3">
      <c r="B240" s="8">
        <v>2002</v>
      </c>
      <c r="C240" s="80">
        <v>0.14222579607141983</v>
      </c>
    </row>
    <row r="241" spans="2:3">
      <c r="B241" s="8">
        <v>2003</v>
      </c>
      <c r="C241" s="80">
        <v>0.1985100135878437</v>
      </c>
    </row>
    <row r="242" spans="2:3">
      <c r="B242" s="8">
        <v>2004</v>
      </c>
      <c r="C242" s="80">
        <v>0.54617437304127159</v>
      </c>
    </row>
    <row r="243" spans="2:3">
      <c r="B243" s="8">
        <v>2005</v>
      </c>
      <c r="C243" s="80">
        <v>0.39287097280624106</v>
      </c>
    </row>
    <row r="244" spans="2:3">
      <c r="B244" s="8">
        <v>2006</v>
      </c>
      <c r="C244" s="80">
        <v>-1.7825623864943817E-2</v>
      </c>
    </row>
    <row r="245" spans="2:3">
      <c r="B245" s="8">
        <v>2007</v>
      </c>
      <c r="C245" s="80">
        <v>0.51660361334607785</v>
      </c>
    </row>
    <row r="246" spans="2:3">
      <c r="B246" s="8">
        <v>2008</v>
      </c>
      <c r="C246" s="80">
        <v>-9.8389540472538783E-3</v>
      </c>
    </row>
    <row r="247" spans="2:3">
      <c r="B247" s="8">
        <v>2009</v>
      </c>
      <c r="C247" s="80">
        <v>-3.0775394472622111</v>
      </c>
    </row>
    <row r="248" spans="2:3">
      <c r="B248" s="8">
        <v>2010</v>
      </c>
      <c r="C248" s="80">
        <v>-2.5519247938362071</v>
      </c>
    </row>
    <row r="249" spans="2:3">
      <c r="B249" s="8">
        <v>2011</v>
      </c>
      <c r="C249" s="80">
        <v>-2.5410144014521308</v>
      </c>
    </row>
    <row r="250" spans="2:3">
      <c r="B250" s="8">
        <v>2012</v>
      </c>
      <c r="C250" s="80">
        <v>-2.1145362074063598</v>
      </c>
    </row>
    <row r="251" spans="2:3">
      <c r="B251" s="8">
        <v>2013</v>
      </c>
      <c r="C251" s="80">
        <v>-1.9021591982994437</v>
      </c>
    </row>
    <row r="252" spans="2:3">
      <c r="B252" s="8">
        <v>2014</v>
      </c>
      <c r="C252" s="80">
        <v>-0.79092898600229944</v>
      </c>
    </row>
    <row r="253" spans="2:3">
      <c r="B253" s="8">
        <v>2015</v>
      </c>
      <c r="C253" s="80">
        <v>-0.18437894180648584</v>
      </c>
    </row>
    <row r="254" spans="2:3">
      <c r="B254" s="8">
        <v>2016</v>
      </c>
      <c r="C254" s="80">
        <v>-0.20519609004924177</v>
      </c>
    </row>
    <row r="255" spans="2:3">
      <c r="B255" s="8">
        <v>2017</v>
      </c>
      <c r="C255" s="80">
        <v>5.8342673080900909E-2</v>
      </c>
    </row>
    <row r="256" spans="2:3">
      <c r="B256" s="8">
        <v>2018</v>
      </c>
      <c r="C256" s="80">
        <v>0.21794941940058266</v>
      </c>
    </row>
    <row r="257" spans="2:3">
      <c r="B257" s="8">
        <v>2019</v>
      </c>
      <c r="C257" s="80">
        <v>0.73187708117457362</v>
      </c>
    </row>
    <row r="258" spans="2:3">
      <c r="B258" s="8">
        <v>2020</v>
      </c>
      <c r="C258" s="80">
        <v>-0.41444960690324706</v>
      </c>
    </row>
    <row r="259" spans="2:3">
      <c r="B259" s="8">
        <v>2021</v>
      </c>
      <c r="C259" s="80">
        <v>1.4040540492511582</v>
      </c>
    </row>
    <row r="260" spans="2:3" ht="15" thickBot="1">
      <c r="B260" s="444">
        <v>2022</v>
      </c>
      <c r="C260" s="80">
        <v>1.3755753886138962</v>
      </c>
    </row>
    <row r="261" spans="2:3">
      <c r="B261" s="8" t="s">
        <v>563</v>
      </c>
      <c r="C261" s="401">
        <v>2.5446863580414503</v>
      </c>
    </row>
    <row r="262" spans="2:3">
      <c r="B262" s="8" t="s">
        <v>564</v>
      </c>
      <c r="C262" s="80">
        <v>6.5394315949810444</v>
      </c>
    </row>
    <row r="263" spans="2:3">
      <c r="B263" s="8" t="s">
        <v>565</v>
      </c>
      <c r="C263" s="80">
        <v>3.1047807042479647</v>
      </c>
    </row>
    <row r="264" spans="2:3">
      <c r="B264" s="8" t="s">
        <v>566</v>
      </c>
      <c r="C264" s="80">
        <v>-1.7370636518415679</v>
      </c>
    </row>
    <row r="265" spans="2:3">
      <c r="B265" s="8" t="s">
        <v>567</v>
      </c>
      <c r="C265" s="80">
        <v>-0.63964204746912723</v>
      </c>
    </row>
    <row r="266" spans="2:3">
      <c r="B266" s="8" t="s">
        <v>568</v>
      </c>
      <c r="C266" s="80">
        <v>-0.46907116695174766</v>
      </c>
    </row>
    <row r="267" spans="2:3">
      <c r="B267" s="8" t="s">
        <v>569</v>
      </c>
      <c r="C267" s="80">
        <v>1.561327335508581</v>
      </c>
    </row>
    <row r="268" spans="2:3">
      <c r="B268" s="8" t="s">
        <v>570</v>
      </c>
      <c r="C268" s="80">
        <v>-9.7964602465713146E-2</v>
      </c>
    </row>
    <row r="269" spans="2:3">
      <c r="B269" s="8" t="s">
        <v>571</v>
      </c>
      <c r="C269" s="80">
        <v>-2.8166061756407594</v>
      </c>
    </row>
    <row r="270" spans="2:3">
      <c r="B270" s="8" t="s">
        <v>572</v>
      </c>
      <c r="C270" s="80">
        <v>-3.1630101961365638</v>
      </c>
    </row>
    <row r="271" spans="2:3">
      <c r="B271" s="8" t="s">
        <v>573</v>
      </c>
      <c r="C271" s="80">
        <v>-2.7122309426549811</v>
      </c>
    </row>
    <row r="272" spans="2:3">
      <c r="B272" s="8" t="s">
        <v>574</v>
      </c>
      <c r="C272" s="80">
        <v>-1.4882458676803174</v>
      </c>
    </row>
    <row r="273" spans="2:3">
      <c r="B273" s="8" t="s">
        <v>575</v>
      </c>
      <c r="C273" s="80">
        <v>-0.37254083932752319</v>
      </c>
    </row>
    <row r="274" spans="2:3">
      <c r="B274" s="8" t="s">
        <v>576</v>
      </c>
      <c r="C274" s="80">
        <v>0.1168717758042289</v>
      </c>
    </row>
    <row r="275" spans="2:3">
      <c r="B275" s="8" t="s">
        <v>577</v>
      </c>
      <c r="C275" s="80">
        <v>0.25966797750785497</v>
      </c>
    </row>
    <row r="276" spans="2:3">
      <c r="B276" s="8" t="s">
        <v>578</v>
      </c>
      <c r="C276" s="80">
        <v>2.2138188660570233</v>
      </c>
    </row>
    <row r="277" spans="2:3">
      <c r="B277" s="8" t="s">
        <v>579</v>
      </c>
      <c r="C277" s="80">
        <v>3.2709897786146414</v>
      </c>
    </row>
    <row r="278" spans="2:3">
      <c r="B278" s="8" t="s">
        <v>580</v>
      </c>
      <c r="C278" s="80">
        <v>1.4231798008055865</v>
      </c>
    </row>
    <row r="279" spans="2:3">
      <c r="B279" s="8" t="s">
        <v>581</v>
      </c>
      <c r="C279" s="80">
        <v>-1.019048409082679</v>
      </c>
    </row>
    <row r="280" spans="2:3">
      <c r="B280" s="8" t="s">
        <v>582</v>
      </c>
      <c r="C280" s="80">
        <v>-2.3618978122783716</v>
      </c>
    </row>
    <row r="281" spans="2:3">
      <c r="B281" s="8" t="s">
        <v>583</v>
      </c>
      <c r="C281" s="80">
        <v>-2.3447486042252104</v>
      </c>
    </row>
    <row r="282" spans="2:3">
      <c r="B282" s="8" t="s">
        <v>584</v>
      </c>
      <c r="C282" s="80">
        <v>-1.6627320644633916</v>
      </c>
    </row>
    <row r="283" spans="2:3">
      <c r="B283" s="8" t="s">
        <v>585</v>
      </c>
      <c r="C283" s="80">
        <v>-0.45338050996354412</v>
      </c>
    </row>
    <row r="284" spans="2:3">
      <c r="B284" s="8" t="s">
        <v>586</v>
      </c>
      <c r="C284" s="80">
        <v>-0.72184351947045644</v>
      </c>
    </row>
    <row r="285" spans="2:3">
      <c r="B285" s="8" t="s">
        <v>587</v>
      </c>
      <c r="C285" s="80">
        <v>-0.18763206018617951</v>
      </c>
    </row>
    <row r="286" spans="2:3">
      <c r="B286" s="8" t="s">
        <v>588</v>
      </c>
      <c r="C286" s="80">
        <v>1.2108318349521903</v>
      </c>
    </row>
    <row r="287" spans="2:3">
      <c r="B287" s="8" t="s">
        <v>589</v>
      </c>
      <c r="C287" s="80">
        <v>0.92235760542949352</v>
      </c>
    </row>
    <row r="288" spans="2:3">
      <c r="B288" s="8" t="s">
        <v>590</v>
      </c>
      <c r="C288" s="80">
        <v>0.87449690546190983</v>
      </c>
    </row>
    <row r="289" spans="2:3">
      <c r="B289" s="8" t="s">
        <v>591</v>
      </c>
      <c r="C289" s="80">
        <v>1.2703884276154733</v>
      </c>
    </row>
    <row r="290" spans="2:3">
      <c r="B290" s="8" t="s">
        <v>592</v>
      </c>
      <c r="C290" s="80">
        <v>0.69906870587446535</v>
      </c>
    </row>
    <row r="291" spans="2:3">
      <c r="B291" s="8" t="s">
        <v>593</v>
      </c>
      <c r="C291" s="80">
        <v>7.3560052775912529E-2</v>
      </c>
    </row>
    <row r="292" spans="2:3">
      <c r="B292" s="8" t="s">
        <v>594</v>
      </c>
      <c r="C292" s="80">
        <v>0.38383864068281015</v>
      </c>
    </row>
    <row r="293" spans="2:3">
      <c r="B293" s="8" t="s">
        <v>595</v>
      </c>
      <c r="C293" s="80">
        <v>0.48284128705937113</v>
      </c>
    </row>
    <row r="294" spans="2:3">
      <c r="B294" s="8" t="s">
        <v>596</v>
      </c>
      <c r="C294" s="80">
        <v>0.31794262507422538</v>
      </c>
    </row>
    <row r="295" spans="2:3">
      <c r="B295" s="8" t="s">
        <v>597</v>
      </c>
      <c r="C295" s="80">
        <v>7.8515864301000604E-3</v>
      </c>
    </row>
    <row r="296" spans="2:3">
      <c r="B296" s="8" t="s">
        <v>598</v>
      </c>
      <c r="C296" s="80">
        <v>0.68391559551358327</v>
      </c>
    </row>
    <row r="297" spans="2:3">
      <c r="B297" s="8" t="s">
        <v>130</v>
      </c>
      <c r="C297" s="80">
        <v>-0.95386981136543625</v>
      </c>
    </row>
    <row r="298" spans="2:3">
      <c r="B298" s="8" t="s">
        <v>131</v>
      </c>
      <c r="C298" s="80">
        <v>-3.1122281260712583</v>
      </c>
    </row>
    <row r="299" spans="2:3">
      <c r="B299" s="8" t="s">
        <v>132</v>
      </c>
      <c r="C299" s="80">
        <v>-2.3859106224077351</v>
      </c>
    </row>
    <row r="300" spans="2:3" ht="15" customHeight="1">
      <c r="B300" s="8" t="s">
        <v>133</v>
      </c>
      <c r="C300" s="80">
        <v>-2.4997081184804415</v>
      </c>
    </row>
    <row r="301" spans="2:3">
      <c r="B301" s="8" t="s">
        <v>134</v>
      </c>
      <c r="C301" s="80">
        <v>-2.1563249275151577</v>
      </c>
    </row>
    <row r="302" spans="2:3">
      <c r="B302" s="8" t="s">
        <v>135</v>
      </c>
      <c r="C302" s="80">
        <v>-1.5676943722466632</v>
      </c>
    </row>
    <row r="303" spans="2:3" ht="15" customHeight="1">
      <c r="B303" s="8" t="s">
        <v>136</v>
      </c>
      <c r="C303" s="80">
        <v>-0.64477675850893945</v>
      </c>
    </row>
    <row r="304" spans="2:3" ht="15" customHeight="1">
      <c r="B304" s="8" t="s">
        <v>137</v>
      </c>
      <c r="C304" s="80">
        <v>-9.5691709399446268E-2</v>
      </c>
    </row>
    <row r="305" spans="2:3" ht="15" customHeight="1">
      <c r="B305" s="8" t="s">
        <v>138</v>
      </c>
      <c r="C305" s="80">
        <v>-0.17888278367770738</v>
      </c>
    </row>
    <row r="306" spans="2:3" ht="15" customHeight="1">
      <c r="B306" s="8" t="s">
        <v>139</v>
      </c>
      <c r="C306" s="80">
        <v>7.679757978448265E-2</v>
      </c>
    </row>
    <row r="307" spans="2:3" ht="15" customHeight="1">
      <c r="B307" s="8" t="s">
        <v>140</v>
      </c>
      <c r="C307" s="80">
        <v>0.37946515769250766</v>
      </c>
    </row>
    <row r="308" spans="2:3">
      <c r="B308" s="8" t="s">
        <v>141</v>
      </c>
      <c r="C308" s="80">
        <v>0.55448633250702528</v>
      </c>
    </row>
    <row r="309" spans="2:3">
      <c r="B309" s="8" t="s">
        <v>142</v>
      </c>
      <c r="C309" s="80">
        <v>-0.30244458233299554</v>
      </c>
    </row>
    <row r="310" spans="2:3">
      <c r="B310" s="8" t="s">
        <v>143</v>
      </c>
      <c r="C310" s="80">
        <v>1.7841179210937241</v>
      </c>
    </row>
    <row r="311" spans="2:3">
      <c r="B311" s="90" t="s">
        <v>144</v>
      </c>
      <c r="C311" s="80">
        <v>1.0266045567831554</v>
      </c>
    </row>
    <row r="312" spans="2:3" ht="148.5" customHeight="1" thickBot="1">
      <c r="B312" s="695" t="s">
        <v>599</v>
      </c>
      <c r="C312" s="696"/>
    </row>
  </sheetData>
  <mergeCells count="2">
    <mergeCell ref="B2:C2"/>
    <mergeCell ref="B312:C312"/>
  </mergeCells>
  <phoneticPr fontId="93" type="noConversion"/>
  <hyperlinks>
    <hyperlink ref="A1" location="Contents!A1" display="Back to contents" xr:uid="{AE8F4B26-F450-489E-94CC-1138C2ECA69D}"/>
  </hyperlinks>
  <pageMargins left="0.70866141732283472" right="0.70866141732283472" top="0.74803149606299213" bottom="0.74803149606299213" header="0.31496062992125984" footer="0.31496062992125984"/>
  <pageSetup paperSize="9" scale="80" orientation="portrait" r:id="rId1"/>
  <headerFooter>
    <oddHeader>&amp;C&amp;8March 2018 Economic and fiscal outlook: Supplementary economy tables</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12561-C10C-4EFB-865C-B22050BEE0D8}">
  <sheetPr>
    <tabColor theme="6"/>
  </sheetPr>
  <dimension ref="A1:AT133"/>
  <sheetViews>
    <sheetView showGridLines="0" zoomScaleNormal="100" zoomScaleSheetLayoutView="100" workbookViewId="0"/>
  </sheetViews>
  <sheetFormatPr defaultColWidth="8.875" defaultRowHeight="15.6"/>
  <cols>
    <col min="1" max="1" width="9.125" style="2" customWidth="1"/>
    <col min="2" max="2" width="7.875" style="2" customWidth="1"/>
    <col min="3" max="3" width="1.875" style="30" customWidth="1"/>
    <col min="4" max="4" width="10.875" style="2" customWidth="1"/>
    <col min="5" max="5" width="1" style="30" customWidth="1"/>
    <col min="6" max="6" width="9.875" style="2" customWidth="1"/>
    <col min="7" max="7" width="13.125" style="2" customWidth="1"/>
    <col min="8" max="8" width="14" style="2" customWidth="1"/>
    <col min="9" max="9" width="12.125" style="2" customWidth="1"/>
    <col min="10" max="10" width="7.125" style="2" customWidth="1"/>
    <col min="11" max="11" width="10.125" style="2" customWidth="1"/>
    <col min="12" max="12" width="1" style="30" customWidth="1"/>
    <col min="13" max="13" width="10.875" style="30" customWidth="1"/>
    <col min="14" max="14" width="1" style="30" customWidth="1"/>
    <col min="15" max="15" width="8.125" style="30" bestFit="1" customWidth="1"/>
    <col min="16" max="16" width="13.125" style="30" bestFit="1" customWidth="1"/>
    <col min="17" max="17" width="14" style="30" customWidth="1"/>
    <col min="18" max="18" width="12.125" style="30" customWidth="1"/>
    <col min="19" max="19" width="7.875" style="30" customWidth="1"/>
    <col min="20" max="20" width="9.875" style="30" customWidth="1"/>
    <col min="21" max="46" width="8.875" style="30"/>
    <col min="47" max="16384" width="8.875" style="2"/>
  </cols>
  <sheetData>
    <row r="1" spans="1:42" ht="33.75" customHeight="1" thickBot="1">
      <c r="A1" s="9" t="s">
        <v>24</v>
      </c>
      <c r="B1" s="22"/>
      <c r="C1" s="359"/>
      <c r="D1" s="22"/>
      <c r="E1" s="359"/>
      <c r="F1" s="22"/>
      <c r="G1" s="359"/>
      <c r="H1" s="359"/>
      <c r="I1" s="359"/>
      <c r="J1" s="359"/>
      <c r="K1" s="359"/>
      <c r="L1" s="359"/>
      <c r="M1" s="359"/>
      <c r="N1" s="359"/>
      <c r="O1" s="15"/>
      <c r="P1" s="15"/>
      <c r="Q1" s="15"/>
      <c r="R1" s="16"/>
      <c r="S1" s="16"/>
      <c r="T1" s="16"/>
      <c r="U1" s="4"/>
    </row>
    <row r="2" spans="1:42" ht="18.600000000000001" thickBot="1">
      <c r="A2" s="7"/>
      <c r="B2" s="605" t="s">
        <v>600</v>
      </c>
      <c r="C2" s="606"/>
      <c r="D2" s="606"/>
      <c r="E2" s="606"/>
      <c r="F2" s="606"/>
      <c r="G2" s="606"/>
      <c r="H2" s="606"/>
      <c r="I2" s="606"/>
      <c r="J2" s="606"/>
      <c r="K2" s="606"/>
      <c r="L2" s="606"/>
      <c r="M2" s="606"/>
      <c r="N2" s="606"/>
      <c r="O2" s="606"/>
      <c r="P2" s="606"/>
      <c r="Q2" s="606"/>
      <c r="R2" s="606"/>
      <c r="S2" s="606"/>
      <c r="T2" s="607"/>
    </row>
    <row r="3" spans="1:42">
      <c r="A3" s="7"/>
      <c r="B3" s="31"/>
      <c r="C3" s="697" t="s">
        <v>601</v>
      </c>
      <c r="D3" s="697"/>
      <c r="E3" s="697"/>
      <c r="F3" s="697"/>
      <c r="G3" s="697"/>
      <c r="H3" s="697"/>
      <c r="I3" s="697"/>
      <c r="J3" s="697"/>
      <c r="K3" s="698"/>
      <c r="L3" s="699" t="s">
        <v>602</v>
      </c>
      <c r="M3" s="700"/>
      <c r="N3" s="700"/>
      <c r="O3" s="700"/>
      <c r="P3" s="700"/>
      <c r="Q3" s="700"/>
      <c r="R3" s="700"/>
      <c r="S3" s="700"/>
      <c r="T3" s="701"/>
    </row>
    <row r="4" spans="1:42" ht="62.45">
      <c r="A4" s="7"/>
      <c r="B4" s="31"/>
      <c r="C4" s="60"/>
      <c r="D4" s="32" t="s">
        <v>603</v>
      </c>
      <c r="E4" s="60"/>
      <c r="F4" s="32" t="s">
        <v>604</v>
      </c>
      <c r="G4" s="32" t="s">
        <v>605</v>
      </c>
      <c r="H4" s="61" t="s">
        <v>606</v>
      </c>
      <c r="I4" s="61" t="s">
        <v>607</v>
      </c>
      <c r="J4" s="33" t="s">
        <v>608</v>
      </c>
      <c r="K4" s="33" t="s">
        <v>609</v>
      </c>
      <c r="L4" s="60"/>
      <c r="M4" s="32" t="s">
        <v>610</v>
      </c>
      <c r="N4" s="60"/>
      <c r="O4" s="533" t="s">
        <v>604</v>
      </c>
      <c r="P4" s="33" t="s">
        <v>611</v>
      </c>
      <c r="Q4" s="61" t="s">
        <v>606</v>
      </c>
      <c r="R4" s="71" t="s">
        <v>607</v>
      </c>
      <c r="S4" s="533" t="s">
        <v>608</v>
      </c>
      <c r="T4" s="34" t="s">
        <v>609</v>
      </c>
      <c r="V4" s="122"/>
      <c r="W4"/>
      <c r="X4"/>
      <c r="Y4"/>
      <c r="Z4"/>
    </row>
    <row r="5" spans="1:42">
      <c r="A5" s="23"/>
      <c r="B5" s="8" t="s">
        <v>99</v>
      </c>
      <c r="C5" s="62"/>
      <c r="D5" s="111">
        <v>546708.80895260838</v>
      </c>
      <c r="E5" s="110"/>
      <c r="F5" s="111">
        <v>54013</v>
      </c>
      <c r="G5" s="117">
        <v>60.403131842110199</v>
      </c>
      <c r="H5" s="117">
        <v>62.985538938592498</v>
      </c>
      <c r="I5" s="117">
        <v>4.0999999999999988</v>
      </c>
      <c r="J5" s="117">
        <v>31.39</v>
      </c>
      <c r="K5" s="117">
        <v>533.8349448947389</v>
      </c>
      <c r="L5" s="110"/>
      <c r="M5" s="142">
        <v>1.4949261131951719</v>
      </c>
      <c r="N5" s="110"/>
      <c r="O5" s="142">
        <v>0.33995913059632343</v>
      </c>
      <c r="P5" s="142">
        <v>0.11615705549554711</v>
      </c>
      <c r="Q5" s="142">
        <v>-9.2635764223925054E-2</v>
      </c>
      <c r="R5" s="142">
        <v>0.20898641588297057</v>
      </c>
      <c r="S5" s="142">
        <v>0.28753993610224349</v>
      </c>
      <c r="T5" s="14">
        <v>0.74401682182176909</v>
      </c>
      <c r="V5" s="36"/>
      <c r="W5" s="36"/>
      <c r="X5" s="36"/>
      <c r="Y5" s="36"/>
    </row>
    <row r="6" spans="1:42">
      <c r="A6" s="23"/>
      <c r="B6" s="8" t="s">
        <v>100</v>
      </c>
      <c r="C6" s="62"/>
      <c r="D6" s="111">
        <v>553814.18355494901</v>
      </c>
      <c r="E6" s="110"/>
      <c r="F6" s="111">
        <v>54070</v>
      </c>
      <c r="G6" s="108">
        <v>60.388620781490538</v>
      </c>
      <c r="H6" s="108">
        <v>62.925990330029101</v>
      </c>
      <c r="I6" s="108">
        <v>4.0323076923076986</v>
      </c>
      <c r="J6" s="108">
        <v>31.5</v>
      </c>
      <c r="K6" s="108">
        <v>538.44585727596677</v>
      </c>
      <c r="L6" s="110"/>
      <c r="M6" s="142">
        <v>1.2996634563019471</v>
      </c>
      <c r="N6" s="110"/>
      <c r="O6" s="108">
        <v>0.10553015014904688</v>
      </c>
      <c r="P6" s="108">
        <v>-2.402368913186903E-2</v>
      </c>
      <c r="Q6" s="108">
        <v>-9.4543302426053355E-2</v>
      </c>
      <c r="R6" s="142">
        <v>7.058634795860011E-2</v>
      </c>
      <c r="S6" s="108">
        <v>0.3504300732717347</v>
      </c>
      <c r="T6" s="14">
        <v>0.86373371120114228</v>
      </c>
      <c r="U6" s="36"/>
      <c r="V6" s="36"/>
      <c r="W6" s="36"/>
      <c r="X6" s="36"/>
      <c r="Y6" s="36"/>
    </row>
    <row r="7" spans="1:42">
      <c r="A7" s="23"/>
      <c r="B7" s="8" t="s">
        <v>101</v>
      </c>
      <c r="C7" s="62"/>
      <c r="D7" s="111">
        <v>555994.22806280106</v>
      </c>
      <c r="E7" s="110"/>
      <c r="F7" s="111">
        <v>54168</v>
      </c>
      <c r="G7" s="108">
        <v>60.347212255984338</v>
      </c>
      <c r="H7" s="108">
        <v>62.889899259907999</v>
      </c>
      <c r="I7" s="108">
        <v>4.0430769230769297</v>
      </c>
      <c r="J7" s="108">
        <v>31.6</v>
      </c>
      <c r="K7" s="108">
        <v>538.24894472372205</v>
      </c>
      <c r="L7" s="110"/>
      <c r="M7" s="142">
        <v>0.39364186988826155</v>
      </c>
      <c r="N7" s="110"/>
      <c r="O7" s="108">
        <v>0.18124653227298282</v>
      </c>
      <c r="P7" s="108">
        <v>-6.8570079876528744E-2</v>
      </c>
      <c r="Q7" s="108">
        <v>-5.7354790813490819E-2</v>
      </c>
      <c r="R7" s="109">
        <v>-1.122172526010019E-2</v>
      </c>
      <c r="S7" s="108">
        <v>0.31746031746031633</v>
      </c>
      <c r="T7" s="14">
        <v>-3.6570539002922509E-2</v>
      </c>
      <c r="U7" s="36"/>
      <c r="V7" s="36"/>
      <c r="W7" s="36"/>
      <c r="X7" s="36"/>
      <c r="Y7" s="36"/>
    </row>
    <row r="8" spans="1:42">
      <c r="A8" s="23"/>
      <c r="B8" s="8" t="s">
        <v>102</v>
      </c>
      <c r="C8" s="62"/>
      <c r="D8" s="111">
        <v>558660.09224608529</v>
      </c>
      <c r="E8" s="110"/>
      <c r="F8" s="111">
        <v>54292</v>
      </c>
      <c r="G8" s="108">
        <v>60.304031162302046</v>
      </c>
      <c r="H8" s="108">
        <v>62.851952626467295</v>
      </c>
      <c r="I8" s="108">
        <v>4.0538461538461599</v>
      </c>
      <c r="J8" s="108">
        <v>31.650158730158733</v>
      </c>
      <c r="K8" s="108">
        <v>539.12512442392551</v>
      </c>
      <c r="L8" s="110"/>
      <c r="M8" s="142">
        <v>0.47947695294834336</v>
      </c>
      <c r="N8" s="110"/>
      <c r="O8" s="108">
        <v>0.22891744203219488</v>
      </c>
      <c r="P8" s="108">
        <v>-7.155441331593293E-2</v>
      </c>
      <c r="Q8" s="108">
        <v>-6.0338200390308572E-2</v>
      </c>
      <c r="R8" s="109">
        <v>-1.1222984672620942E-2</v>
      </c>
      <c r="S8" s="108">
        <v>0.15873015873015817</v>
      </c>
      <c r="T8" s="14">
        <v>0.16278335680772749</v>
      </c>
      <c r="U8" s="36"/>
      <c r="V8" s="36"/>
      <c r="W8" s="36"/>
      <c r="X8" s="36"/>
      <c r="Y8" s="36"/>
    </row>
    <row r="9" spans="1:42">
      <c r="A9" s="23"/>
      <c r="B9" s="8" t="s">
        <v>103</v>
      </c>
      <c r="C9" s="62"/>
      <c r="D9" s="111">
        <v>561543.47990216629</v>
      </c>
      <c r="E9" s="110"/>
      <c r="F9" s="111">
        <v>54453</v>
      </c>
      <c r="G9" s="108">
        <v>60.283126725819926</v>
      </c>
      <c r="H9" s="108">
        <v>62.837217954044306</v>
      </c>
      <c r="I9" s="108">
        <v>4.064615384615391</v>
      </c>
      <c r="J9" s="108">
        <v>31.675277903754093</v>
      </c>
      <c r="K9" s="108">
        <v>540.06418030875614</v>
      </c>
      <c r="L9" s="110"/>
      <c r="M9" s="142">
        <v>0.51612558263978148</v>
      </c>
      <c r="N9" s="110"/>
      <c r="O9" s="108">
        <v>0.2965446106240277</v>
      </c>
      <c r="P9" s="108">
        <v>-3.466507309578537E-2</v>
      </c>
      <c r="Q9" s="108">
        <v>-2.3443460079208833E-2</v>
      </c>
      <c r="R9" s="109">
        <v>-1.122424436783115E-2</v>
      </c>
      <c r="S9" s="108">
        <v>7.9365079365056879E-2</v>
      </c>
      <c r="T9" s="14">
        <v>0.17418143623597615</v>
      </c>
      <c r="U9" s="36"/>
      <c r="V9" s="36"/>
      <c r="W9" s="36"/>
      <c r="X9" s="36"/>
      <c r="Y9" s="36"/>
    </row>
    <row r="10" spans="1:42">
      <c r="A10" s="23"/>
      <c r="B10" s="8" t="s">
        <v>104</v>
      </c>
      <c r="C10" s="62"/>
      <c r="D10" s="111">
        <v>563753.97445975512</v>
      </c>
      <c r="E10" s="110"/>
      <c r="F10" s="111">
        <v>54550</v>
      </c>
      <c r="G10" s="108">
        <v>60.275122762884713</v>
      </c>
      <c r="H10" s="108">
        <v>62.835928527008498</v>
      </c>
      <c r="I10" s="108">
        <v>4.0753846153846212</v>
      </c>
      <c r="J10" s="108">
        <v>31.687847458477808</v>
      </c>
      <c r="K10" s="108">
        <v>541.08316212026784</v>
      </c>
      <c r="L10" s="110"/>
      <c r="M10" s="142">
        <v>0.39364619779289622</v>
      </c>
      <c r="N10" s="110"/>
      <c r="O10" s="108">
        <v>0.17813527262042772</v>
      </c>
      <c r="P10" s="108">
        <v>-1.3277285651780435E-2</v>
      </c>
      <c r="Q10" s="108">
        <v>-2.0520116545408307E-3</v>
      </c>
      <c r="R10" s="109">
        <v>-1.1225504345870453E-2</v>
      </c>
      <c r="S10" s="108">
        <v>3.9682539682539542E-2</v>
      </c>
      <c r="T10" s="14">
        <v>0.18867791063816863</v>
      </c>
      <c r="U10" s="36"/>
      <c r="V10" s="36"/>
      <c r="W10" s="36"/>
      <c r="X10" s="36"/>
      <c r="Y10" s="36"/>
    </row>
    <row r="11" spans="1:42">
      <c r="A11" s="23"/>
      <c r="B11" s="8" t="s">
        <v>105</v>
      </c>
      <c r="C11" s="62"/>
      <c r="D11" s="111">
        <v>565786.47871210077</v>
      </c>
      <c r="E11" s="110"/>
      <c r="F11" s="111">
        <v>54647</v>
      </c>
      <c r="G11" s="108">
        <v>60.270200347600039</v>
      </c>
      <c r="H11" s="108">
        <v>62.83785163919547</v>
      </c>
      <c r="I11" s="108">
        <v>4.0861538461538531</v>
      </c>
      <c r="J11" s="108">
        <v>31.694134729798936</v>
      </c>
      <c r="K11" s="108">
        <v>542.0067614982346</v>
      </c>
      <c r="L11" s="110"/>
      <c r="M11" s="142">
        <v>0.36053036331911148</v>
      </c>
      <c r="N11" s="110"/>
      <c r="O11" s="118">
        <v>0.17781851512372882</v>
      </c>
      <c r="P11" s="108">
        <v>-8.1665786132667506E-3</v>
      </c>
      <c r="Q11" s="108">
        <v>3.0605295920027586E-3</v>
      </c>
      <c r="R11" s="109">
        <v>-1.1226764606819293E-2</v>
      </c>
      <c r="S11" s="108">
        <v>1.9841269841269771E-2</v>
      </c>
      <c r="T11" s="14">
        <v>0.17069453322988704</v>
      </c>
      <c r="U11" s="36"/>
      <c r="V11" s="36"/>
      <c r="W11" s="36"/>
      <c r="X11" s="36"/>
      <c r="Y11" s="36"/>
    </row>
    <row r="12" spans="1:42">
      <c r="A12" s="23"/>
      <c r="B12" s="8" t="s">
        <v>106</v>
      </c>
      <c r="C12" s="62"/>
      <c r="D12" s="111">
        <v>567636.37110199907</v>
      </c>
      <c r="E12" s="110"/>
      <c r="F12" s="111">
        <v>54745</v>
      </c>
      <c r="G12" s="108">
        <v>60.25984703672593</v>
      </c>
      <c r="H12" s="108">
        <v>62.834112283029114</v>
      </c>
      <c r="I12" s="108">
        <v>4.0969230769230833</v>
      </c>
      <c r="J12" s="108">
        <v>31.697278989196732</v>
      </c>
      <c r="K12" s="108">
        <v>542.84488189818865</v>
      </c>
      <c r="L12" s="110"/>
      <c r="M12" s="142">
        <v>0.32695945546616922</v>
      </c>
      <c r="N12" s="110"/>
      <c r="O12" s="118">
        <v>0.1793328087543733</v>
      </c>
      <c r="P12" s="108">
        <v>-1.717815904774822E-2</v>
      </c>
      <c r="Q12" s="108">
        <v>-5.9508020545107065E-3</v>
      </c>
      <c r="R12" s="109">
        <v>-1.1228025150772964E-2</v>
      </c>
      <c r="S12" s="108">
        <v>9.9206349206237832E-3</v>
      </c>
      <c r="T12" s="14">
        <v>0.15463283108079207</v>
      </c>
      <c r="U12" s="36"/>
      <c r="V12" s="36"/>
      <c r="W12" s="36"/>
      <c r="X12" s="36"/>
      <c r="Y12" s="36"/>
    </row>
    <row r="13" spans="1:42">
      <c r="A13" s="23"/>
      <c r="B13" s="8" t="s">
        <v>107</v>
      </c>
      <c r="C13" s="62"/>
      <c r="D13" s="111">
        <v>569372.66154635267</v>
      </c>
      <c r="E13" s="110"/>
      <c r="F13" s="111">
        <v>54844</v>
      </c>
      <c r="G13" s="108">
        <v>60.245467033484402</v>
      </c>
      <c r="H13" s="108">
        <v>62.826172905125709</v>
      </c>
      <c r="I13" s="108">
        <v>4.1076923076923135</v>
      </c>
      <c r="J13" s="108">
        <v>31.698851274860875</v>
      </c>
      <c r="K13" s="108">
        <v>543.62521043076242</v>
      </c>
      <c r="L13" s="110"/>
      <c r="M13" s="142">
        <v>0.30588075971642592</v>
      </c>
      <c r="N13" s="110"/>
      <c r="O13" s="118">
        <v>0.18083843273357658</v>
      </c>
      <c r="P13" s="108">
        <v>-2.3863325163708815E-2</v>
      </c>
      <c r="Q13" s="108">
        <v>-1.2635458057630444E-2</v>
      </c>
      <c r="R13" s="109">
        <v>-1.1229285977841626E-2</v>
      </c>
      <c r="S13" s="108">
        <v>4.9603174603118916E-3</v>
      </c>
      <c r="T13" s="14">
        <v>0.14374797637313197</v>
      </c>
      <c r="U13" s="36"/>
      <c r="V13" s="36"/>
      <c r="W13" s="36"/>
      <c r="X13" s="36"/>
      <c r="Y13" s="36"/>
    </row>
    <row r="14" spans="1:42">
      <c r="A14" s="23"/>
      <c r="B14" s="8" t="s">
        <v>108</v>
      </c>
      <c r="C14" s="62"/>
      <c r="D14" s="111">
        <v>571352.16103477764</v>
      </c>
      <c r="E14" s="110"/>
      <c r="F14" s="111">
        <v>54964.656799999997</v>
      </c>
      <c r="G14" s="108">
        <v>60.231089702124024</v>
      </c>
      <c r="H14" s="108">
        <v>62.818234530399089</v>
      </c>
      <c r="I14" s="108">
        <v>4.1184615384615437</v>
      </c>
      <c r="J14" s="108">
        <v>31.699258391726737</v>
      </c>
      <c r="K14" s="108">
        <v>544.44063433727058</v>
      </c>
      <c r="L14" s="110"/>
      <c r="M14" s="142">
        <v>0.3476632480120978</v>
      </c>
      <c r="N14" s="110"/>
      <c r="O14" s="118">
        <v>0.21999999999999797</v>
      </c>
      <c r="P14" s="108">
        <v>-2.3864586114652475E-2</v>
      </c>
      <c r="Q14" s="108">
        <v>-1.2635458057597138E-2</v>
      </c>
      <c r="R14" s="109">
        <v>-1.1230547088076203E-2</v>
      </c>
      <c r="S14" s="108">
        <v>1.2843268746065561E-3</v>
      </c>
      <c r="T14" s="14">
        <v>0.14999744141042104</v>
      </c>
      <c r="U14" s="36"/>
      <c r="V14" s="36"/>
      <c r="W14" s="36"/>
      <c r="X14" s="36"/>
      <c r="Y14" s="36"/>
    </row>
    <row r="15" spans="1:42">
      <c r="A15" s="23"/>
      <c r="B15" s="8" t="s">
        <v>109</v>
      </c>
      <c r="C15" s="62"/>
      <c r="D15" s="111">
        <v>573910.27418654819</v>
      </c>
      <c r="E15" s="110"/>
      <c r="F15" s="111">
        <v>55130.415699999998</v>
      </c>
      <c r="G15" s="108">
        <v>60.223516764241928</v>
      </c>
      <c r="H15" s="108">
        <v>62.817391836377901</v>
      </c>
      <c r="I15" s="108">
        <v>4.1292307692307757</v>
      </c>
      <c r="J15" s="108">
        <v>31.698724228444011</v>
      </c>
      <c r="K15" s="108">
        <v>545.31172544478</v>
      </c>
      <c r="L15" s="110"/>
      <c r="M15" s="142">
        <v>0.4477296711606904</v>
      </c>
      <c r="N15" s="110"/>
      <c r="O15" s="118">
        <v>0.30157361048055442</v>
      </c>
      <c r="P15" s="108">
        <v>-1.2573137759164243E-2</v>
      </c>
      <c r="Q15" s="108">
        <v>-1.3414799500344188E-3</v>
      </c>
      <c r="R15" s="109">
        <v>-1.1231808481616572E-2</v>
      </c>
      <c r="S15" s="108">
        <v>-1.6850970963599998E-3</v>
      </c>
      <c r="T15" s="14">
        <v>0.15999744555617035</v>
      </c>
      <c r="U15" s="36"/>
      <c r="V15" s="36"/>
      <c r="W15" s="36"/>
      <c r="X15" s="36"/>
      <c r="Y15" s="36"/>
      <c r="AK15" s="94"/>
      <c r="AL15" s="94"/>
      <c r="AM15" s="94"/>
      <c r="AN15" s="94"/>
      <c r="AO15" s="94"/>
      <c r="AP15" s="94"/>
    </row>
    <row r="16" spans="1:42">
      <c r="A16" s="23"/>
      <c r="B16" s="8" t="s">
        <v>110</v>
      </c>
      <c r="C16" s="62"/>
      <c r="D16" s="111">
        <v>576676.14767001162</v>
      </c>
      <c r="E16" s="110"/>
      <c r="F16" s="111">
        <v>55296.174599999998</v>
      </c>
      <c r="G16" s="108">
        <v>60.222243859852426</v>
      </c>
      <c r="H16" s="108">
        <v>62.823121072243296</v>
      </c>
      <c r="I16" s="108">
        <v>4.1400000000000059</v>
      </c>
      <c r="J16" s="108">
        <v>31.705981433522691</v>
      </c>
      <c r="K16" s="108">
        <v>546.18373961945963</v>
      </c>
      <c r="L16" s="110"/>
      <c r="M16" s="142">
        <v>0.48193482637748364</v>
      </c>
      <c r="N16" s="110"/>
      <c r="O16" s="108">
        <v>0.30066687851948437</v>
      </c>
      <c r="P16" s="108">
        <v>-2.1136334407145796E-3</v>
      </c>
      <c r="Q16" s="108">
        <v>9.12046122563126E-3</v>
      </c>
      <c r="R16" s="109">
        <v>-1.1233070158543388E-2</v>
      </c>
      <c r="S16" s="108">
        <v>2.289431280066978E-2</v>
      </c>
      <c r="T16" s="14">
        <v>0.1599111359595895</v>
      </c>
      <c r="U16" s="36"/>
      <c r="V16" s="36"/>
      <c r="W16" s="36"/>
      <c r="X16" s="36"/>
      <c r="Y16" s="36"/>
      <c r="AK16" s="94"/>
      <c r="AL16" s="94"/>
      <c r="AM16" s="94"/>
      <c r="AN16" s="94"/>
      <c r="AO16" s="94"/>
      <c r="AP16" s="94"/>
    </row>
    <row r="17" spans="1:42">
      <c r="A17" s="23"/>
      <c r="B17" s="8" t="s">
        <v>111</v>
      </c>
      <c r="C17" s="62"/>
      <c r="D17" s="111">
        <v>579102.03610618599</v>
      </c>
      <c r="E17" s="110"/>
      <c r="F17" s="111">
        <v>55412.205000000002</v>
      </c>
      <c r="G17" s="108">
        <v>60.231619691577784</v>
      </c>
      <c r="H17" s="108">
        <v>62.832901827224894</v>
      </c>
      <c r="I17" s="108">
        <v>4.1400000000000059</v>
      </c>
      <c r="J17" s="108">
        <v>31.713885758654001</v>
      </c>
      <c r="K17" s="108">
        <v>547.1112690891232</v>
      </c>
      <c r="L17" s="110"/>
      <c r="M17" s="142">
        <v>0.42066737907850982</v>
      </c>
      <c r="N17" s="110"/>
      <c r="O17" s="108">
        <v>0.20983440688138177</v>
      </c>
      <c r="P17" s="108">
        <v>1.556871867340881E-2</v>
      </c>
      <c r="Q17" s="108">
        <v>1.556871867340881E-2</v>
      </c>
      <c r="R17" s="109">
        <v>0</v>
      </c>
      <c r="S17" s="108">
        <v>2.4930075569118415E-2</v>
      </c>
      <c r="T17" s="14">
        <v>0.16982004449817012</v>
      </c>
      <c r="U17" s="36"/>
      <c r="V17" s="36"/>
      <c r="W17" s="36"/>
      <c r="X17" s="36"/>
      <c r="Y17" s="36"/>
      <c r="AK17" s="94"/>
      <c r="AL17" s="94"/>
      <c r="AM17" s="94"/>
      <c r="AN17" s="94"/>
      <c r="AO17" s="94"/>
      <c r="AP17" s="94"/>
    </row>
    <row r="18" spans="1:42">
      <c r="A18" s="23"/>
      <c r="B18" s="8" t="s">
        <v>112</v>
      </c>
      <c r="C18" s="62"/>
      <c r="D18" s="111">
        <v>581555.24818976515</v>
      </c>
      <c r="E18" s="110"/>
      <c r="F18" s="111">
        <v>55528.235399999998</v>
      </c>
      <c r="G18" s="108">
        <v>60.240785355028599</v>
      </c>
      <c r="H18" s="108">
        <v>62.8424633371882</v>
      </c>
      <c r="I18" s="108">
        <v>4.1400000000000059</v>
      </c>
      <c r="J18" s="108">
        <v>31.7196944089164</v>
      </c>
      <c r="K18" s="108">
        <v>548.09707837089968</v>
      </c>
      <c r="L18" s="110"/>
      <c r="M18" s="142">
        <v>0.4236234602237321</v>
      </c>
      <c r="N18" s="110"/>
      <c r="O18" s="108">
        <v>0.20939502407455457</v>
      </c>
      <c r="P18" s="108">
        <v>1.5217361740815782E-2</v>
      </c>
      <c r="Q18" s="108">
        <v>1.5217361740815782E-2</v>
      </c>
      <c r="R18" s="109">
        <v>0</v>
      </c>
      <c r="S18" s="108">
        <v>1.8315794874856905E-2</v>
      </c>
      <c r="T18" s="14">
        <v>0.1801844227075966</v>
      </c>
      <c r="U18" s="36"/>
      <c r="V18" s="36"/>
      <c r="W18" s="36"/>
      <c r="X18" s="36"/>
      <c r="Y18" s="36"/>
      <c r="AK18" s="94"/>
      <c r="AL18" s="113"/>
      <c r="AM18" s="112"/>
      <c r="AN18" s="112"/>
      <c r="AO18" s="112"/>
      <c r="AP18" s="94"/>
    </row>
    <row r="19" spans="1:42">
      <c r="A19" s="23"/>
      <c r="B19" s="8" t="s">
        <v>113</v>
      </c>
      <c r="C19" s="62"/>
      <c r="D19" s="111">
        <v>584038.8167392282</v>
      </c>
      <c r="E19" s="110"/>
      <c r="F19" s="111">
        <v>55644.265800000001</v>
      </c>
      <c r="G19" s="108">
        <v>60.246865050204889</v>
      </c>
      <c r="H19" s="108">
        <v>62.848805602133197</v>
      </c>
      <c r="I19" s="108">
        <v>4.1400000000000059</v>
      </c>
      <c r="J19" s="108">
        <v>31.7234073843101</v>
      </c>
      <c r="K19" s="108">
        <v>549.17026510338098</v>
      </c>
      <c r="L19" s="110"/>
      <c r="M19" s="142">
        <v>0.42705633853254987</v>
      </c>
      <c r="N19" s="110"/>
      <c r="O19" s="108">
        <v>0.20895747751423777</v>
      </c>
      <c r="P19" s="108">
        <v>1.0092323897281652E-2</v>
      </c>
      <c r="Q19" s="108">
        <v>1.0092323897237243E-2</v>
      </c>
      <c r="R19" s="109">
        <v>0</v>
      </c>
      <c r="S19" s="108">
        <v>1.1705583748167214E-2</v>
      </c>
      <c r="T19" s="14">
        <v>0.1958023085383287</v>
      </c>
      <c r="U19" s="36"/>
      <c r="V19" s="36"/>
      <c r="W19" s="36"/>
      <c r="X19" s="36"/>
      <c r="Y19" s="36"/>
      <c r="AK19" s="94"/>
      <c r="AL19" s="113"/>
      <c r="AM19" s="112"/>
      <c r="AN19" s="112"/>
      <c r="AO19" s="112"/>
      <c r="AP19" s="94"/>
    </row>
    <row r="20" spans="1:42">
      <c r="A20" s="23"/>
      <c r="B20" s="8" t="s">
        <v>114</v>
      </c>
      <c r="C20" s="62"/>
      <c r="D20" s="111">
        <v>586569.59672661847</v>
      </c>
      <c r="E20" s="110"/>
      <c r="F20" s="111">
        <v>55760.296199999997</v>
      </c>
      <c r="G20" s="108">
        <v>60.246982977106512</v>
      </c>
      <c r="H20" s="108">
        <v>62.848928622059802</v>
      </c>
      <c r="I20" s="108">
        <v>4.1400000000000059</v>
      </c>
      <c r="J20" s="108">
        <v>31.7310246848349</v>
      </c>
      <c r="K20" s="108">
        <v>550.26903710601539</v>
      </c>
      <c r="L20" s="110"/>
      <c r="M20" s="142">
        <v>0.43332393581645423</v>
      </c>
      <c r="N20" s="110"/>
      <c r="O20" s="108">
        <v>0.20852175571342002</v>
      </c>
      <c r="P20" s="108">
        <v>1.9573948208950753E-4</v>
      </c>
      <c r="Q20" s="108">
        <v>1.9573948211171199E-4</v>
      </c>
      <c r="R20" s="109">
        <v>0</v>
      </c>
      <c r="S20" s="108">
        <v>2.4011608943896867E-2</v>
      </c>
      <c r="T20" s="14">
        <v>0.20007856806076862</v>
      </c>
      <c r="U20" s="36"/>
      <c r="V20" s="36"/>
      <c r="W20" s="36"/>
      <c r="X20" s="36"/>
      <c r="Y20" s="36"/>
      <c r="AK20" s="94"/>
      <c r="AL20" s="113"/>
      <c r="AM20" s="112"/>
      <c r="AN20" s="112"/>
      <c r="AO20" s="112"/>
      <c r="AP20" s="94"/>
    </row>
    <row r="21" spans="1:42">
      <c r="A21" s="23"/>
      <c r="B21" s="8" t="s">
        <v>115</v>
      </c>
      <c r="C21" s="62"/>
      <c r="D21" s="111">
        <v>589006.50534550077</v>
      </c>
      <c r="E21" s="110"/>
      <c r="F21" s="111">
        <v>55862.504800000002</v>
      </c>
      <c r="G21" s="108">
        <v>60.246321626533671</v>
      </c>
      <c r="H21" s="108">
        <v>62.848238709089998</v>
      </c>
      <c r="I21" s="108">
        <v>4.1400000000000059</v>
      </c>
      <c r="J21" s="108">
        <v>31.735630602187399</v>
      </c>
      <c r="K21" s="108">
        <v>551.47016068655762</v>
      </c>
      <c r="L21" s="110"/>
      <c r="M21" s="142">
        <v>0.41545089150232251</v>
      </c>
      <c r="N21" s="110"/>
      <c r="O21" s="108">
        <v>0.18329995886932071</v>
      </c>
      <c r="P21" s="108">
        <v>-1.0977322683403123E-3</v>
      </c>
      <c r="Q21" s="108">
        <v>-1.0977322683625168E-3</v>
      </c>
      <c r="R21" s="109">
        <v>0</v>
      </c>
      <c r="S21" s="108">
        <v>1.4515501463474578E-2</v>
      </c>
      <c r="T21" s="14">
        <v>0.21827933238969255</v>
      </c>
      <c r="U21" s="36"/>
      <c r="V21" s="36"/>
      <c r="W21" s="36"/>
      <c r="X21" s="36"/>
      <c r="Y21" s="36"/>
      <c r="AK21" s="94"/>
      <c r="AL21" s="113"/>
      <c r="AM21" s="112"/>
      <c r="AN21" s="112"/>
      <c r="AO21" s="112"/>
      <c r="AP21" s="94"/>
    </row>
    <row r="22" spans="1:42">
      <c r="A22" s="23"/>
      <c r="B22" s="8" t="s">
        <v>116</v>
      </c>
      <c r="C22" s="62"/>
      <c r="D22" s="111">
        <v>591409.01655151555</v>
      </c>
      <c r="E22" s="110"/>
      <c r="F22" s="111">
        <v>55964.713300000003</v>
      </c>
      <c r="G22" s="108">
        <v>60.23980041848651</v>
      </c>
      <c r="H22" s="108">
        <v>62.841435863224</v>
      </c>
      <c r="I22" s="108">
        <v>4.1400000000000059</v>
      </c>
      <c r="J22" s="108">
        <v>31.7352251363676</v>
      </c>
      <c r="K22" s="108">
        <v>552.77519934378699</v>
      </c>
      <c r="L22" s="110"/>
      <c r="M22" s="142">
        <v>0.4078921343331432</v>
      </c>
      <c r="N22" s="110"/>
      <c r="O22" s="108">
        <v>0.18296440584955054</v>
      </c>
      <c r="P22" s="108">
        <v>-1.0824242660967265E-2</v>
      </c>
      <c r="Q22" s="108">
        <v>-1.0824242660933958E-2</v>
      </c>
      <c r="R22" s="109">
        <v>0</v>
      </c>
      <c r="S22" s="108">
        <v>-1.2776359319288666E-3</v>
      </c>
      <c r="T22" s="14">
        <v>0.2366471933140879</v>
      </c>
      <c r="U22" s="36"/>
      <c r="V22" s="36"/>
      <c r="W22" s="36"/>
      <c r="X22" s="36"/>
      <c r="Y22" s="36"/>
      <c r="AK22" s="94"/>
      <c r="AL22" s="113"/>
      <c r="AM22" s="112"/>
      <c r="AN22" s="112"/>
      <c r="AO22" s="112"/>
      <c r="AP22" s="94"/>
    </row>
    <row r="23" spans="1:42">
      <c r="A23" s="23"/>
      <c r="B23" s="8" t="s">
        <v>117</v>
      </c>
      <c r="C23" s="62"/>
      <c r="D23" s="111">
        <v>593735.12734613998</v>
      </c>
      <c r="E23" s="110"/>
      <c r="F23" s="111">
        <v>56066.921900000001</v>
      </c>
      <c r="G23" s="108">
        <v>60.232499932964885</v>
      </c>
      <c r="H23" s="108">
        <v>62.8338200844616</v>
      </c>
      <c r="I23" s="108">
        <v>4.1400000000000059</v>
      </c>
      <c r="J23" s="108">
        <v>31.723808287375402</v>
      </c>
      <c r="K23" s="108">
        <v>554.20421512103951</v>
      </c>
      <c r="L23" s="110"/>
      <c r="M23" s="142">
        <v>0.39331676209264366</v>
      </c>
      <c r="N23" s="110"/>
      <c r="O23" s="108">
        <v>0.18263043616806307</v>
      </c>
      <c r="P23" s="108">
        <v>-1.2119040021563166E-2</v>
      </c>
      <c r="Q23" s="108">
        <v>-1.211904002158537E-2</v>
      </c>
      <c r="R23" s="109">
        <v>0</v>
      </c>
      <c r="S23" s="108">
        <v>-3.5975320619718865E-2</v>
      </c>
      <c r="T23" s="14">
        <v>0.25851662284215315</v>
      </c>
      <c r="U23" s="36"/>
      <c r="V23" s="36"/>
      <c r="W23" s="36"/>
      <c r="X23" s="36"/>
      <c r="Y23" s="36"/>
      <c r="AK23" s="94"/>
      <c r="AL23" s="113"/>
      <c r="AM23" s="112"/>
      <c r="AN23" s="112"/>
      <c r="AO23" s="112"/>
      <c r="AP23" s="94"/>
    </row>
    <row r="24" spans="1:42">
      <c r="A24" s="23"/>
      <c r="B24" s="8" t="s">
        <v>118</v>
      </c>
      <c r="C24" s="62"/>
      <c r="D24" s="111">
        <v>596120.69812966348</v>
      </c>
      <c r="E24" s="110"/>
      <c r="F24" s="111">
        <v>56169.130499999999</v>
      </c>
      <c r="G24" s="108">
        <v>60.224324309968758</v>
      </c>
      <c r="H24" s="108">
        <v>62.825291372802802</v>
      </c>
      <c r="I24" s="108">
        <v>4.1400000000000006</v>
      </c>
      <c r="J24" s="108">
        <v>31.7113800552107</v>
      </c>
      <c r="K24" s="108">
        <v>555.71154797971622</v>
      </c>
      <c r="L24" s="110"/>
      <c r="M24" s="142">
        <v>0.40179040680756728</v>
      </c>
      <c r="N24" s="110"/>
      <c r="O24" s="108">
        <v>0.18229750543876655</v>
      </c>
      <c r="P24" s="108">
        <v>-1.35734412571753E-2</v>
      </c>
      <c r="Q24" s="108">
        <v>-1.3573441257164198E-2</v>
      </c>
      <c r="R24" s="109">
        <v>0</v>
      </c>
      <c r="S24" s="108">
        <v>-3.9176356294046144E-2</v>
      </c>
      <c r="T24" s="14">
        <v>0.27198148580438453</v>
      </c>
      <c r="U24" s="36"/>
      <c r="V24" s="36"/>
      <c r="W24" s="36"/>
      <c r="X24" s="36"/>
      <c r="Y24" s="36"/>
      <c r="AK24" s="94"/>
      <c r="AL24" s="113"/>
      <c r="AM24" s="112"/>
      <c r="AN24" s="112"/>
      <c r="AO24" s="112"/>
      <c r="AP24" s="94"/>
    </row>
    <row r="25" spans="1:42">
      <c r="A25" s="23"/>
      <c r="B25" s="8" t="s">
        <v>119</v>
      </c>
      <c r="C25" s="62"/>
      <c r="D25" s="111">
        <v>598539.99248425511</v>
      </c>
      <c r="E25" s="110"/>
      <c r="F25" s="111">
        <v>56278.441599999998</v>
      </c>
      <c r="G25" s="108">
        <v>60.217204898384402</v>
      </c>
      <c r="H25" s="108">
        <v>62.817864488195696</v>
      </c>
      <c r="I25" s="108">
        <v>4.1400000000000006</v>
      </c>
      <c r="J25" s="108">
        <v>31.699018016882999</v>
      </c>
      <c r="K25" s="108">
        <v>557.16613131109182</v>
      </c>
      <c r="L25" s="110"/>
      <c r="M25" s="142">
        <v>0.40583968350407229</v>
      </c>
      <c r="N25" s="110"/>
      <c r="O25" s="108">
        <v>0.19461063225822972</v>
      </c>
      <c r="P25" s="108">
        <v>-1.1821488519681012E-2</v>
      </c>
      <c r="Q25" s="108">
        <v>-1.1821488519703216E-2</v>
      </c>
      <c r="R25" s="109">
        <v>0</v>
      </c>
      <c r="S25" s="108">
        <v>-3.8982971747614226E-2</v>
      </c>
      <c r="T25" s="14">
        <v>0.26175150339482478</v>
      </c>
      <c r="U25" s="36"/>
      <c r="V25" s="36"/>
      <c r="W25" s="36"/>
      <c r="X25" s="36"/>
      <c r="Y25" s="36"/>
      <c r="AK25" s="94"/>
      <c r="AL25" s="113"/>
      <c r="AM25" s="112"/>
      <c r="AN25" s="112"/>
      <c r="AO25" s="112"/>
      <c r="AP25" s="94"/>
    </row>
    <row r="26" spans="1:42">
      <c r="A26" s="23"/>
      <c r="B26" s="8" t="s">
        <v>120</v>
      </c>
      <c r="C26" s="62"/>
      <c r="D26" s="279">
        <v>600977.15557997581</v>
      </c>
      <c r="E26" s="110"/>
      <c r="F26" s="111">
        <v>56387.752800000002</v>
      </c>
      <c r="G26" s="108">
        <v>60.211141698211797</v>
      </c>
      <c r="H26" s="108">
        <v>62.811539430640302</v>
      </c>
      <c r="I26" s="108">
        <v>4.1400000000000006</v>
      </c>
      <c r="J26" s="108">
        <v>31.686722172392091</v>
      </c>
      <c r="K26" s="108">
        <v>558.62323896832379</v>
      </c>
      <c r="L26" s="110"/>
      <c r="M26" s="142">
        <v>0.40718467041862549</v>
      </c>
      <c r="N26" s="110"/>
      <c r="O26" s="108">
        <v>0.19423281258734715</v>
      </c>
      <c r="P26" s="108">
        <v>-1.0068883440927934E-2</v>
      </c>
      <c r="Q26" s="108">
        <v>-1.0068883440927934E-2</v>
      </c>
      <c r="R26" s="109">
        <v>0</v>
      </c>
      <c r="S26" s="108">
        <v>-3.8789354560953004E-2</v>
      </c>
      <c r="T26" s="14">
        <v>0.26152121877960344</v>
      </c>
      <c r="U26" s="36"/>
      <c r="V26" s="36"/>
      <c r="W26" s="36"/>
      <c r="X26" s="36"/>
      <c r="Y26" s="36"/>
      <c r="AK26" s="94"/>
      <c r="AL26" s="113"/>
      <c r="AM26" s="112"/>
      <c r="AN26" s="112"/>
      <c r="AO26" s="112"/>
      <c r="AP26" s="94"/>
    </row>
    <row r="27" spans="1:42">
      <c r="A27" s="23"/>
      <c r="B27" s="8" t="s">
        <v>121</v>
      </c>
      <c r="C27" s="62"/>
      <c r="D27" s="279">
        <v>603432.33516046288</v>
      </c>
      <c r="E27" s="110"/>
      <c r="F27" s="111">
        <v>56497.063900000001</v>
      </c>
      <c r="G27" s="108">
        <v>60.206134709450751</v>
      </c>
      <c r="H27" s="108">
        <v>62.806316200136401</v>
      </c>
      <c r="I27" s="108">
        <v>4.1400000000000006</v>
      </c>
      <c r="J27" s="108">
        <v>31.674492521737999</v>
      </c>
      <c r="K27" s="108">
        <v>560.08286727500524</v>
      </c>
      <c r="L27" s="110"/>
      <c r="M27" s="142">
        <v>0.40853126573798804</v>
      </c>
      <c r="N27" s="110"/>
      <c r="O27" s="108">
        <v>0.19385610273867648</v>
      </c>
      <c r="P27" s="108">
        <v>-8.3157180213344617E-3</v>
      </c>
      <c r="Q27" s="108">
        <v>-8.3157180213233595E-3</v>
      </c>
      <c r="R27" s="109">
        <v>0</v>
      </c>
      <c r="S27" s="108">
        <v>-3.8595505674443586E-2</v>
      </c>
      <c r="T27" s="14">
        <v>0.26129029457799824</v>
      </c>
      <c r="U27" s="36"/>
      <c r="V27" s="36"/>
      <c r="W27" s="36"/>
      <c r="X27" s="36"/>
      <c r="Y27" s="36"/>
      <c r="AK27" s="94"/>
      <c r="AL27" s="113"/>
      <c r="AM27" s="112"/>
      <c r="AN27" s="112"/>
      <c r="AO27" s="112"/>
      <c r="AP27" s="94"/>
    </row>
    <row r="28" spans="1:42">
      <c r="A28" s="23"/>
      <c r="B28" s="8" t="s">
        <v>122</v>
      </c>
      <c r="C28" s="62"/>
      <c r="D28" s="279">
        <v>605952.05385301937</v>
      </c>
      <c r="E28" s="110"/>
      <c r="F28" s="111">
        <v>56606.375099999997</v>
      </c>
      <c r="G28" s="108">
        <v>60.20218393210147</v>
      </c>
      <c r="H28" s="108">
        <v>62.802194796684198</v>
      </c>
      <c r="I28" s="108">
        <v>4.1400000000000006</v>
      </c>
      <c r="J28" s="108">
        <v>31.662329064920701</v>
      </c>
      <c r="K28" s="108">
        <v>561.58799133183163</v>
      </c>
      <c r="L28" s="110"/>
      <c r="M28" s="142">
        <v>0.41756441372775566</v>
      </c>
      <c r="N28" s="110"/>
      <c r="O28" s="108">
        <v>0.19348120495867871</v>
      </c>
      <c r="P28" s="108">
        <v>-6.5620843595848299E-3</v>
      </c>
      <c r="Q28" s="108">
        <v>-6.5620843595848299E-3</v>
      </c>
      <c r="R28" s="109">
        <v>0</v>
      </c>
      <c r="S28" s="108">
        <v>-3.8401426033740638E-2</v>
      </c>
      <c r="T28" s="14">
        <v>0.26873238671794031</v>
      </c>
      <c r="U28" s="36"/>
      <c r="V28" s="36"/>
      <c r="W28" s="36"/>
      <c r="X28" s="36"/>
      <c r="Y28" s="36"/>
      <c r="AK28" s="94"/>
      <c r="AL28" s="113"/>
      <c r="AM28" s="112"/>
      <c r="AN28" s="112"/>
      <c r="AO28" s="112"/>
      <c r="AP28" s="94"/>
    </row>
    <row r="29" spans="1:42">
      <c r="A29" s="23"/>
      <c r="B29" s="8" t="s">
        <v>123</v>
      </c>
      <c r="C29" s="62"/>
      <c r="D29" s="279">
        <v>608414.27189278114</v>
      </c>
      <c r="E29" s="110"/>
      <c r="F29" s="111">
        <v>56714.631000000001</v>
      </c>
      <c r="G29" s="108">
        <v>60.195397913548042</v>
      </c>
      <c r="H29" s="108">
        <v>62.795115703680402</v>
      </c>
      <c r="I29" s="108">
        <v>4.1400000000000006</v>
      </c>
      <c r="J29" s="108">
        <v>31.648605866689891</v>
      </c>
      <c r="K29" s="108">
        <v>563.10114238849621</v>
      </c>
      <c r="L29" s="110"/>
      <c r="M29" s="142">
        <v>0.40633875635958105</v>
      </c>
      <c r="N29" s="110"/>
      <c r="O29" s="108">
        <v>0.19124330043880367</v>
      </c>
      <c r="P29" s="108">
        <v>-1.127204714214125E-2</v>
      </c>
      <c r="Q29" s="108">
        <v>-1.1272047142163455E-2</v>
      </c>
      <c r="R29" s="109">
        <v>0</v>
      </c>
      <c r="S29" s="108">
        <v>-4.3342352366659842E-2</v>
      </c>
      <c r="T29" s="14">
        <v>0.26944149091865377</v>
      </c>
      <c r="U29" s="36"/>
      <c r="V29" s="36"/>
      <c r="W29" s="36"/>
      <c r="X29" s="36"/>
      <c r="Y29" s="36"/>
      <c r="AK29" s="94"/>
      <c r="AL29" s="113"/>
      <c r="AM29" s="112"/>
      <c r="AN29" s="112"/>
      <c r="AO29" s="112"/>
      <c r="AP29" s="94"/>
    </row>
    <row r="30" spans="1:42">
      <c r="A30" s="23"/>
      <c r="B30" s="8" t="s">
        <v>124</v>
      </c>
      <c r="C30" s="62"/>
      <c r="D30" s="279">
        <v>610890.49730275956</v>
      </c>
      <c r="E30" s="110"/>
      <c r="F30" s="111">
        <v>56822.887000000002</v>
      </c>
      <c r="G30" s="108">
        <v>60.185776653790242</v>
      </c>
      <c r="H30" s="108">
        <v>62.7850789211248</v>
      </c>
      <c r="I30" s="108">
        <v>4.1400000000000006</v>
      </c>
      <c r="J30" s="108">
        <v>31.633322927045501</v>
      </c>
      <c r="K30" s="108">
        <v>564.6786798995447</v>
      </c>
      <c r="L30" s="110"/>
      <c r="M30" s="142">
        <v>0.40699660155487649</v>
      </c>
      <c r="N30" s="110"/>
      <c r="O30" s="108">
        <v>0.19087843487863854</v>
      </c>
      <c r="P30" s="108">
        <v>-1.5983380941542169E-2</v>
      </c>
      <c r="Q30" s="108">
        <v>-1.5983380941542169E-2</v>
      </c>
      <c r="R30" s="109">
        <v>0</v>
      </c>
      <c r="S30" s="108">
        <v>-4.828945612569413E-2</v>
      </c>
      <c r="T30" s="14">
        <v>0.28015171561490693</v>
      </c>
      <c r="U30" s="36"/>
      <c r="V30" s="36"/>
      <c r="W30" s="36"/>
      <c r="X30" s="36"/>
      <c r="Y30" s="36"/>
      <c r="AK30" s="94"/>
      <c r="AL30" s="113"/>
      <c r="AM30" s="112"/>
      <c r="AN30" s="112"/>
      <c r="AO30" s="112"/>
      <c r="AP30" s="94"/>
    </row>
    <row r="31" spans="1:42">
      <c r="A31" s="23"/>
      <c r="B31" s="8" t="s">
        <v>125</v>
      </c>
      <c r="C31" s="62"/>
      <c r="D31" s="279">
        <v>613406.65439669089</v>
      </c>
      <c r="E31" s="110"/>
      <c r="F31" s="111">
        <v>56931.142899999999</v>
      </c>
      <c r="G31" s="108">
        <v>60.173320152828275</v>
      </c>
      <c r="H31" s="108">
        <v>62.772084449017598</v>
      </c>
      <c r="I31" s="108">
        <v>4.1400000000000006</v>
      </c>
      <c r="J31" s="108">
        <v>31.618480245987499</v>
      </c>
      <c r="K31" s="108">
        <v>566.30919627832395</v>
      </c>
      <c r="L31" s="110"/>
      <c r="M31" s="142">
        <v>0.41188348894618532</v>
      </c>
      <c r="N31" s="110"/>
      <c r="O31" s="108">
        <v>0.19051460725674207</v>
      </c>
      <c r="P31" s="108">
        <v>-2.0696752047622002E-2</v>
      </c>
      <c r="Q31" s="108">
        <v>-2.06967520476109E-2</v>
      </c>
      <c r="R31" s="109">
        <v>0</v>
      </c>
      <c r="S31" s="108">
        <v>-4.6921030371149808E-2</v>
      </c>
      <c r="T31" s="14">
        <v>0.28875118484539275</v>
      </c>
      <c r="U31" s="36"/>
      <c r="V31" s="36"/>
      <c r="W31" s="36"/>
      <c r="X31" s="36"/>
      <c r="Y31" s="36"/>
      <c r="AK31" s="94"/>
      <c r="AL31" s="113"/>
      <c r="AM31" s="112"/>
      <c r="AN31" s="112"/>
      <c r="AO31" s="112"/>
      <c r="AP31" s="94"/>
    </row>
    <row r="32" spans="1:42">
      <c r="A32" s="23"/>
      <c r="B32" s="8" t="s">
        <v>126</v>
      </c>
      <c r="C32" s="62"/>
      <c r="D32" s="279">
        <v>615898.91969750356</v>
      </c>
      <c r="E32" s="110"/>
      <c r="F32" s="111">
        <v>57039.398800000003</v>
      </c>
      <c r="G32" s="108">
        <v>60.158028410662048</v>
      </c>
      <c r="H32" s="108">
        <v>62.756132287358703</v>
      </c>
      <c r="I32" s="108">
        <v>4.1400000000000006</v>
      </c>
      <c r="J32" s="108">
        <v>31.6029778235159</v>
      </c>
      <c r="K32" s="108">
        <v>567.95365931395645</v>
      </c>
      <c r="L32" s="110"/>
      <c r="M32" s="142">
        <v>0.40629903228941444</v>
      </c>
      <c r="N32" s="110"/>
      <c r="O32" s="108">
        <v>0.19015233927439645</v>
      </c>
      <c r="P32" s="108">
        <v>-2.54128276907295E-2</v>
      </c>
      <c r="Q32" s="108">
        <v>-2.5412827690707296E-2</v>
      </c>
      <c r="R32" s="109">
        <v>0</v>
      </c>
      <c r="S32" s="108">
        <v>-4.902962555756174E-2</v>
      </c>
      <c r="T32" s="14">
        <v>0.29038254127595753</v>
      </c>
      <c r="U32" s="36"/>
      <c r="V32" s="36"/>
      <c r="W32" s="36"/>
      <c r="X32" s="36"/>
      <c r="Y32" s="36"/>
      <c r="AK32" s="94"/>
      <c r="AL32" s="113"/>
      <c r="AM32" s="112"/>
      <c r="AN32" s="112"/>
      <c r="AO32" s="112"/>
      <c r="AP32" s="94"/>
    </row>
    <row r="33" spans="1:46">
      <c r="A33" s="23"/>
      <c r="B33" s="8" t="s">
        <v>127</v>
      </c>
      <c r="C33" s="62"/>
      <c r="D33" s="279">
        <v>618393.66248921619</v>
      </c>
      <c r="E33" s="110"/>
      <c r="F33" s="111">
        <v>57142.165099999998</v>
      </c>
      <c r="G33" s="108">
        <v>60.146559604037463</v>
      </c>
      <c r="H33" s="108">
        <v>62.744168166114598</v>
      </c>
      <c r="I33" s="108">
        <v>4.1400000000000006</v>
      </c>
      <c r="J33" s="108">
        <v>31.587276006662201</v>
      </c>
      <c r="K33" s="108">
        <v>569.62018819526895</v>
      </c>
      <c r="L33" s="110"/>
      <c r="M33" s="142">
        <v>0.40505717934007368</v>
      </c>
      <c r="N33" s="110"/>
      <c r="O33" s="108">
        <v>0.18016722153810782</v>
      </c>
      <c r="P33" s="108">
        <v>-1.9064465587692592E-2</v>
      </c>
      <c r="Q33" s="108">
        <v>-1.9064465587714796E-2</v>
      </c>
      <c r="R33" s="109">
        <v>0</v>
      </c>
      <c r="S33" s="108">
        <v>-4.9684611815337121E-2</v>
      </c>
      <c r="T33" s="14">
        <v>0.29342691150640032</v>
      </c>
      <c r="U33" s="36"/>
      <c r="V33" s="36"/>
      <c r="W33" s="36"/>
      <c r="X33" s="36"/>
      <c r="Y33" s="36"/>
      <c r="AK33" s="94"/>
      <c r="AL33" s="113"/>
      <c r="AM33" s="112"/>
      <c r="AN33" s="112"/>
      <c r="AO33" s="112"/>
      <c r="AP33" s="94"/>
    </row>
    <row r="34" spans="1:46">
      <c r="A34" s="23"/>
      <c r="B34" s="8" t="s">
        <v>128</v>
      </c>
      <c r="C34" s="62"/>
      <c r="D34" s="279">
        <v>620865.31391590962</v>
      </c>
      <c r="E34" s="110"/>
      <c r="F34" s="111">
        <v>57244.931299999997</v>
      </c>
      <c r="G34" s="108">
        <v>60.138913732954386</v>
      </c>
      <c r="H34" s="108">
        <v>62.736192085285197</v>
      </c>
      <c r="I34" s="108">
        <v>4.1400000000000006</v>
      </c>
      <c r="J34" s="108">
        <v>31.571074795426401</v>
      </c>
      <c r="K34" s="108">
        <v>571.23579389643555</v>
      </c>
      <c r="L34" s="110"/>
      <c r="M34" s="142">
        <v>0.39968899693187954</v>
      </c>
      <c r="N34" s="110"/>
      <c r="O34" s="108">
        <v>0.17984302803395469</v>
      </c>
      <c r="P34" s="108">
        <v>-1.2712067212838907E-2</v>
      </c>
      <c r="Q34" s="108">
        <v>-1.2712067212816702E-2</v>
      </c>
      <c r="R34" s="109">
        <v>0</v>
      </c>
      <c r="S34" s="108">
        <v>-5.1290308263307605E-2</v>
      </c>
      <c r="T34" s="14">
        <v>0.28362858877690744</v>
      </c>
      <c r="U34" s="36"/>
      <c r="V34" s="36"/>
      <c r="W34" s="36"/>
      <c r="X34" s="36"/>
      <c r="Y34" s="36"/>
      <c r="AK34" s="94"/>
      <c r="AL34" s="113"/>
      <c r="AM34" s="112"/>
      <c r="AN34" s="112"/>
      <c r="AO34" s="112"/>
      <c r="AP34" s="94"/>
    </row>
    <row r="35" spans="1:46">
      <c r="A35" s="23"/>
      <c r="B35" s="137" t="s">
        <v>129</v>
      </c>
      <c r="C35" s="402"/>
      <c r="D35" s="116">
        <v>623511.69727122667</v>
      </c>
      <c r="E35" s="115"/>
      <c r="F35" s="280">
        <v>57347.697500000002</v>
      </c>
      <c r="G35" s="74">
        <v>60.135090797412758</v>
      </c>
      <c r="H35" s="74">
        <v>62.7322040448704</v>
      </c>
      <c r="I35" s="74">
        <v>4.1400000000000006</v>
      </c>
      <c r="J35" s="74">
        <v>31.560474189808598</v>
      </c>
      <c r="K35" s="74">
        <v>572.87138340695105</v>
      </c>
      <c r="L35" s="115"/>
      <c r="M35" s="145">
        <v>0.42624113410778541</v>
      </c>
      <c r="N35" s="115"/>
      <c r="O35" s="74">
        <v>0.17952017351796634</v>
      </c>
      <c r="P35" s="74">
        <v>-6.3568416925563476E-3</v>
      </c>
      <c r="Q35" s="74">
        <v>-6.3568416925563476E-3</v>
      </c>
      <c r="R35" s="106">
        <v>0</v>
      </c>
      <c r="S35" s="74">
        <v>-3.3576955128999941E-2</v>
      </c>
      <c r="T35" s="150">
        <v>0.2863247590559892</v>
      </c>
      <c r="U35" s="36"/>
      <c r="V35" s="36"/>
      <c r="W35" s="36"/>
      <c r="X35" s="36"/>
      <c r="Y35" s="36"/>
      <c r="AK35" s="94"/>
      <c r="AL35" s="113"/>
      <c r="AM35" s="112"/>
      <c r="AN35" s="112"/>
      <c r="AO35" s="112"/>
      <c r="AP35" s="94"/>
    </row>
    <row r="36" spans="1:46">
      <c r="A36" s="23"/>
      <c r="B36" s="52">
        <v>2021</v>
      </c>
      <c r="C36" s="110"/>
      <c r="D36" s="111">
        <v>2146071.0031800456</v>
      </c>
      <c r="E36" s="110"/>
      <c r="F36" s="111">
        <v>53915.75</v>
      </c>
      <c r="G36" s="108">
        <v>60.358576427035487</v>
      </c>
      <c r="H36" s="108">
        <v>63.026695197834051</v>
      </c>
      <c r="I36" s="108">
        <v>4.2330769230769238</v>
      </c>
      <c r="J36" s="108">
        <v>31.16</v>
      </c>
      <c r="K36" s="108">
        <v>528.92518280062745</v>
      </c>
      <c r="L36" s="110"/>
      <c r="M36" s="108">
        <v>6.7260104971114121</v>
      </c>
      <c r="N36" s="110"/>
      <c r="O36" s="117">
        <v>0.54828497764434214</v>
      </c>
      <c r="P36" s="108">
        <v>-0.58775686027828788</v>
      </c>
      <c r="Q36" s="108">
        <v>-0.73441883514406836</v>
      </c>
      <c r="R36" s="109">
        <v>0.14841628959276124</v>
      </c>
      <c r="S36" s="108">
        <v>4.5239941588993915</v>
      </c>
      <c r="T36" s="107">
        <v>2.1974266391428632</v>
      </c>
      <c r="U36" s="36"/>
      <c r="V36" s="36"/>
      <c r="W36" s="36"/>
      <c r="X36" s="36"/>
      <c r="Y36" s="36"/>
      <c r="AK36" s="94"/>
      <c r="AL36" s="113"/>
      <c r="AM36" s="112"/>
      <c r="AN36" s="112"/>
      <c r="AO36" s="112"/>
      <c r="AP36" s="94"/>
    </row>
    <row r="37" spans="1:46">
      <c r="A37" s="23"/>
      <c r="B37" s="52">
        <v>2022</v>
      </c>
      <c r="C37" s="110"/>
      <c r="D37" s="111">
        <v>2239951.7746708081</v>
      </c>
      <c r="E37" s="110"/>
      <c r="F37" s="111">
        <v>54365.75</v>
      </c>
      <c r="G37" s="108">
        <v>60.302373226747754</v>
      </c>
      <c r="H37" s="108">
        <v>62.853749591857024</v>
      </c>
      <c r="I37" s="108">
        <v>4.0592307692307754</v>
      </c>
      <c r="J37" s="108">
        <v>31.653321023097657</v>
      </c>
      <c r="K37" s="108">
        <v>539.63035289416791</v>
      </c>
      <c r="L37" s="110"/>
      <c r="M37" s="108">
        <v>4.3745417253972407</v>
      </c>
      <c r="N37" s="110"/>
      <c r="O37" s="117">
        <v>0.83463551930558211</v>
      </c>
      <c r="P37" s="108">
        <v>-9.3115516658470732E-2</v>
      </c>
      <c r="Q37" s="108">
        <v>-0.2744005622287049</v>
      </c>
      <c r="R37" s="109">
        <v>0.18153047864605965</v>
      </c>
      <c r="S37" s="108">
        <v>1.5831868520463921</v>
      </c>
      <c r="T37" s="107">
        <v>2.0239478931324939</v>
      </c>
      <c r="U37" s="36"/>
      <c r="V37" s="36"/>
      <c r="W37" s="36"/>
      <c r="X37" s="36"/>
      <c r="Y37" s="36"/>
      <c r="AK37" s="94"/>
      <c r="AL37" s="113"/>
      <c r="AM37" s="112"/>
      <c r="AN37" s="112"/>
      <c r="AO37" s="112"/>
      <c r="AP37" s="94"/>
    </row>
    <row r="38" spans="1:46">
      <c r="A38" s="23"/>
      <c r="B38" s="52">
        <v>2023</v>
      </c>
      <c r="C38" s="110"/>
      <c r="D38" s="111">
        <v>2274147.6723952303</v>
      </c>
      <c r="E38" s="110"/>
      <c r="F38" s="111">
        <v>54800.164199999999</v>
      </c>
      <c r="G38" s="108">
        <v>60.251651029983599</v>
      </c>
      <c r="H38" s="108">
        <v>62.829092839437344</v>
      </c>
      <c r="I38" s="108">
        <v>4.1023076923076989</v>
      </c>
      <c r="J38" s="108">
        <v>31.697380846395816</v>
      </c>
      <c r="K38" s="108">
        <v>543.22937204111406</v>
      </c>
      <c r="L38" s="110"/>
      <c r="M38" s="108">
        <v>1.526635444169222</v>
      </c>
      <c r="N38" s="110"/>
      <c r="O38" s="117">
        <v>0.79905859847422267</v>
      </c>
      <c r="P38" s="108">
        <v>-8.4113102105332072E-2</v>
      </c>
      <c r="Q38" s="108">
        <v>-3.9228769293464527E-2</v>
      </c>
      <c r="R38" s="109">
        <v>-4.4899497285987071E-2</v>
      </c>
      <c r="S38" s="108">
        <v>0.13919494660925569</v>
      </c>
      <c r="T38" s="107">
        <v>0.66694156984383746</v>
      </c>
      <c r="U38" s="36"/>
      <c r="V38" s="36"/>
      <c r="W38" s="36"/>
      <c r="X38" s="36"/>
      <c r="Y38" s="36"/>
      <c r="AK38" s="94"/>
      <c r="AL38" s="113"/>
      <c r="AM38" s="112"/>
      <c r="AN38" s="112"/>
      <c r="AO38" s="112"/>
      <c r="AP38" s="94"/>
    </row>
    <row r="39" spans="1:46">
      <c r="A39" s="23"/>
      <c r="B39" s="52">
        <v>2024</v>
      </c>
      <c r="C39" s="110"/>
      <c r="D39" s="111">
        <v>2311243.7061525108</v>
      </c>
      <c r="E39" s="110"/>
      <c r="F39" s="111">
        <v>55341.757675000001</v>
      </c>
      <c r="G39" s="108">
        <v>60.229541417675186</v>
      </c>
      <c r="H39" s="108">
        <v>62.828969518258575</v>
      </c>
      <c r="I39" s="108">
        <v>4.1373076923076981</v>
      </c>
      <c r="J39" s="108">
        <v>31.709571457384275</v>
      </c>
      <c r="K39" s="108">
        <v>546.67595313106563</v>
      </c>
      <c r="L39" s="110"/>
      <c r="M39" s="108">
        <v>1.6312060209445089</v>
      </c>
      <c r="N39" s="110"/>
      <c r="O39" s="117">
        <v>0.98830629963697625</v>
      </c>
      <c r="P39" s="108">
        <v>-3.6695446399315212E-2</v>
      </c>
      <c r="Q39" s="108">
        <v>-1.9628037457586345E-4</v>
      </c>
      <c r="R39" s="109">
        <v>-3.649722861703223E-2</v>
      </c>
      <c r="S39" s="108">
        <v>3.8459363716936146E-2</v>
      </c>
      <c r="T39" s="107">
        <v>0.63446147563808175</v>
      </c>
      <c r="U39" s="36"/>
      <c r="V39" s="36"/>
      <c r="W39" s="36"/>
      <c r="X39" s="36"/>
      <c r="Y39" s="36"/>
      <c r="AK39" s="94"/>
      <c r="AL39" s="113"/>
      <c r="AM39" s="112"/>
      <c r="AN39" s="112"/>
      <c r="AO39" s="112"/>
      <c r="AP39" s="94"/>
    </row>
    <row r="40" spans="1:46">
      <c r="A40" s="23"/>
      <c r="B40" s="52">
        <v>2025</v>
      </c>
      <c r="C40" s="110"/>
      <c r="D40" s="111">
        <v>2351023.9353628634</v>
      </c>
      <c r="E40" s="110"/>
      <c r="F40" s="279">
        <v>55807.945025000001</v>
      </c>
      <c r="G40" s="108">
        <v>60.244992518082896</v>
      </c>
      <c r="H40" s="108">
        <v>62.846852199126751</v>
      </c>
      <c r="I40" s="108">
        <v>4.1400000000000059</v>
      </c>
      <c r="J40" s="108">
        <v>31.731321951925</v>
      </c>
      <c r="K40" s="108">
        <v>550.92116555993528</v>
      </c>
      <c r="L40" s="110"/>
      <c r="M40" s="108">
        <v>1.7211611698263463</v>
      </c>
      <c r="N40" s="110"/>
      <c r="O40" s="117">
        <v>0.84237900924239995</v>
      </c>
      <c r="P40" s="108">
        <v>2.5653690936411344E-2</v>
      </c>
      <c r="Q40" s="108">
        <v>2.846247679262337E-2</v>
      </c>
      <c r="R40" s="109">
        <v>-2.808504150559664E-3</v>
      </c>
      <c r="S40" s="108">
        <v>6.8592836613889929E-2</v>
      </c>
      <c r="T40" s="107">
        <v>0.776550057589942</v>
      </c>
      <c r="U40" s="36"/>
      <c r="V40" s="121"/>
      <c r="W40" s="36"/>
      <c r="X40" s="36"/>
      <c r="Y40" s="36"/>
      <c r="AK40" s="94"/>
      <c r="AL40" s="113"/>
      <c r="AM40" s="112"/>
      <c r="AN40" s="112"/>
      <c r="AO40" s="112"/>
      <c r="AP40" s="94"/>
    </row>
    <row r="41" spans="1:46">
      <c r="A41" s="23"/>
      <c r="B41" s="52">
        <v>2026</v>
      </c>
      <c r="C41" s="110"/>
      <c r="D41" s="111">
        <v>2389372.9735400346</v>
      </c>
      <c r="E41" s="110"/>
      <c r="F41" s="279">
        <v>56225.561700000006</v>
      </c>
      <c r="G41" s="108">
        <v>60.221292709882462</v>
      </c>
      <c r="H41" s="108">
        <v>62.822128844025094</v>
      </c>
      <c r="I41" s="108">
        <v>4.1400000000000023</v>
      </c>
      <c r="J41" s="108">
        <v>31.7052321329653</v>
      </c>
      <c r="K41" s="108">
        <v>556.42628334504275</v>
      </c>
      <c r="L41" s="110"/>
      <c r="M41" s="108">
        <v>1.6311632391463604</v>
      </c>
      <c r="N41" s="110"/>
      <c r="O41" s="117">
        <v>0.74831043288356991</v>
      </c>
      <c r="P41" s="108">
        <v>-3.9339050782216667E-2</v>
      </c>
      <c r="Q41" s="108">
        <v>-3.9339050782238871E-2</v>
      </c>
      <c r="R41" s="109">
        <v>0</v>
      </c>
      <c r="S41" s="108">
        <v>-8.2221027536222291E-2</v>
      </c>
      <c r="T41" s="107">
        <v>0.99925690448148252</v>
      </c>
      <c r="U41" s="36"/>
      <c r="V41" s="121"/>
      <c r="W41" s="36"/>
      <c r="X41" s="36"/>
      <c r="Y41" s="36"/>
      <c r="AK41" s="94"/>
      <c r="AL41" s="113"/>
      <c r="AM41" s="112"/>
      <c r="AN41" s="112"/>
      <c r="AO41" s="112"/>
      <c r="AP41" s="94"/>
    </row>
    <row r="42" spans="1:46">
      <c r="A42" s="23"/>
      <c r="B42" s="407">
        <v>2027</v>
      </c>
      <c r="C42" s="110"/>
      <c r="D42" s="279">
        <v>2428689.1582090231</v>
      </c>
      <c r="E42" s="110"/>
      <c r="F42" s="279">
        <v>56660.239249999999</v>
      </c>
      <c r="G42" s="108">
        <v>60.19737330222263</v>
      </c>
      <c r="H42" s="108">
        <v>62.797176405406454</v>
      </c>
      <c r="I42" s="108">
        <v>4.1400000000000006</v>
      </c>
      <c r="J42" s="108">
        <v>31.654687595098522</v>
      </c>
      <c r="K42" s="108">
        <v>562.36267022371953</v>
      </c>
      <c r="L42" s="110"/>
      <c r="M42" s="108">
        <v>1.6454603406155899</v>
      </c>
      <c r="N42" s="110"/>
      <c r="O42" s="117">
        <v>0.77309596713195372</v>
      </c>
      <c r="P42" s="108">
        <v>-3.9719186658881966E-2</v>
      </c>
      <c r="Q42" s="108">
        <v>-3.9719186658881966E-2</v>
      </c>
      <c r="R42" s="109">
        <v>0</v>
      </c>
      <c r="S42" s="108">
        <v>-0.15942017915151485</v>
      </c>
      <c r="T42" s="107">
        <v>1.0668775103485961</v>
      </c>
      <c r="U42" s="36"/>
      <c r="V42" s="36"/>
      <c r="W42" s="36"/>
      <c r="X42" s="36"/>
      <c r="Y42" s="36"/>
      <c r="AK42" s="94"/>
      <c r="AL42" s="113"/>
      <c r="AM42" s="112"/>
      <c r="AN42" s="112"/>
      <c r="AO42" s="112"/>
      <c r="AP42" s="94"/>
    </row>
    <row r="43" spans="1:46">
      <c r="A43" s="23"/>
      <c r="B43" s="403">
        <v>2028</v>
      </c>
      <c r="C43" s="115"/>
      <c r="D43" s="116">
        <v>2468564.5504993205</v>
      </c>
      <c r="E43" s="115"/>
      <c r="F43" s="116">
        <v>57089.409524999995</v>
      </c>
      <c r="G43" s="74">
        <v>60.154205475120548</v>
      </c>
      <c r="H43" s="74">
        <v>62.752144246944027</v>
      </c>
      <c r="I43" s="74">
        <v>4.1400000000000006</v>
      </c>
      <c r="J43" s="74">
        <v>31.594952217897998</v>
      </c>
      <c r="K43" s="74">
        <v>568.77970942099626</v>
      </c>
      <c r="L43" s="115"/>
      <c r="M43" s="74">
        <v>1.6418483261029015</v>
      </c>
      <c r="N43" s="115"/>
      <c r="O43" s="281">
        <v>0.75744522204783671</v>
      </c>
      <c r="P43" s="74">
        <v>-7.1710482923159624E-2</v>
      </c>
      <c r="Q43" s="74">
        <v>-7.1710482923159624E-2</v>
      </c>
      <c r="R43" s="106">
        <v>0</v>
      </c>
      <c r="S43" s="74">
        <v>-0.18870941948507802</v>
      </c>
      <c r="T43" s="114">
        <v>1.1410855551140742</v>
      </c>
      <c r="U43" s="36"/>
      <c r="V43" s="36"/>
      <c r="W43" s="36"/>
      <c r="X43" s="36"/>
      <c r="Y43" s="36"/>
      <c r="AK43" s="94"/>
      <c r="AL43" s="113"/>
      <c r="AM43" s="112"/>
      <c r="AN43" s="112"/>
      <c r="AO43" s="112"/>
      <c r="AP43" s="94"/>
    </row>
    <row r="44" spans="1:46">
      <c r="A44" s="7"/>
      <c r="B44" s="52" t="s">
        <v>143</v>
      </c>
      <c r="C44" s="110"/>
      <c r="D44" s="111">
        <v>2195173.5159036596</v>
      </c>
      <c r="E44" s="110"/>
      <c r="F44" s="111">
        <v>54020.25</v>
      </c>
      <c r="G44" s="108">
        <v>60.36800390661427</v>
      </c>
      <c r="H44" s="108">
        <v>62.961342175724873</v>
      </c>
      <c r="I44" s="108">
        <v>4.1188461538461567</v>
      </c>
      <c r="J44" s="108">
        <v>31.447499999999998</v>
      </c>
      <c r="K44" s="108">
        <v>535.10555069495376</v>
      </c>
      <c r="L44" s="110"/>
      <c r="M44" s="108">
        <v>11.310479526873074</v>
      </c>
      <c r="N44" s="110"/>
      <c r="O44" s="108">
        <v>0.65353692506917582</v>
      </c>
      <c r="P44" s="108">
        <v>-0.22743740423538661</v>
      </c>
      <c r="Q44" s="108">
        <v>-0.6239660959996618</v>
      </c>
      <c r="R44" s="109">
        <v>0.39911397503019491</v>
      </c>
      <c r="S44" s="108">
        <v>6.2539133642133482</v>
      </c>
      <c r="T44" s="107">
        <v>4.3267642823201058</v>
      </c>
      <c r="U44" s="36"/>
      <c r="V44" s="37"/>
      <c r="W44" s="36"/>
      <c r="X44" s="36"/>
      <c r="Y44" s="36"/>
      <c r="Z44" s="36"/>
      <c r="AA44" s="36"/>
      <c r="AB44" s="36"/>
      <c r="AC44" s="36"/>
      <c r="AD44" s="36"/>
      <c r="AE44" s="36"/>
      <c r="AF44" s="36"/>
      <c r="AG44" s="36"/>
      <c r="AH44" s="36"/>
      <c r="AK44" s="94"/>
      <c r="AL44" s="113"/>
      <c r="AM44" s="112"/>
      <c r="AN44" s="112"/>
      <c r="AO44" s="112"/>
      <c r="AP44" s="94"/>
      <c r="AT44" s="2"/>
    </row>
    <row r="45" spans="1:46">
      <c r="A45" s="7"/>
      <c r="B45" s="52" t="s">
        <v>144</v>
      </c>
      <c r="C45" s="110"/>
      <c r="D45" s="111">
        <v>2249744.0253201071</v>
      </c>
      <c r="E45" s="110"/>
      <c r="F45" s="111">
        <v>54485.5</v>
      </c>
      <c r="G45" s="108">
        <v>60.283120249651674</v>
      </c>
      <c r="H45" s="108">
        <v>62.840737686678892</v>
      </c>
      <c r="I45" s="108">
        <v>4.0700000000000065</v>
      </c>
      <c r="J45" s="108">
        <v>31.676854705547392</v>
      </c>
      <c r="K45" s="108">
        <v>540.56980708779599</v>
      </c>
      <c r="L45" s="110"/>
      <c r="M45" s="108">
        <v>2.4859314774478447</v>
      </c>
      <c r="N45" s="110"/>
      <c r="O45" s="108">
        <v>0.86125110490973267</v>
      </c>
      <c r="P45" s="108">
        <v>-0.14061034234941205</v>
      </c>
      <c r="Q45" s="108">
        <v>-0.19155323707898964</v>
      </c>
      <c r="R45" s="109">
        <v>5.0944478541145373E-2</v>
      </c>
      <c r="S45" s="108">
        <v>0.7293257192062752</v>
      </c>
      <c r="T45" s="107">
        <v>1.0211548704261553</v>
      </c>
      <c r="U45" s="36"/>
      <c r="V45" s="35"/>
      <c r="W45" s="36"/>
      <c r="X45" s="36"/>
      <c r="Y45" s="36"/>
      <c r="Z45" s="36"/>
      <c r="AA45" s="36"/>
      <c r="AB45" s="36"/>
      <c r="AC45" s="36"/>
      <c r="AD45" s="36"/>
      <c r="AE45" s="36"/>
      <c r="AF45" s="36"/>
      <c r="AG45" s="36"/>
      <c r="AH45" s="36"/>
      <c r="AK45" s="94"/>
      <c r="AL45" s="113"/>
      <c r="AM45" s="112"/>
      <c r="AN45" s="112"/>
      <c r="AO45" s="112"/>
      <c r="AP45" s="94"/>
      <c r="AT45" s="2"/>
    </row>
    <row r="46" spans="1:46">
      <c r="A46" s="7"/>
      <c r="B46" s="52" t="s">
        <v>145</v>
      </c>
      <c r="C46" s="110"/>
      <c r="D46" s="111">
        <v>2282271.4678696776</v>
      </c>
      <c r="E46" s="110"/>
      <c r="F46" s="111">
        <v>54921.018125000002</v>
      </c>
      <c r="G46" s="108">
        <v>60.239980134144076</v>
      </c>
      <c r="H46" s="108">
        <v>62.823977888732955</v>
      </c>
      <c r="I46" s="108">
        <v>4.1130769230769291</v>
      </c>
      <c r="J46" s="108">
        <v>31.698528221057089</v>
      </c>
      <c r="K46" s="108">
        <v>544.0556130277505</v>
      </c>
      <c r="L46" s="110"/>
      <c r="M46" s="108">
        <v>1.4458286002089649</v>
      </c>
      <c r="N46" s="110"/>
      <c r="O46" s="108">
        <v>0.79932849106643111</v>
      </c>
      <c r="P46" s="108">
        <v>-7.1562512572242998E-2</v>
      </c>
      <c r="Q46" s="108">
        <v>-2.6670275625184647E-2</v>
      </c>
      <c r="R46" s="109">
        <v>-4.4904537763915717E-2</v>
      </c>
      <c r="S46" s="108">
        <v>6.8420667743573915E-2</v>
      </c>
      <c r="T46" s="107">
        <v>0.64483918529107953</v>
      </c>
      <c r="U46" s="36"/>
      <c r="V46" s="35"/>
      <c r="W46" s="36"/>
      <c r="X46" s="36"/>
      <c r="Y46" s="36"/>
      <c r="Z46" s="36"/>
      <c r="AA46" s="36"/>
      <c r="AB46" s="36"/>
      <c r="AC46" s="36"/>
      <c r="AD46" s="36"/>
      <c r="AE46" s="36"/>
      <c r="AF46" s="36"/>
      <c r="AG46" s="36"/>
      <c r="AH46" s="36"/>
      <c r="AK46" s="94"/>
      <c r="AL46" s="113"/>
      <c r="AM46" s="112"/>
      <c r="AN46" s="112"/>
      <c r="AO46" s="112"/>
      <c r="AP46" s="94"/>
      <c r="AT46" s="2"/>
    </row>
    <row r="47" spans="1:46">
      <c r="A47" s="7"/>
      <c r="B47" s="52" t="s">
        <v>146</v>
      </c>
      <c r="C47" s="110"/>
      <c r="D47" s="111">
        <v>2321372.2487051906</v>
      </c>
      <c r="E47" s="110"/>
      <c r="F47" s="111">
        <v>55470.220199999996</v>
      </c>
      <c r="G47" s="108">
        <v>60.235378489165925</v>
      </c>
      <c r="H47" s="108">
        <v>62.8368229596974</v>
      </c>
      <c r="I47" s="108">
        <v>4.1400000000000059</v>
      </c>
      <c r="J47" s="108">
        <v>31.7157422463508</v>
      </c>
      <c r="K47" s="108">
        <v>547.64058804571584</v>
      </c>
      <c r="L47" s="110"/>
      <c r="M47" s="108">
        <v>1.7132396993952081</v>
      </c>
      <c r="N47" s="110"/>
      <c r="O47" s="108">
        <v>0.99998524016799983</v>
      </c>
      <c r="P47" s="108">
        <v>-7.63885540451259E-3</v>
      </c>
      <c r="Q47" s="108">
        <v>2.0446128048745571E-2</v>
      </c>
      <c r="R47" s="109">
        <v>-2.8077944373572628E-2</v>
      </c>
      <c r="S47" s="108">
        <v>5.4305440220026036E-2</v>
      </c>
      <c r="T47" s="107">
        <v>0.65893539780141897</v>
      </c>
      <c r="U47" s="36"/>
      <c r="V47" s="35"/>
      <c r="W47" s="36"/>
      <c r="X47" s="36"/>
      <c r="Y47" s="36"/>
      <c r="Z47" s="36"/>
      <c r="AA47" s="36"/>
      <c r="AB47" s="36"/>
      <c r="AC47" s="36"/>
      <c r="AD47" s="36"/>
      <c r="AE47" s="36"/>
      <c r="AF47" s="36"/>
      <c r="AG47" s="36"/>
      <c r="AH47" s="36"/>
      <c r="AK47" s="94"/>
      <c r="AL47" s="113"/>
      <c r="AM47" s="112"/>
      <c r="AN47" s="112"/>
      <c r="AO47" s="112"/>
      <c r="AP47" s="94"/>
      <c r="AT47" s="2"/>
    </row>
    <row r="48" spans="1:46">
      <c r="A48" s="7"/>
      <c r="B48" s="52" t="s">
        <v>147</v>
      </c>
      <c r="C48" s="110"/>
      <c r="D48" s="111">
        <v>2360720.2459697747</v>
      </c>
      <c r="E48" s="110"/>
      <c r="F48" s="111">
        <v>55913.609049999999</v>
      </c>
      <c r="G48" s="108">
        <v>60.241401238772895</v>
      </c>
      <c r="H48" s="108">
        <v>62.843105819708846</v>
      </c>
      <c r="I48" s="108">
        <v>4.1400000000000059</v>
      </c>
      <c r="J48" s="108">
        <v>31.731422177691325</v>
      </c>
      <c r="K48" s="108">
        <v>552.17965306434985</v>
      </c>
      <c r="L48" s="110"/>
      <c r="M48" s="108">
        <v>1.6950317764215406</v>
      </c>
      <c r="N48" s="110"/>
      <c r="O48" s="108">
        <v>0.79932772648341199</v>
      </c>
      <c r="P48" s="108">
        <v>9.9986913970395719E-3</v>
      </c>
      <c r="Q48" s="108">
        <v>9.9986913970395719E-3</v>
      </c>
      <c r="R48" s="109">
        <v>0</v>
      </c>
      <c r="S48" s="108">
        <v>4.9438954380232047E-2</v>
      </c>
      <c r="T48" s="107">
        <v>0.82884014036137543</v>
      </c>
      <c r="U48" s="36"/>
      <c r="V48" s="35"/>
      <c r="W48" s="36"/>
      <c r="X48" s="36"/>
      <c r="Y48" s="36"/>
      <c r="Z48" s="36"/>
      <c r="AA48" s="36"/>
      <c r="AB48" s="36"/>
      <c r="AC48" s="36"/>
      <c r="AD48" s="36"/>
      <c r="AE48" s="36"/>
      <c r="AF48" s="36"/>
      <c r="AG48" s="36"/>
      <c r="AH48" s="36"/>
      <c r="AK48" s="94"/>
      <c r="AL48" s="113"/>
      <c r="AM48" s="112"/>
      <c r="AN48" s="112"/>
      <c r="AO48" s="112"/>
      <c r="AP48" s="94"/>
      <c r="AT48" s="2"/>
    </row>
    <row r="49" spans="1:46">
      <c r="A49" s="7"/>
      <c r="B49" s="52" t="s">
        <v>148</v>
      </c>
      <c r="C49" s="110"/>
      <c r="D49" s="111">
        <v>2399070.1813543569</v>
      </c>
      <c r="E49" s="110"/>
      <c r="F49" s="111">
        <v>56333.097200000004</v>
      </c>
      <c r="G49" s="108">
        <v>60.214701404003932</v>
      </c>
      <c r="H49" s="108">
        <v>62.815252872943795</v>
      </c>
      <c r="I49" s="108">
        <v>4.1400000000000006</v>
      </c>
      <c r="J49" s="108">
        <v>31.692903191555949</v>
      </c>
      <c r="K49" s="108">
        <v>557.89594638353424</v>
      </c>
      <c r="L49" s="110"/>
      <c r="M49" s="108">
        <v>1.6245014821240744</v>
      </c>
      <c r="N49" s="110"/>
      <c r="O49" s="108">
        <v>0.75024337925473361</v>
      </c>
      <c r="P49" s="108">
        <v>-4.4321403918101687E-2</v>
      </c>
      <c r="Q49" s="108">
        <v>-4.4321403918134994E-2</v>
      </c>
      <c r="R49" s="109">
        <v>0</v>
      </c>
      <c r="S49" s="108">
        <v>-0.1213906704832679</v>
      </c>
      <c r="T49" s="107">
        <v>1.0352234616870737</v>
      </c>
      <c r="U49" s="36"/>
      <c r="V49" s="35"/>
      <c r="W49" s="36"/>
      <c r="X49" s="36"/>
      <c r="Y49" s="36"/>
      <c r="Z49" s="36"/>
      <c r="AA49" s="36"/>
      <c r="AB49" s="36"/>
      <c r="AC49" s="36"/>
      <c r="AD49" s="36"/>
      <c r="AE49" s="36"/>
      <c r="AF49" s="36"/>
      <c r="AG49" s="36"/>
      <c r="AH49" s="36"/>
      <c r="AK49" s="94"/>
      <c r="AL49" s="113"/>
      <c r="AM49" s="112"/>
      <c r="AN49" s="112"/>
      <c r="AO49" s="112"/>
      <c r="AP49" s="94"/>
      <c r="AT49" s="2"/>
    </row>
    <row r="50" spans="1:46">
      <c r="A50" s="7"/>
      <c r="B50" s="404" t="s">
        <v>149</v>
      </c>
      <c r="C50" s="405"/>
      <c r="D50" s="279">
        <v>2438663.4774452508</v>
      </c>
      <c r="E50" s="405"/>
      <c r="F50" s="111">
        <v>56768.758999999998</v>
      </c>
      <c r="G50" s="108">
        <v>60.189169663067005</v>
      </c>
      <c r="H50" s="108">
        <v>62.788618467626748</v>
      </c>
      <c r="I50" s="108">
        <v>4.1400000000000006</v>
      </c>
      <c r="J50" s="108">
        <v>31.640684526160896</v>
      </c>
      <c r="K50" s="108">
        <v>563.91925247454913</v>
      </c>
      <c r="L50" s="110"/>
      <c r="M50" s="108">
        <v>1.6503600602689295</v>
      </c>
      <c r="N50" s="110"/>
      <c r="O50" s="108">
        <v>0.77336738374824687</v>
      </c>
      <c r="P50" s="108">
        <v>-4.2401175031370197E-2</v>
      </c>
      <c r="Q50" s="108">
        <v>-4.2401175031359095E-2</v>
      </c>
      <c r="R50" s="109">
        <v>0</v>
      </c>
      <c r="S50" s="108">
        <v>-0.16476453759832754</v>
      </c>
      <c r="T50" s="107">
        <v>1.0796468642692236</v>
      </c>
      <c r="U50" s="36"/>
      <c r="V50" s="35"/>
      <c r="W50" s="36"/>
      <c r="X50" s="36"/>
      <c r="Y50" s="36"/>
      <c r="Z50" s="36"/>
      <c r="AA50" s="36"/>
      <c r="AB50" s="36"/>
      <c r="AC50" s="36"/>
      <c r="AD50" s="36"/>
      <c r="AE50" s="36"/>
      <c r="AF50" s="36"/>
      <c r="AG50" s="36"/>
      <c r="AH50" s="36"/>
      <c r="AK50" s="94"/>
      <c r="AL50" s="113"/>
      <c r="AM50" s="112"/>
      <c r="AN50" s="112"/>
      <c r="AO50" s="112"/>
      <c r="AP50" s="94"/>
      <c r="AT50" s="2"/>
    </row>
    <row r="51" spans="1:46" ht="16.149999999999999" thickBot="1">
      <c r="A51" s="7"/>
      <c r="B51" s="294" t="s">
        <v>150</v>
      </c>
      <c r="C51" s="406"/>
      <c r="D51" s="296">
        <v>2478669.5933738565</v>
      </c>
      <c r="E51" s="295"/>
      <c r="F51" s="282">
        <v>57193.548175000004</v>
      </c>
      <c r="G51" s="270">
        <v>60.144648136266667</v>
      </c>
      <c r="H51" s="270">
        <v>62.742174145907228</v>
      </c>
      <c r="I51" s="270">
        <v>4.1400000000000006</v>
      </c>
      <c r="J51" s="270">
        <v>31.580450703853277</v>
      </c>
      <c r="K51" s="270">
        <v>570.42025620315303</v>
      </c>
      <c r="L51" s="283"/>
      <c r="M51" s="270">
        <v>1.6404935038645041</v>
      </c>
      <c r="N51" s="283"/>
      <c r="O51" s="270">
        <v>0.74827983292713451</v>
      </c>
      <c r="P51" s="270">
        <v>-7.3969332106693653E-2</v>
      </c>
      <c r="Q51" s="270">
        <v>-7.396933210668255E-2</v>
      </c>
      <c r="R51" s="284">
        <v>0</v>
      </c>
      <c r="S51" s="270">
        <v>-0.19036826544576169</v>
      </c>
      <c r="T51" s="285">
        <v>1.1528252848393983</v>
      </c>
      <c r="U51" s="36"/>
      <c r="V51" s="35"/>
      <c r="W51" s="36"/>
      <c r="X51" s="36"/>
      <c r="Y51" s="36"/>
      <c r="Z51" s="36"/>
      <c r="AA51" s="36"/>
      <c r="AB51" s="36"/>
      <c r="AC51" s="36"/>
      <c r="AD51" s="36"/>
      <c r="AE51" s="36"/>
      <c r="AF51" s="36"/>
      <c r="AG51" s="36"/>
      <c r="AH51" s="36"/>
      <c r="AK51" s="94"/>
      <c r="AL51" s="113"/>
      <c r="AM51" s="112"/>
      <c r="AN51" s="112"/>
      <c r="AO51" s="112"/>
      <c r="AP51" s="94"/>
      <c r="AT51" s="2"/>
    </row>
    <row r="52" spans="1:46">
      <c r="A52" s="7"/>
      <c r="B52" s="536" t="s">
        <v>151</v>
      </c>
      <c r="C52" s="537"/>
      <c r="D52" s="537"/>
      <c r="E52" s="537"/>
      <c r="F52" s="537"/>
      <c r="G52" s="537"/>
      <c r="H52" s="537"/>
      <c r="I52" s="537"/>
      <c r="J52" s="537"/>
      <c r="K52" s="537"/>
      <c r="L52" s="537"/>
      <c r="M52" s="537"/>
      <c r="N52" s="537"/>
      <c r="O52" s="537"/>
      <c r="P52" s="537"/>
      <c r="Q52" s="537"/>
      <c r="R52" s="105"/>
      <c r="S52" s="537"/>
      <c r="T52" s="538"/>
      <c r="U52" s="36"/>
      <c r="V52" s="35"/>
      <c r="W52" s="36"/>
      <c r="X52" s="36"/>
      <c r="Y52" s="36"/>
      <c r="Z52" s="36"/>
      <c r="AA52" s="36"/>
      <c r="AB52" s="36"/>
      <c r="AC52" s="36"/>
      <c r="AD52" s="36"/>
      <c r="AE52" s="36"/>
      <c r="AF52" s="36"/>
      <c r="AG52" s="36"/>
      <c r="AH52" s="36"/>
      <c r="AK52" s="94"/>
      <c r="AL52" s="113"/>
      <c r="AM52" s="112"/>
      <c r="AN52" s="112"/>
      <c r="AO52" s="112"/>
      <c r="AP52" s="94"/>
      <c r="AT52" s="2"/>
    </row>
    <row r="53" spans="1:46">
      <c r="A53" s="7"/>
      <c r="B53" s="202" t="s">
        <v>612</v>
      </c>
      <c r="C53" s="203"/>
      <c r="D53" s="203"/>
      <c r="E53" s="203"/>
      <c r="F53" s="203"/>
      <c r="G53" s="203"/>
      <c r="H53" s="203"/>
      <c r="I53" s="203"/>
      <c r="J53" s="203"/>
      <c r="K53" s="203"/>
      <c r="L53" s="203"/>
      <c r="M53" s="203"/>
      <c r="N53" s="203"/>
      <c r="O53" s="203"/>
      <c r="P53" s="203"/>
      <c r="Q53" s="203"/>
      <c r="R53" s="256"/>
      <c r="S53" s="203"/>
      <c r="T53" s="360"/>
      <c r="U53" s="36"/>
      <c r="V53" s="35"/>
      <c r="W53" s="36"/>
      <c r="X53" s="36"/>
      <c r="Y53" s="36"/>
      <c r="Z53" s="36"/>
      <c r="AA53" s="36"/>
      <c r="AB53" s="36"/>
      <c r="AC53" s="36"/>
      <c r="AD53" s="36"/>
      <c r="AE53" s="36"/>
      <c r="AF53" s="36"/>
      <c r="AG53" s="36"/>
      <c r="AH53" s="36"/>
      <c r="AK53" s="94"/>
      <c r="AL53" s="113"/>
      <c r="AM53" s="112"/>
      <c r="AN53" s="112"/>
      <c r="AO53" s="112"/>
      <c r="AP53" s="94"/>
      <c r="AT53" s="2"/>
    </row>
    <row r="54" spans="1:46">
      <c r="A54" s="7"/>
      <c r="B54" s="69" t="s">
        <v>613</v>
      </c>
      <c r="C54" s="2"/>
      <c r="E54" s="2"/>
      <c r="L54" s="2"/>
      <c r="M54" s="2"/>
      <c r="N54" s="2"/>
      <c r="O54" s="2"/>
      <c r="P54" s="2"/>
      <c r="Q54" s="2"/>
      <c r="R54" s="72"/>
      <c r="S54" s="2"/>
      <c r="T54" s="63"/>
      <c r="U54" s="36"/>
      <c r="V54" s="35"/>
      <c r="W54" s="36"/>
      <c r="X54" s="36"/>
      <c r="Y54" s="36"/>
      <c r="Z54" s="36"/>
      <c r="AA54" s="36"/>
      <c r="AB54" s="36"/>
      <c r="AC54" s="36"/>
      <c r="AD54" s="36"/>
      <c r="AE54" s="36"/>
      <c r="AF54" s="36"/>
      <c r="AG54" s="36"/>
      <c r="AH54" s="36"/>
      <c r="AK54" s="94"/>
      <c r="AL54" s="94"/>
      <c r="AM54" s="94"/>
      <c r="AN54" s="94"/>
      <c r="AO54" s="94"/>
      <c r="AP54" s="94"/>
      <c r="AT54" s="2"/>
    </row>
    <row r="55" spans="1:46">
      <c r="A55" s="7"/>
      <c r="B55" s="69" t="s">
        <v>614</v>
      </c>
      <c r="C55" s="2"/>
      <c r="E55" s="2"/>
      <c r="L55" s="2"/>
      <c r="M55" s="2"/>
      <c r="N55" s="2"/>
      <c r="O55" s="2"/>
      <c r="P55" s="2"/>
      <c r="Q55" s="2"/>
      <c r="R55" s="72"/>
      <c r="S55" s="2"/>
      <c r="T55" s="63"/>
      <c r="U55" s="36"/>
      <c r="V55" s="35"/>
      <c r="W55" s="36"/>
      <c r="X55" s="36"/>
      <c r="Y55" s="36"/>
      <c r="Z55" s="36"/>
      <c r="AA55" s="36"/>
      <c r="AB55" s="36"/>
      <c r="AC55" s="36"/>
      <c r="AD55" s="36"/>
      <c r="AE55" s="36"/>
      <c r="AF55" s="36"/>
      <c r="AG55" s="36"/>
      <c r="AH55" s="36"/>
      <c r="AT55" s="2"/>
    </row>
    <row r="56" spans="1:46">
      <c r="A56" s="7"/>
      <c r="B56" s="69" t="s">
        <v>615</v>
      </c>
      <c r="C56" s="101"/>
      <c r="D56" s="101"/>
      <c r="E56" s="101"/>
      <c r="F56" s="101"/>
      <c r="G56" s="101"/>
      <c r="H56" s="101"/>
      <c r="I56" s="101"/>
      <c r="J56" s="101"/>
      <c r="L56" s="2"/>
      <c r="M56" s="2"/>
      <c r="N56" s="2"/>
      <c r="O56" s="2"/>
      <c r="P56" s="2"/>
      <c r="Q56" s="2"/>
      <c r="R56" s="72"/>
      <c r="S56" s="2"/>
      <c r="T56" s="63"/>
      <c r="U56" s="36"/>
      <c r="V56" s="35"/>
      <c r="W56" s="36"/>
      <c r="X56" s="36"/>
      <c r="Y56" s="36"/>
      <c r="Z56" s="36"/>
      <c r="AA56" s="36"/>
      <c r="AB56" s="36"/>
      <c r="AC56" s="36"/>
      <c r="AD56" s="36"/>
      <c r="AE56" s="36"/>
      <c r="AF56" s="36"/>
      <c r="AG56" s="36"/>
      <c r="AH56" s="36"/>
      <c r="AT56" s="2"/>
    </row>
    <row r="57" spans="1:46">
      <c r="A57" s="7"/>
      <c r="B57" s="358" t="s">
        <v>616</v>
      </c>
      <c r="C57" s="359"/>
      <c r="D57" s="359"/>
      <c r="E57" s="359"/>
      <c r="F57" s="359"/>
      <c r="G57" s="359"/>
      <c r="H57" s="359"/>
      <c r="I57" s="359"/>
      <c r="J57" s="359"/>
      <c r="K57" s="359"/>
      <c r="L57" s="359"/>
      <c r="M57" s="359"/>
      <c r="N57" s="359"/>
      <c r="O57" s="359"/>
      <c r="P57" s="359"/>
      <c r="Q57" s="359"/>
      <c r="R57" s="104"/>
      <c r="S57" s="359"/>
      <c r="T57" s="360"/>
      <c r="U57" s="36"/>
      <c r="V57" s="35"/>
      <c r="W57" s="36"/>
      <c r="X57" s="36"/>
      <c r="Y57" s="36"/>
      <c r="Z57" s="36"/>
      <c r="AA57" s="36"/>
      <c r="AB57" s="36"/>
      <c r="AC57" s="36"/>
      <c r="AD57" s="36"/>
      <c r="AE57" s="36"/>
      <c r="AF57" s="36"/>
      <c r="AG57" s="36"/>
      <c r="AH57" s="36"/>
      <c r="AT57" s="2"/>
    </row>
    <row r="58" spans="1:46">
      <c r="A58" s="7"/>
      <c r="B58" s="358" t="s">
        <v>617</v>
      </c>
      <c r="C58" s="359"/>
      <c r="D58" s="359"/>
      <c r="E58" s="359"/>
      <c r="F58" s="359"/>
      <c r="G58" s="359"/>
      <c r="H58" s="359"/>
      <c r="I58" s="359"/>
      <c r="J58" s="359"/>
      <c r="K58" s="359"/>
      <c r="L58" s="359"/>
      <c r="M58" s="359"/>
      <c r="N58" s="359"/>
      <c r="O58" s="359"/>
      <c r="P58" s="359"/>
      <c r="Q58" s="359"/>
      <c r="R58" s="104"/>
      <c r="S58" s="359"/>
      <c r="T58" s="360"/>
      <c r="U58" s="36"/>
      <c r="V58" s="35"/>
      <c r="W58" s="36"/>
      <c r="X58" s="36"/>
      <c r="Y58" s="36"/>
      <c r="Z58" s="36"/>
      <c r="AA58" s="36"/>
      <c r="AB58" s="36"/>
      <c r="AC58" s="36"/>
      <c r="AD58" s="36"/>
      <c r="AE58" s="36"/>
      <c r="AF58" s="36"/>
      <c r="AG58" s="36"/>
      <c r="AH58" s="36"/>
      <c r="AT58" s="2"/>
    </row>
    <row r="59" spans="1:46">
      <c r="A59" s="7"/>
      <c r="B59" s="69" t="s">
        <v>292</v>
      </c>
      <c r="C59" s="101"/>
      <c r="D59" s="101"/>
      <c r="E59" s="101"/>
      <c r="F59" s="101"/>
      <c r="G59" s="101"/>
      <c r="H59" s="101"/>
      <c r="I59" s="101"/>
      <c r="J59" s="101"/>
      <c r="K59" s="101"/>
      <c r="L59" s="101"/>
      <c r="M59" s="101"/>
      <c r="N59" s="101"/>
      <c r="O59" s="101"/>
      <c r="P59" s="101"/>
      <c r="Q59" s="101"/>
      <c r="R59" s="103"/>
      <c r="S59" s="101"/>
      <c r="T59" s="70"/>
      <c r="U59" s="36"/>
      <c r="V59" s="35"/>
      <c r="W59" s="36"/>
      <c r="X59" s="36"/>
      <c r="Y59" s="36"/>
      <c r="Z59" s="36"/>
      <c r="AA59" s="36"/>
      <c r="AB59" s="36"/>
      <c r="AC59" s="36"/>
      <c r="AD59" s="36"/>
      <c r="AE59" s="36"/>
      <c r="AF59" s="36"/>
      <c r="AG59" s="36"/>
      <c r="AH59" s="36"/>
      <c r="AT59" s="2"/>
    </row>
    <row r="60" spans="1:46">
      <c r="A60" s="7"/>
      <c r="B60" s="67" t="s">
        <v>618</v>
      </c>
      <c r="C60" s="100"/>
      <c r="D60" s="100"/>
      <c r="E60" s="100"/>
      <c r="F60" s="100"/>
      <c r="G60" s="100"/>
      <c r="H60" s="100"/>
      <c r="I60" s="100"/>
      <c r="J60" s="100"/>
      <c r="K60" s="100"/>
      <c r="L60" s="100"/>
      <c r="M60" s="100"/>
      <c r="N60" s="100"/>
      <c r="O60" s="100"/>
      <c r="P60" s="100"/>
      <c r="Q60" s="100"/>
      <c r="R60" s="102"/>
      <c r="S60" s="100"/>
      <c r="T60" s="68"/>
      <c r="U60" s="36"/>
      <c r="V60" s="35"/>
      <c r="W60" s="36"/>
      <c r="X60" s="36"/>
      <c r="Y60" s="36"/>
      <c r="Z60" s="36"/>
      <c r="AA60" s="36"/>
      <c r="AB60" s="36"/>
      <c r="AC60" s="36"/>
      <c r="AD60" s="36"/>
      <c r="AE60" s="36"/>
      <c r="AF60" s="36"/>
      <c r="AG60" s="36"/>
      <c r="AH60" s="36"/>
      <c r="AT60" s="2"/>
    </row>
    <row r="61" spans="1:46">
      <c r="A61" s="7"/>
      <c r="B61" s="67" t="s">
        <v>619</v>
      </c>
      <c r="C61" s="100"/>
      <c r="D61" s="100"/>
      <c r="E61" s="100"/>
      <c r="F61" s="100"/>
      <c r="G61" s="100"/>
      <c r="H61" s="100"/>
      <c r="I61" s="100"/>
      <c r="J61" s="100"/>
      <c r="K61" s="100"/>
      <c r="L61" s="100"/>
      <c r="M61" s="100"/>
      <c r="N61" s="100"/>
      <c r="O61" s="100"/>
      <c r="P61" s="100"/>
      <c r="Q61" s="100"/>
      <c r="R61" s="102"/>
      <c r="S61" s="100"/>
      <c r="T61" s="68"/>
      <c r="U61" s="36"/>
      <c r="V61" s="35"/>
      <c r="W61" s="36"/>
      <c r="X61" s="36"/>
      <c r="Y61" s="36"/>
      <c r="Z61" s="36"/>
      <c r="AA61" s="36"/>
      <c r="AB61" s="36"/>
      <c r="AC61" s="36"/>
      <c r="AD61" s="36"/>
      <c r="AE61" s="36"/>
      <c r="AF61" s="36"/>
      <c r="AG61" s="36"/>
      <c r="AH61" s="36"/>
      <c r="AT61" s="2"/>
    </row>
    <row r="62" spans="1:46" ht="16.149999999999999" thickBot="1">
      <c r="A62" s="7"/>
      <c r="B62" s="64" t="s">
        <v>620</v>
      </c>
      <c r="C62" s="65"/>
      <c r="D62" s="65"/>
      <c r="E62" s="65"/>
      <c r="F62" s="65"/>
      <c r="G62" s="65"/>
      <c r="H62" s="65"/>
      <c r="I62" s="65"/>
      <c r="J62" s="65"/>
      <c r="K62" s="65"/>
      <c r="L62" s="65"/>
      <c r="M62" s="65"/>
      <c r="N62" s="65"/>
      <c r="O62" s="65"/>
      <c r="P62" s="65"/>
      <c r="Q62" s="65"/>
      <c r="R62" s="73"/>
      <c r="S62" s="65"/>
      <c r="T62" s="66"/>
      <c r="U62" s="36"/>
      <c r="V62" s="36"/>
      <c r="W62" s="36"/>
      <c r="X62" s="36"/>
      <c r="Y62" s="36"/>
      <c r="Z62" s="36"/>
      <c r="AA62" s="36"/>
      <c r="AB62" s="36"/>
      <c r="AC62" s="36"/>
      <c r="AD62" s="36"/>
      <c r="AE62" s="36"/>
      <c r="AF62" s="36"/>
      <c r="AG62" s="36"/>
      <c r="AH62" s="36"/>
      <c r="AT62" s="2"/>
    </row>
    <row r="63" spans="1:46">
      <c r="A63" s="7"/>
      <c r="B63" s="359"/>
      <c r="C63" s="359"/>
      <c r="D63" s="359"/>
      <c r="E63" s="359"/>
      <c r="F63" s="359"/>
      <c r="G63" s="359"/>
      <c r="H63" s="359"/>
      <c r="I63" s="359"/>
      <c r="J63" s="359"/>
      <c r="K63" s="359"/>
      <c r="L63" s="359"/>
      <c r="M63" s="359"/>
      <c r="N63" s="359"/>
      <c r="O63" s="359"/>
      <c r="P63" s="359"/>
      <c r="Q63" s="359"/>
      <c r="R63" s="359"/>
      <c r="S63" s="359"/>
      <c r="T63" s="359"/>
      <c r="U63" s="359"/>
      <c r="V63" s="36"/>
      <c r="W63" s="36"/>
      <c r="X63" s="36"/>
      <c r="Y63" s="36"/>
      <c r="Z63" s="36"/>
      <c r="AA63" s="36"/>
      <c r="AB63" s="36"/>
      <c r="AC63" s="36"/>
      <c r="AD63" s="36"/>
      <c r="AE63" s="36"/>
      <c r="AF63" s="36"/>
      <c r="AG63" s="36"/>
      <c r="AH63" s="36"/>
      <c r="AT63" s="2"/>
    </row>
    <row r="64" spans="1:46">
      <c r="A64" s="7"/>
      <c r="B64" s="101"/>
      <c r="C64" s="101"/>
      <c r="D64" s="101"/>
      <c r="E64" s="101"/>
      <c r="F64" s="101"/>
      <c r="G64" s="101"/>
      <c r="H64" s="101"/>
      <c r="I64" s="101"/>
      <c r="J64" s="101"/>
      <c r="K64" s="101"/>
      <c r="L64" s="101"/>
      <c r="M64" s="101"/>
      <c r="N64" s="101"/>
      <c r="O64" s="101"/>
      <c r="P64" s="101"/>
      <c r="Q64" s="101"/>
      <c r="R64" s="101"/>
      <c r="S64" s="101"/>
      <c r="T64" s="101"/>
      <c r="U64" s="2"/>
      <c r="V64" s="36"/>
      <c r="W64" s="36"/>
      <c r="X64" s="36"/>
      <c r="Y64" s="36"/>
      <c r="Z64" s="36"/>
      <c r="AA64" s="36"/>
      <c r="AB64" s="36"/>
      <c r="AC64" s="36"/>
      <c r="AD64" s="36"/>
      <c r="AE64" s="36"/>
      <c r="AF64" s="36"/>
      <c r="AG64" s="36"/>
      <c r="AH64" s="36"/>
      <c r="AT64" s="2"/>
    </row>
    <row r="65" spans="1:46">
      <c r="A65" s="7"/>
      <c r="B65" s="100"/>
      <c r="C65" s="100"/>
      <c r="D65" s="100"/>
      <c r="E65" s="100"/>
      <c r="F65" s="100"/>
      <c r="G65" s="100"/>
      <c r="H65" s="100"/>
      <c r="I65" s="100"/>
      <c r="J65" s="100"/>
      <c r="K65" s="100"/>
      <c r="L65" s="100"/>
      <c r="M65" s="100"/>
      <c r="N65" s="100"/>
      <c r="O65" s="100"/>
      <c r="P65" s="100"/>
      <c r="Q65" s="100"/>
      <c r="R65" s="100"/>
      <c r="S65" s="100"/>
      <c r="T65" s="100"/>
      <c r="U65" s="2"/>
      <c r="V65" s="36"/>
      <c r="W65" s="36"/>
      <c r="X65" s="36"/>
      <c r="Y65" s="36"/>
      <c r="Z65" s="36"/>
      <c r="AA65" s="36"/>
      <c r="AB65" s="36"/>
      <c r="AC65" s="36"/>
      <c r="AD65" s="36"/>
      <c r="AE65" s="36"/>
      <c r="AF65" s="36"/>
      <c r="AG65" s="36"/>
      <c r="AH65" s="36"/>
      <c r="AT65" s="2"/>
    </row>
    <row r="66" spans="1:46">
      <c r="A66" s="7"/>
      <c r="B66" s="100"/>
      <c r="C66" s="100"/>
      <c r="D66" s="100"/>
      <c r="E66" s="100"/>
      <c r="F66" s="100"/>
      <c r="G66" s="100"/>
      <c r="H66" s="100"/>
      <c r="I66" s="100"/>
      <c r="J66" s="100"/>
      <c r="K66" s="100"/>
      <c r="L66" s="100"/>
      <c r="M66" s="100"/>
      <c r="N66" s="100"/>
      <c r="O66" s="100"/>
      <c r="P66" s="100"/>
      <c r="Q66" s="100"/>
      <c r="R66" s="100"/>
      <c r="S66" s="100"/>
      <c r="T66" s="100"/>
      <c r="U66" s="2"/>
      <c r="V66" s="36"/>
      <c r="W66" s="36"/>
      <c r="X66" s="36"/>
      <c r="Y66" s="36"/>
      <c r="Z66" s="36"/>
      <c r="AA66" s="36"/>
      <c r="AB66" s="36"/>
      <c r="AC66" s="36"/>
      <c r="AD66" s="36"/>
      <c r="AE66" s="36"/>
      <c r="AF66" s="36"/>
      <c r="AG66" s="36"/>
      <c r="AH66" s="36"/>
      <c r="AT66" s="2"/>
    </row>
    <row r="67" spans="1:46">
      <c r="A67" s="7"/>
      <c r="B67" s="101"/>
      <c r="C67" s="101"/>
      <c r="D67" s="101"/>
      <c r="E67" s="101"/>
      <c r="F67" s="101"/>
      <c r="G67" s="101"/>
      <c r="H67" s="101"/>
      <c r="I67" s="101"/>
      <c r="J67" s="101"/>
      <c r="K67" s="101"/>
      <c r="L67" s="101"/>
      <c r="M67" s="101"/>
      <c r="N67" s="101"/>
      <c r="O67" s="101"/>
      <c r="P67" s="101"/>
      <c r="Q67" s="101"/>
      <c r="R67" s="101"/>
      <c r="S67" s="101"/>
      <c r="T67" s="101"/>
      <c r="U67" s="359"/>
      <c r="V67" s="36"/>
      <c r="W67" s="36"/>
      <c r="X67" s="36"/>
      <c r="Y67" s="36"/>
      <c r="Z67" s="36"/>
      <c r="AA67" s="36"/>
      <c r="AB67" s="36"/>
      <c r="AC67" s="36"/>
      <c r="AD67" s="36"/>
      <c r="AE67" s="36"/>
      <c r="AF67" s="36"/>
      <c r="AG67" s="36"/>
      <c r="AH67" s="36"/>
      <c r="AT67" s="2"/>
    </row>
    <row r="68" spans="1:46" ht="18">
      <c r="A68" s="7"/>
      <c r="B68" s="99"/>
      <c r="C68" s="97"/>
      <c r="D68" s="30"/>
      <c r="E68" s="97"/>
      <c r="F68" s="30"/>
      <c r="G68" s="30"/>
      <c r="H68" s="30"/>
      <c r="I68" s="30"/>
      <c r="J68" s="30"/>
      <c r="K68" s="30"/>
      <c r="L68" s="97"/>
      <c r="M68" s="97"/>
      <c r="N68" s="97"/>
      <c r="O68" s="97"/>
      <c r="P68" s="97"/>
      <c r="Q68" s="97"/>
      <c r="R68" s="97"/>
      <c r="S68" s="97"/>
      <c r="U68" s="359"/>
      <c r="V68" s="36"/>
      <c r="W68" s="36"/>
      <c r="X68" s="36"/>
      <c r="Y68" s="36"/>
      <c r="Z68" s="36"/>
      <c r="AA68" s="36"/>
      <c r="AB68" s="36"/>
      <c r="AC68" s="36"/>
      <c r="AD68" s="36"/>
      <c r="AE68" s="36"/>
      <c r="AF68" s="36"/>
      <c r="AG68" s="36"/>
      <c r="AH68" s="36"/>
      <c r="AT68" s="2"/>
    </row>
    <row r="69" spans="1:46">
      <c r="A69" s="7"/>
      <c r="C69" s="98"/>
      <c r="E69" s="98"/>
      <c r="L69" s="98"/>
      <c r="M69" s="98"/>
      <c r="N69" s="98"/>
      <c r="O69" s="98"/>
      <c r="P69" s="98"/>
      <c r="Q69" s="98"/>
      <c r="R69" s="98"/>
      <c r="S69" s="98"/>
      <c r="U69" s="36"/>
      <c r="V69" s="36"/>
      <c r="W69" s="36"/>
      <c r="X69" s="36"/>
      <c r="Y69" s="36"/>
      <c r="Z69" s="36"/>
      <c r="AA69" s="36"/>
      <c r="AB69" s="36"/>
      <c r="AC69" s="36"/>
      <c r="AD69" s="36"/>
      <c r="AE69" s="36"/>
      <c r="AF69" s="36"/>
      <c r="AG69" s="36"/>
      <c r="AH69" s="36"/>
      <c r="AT69" s="2"/>
    </row>
    <row r="70" spans="1:46">
      <c r="A70" s="7"/>
      <c r="C70" s="97"/>
      <c r="E70" s="97"/>
      <c r="L70" s="97"/>
      <c r="M70" s="97"/>
      <c r="N70" s="97"/>
      <c r="O70" s="97"/>
      <c r="P70" s="97"/>
      <c r="Q70" s="97"/>
      <c r="R70" s="97"/>
      <c r="S70" s="97"/>
      <c r="U70" s="36"/>
      <c r="V70" s="36"/>
      <c r="W70" s="36"/>
      <c r="X70" s="36"/>
      <c r="Y70" s="36"/>
      <c r="Z70" s="36"/>
      <c r="AA70" s="36"/>
      <c r="AB70" s="36"/>
      <c r="AC70" s="36"/>
      <c r="AD70" s="36"/>
      <c r="AE70" s="36"/>
      <c r="AF70" s="36"/>
      <c r="AG70" s="36"/>
      <c r="AH70" s="36"/>
      <c r="AT70" s="2"/>
    </row>
    <row r="71" spans="1:46">
      <c r="A71" s="7"/>
      <c r="U71" s="36"/>
      <c r="V71" s="36"/>
      <c r="W71" s="36"/>
      <c r="X71" s="36"/>
      <c r="Y71" s="36"/>
      <c r="Z71" s="36"/>
      <c r="AA71" s="36"/>
      <c r="AB71" s="36"/>
      <c r="AC71" s="36"/>
      <c r="AD71" s="36"/>
      <c r="AE71" s="36"/>
      <c r="AF71" s="36"/>
      <c r="AG71" s="36"/>
      <c r="AH71" s="36"/>
      <c r="AT71" s="2"/>
    </row>
    <row r="72" spans="1:46">
      <c r="A72" s="7"/>
      <c r="U72" s="36"/>
      <c r="V72" s="36"/>
      <c r="W72" s="36"/>
      <c r="X72" s="36"/>
      <c r="Y72" s="36"/>
      <c r="Z72" s="36"/>
      <c r="AA72" s="36"/>
      <c r="AB72" s="36"/>
      <c r="AC72" s="36"/>
      <c r="AD72" s="36"/>
      <c r="AE72" s="36"/>
      <c r="AF72" s="36"/>
      <c r="AG72" s="36"/>
      <c r="AH72" s="36"/>
      <c r="AT72" s="2"/>
    </row>
    <row r="73" spans="1:46">
      <c r="A73" s="7"/>
      <c r="U73" s="36"/>
      <c r="V73" s="36"/>
      <c r="W73" s="36"/>
      <c r="X73" s="36"/>
      <c r="Y73" s="36"/>
      <c r="Z73" s="36"/>
      <c r="AA73" s="36"/>
      <c r="AB73" s="36"/>
      <c r="AC73" s="36"/>
      <c r="AD73" s="36"/>
      <c r="AE73" s="36"/>
      <c r="AF73" s="36"/>
      <c r="AG73" s="36"/>
      <c r="AH73" s="36"/>
      <c r="AT73" s="2"/>
    </row>
    <row r="74" spans="1:46">
      <c r="A74" s="7"/>
      <c r="U74" s="36"/>
      <c r="V74" s="36"/>
      <c r="W74" s="36"/>
      <c r="X74" s="36"/>
      <c r="Y74" s="36"/>
      <c r="Z74" s="36"/>
      <c r="AA74" s="36"/>
      <c r="AB74" s="36"/>
      <c r="AC74" s="36"/>
      <c r="AD74" s="36"/>
      <c r="AE74" s="36"/>
      <c r="AF74" s="36"/>
      <c r="AG74" s="36"/>
      <c r="AH74" s="36"/>
      <c r="AT74" s="2"/>
    </row>
    <row r="75" spans="1:46">
      <c r="A75" s="7"/>
      <c r="U75" s="36"/>
      <c r="V75" s="36"/>
      <c r="W75" s="36"/>
      <c r="X75" s="36"/>
      <c r="Y75" s="36"/>
      <c r="Z75" s="36"/>
      <c r="AA75" s="36"/>
      <c r="AB75" s="36"/>
      <c r="AC75" s="36"/>
      <c r="AD75" s="36"/>
      <c r="AE75" s="36"/>
      <c r="AF75" s="36"/>
      <c r="AG75" s="36"/>
      <c r="AH75" s="36"/>
      <c r="AT75" s="2"/>
    </row>
    <row r="76" spans="1:46">
      <c r="A76" s="7"/>
      <c r="U76" s="36"/>
      <c r="V76" s="36"/>
      <c r="W76" s="36"/>
      <c r="X76" s="36"/>
      <c r="Y76" s="36"/>
      <c r="Z76" s="36"/>
      <c r="AA76" s="36"/>
      <c r="AB76" s="36"/>
      <c r="AC76" s="36"/>
      <c r="AD76" s="36"/>
      <c r="AE76" s="36"/>
      <c r="AF76" s="36"/>
      <c r="AG76" s="36"/>
      <c r="AH76" s="36"/>
      <c r="AT76" s="2"/>
    </row>
    <row r="77" spans="1:46">
      <c r="A77" s="7"/>
      <c r="U77" s="36"/>
      <c r="V77" s="36"/>
      <c r="W77" s="36"/>
      <c r="X77" s="36"/>
      <c r="Y77" s="36"/>
      <c r="Z77" s="36"/>
      <c r="AA77" s="36"/>
      <c r="AB77" s="36"/>
      <c r="AC77" s="36"/>
      <c r="AD77" s="36"/>
      <c r="AE77" s="36"/>
      <c r="AF77" s="36"/>
      <c r="AG77" s="36"/>
      <c r="AH77" s="36"/>
      <c r="AT77" s="2"/>
    </row>
    <row r="78" spans="1:46">
      <c r="A78" s="7"/>
      <c r="U78" s="36"/>
      <c r="V78" s="36"/>
      <c r="W78" s="36"/>
      <c r="X78" s="36"/>
      <c r="Y78" s="36"/>
      <c r="Z78" s="36"/>
      <c r="AA78" s="36"/>
      <c r="AB78" s="36"/>
      <c r="AC78" s="36"/>
      <c r="AD78" s="36"/>
      <c r="AE78" s="36"/>
      <c r="AF78" s="36"/>
      <c r="AG78" s="36"/>
      <c r="AH78" s="36"/>
      <c r="AT78" s="2"/>
    </row>
    <row r="79" spans="1:46">
      <c r="A79" s="7"/>
      <c r="U79" s="36"/>
      <c r="V79" s="36"/>
      <c r="W79" s="36"/>
      <c r="X79" s="36"/>
      <c r="Y79" s="36"/>
      <c r="Z79" s="36"/>
      <c r="AA79" s="36"/>
      <c r="AB79" s="36"/>
      <c r="AC79" s="36"/>
      <c r="AD79" s="36"/>
      <c r="AE79" s="36"/>
      <c r="AF79" s="36"/>
      <c r="AG79" s="36"/>
      <c r="AH79" s="36"/>
      <c r="AT79" s="2"/>
    </row>
    <row r="80" spans="1:46">
      <c r="A80" s="7"/>
      <c r="U80" s="36"/>
      <c r="V80" s="36"/>
      <c r="W80" s="36"/>
      <c r="X80" s="36"/>
      <c r="Y80" s="36"/>
      <c r="Z80" s="36"/>
      <c r="AA80" s="36"/>
      <c r="AB80" s="36"/>
      <c r="AC80" s="36"/>
      <c r="AD80" s="36"/>
      <c r="AE80" s="36"/>
      <c r="AF80" s="36"/>
      <c r="AG80" s="36"/>
      <c r="AH80" s="36"/>
      <c r="AT80" s="2"/>
    </row>
    <row r="81" spans="1:46">
      <c r="A81" s="7"/>
      <c r="U81" s="36"/>
      <c r="V81" s="36"/>
      <c r="W81" s="36"/>
      <c r="X81" s="36"/>
      <c r="Y81" s="36"/>
      <c r="Z81" s="36"/>
      <c r="AA81" s="36"/>
      <c r="AB81" s="36"/>
      <c r="AC81" s="36"/>
      <c r="AD81" s="36"/>
      <c r="AE81" s="36"/>
      <c r="AF81" s="36"/>
      <c r="AG81" s="36"/>
      <c r="AH81" s="36"/>
      <c r="AT81" s="2"/>
    </row>
    <row r="82" spans="1:46">
      <c r="A82" s="7"/>
      <c r="U82" s="36"/>
      <c r="V82" s="36"/>
      <c r="W82" s="36"/>
      <c r="X82" s="36"/>
      <c r="Y82" s="36"/>
      <c r="Z82" s="36"/>
      <c r="AA82" s="36"/>
    </row>
    <row r="83" spans="1:46">
      <c r="A83" s="7"/>
      <c r="U83" s="36"/>
      <c r="V83" s="36"/>
      <c r="W83" s="36"/>
      <c r="X83" s="36"/>
      <c r="Y83" s="36"/>
      <c r="Z83" s="36"/>
      <c r="AA83" s="36"/>
    </row>
    <row r="84" spans="1:46">
      <c r="A84" s="7"/>
      <c r="U84" s="36"/>
      <c r="V84" s="36"/>
      <c r="W84" s="36"/>
      <c r="X84" s="36"/>
      <c r="Y84" s="36"/>
      <c r="Z84" s="36"/>
      <c r="AA84" s="36"/>
    </row>
    <row r="85" spans="1:46">
      <c r="A85" s="7"/>
      <c r="U85" s="36"/>
      <c r="V85" s="36"/>
      <c r="W85" s="36"/>
      <c r="X85" s="36"/>
      <c r="Y85" s="36"/>
      <c r="Z85" s="36"/>
      <c r="AA85" s="36"/>
    </row>
    <row r="86" spans="1:46">
      <c r="A86" s="7"/>
      <c r="U86" s="36"/>
      <c r="V86" s="36"/>
      <c r="W86" s="36"/>
      <c r="X86" s="36"/>
      <c r="Y86" s="36"/>
      <c r="Z86" s="36"/>
      <c r="AA86" s="36"/>
    </row>
    <row r="87" spans="1:46">
      <c r="A87" s="7"/>
      <c r="U87" s="36"/>
      <c r="V87" s="36"/>
      <c r="W87" s="36"/>
      <c r="X87" s="36"/>
      <c r="Y87" s="36"/>
      <c r="Z87" s="36"/>
      <c r="AA87" s="36"/>
    </row>
    <row r="88" spans="1:46">
      <c r="A88" s="7"/>
      <c r="U88" s="36"/>
      <c r="V88" s="36"/>
      <c r="W88" s="36"/>
      <c r="X88" s="36"/>
      <c r="Y88" s="36"/>
      <c r="Z88" s="36"/>
      <c r="AA88" s="36"/>
    </row>
    <row r="89" spans="1:46">
      <c r="A89" s="7"/>
      <c r="U89" s="36"/>
      <c r="V89" s="36"/>
      <c r="W89" s="36"/>
      <c r="X89" s="36"/>
      <c r="Y89" s="36"/>
      <c r="Z89" s="36"/>
      <c r="AA89" s="36"/>
    </row>
    <row r="90" spans="1:46">
      <c r="A90" s="7"/>
      <c r="U90" s="36"/>
      <c r="V90" s="36"/>
      <c r="W90" s="36"/>
      <c r="X90" s="36"/>
      <c r="Y90" s="36"/>
      <c r="Z90" s="36"/>
      <c r="AA90" s="36"/>
    </row>
    <row r="91" spans="1:46">
      <c r="A91" s="7"/>
      <c r="U91" s="36"/>
      <c r="V91" s="36"/>
      <c r="W91" s="36"/>
      <c r="X91" s="36"/>
      <c r="Y91" s="36"/>
      <c r="Z91" s="36"/>
      <c r="AA91" s="36"/>
    </row>
    <row r="92" spans="1:46">
      <c r="A92" s="7"/>
      <c r="U92" s="36"/>
      <c r="V92" s="36"/>
      <c r="W92" s="36"/>
      <c r="X92" s="36"/>
      <c r="Y92" s="36"/>
      <c r="Z92" s="36"/>
      <c r="AA92" s="36"/>
    </row>
    <row r="93" spans="1:46">
      <c r="A93" s="7"/>
      <c r="U93" s="36"/>
      <c r="V93" s="36"/>
      <c r="W93" s="36"/>
      <c r="X93" s="36"/>
      <c r="Y93" s="36"/>
      <c r="Z93" s="36"/>
      <c r="AA93" s="36"/>
    </row>
    <row r="94" spans="1:46">
      <c r="A94" s="7"/>
      <c r="U94" s="36"/>
      <c r="V94" s="36"/>
      <c r="W94" s="36"/>
      <c r="X94" s="36"/>
      <c r="Y94" s="36"/>
      <c r="Z94" s="36"/>
      <c r="AA94" s="36"/>
    </row>
    <row r="95" spans="1:46">
      <c r="A95" s="7"/>
      <c r="U95" s="36"/>
      <c r="V95" s="36"/>
      <c r="W95" s="36"/>
      <c r="X95" s="36"/>
      <c r="Y95" s="36"/>
      <c r="Z95" s="36"/>
      <c r="AA95" s="36"/>
    </row>
    <row r="96" spans="1:46">
      <c r="A96" s="7"/>
      <c r="U96" s="38"/>
      <c r="V96" s="36"/>
      <c r="W96" s="36"/>
      <c r="X96" s="36"/>
      <c r="Y96" s="36"/>
      <c r="Z96" s="36"/>
      <c r="AA96" s="36"/>
    </row>
    <row r="97" spans="1:27">
      <c r="A97" s="7"/>
      <c r="U97" s="38"/>
      <c r="V97" s="36"/>
      <c r="W97" s="36"/>
      <c r="X97" s="36"/>
      <c r="Y97" s="36"/>
      <c r="Z97" s="36"/>
      <c r="AA97" s="36"/>
    </row>
    <row r="98" spans="1:27">
      <c r="A98" s="7"/>
      <c r="U98" s="38"/>
      <c r="V98" s="36"/>
      <c r="W98" s="36"/>
      <c r="X98" s="36"/>
      <c r="Y98" s="36"/>
      <c r="Z98" s="36"/>
      <c r="AA98" s="36"/>
    </row>
    <row r="99" spans="1:27">
      <c r="A99" s="7"/>
      <c r="U99" s="38"/>
      <c r="V99" s="36"/>
      <c r="W99" s="36"/>
      <c r="X99" s="36"/>
      <c r="Y99" s="36"/>
      <c r="Z99" s="36"/>
      <c r="AA99" s="36"/>
    </row>
    <row r="100" spans="1:27">
      <c r="A100" s="7"/>
      <c r="U100" s="38"/>
    </row>
    <row r="101" spans="1:27">
      <c r="A101" s="7"/>
      <c r="U101" s="38"/>
    </row>
    <row r="102" spans="1:27">
      <c r="A102" s="7"/>
      <c r="U102" s="38"/>
    </row>
    <row r="103" spans="1:27">
      <c r="A103" s="7"/>
      <c r="U103" s="38"/>
    </row>
    <row r="104" spans="1:27">
      <c r="A104" s="7"/>
      <c r="U104" s="38"/>
    </row>
    <row r="105" spans="1:27">
      <c r="U105" s="38"/>
    </row>
    <row r="106" spans="1:27">
      <c r="U106" s="38"/>
    </row>
    <row r="107" spans="1:27">
      <c r="U107" s="38"/>
    </row>
    <row r="108" spans="1:27">
      <c r="U108" s="38"/>
    </row>
    <row r="109" spans="1:27">
      <c r="U109" s="38"/>
    </row>
    <row r="110" spans="1:27">
      <c r="U110" s="38"/>
    </row>
    <row r="111" spans="1:27">
      <c r="U111" s="38"/>
    </row>
    <row r="112" spans="1:27">
      <c r="U112" s="38"/>
    </row>
    <row r="113" spans="21:21">
      <c r="U113" s="38"/>
    </row>
    <row r="114" spans="21:21">
      <c r="U114" s="38"/>
    </row>
    <row r="128" spans="21:21" ht="15.75" customHeight="1"/>
    <row r="129" ht="16.5" customHeight="1"/>
    <row r="130" ht="16.5" customHeight="1"/>
    <row r="131" ht="15.75" customHeight="1"/>
    <row r="132" ht="15.75" customHeight="1"/>
    <row r="133" ht="16.5" customHeight="1"/>
  </sheetData>
  <mergeCells count="3">
    <mergeCell ref="B2:T2"/>
    <mergeCell ref="C3:K3"/>
    <mergeCell ref="L3:T3"/>
  </mergeCells>
  <phoneticPr fontId="93" type="noConversion"/>
  <hyperlinks>
    <hyperlink ref="A1" location="Contents!A1" display="Back to contents" xr:uid="{D7B7DAAC-B95C-4C62-BCBE-7FFF2F620437}"/>
  </hyperlinks>
  <pageMargins left="0.70866141732283472" right="0.70866141732283472" top="0.74803149606299213" bottom="0.74803149606299213" header="0.31496062992125984" footer="0.31496062992125984"/>
  <pageSetup paperSize="9" scale="80" orientation="portrait" r:id="rId1"/>
  <headerFooter>
    <oddHeader>&amp;C&amp;8March 2018 Economic and fiscal outlook: Supplementary economy tables</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D99E5-D9C7-4091-9737-179CA893822D}">
  <sheetPr>
    <tabColor theme="6"/>
  </sheetPr>
  <dimension ref="A1:V297"/>
  <sheetViews>
    <sheetView zoomScaleNormal="100" zoomScaleSheetLayoutView="100" workbookViewId="0"/>
  </sheetViews>
  <sheetFormatPr defaultColWidth="8.875" defaultRowHeight="14.45"/>
  <cols>
    <col min="1" max="1" width="9.125" style="17" customWidth="1"/>
    <col min="2" max="2" width="10.125" style="17" customWidth="1"/>
    <col min="3" max="3" width="12.875" style="17" customWidth="1"/>
    <col min="4" max="4" width="13.875" style="17" customWidth="1"/>
    <col min="5" max="5" width="16.125" style="17" customWidth="1"/>
    <col min="6" max="7" width="16.875" style="17" customWidth="1"/>
    <col min="8" max="8" width="16.125" style="17" customWidth="1"/>
    <col min="9" max="9" width="15.125" style="17" customWidth="1"/>
    <col min="10" max="10" width="12.125" style="17" customWidth="1"/>
    <col min="11" max="16384" width="8.875" style="17"/>
  </cols>
  <sheetData>
    <row r="1" spans="1:12" ht="33.75" customHeight="1" thickBot="1">
      <c r="A1" s="9" t="s">
        <v>24</v>
      </c>
      <c r="B1" s="359"/>
      <c r="C1" s="359"/>
      <c r="D1" s="359"/>
      <c r="E1" s="359"/>
      <c r="F1" s="359"/>
      <c r="G1" s="359"/>
      <c r="H1" s="359"/>
      <c r="L1" s="24"/>
    </row>
    <row r="2" spans="1:12" ht="19.5" customHeight="1" thickBot="1">
      <c r="B2" s="590" t="s">
        <v>621</v>
      </c>
      <c r="C2" s="688"/>
      <c r="D2" s="688"/>
      <c r="E2" s="688"/>
      <c r="F2" s="688"/>
      <c r="G2" s="688"/>
      <c r="H2" s="688"/>
      <c r="I2" s="688"/>
      <c r="J2" s="591"/>
    </row>
    <row r="3" spans="1:12" ht="85.5" customHeight="1">
      <c r="B3" s="215"/>
      <c r="C3" s="123" t="s">
        <v>622</v>
      </c>
      <c r="D3" s="123" t="s">
        <v>623</v>
      </c>
      <c r="E3" s="123" t="s">
        <v>624</v>
      </c>
      <c r="F3" s="123" t="s">
        <v>625</v>
      </c>
      <c r="G3" s="123" t="s">
        <v>626</v>
      </c>
      <c r="H3" s="123" t="s">
        <v>627</v>
      </c>
      <c r="I3" s="123" t="s">
        <v>628</v>
      </c>
      <c r="J3" s="245" t="s">
        <v>629</v>
      </c>
    </row>
    <row r="4" spans="1:12">
      <c r="B4" s="57" t="s">
        <v>45</v>
      </c>
      <c r="C4" s="186">
        <v>97.202472553333351</v>
      </c>
      <c r="D4" s="186">
        <v>3.7760126517170978</v>
      </c>
      <c r="E4" s="197">
        <v>294.88</v>
      </c>
      <c r="F4" s="246">
        <v>37150.9207001533</v>
      </c>
      <c r="G4" s="246">
        <v>43623.179014682406</v>
      </c>
      <c r="H4" s="246">
        <v>27036.3237609936</v>
      </c>
      <c r="I4" s="252">
        <v>65.121159681599238</v>
      </c>
      <c r="J4" s="248">
        <f>(E4/H4)*100</f>
        <v>1.0906808285283049</v>
      </c>
    </row>
    <row r="5" spans="1:12">
      <c r="B5" s="57" t="s">
        <v>46</v>
      </c>
      <c r="C5" s="186">
        <v>95.079499233333323</v>
      </c>
      <c r="D5" s="186">
        <v>-0.62567861674083236</v>
      </c>
      <c r="E5" s="192">
        <v>259.33000000000004</v>
      </c>
      <c r="F5" s="246">
        <v>32463.631846722499</v>
      </c>
      <c r="G5" s="246">
        <v>40065.582966967304</v>
      </c>
      <c r="H5" s="216">
        <v>27101.444920675309</v>
      </c>
      <c r="I5" s="247">
        <v>65.121159681701101</v>
      </c>
      <c r="J5" s="248">
        <f t="shared" ref="J5:J68" si="0">(E5/H5)*100</f>
        <v>0.95688625001009031</v>
      </c>
    </row>
    <row r="6" spans="1:12">
      <c r="B6" s="57" t="s">
        <v>47</v>
      </c>
      <c r="C6" s="186">
        <v>90.240346376666679</v>
      </c>
      <c r="D6" s="186">
        <v>-7.2239813597880449</v>
      </c>
      <c r="E6" s="192">
        <v>187.81</v>
      </c>
      <c r="F6" s="246">
        <v>20528.020934788299</v>
      </c>
      <c r="G6" s="246">
        <v>38606.578981546903</v>
      </c>
      <c r="H6" s="216">
        <v>27153.83207783</v>
      </c>
      <c r="I6" s="247">
        <v>52.387157154698798</v>
      </c>
      <c r="J6" s="248">
        <f t="shared" si="0"/>
        <v>0.69165191661231207</v>
      </c>
    </row>
    <row r="7" spans="1:12">
      <c r="B7" s="57" t="s">
        <v>48</v>
      </c>
      <c r="C7" s="186">
        <v>85.281189063333329</v>
      </c>
      <c r="D7" s="186">
        <v>-13.321832185089066</v>
      </c>
      <c r="E7" s="192">
        <v>174.9</v>
      </c>
      <c r="F7" s="246">
        <v>18385.5735595111</v>
      </c>
      <c r="G7" s="246">
        <v>33670.830596015789</v>
      </c>
      <c r="H7" s="216">
        <v>27206.219234984801</v>
      </c>
      <c r="I7" s="247">
        <v>52.387157154800661</v>
      </c>
      <c r="J7" s="248">
        <f t="shared" si="0"/>
        <v>0.64286771524318975</v>
      </c>
    </row>
    <row r="8" spans="1:12">
      <c r="B8" s="57" t="s">
        <v>49</v>
      </c>
      <c r="C8" s="186">
        <v>82.11729215666665</v>
      </c>
      <c r="D8" s="186">
        <v>-15.519338140693606</v>
      </c>
      <c r="E8" s="192">
        <v>170.84</v>
      </c>
      <c r="F8" s="246">
        <v>16843.196117596799</v>
      </c>
      <c r="G8" s="246">
        <v>32796.389566354796</v>
      </c>
      <c r="H8" s="216">
        <v>27258.6063921395</v>
      </c>
      <c r="I8" s="247">
        <v>52.387157154698798</v>
      </c>
      <c r="J8" s="248">
        <f t="shared" si="0"/>
        <v>0.62673783663887062</v>
      </c>
    </row>
    <row r="9" spans="1:12">
      <c r="B9" s="57" t="s">
        <v>50</v>
      </c>
      <c r="C9" s="186">
        <v>81.979265473333328</v>
      </c>
      <c r="D9" s="186">
        <v>-13.778189689294518</v>
      </c>
      <c r="E9" s="192">
        <v>193.27</v>
      </c>
      <c r="F9" s="246">
        <v>19039.864681225299</v>
      </c>
      <c r="G9" s="246">
        <v>30522.802217556899</v>
      </c>
      <c r="H9" s="216">
        <v>27310.9935492943</v>
      </c>
      <c r="I9" s="247">
        <v>52.387157154800661</v>
      </c>
      <c r="J9" s="248">
        <f t="shared" si="0"/>
        <v>0.70766374592400716</v>
      </c>
    </row>
    <row r="10" spans="1:12">
      <c r="B10" s="8" t="s">
        <v>51</v>
      </c>
      <c r="C10" s="186">
        <v>84.097438350000004</v>
      </c>
      <c r="D10" s="186">
        <v>-6.8072744324649825</v>
      </c>
      <c r="E10" s="192">
        <v>223.68</v>
      </c>
      <c r="F10" s="246">
        <v>24764.933119672402</v>
      </c>
      <c r="G10" s="246">
        <v>29052.710611442508</v>
      </c>
      <c r="H10" s="216">
        <v>27355.6625084025</v>
      </c>
      <c r="I10" s="247">
        <v>44.668959108199488</v>
      </c>
      <c r="J10" s="248">
        <f t="shared" si="0"/>
        <v>0.81767348873855639</v>
      </c>
    </row>
    <row r="11" spans="1:12">
      <c r="B11" s="8" t="s">
        <v>52</v>
      </c>
      <c r="C11" s="186">
        <v>86.842957756666678</v>
      </c>
      <c r="D11" s="186">
        <v>1.8313167422812526</v>
      </c>
      <c r="E11" s="192">
        <v>259.75</v>
      </c>
      <c r="F11" s="246">
        <v>25139.789347242804</v>
      </c>
      <c r="G11" s="246">
        <v>29445.994982038701</v>
      </c>
      <c r="H11" s="216">
        <v>27400.331467510801</v>
      </c>
      <c r="I11" s="247">
        <v>44.668959108301351</v>
      </c>
      <c r="J11" s="248">
        <f t="shared" si="0"/>
        <v>0.94798123266498258</v>
      </c>
    </row>
    <row r="12" spans="1:12">
      <c r="B12" s="8" t="s">
        <v>53</v>
      </c>
      <c r="C12" s="186">
        <v>88.43270355333334</v>
      </c>
      <c r="D12" s="186">
        <v>7.6907204692257647</v>
      </c>
      <c r="E12" s="192">
        <v>216.23</v>
      </c>
      <c r="F12" s="246">
        <v>26920.852192943101</v>
      </c>
      <c r="G12" s="246">
        <v>27204.670868922709</v>
      </c>
      <c r="H12" s="216">
        <v>27445.000426619001</v>
      </c>
      <c r="I12" s="247">
        <v>44.668959108199488</v>
      </c>
      <c r="J12" s="248">
        <f t="shared" si="0"/>
        <v>0.78786663012866187</v>
      </c>
    </row>
    <row r="13" spans="1:12">
      <c r="B13" s="8" t="s">
        <v>54</v>
      </c>
      <c r="C13" s="186">
        <v>88.78882792666667</v>
      </c>
      <c r="D13" s="186">
        <v>8.3064448235979693</v>
      </c>
      <c r="E13" s="192">
        <v>230.19</v>
      </c>
      <c r="F13" s="246">
        <v>28612.249783567</v>
      </c>
      <c r="G13" s="246">
        <v>26561.292234557601</v>
      </c>
      <c r="H13" s="216">
        <v>27489.669385727299</v>
      </c>
      <c r="I13" s="247">
        <v>44.668959108297713</v>
      </c>
      <c r="J13" s="248">
        <f t="shared" si="0"/>
        <v>0.83736911044668738</v>
      </c>
    </row>
    <row r="14" spans="1:12">
      <c r="B14" s="8" t="s">
        <v>55</v>
      </c>
      <c r="C14" s="186">
        <v>88.889779020000006</v>
      </c>
      <c r="D14" s="186">
        <v>5.6985572498118753</v>
      </c>
      <c r="E14" s="192">
        <v>226.9</v>
      </c>
      <c r="F14" s="246">
        <v>26406.858991660101</v>
      </c>
      <c r="G14" s="246">
        <v>27201.345648690396</v>
      </c>
      <c r="H14" s="216">
        <v>27530.726841655509</v>
      </c>
      <c r="I14" s="247">
        <v>41.057455928203126</v>
      </c>
      <c r="J14" s="248">
        <f t="shared" si="0"/>
        <v>0.82417003119833288</v>
      </c>
    </row>
    <row r="15" spans="1:12">
      <c r="B15" s="8" t="s">
        <v>56</v>
      </c>
      <c r="C15" s="186">
        <v>88.122795120000021</v>
      </c>
      <c r="D15" s="186">
        <v>1.4737376482724551</v>
      </c>
      <c r="E15" s="192">
        <v>210.74</v>
      </c>
      <c r="F15" s="246">
        <v>23474.796181713595</v>
      </c>
      <c r="G15" s="246">
        <v>24614.350606705</v>
      </c>
      <c r="H15" s="216">
        <v>27571.784297583701</v>
      </c>
      <c r="I15" s="247">
        <v>41.057455928199488</v>
      </c>
      <c r="J15" s="248">
        <f t="shared" si="0"/>
        <v>0.76433210751060665</v>
      </c>
    </row>
    <row r="16" spans="1:12">
      <c r="B16" s="8" t="s">
        <v>57</v>
      </c>
      <c r="C16" s="186">
        <v>87.696936550000018</v>
      </c>
      <c r="D16" s="186">
        <v>-0.83200781359079601</v>
      </c>
      <c r="E16" s="192">
        <v>208.63</v>
      </c>
      <c r="F16" s="246">
        <v>26048.962951038509</v>
      </c>
      <c r="G16" s="246">
        <v>25712.2882763251</v>
      </c>
      <c r="H16" s="216">
        <v>27612.841753511901</v>
      </c>
      <c r="I16" s="247">
        <v>41.057455928199488</v>
      </c>
      <c r="J16" s="248">
        <f t="shared" si="0"/>
        <v>0.75555425212063043</v>
      </c>
    </row>
    <row r="17" spans="2:10">
      <c r="B17" s="8" t="s">
        <v>58</v>
      </c>
      <c r="C17" s="186">
        <v>87.230036513333346</v>
      </c>
      <c r="D17" s="186">
        <v>-1.7556166127350781</v>
      </c>
      <c r="E17" s="192">
        <v>216.58999999999992</v>
      </c>
      <c r="F17" s="246">
        <v>26373.889264282399</v>
      </c>
      <c r="G17" s="246">
        <v>27118.531514786398</v>
      </c>
      <c r="H17" s="216">
        <v>27653.8992094401</v>
      </c>
      <c r="I17" s="247">
        <v>41.057455928199488</v>
      </c>
      <c r="J17" s="248">
        <f t="shared" si="0"/>
        <v>0.78321685618230452</v>
      </c>
    </row>
    <row r="18" spans="2:10">
      <c r="B18" s="8" t="s">
        <v>59</v>
      </c>
      <c r="C18" s="186">
        <v>87.120810959999986</v>
      </c>
      <c r="D18" s="186">
        <v>-1.990069138997419</v>
      </c>
      <c r="E18" s="192">
        <v>227.58</v>
      </c>
      <c r="F18" s="246">
        <v>27080.525243963999</v>
      </c>
      <c r="G18" s="246">
        <v>25760.423896265391</v>
      </c>
      <c r="H18" s="216">
        <v>27693.9724926702</v>
      </c>
      <c r="I18" s="247">
        <v>40.073283230100067</v>
      </c>
      <c r="J18" s="248">
        <f t="shared" si="0"/>
        <v>0.8217672638341571</v>
      </c>
    </row>
    <row r="19" spans="2:10">
      <c r="B19" s="8" t="s">
        <v>60</v>
      </c>
      <c r="C19" s="186">
        <v>87.061605526666654</v>
      </c>
      <c r="D19" s="186">
        <v>-1.2042169019812698</v>
      </c>
      <c r="E19" s="192">
        <v>229.89</v>
      </c>
      <c r="F19" s="246">
        <v>28373.904657434701</v>
      </c>
      <c r="G19" s="246">
        <v>26790.595755035494</v>
      </c>
      <c r="H19" s="216">
        <v>27734.045775900398</v>
      </c>
      <c r="I19" s="247">
        <v>40.073283230198285</v>
      </c>
      <c r="J19" s="248">
        <f t="shared" si="0"/>
        <v>0.82890899458947231</v>
      </c>
    </row>
    <row r="20" spans="2:10">
      <c r="B20" s="8" t="s">
        <v>61</v>
      </c>
      <c r="C20" s="186">
        <v>87.26946899666666</v>
      </c>
      <c r="D20" s="186">
        <v>-0.48743726993204506</v>
      </c>
      <c r="E20" s="192">
        <v>241.84</v>
      </c>
      <c r="F20" s="246">
        <v>25436.9329384913</v>
      </c>
      <c r="G20" s="246">
        <v>29393.3537812379</v>
      </c>
      <c r="H20" s="216">
        <v>27774.119059130491</v>
      </c>
      <c r="I20" s="247">
        <v>40.073283230100067</v>
      </c>
      <c r="J20" s="248">
        <f t="shared" si="0"/>
        <v>0.87073868836353707</v>
      </c>
    </row>
    <row r="21" spans="2:10">
      <c r="B21" s="8" t="s">
        <v>62</v>
      </c>
      <c r="C21" s="186">
        <v>87.739439559999994</v>
      </c>
      <c r="D21" s="186">
        <v>0.58397665188272274</v>
      </c>
      <c r="E21" s="192">
        <v>225.82</v>
      </c>
      <c r="F21" s="246">
        <v>23384.981163946391</v>
      </c>
      <c r="G21" s="246">
        <v>26524.789898999501</v>
      </c>
      <c r="H21" s="216">
        <v>27814.1923423607</v>
      </c>
      <c r="I21" s="247">
        <v>40.07328323020193</v>
      </c>
      <c r="J21" s="248">
        <f t="shared" si="0"/>
        <v>0.81188767669546413</v>
      </c>
    </row>
    <row r="22" spans="2:10">
      <c r="B22" s="8" t="s">
        <v>63</v>
      </c>
      <c r="C22" s="186">
        <v>87.581619126666652</v>
      </c>
      <c r="D22" s="186">
        <v>0.52893007031149519</v>
      </c>
      <c r="E22" s="192">
        <v>228.31</v>
      </c>
      <c r="F22" s="246">
        <v>25047.663893799199</v>
      </c>
      <c r="G22" s="246">
        <v>25833.567571867909</v>
      </c>
      <c r="H22" s="216">
        <v>27853.725838398699</v>
      </c>
      <c r="I22" s="247">
        <v>39.533496037998702</v>
      </c>
      <c r="J22" s="248">
        <f t="shared" si="0"/>
        <v>0.8196749021104226</v>
      </c>
    </row>
    <row r="23" spans="2:10">
      <c r="B23" s="8" t="s">
        <v>64</v>
      </c>
      <c r="C23" s="186">
        <v>87.890622846666659</v>
      </c>
      <c r="D23" s="186">
        <v>0.95221919580392722</v>
      </c>
      <c r="E23" s="192">
        <v>235.27</v>
      </c>
      <c r="F23" s="246">
        <v>26067.545078785301</v>
      </c>
      <c r="G23" s="246">
        <v>26181.989288417797</v>
      </c>
      <c r="H23" s="216">
        <v>27893.259334436701</v>
      </c>
      <c r="I23" s="247">
        <v>39.533496038002333</v>
      </c>
      <c r="J23" s="248">
        <f t="shared" si="0"/>
        <v>0.84346543076641578</v>
      </c>
    </row>
    <row r="24" spans="2:10">
      <c r="B24" s="8" t="s">
        <v>65</v>
      </c>
      <c r="C24" s="186">
        <v>88.392519686666674</v>
      </c>
      <c r="D24" s="186">
        <v>1.2868769604211794</v>
      </c>
      <c r="E24" s="192">
        <v>239.08</v>
      </c>
      <c r="F24" s="246">
        <v>26788.152793488996</v>
      </c>
      <c r="G24" s="246">
        <v>24505.0814031884</v>
      </c>
      <c r="H24" s="216">
        <v>27932.792830474795</v>
      </c>
      <c r="I24" s="247">
        <v>39.533496038096928</v>
      </c>
      <c r="J24" s="248">
        <f t="shared" si="0"/>
        <v>0.8559115497364902</v>
      </c>
    </row>
    <row r="25" spans="2:10">
      <c r="B25" s="8" t="s">
        <v>66</v>
      </c>
      <c r="C25" s="186">
        <v>89.126897499999998</v>
      </c>
      <c r="D25" s="186">
        <v>1.5813389588056337</v>
      </c>
      <c r="E25" s="192">
        <v>259.76</v>
      </c>
      <c r="F25" s="246">
        <v>29905.909795363899</v>
      </c>
      <c r="G25" s="246">
        <v>27035.960154333399</v>
      </c>
      <c r="H25" s="216">
        <v>27972.326326512801</v>
      </c>
      <c r="I25" s="247">
        <v>39.533496038002333</v>
      </c>
      <c r="J25" s="248">
        <f t="shared" si="0"/>
        <v>0.92863209504957622</v>
      </c>
    </row>
    <row r="26" spans="2:10">
      <c r="B26" s="8" t="s">
        <v>67</v>
      </c>
      <c r="C26" s="186">
        <v>90.148868089999979</v>
      </c>
      <c r="D26" s="186">
        <v>2.9312645609124832</v>
      </c>
      <c r="E26" s="192">
        <v>274.05</v>
      </c>
      <c r="F26" s="246">
        <v>31462.209450217</v>
      </c>
      <c r="G26" s="246">
        <v>27461.500003010999</v>
      </c>
      <c r="H26" s="216">
        <v>28016.594062893899</v>
      </c>
      <c r="I26" s="247">
        <v>44.267736381098075</v>
      </c>
      <c r="J26" s="248">
        <f t="shared" si="0"/>
        <v>0.97817029216610196</v>
      </c>
    </row>
    <row r="27" spans="2:10">
      <c r="B27" s="8" t="s">
        <v>68</v>
      </c>
      <c r="C27" s="186">
        <v>91.802506306666672</v>
      </c>
      <c r="D27" s="186">
        <v>4.4508541790910572</v>
      </c>
      <c r="E27" s="192">
        <v>294.04000000000002</v>
      </c>
      <c r="F27" s="246">
        <v>30818.030064276001</v>
      </c>
      <c r="G27" s="246">
        <v>27492.158561671909</v>
      </c>
      <c r="H27" s="216">
        <v>28060.861799275099</v>
      </c>
      <c r="I27" s="247">
        <v>44.267736381199938</v>
      </c>
      <c r="J27" s="248">
        <f t="shared" si="0"/>
        <v>1.0478651799910008</v>
      </c>
    </row>
    <row r="28" spans="2:10">
      <c r="B28" s="8" t="s">
        <v>69</v>
      </c>
      <c r="C28" s="186">
        <v>94.062605973333348</v>
      </c>
      <c r="D28" s="186">
        <v>6.4146675609723092</v>
      </c>
      <c r="E28" s="192">
        <v>311.1400000000001</v>
      </c>
      <c r="F28" s="246">
        <v>36315.579054586</v>
      </c>
      <c r="G28" s="246">
        <v>28173.464612242493</v>
      </c>
      <c r="H28" s="216">
        <v>28105.129535656299</v>
      </c>
      <c r="I28" s="247">
        <v>44.267736381199938</v>
      </c>
      <c r="J28" s="248">
        <f t="shared" si="0"/>
        <v>1.1070576977959283</v>
      </c>
    </row>
    <row r="29" spans="2:10">
      <c r="B29" s="8" t="s">
        <v>70</v>
      </c>
      <c r="C29" s="186">
        <v>96.391542393333339</v>
      </c>
      <c r="D29" s="186">
        <v>8.1509006788139882</v>
      </c>
      <c r="E29" s="192">
        <v>311.61</v>
      </c>
      <c r="F29" s="246">
        <v>34165.470380512103</v>
      </c>
      <c r="G29" s="246">
        <v>29041.528257295799</v>
      </c>
      <c r="H29" s="216">
        <v>28149.3972720374</v>
      </c>
      <c r="I29" s="247">
        <v>44.267736381101713</v>
      </c>
      <c r="J29" s="248">
        <f t="shared" si="0"/>
        <v>1.1069864018351192</v>
      </c>
    </row>
    <row r="30" spans="2:10">
      <c r="B30" s="8" t="s">
        <v>71</v>
      </c>
      <c r="C30" s="186">
        <v>98.208802953333318</v>
      </c>
      <c r="D30" s="186">
        <v>8.940694469160416</v>
      </c>
      <c r="E30" s="192">
        <v>304.09000000000009</v>
      </c>
      <c r="F30" s="246">
        <v>32989.51373369561</v>
      </c>
      <c r="G30" s="246">
        <v>28757.537128526801</v>
      </c>
      <c r="H30" s="216">
        <v>28202.002971829799</v>
      </c>
      <c r="I30" s="247">
        <v>52.605699792398809</v>
      </c>
      <c r="J30" s="248">
        <f t="shared" si="0"/>
        <v>1.078256747592528</v>
      </c>
    </row>
    <row r="31" spans="2:10">
      <c r="B31" s="8" t="s">
        <v>72</v>
      </c>
      <c r="C31" s="186">
        <v>99.566378973333329</v>
      </c>
      <c r="D31" s="186">
        <v>8.4571467370742717</v>
      </c>
      <c r="E31" s="192">
        <v>296.28999999999991</v>
      </c>
      <c r="F31" s="246">
        <v>31666.158611940398</v>
      </c>
      <c r="G31" s="246">
        <v>28858.606102939601</v>
      </c>
      <c r="H31" s="216">
        <v>28254.6086716221</v>
      </c>
      <c r="I31" s="247">
        <v>52.605699792300584</v>
      </c>
      <c r="J31" s="248">
        <f t="shared" si="0"/>
        <v>1.0486430848981561</v>
      </c>
    </row>
    <row r="32" spans="2:10">
      <c r="B32" s="8" t="s">
        <v>73</v>
      </c>
      <c r="C32" s="186">
        <v>100.4062972</v>
      </c>
      <c r="D32" s="186">
        <v>6.7441159651318694</v>
      </c>
      <c r="E32" s="192">
        <v>287.35000000000002</v>
      </c>
      <c r="F32" s="246">
        <v>38863.282214413804</v>
      </c>
      <c r="G32" s="246">
        <v>32242.738393612995</v>
      </c>
      <c r="H32" s="216">
        <v>28307.2143714144</v>
      </c>
      <c r="I32" s="247">
        <v>52.605699792300584</v>
      </c>
      <c r="J32" s="248">
        <f t="shared" si="0"/>
        <v>1.0151122474635863</v>
      </c>
    </row>
    <row r="33" spans="2:10">
      <c r="B33" s="8" t="s">
        <v>74</v>
      </c>
      <c r="C33" s="186">
        <v>101.48587643333332</v>
      </c>
      <c r="D33" s="186">
        <v>5.2850425602820383</v>
      </c>
      <c r="E33" s="192">
        <v>304.64</v>
      </c>
      <c r="F33" s="246">
        <v>35443.761873312098</v>
      </c>
      <c r="G33" s="246">
        <v>33289.853861412506</v>
      </c>
      <c r="H33" s="216">
        <v>28359.820071206701</v>
      </c>
      <c r="I33" s="247">
        <v>52.605699792300584</v>
      </c>
      <c r="J33" s="248">
        <f t="shared" si="0"/>
        <v>1.0741958137784393</v>
      </c>
    </row>
    <row r="34" spans="2:10">
      <c r="B34" s="8" t="s">
        <v>75</v>
      </c>
      <c r="C34" s="186">
        <v>103.59384813333334</v>
      </c>
      <c r="D34" s="186">
        <v>5.4832611925418551</v>
      </c>
      <c r="E34" s="192">
        <v>314.89</v>
      </c>
      <c r="F34" s="246">
        <v>35030.314255051511</v>
      </c>
      <c r="G34" s="246">
        <v>34038.294289857899</v>
      </c>
      <c r="H34" s="216">
        <v>28418.508579921501</v>
      </c>
      <c r="I34" s="247">
        <v>58.688508714800264</v>
      </c>
      <c r="J34" s="248">
        <f t="shared" si="0"/>
        <v>1.1080454806923925</v>
      </c>
    </row>
    <row r="35" spans="2:10">
      <c r="B35" s="8" t="s">
        <v>76</v>
      </c>
      <c r="C35" s="186">
        <v>106.0413415</v>
      </c>
      <c r="D35" s="186">
        <v>6.503161602774421</v>
      </c>
      <c r="E35" s="192">
        <v>319.06</v>
      </c>
      <c r="F35" s="246">
        <v>35965.711193759889</v>
      </c>
      <c r="G35" s="246">
        <v>34315.910008220897</v>
      </c>
      <c r="H35" s="216">
        <v>28477.197088636301</v>
      </c>
      <c r="I35" s="247">
        <v>58.688508714800264</v>
      </c>
      <c r="J35" s="248">
        <f t="shared" si="0"/>
        <v>1.1204052105511448</v>
      </c>
    </row>
    <row r="36" spans="2:10">
      <c r="B36" s="8" t="s">
        <v>77</v>
      </c>
      <c r="C36" s="186">
        <v>108.32251846666668</v>
      </c>
      <c r="D36" s="186">
        <v>7.8841880314521662</v>
      </c>
      <c r="E36" s="192">
        <v>385.89</v>
      </c>
      <c r="F36" s="246">
        <v>35475.796404528803</v>
      </c>
      <c r="G36" s="246">
        <v>33709.027820229399</v>
      </c>
      <c r="H36" s="216">
        <v>28535.885597351109</v>
      </c>
      <c r="I36" s="247">
        <v>58.688508714800264</v>
      </c>
      <c r="J36" s="248">
        <f t="shared" si="0"/>
        <v>1.3522972633301447</v>
      </c>
    </row>
    <row r="37" spans="2:10">
      <c r="B37" s="8" t="s">
        <v>78</v>
      </c>
      <c r="C37" s="186">
        <v>109.63509386666668</v>
      </c>
      <c r="D37" s="186">
        <v>8.0299029970802174</v>
      </c>
      <c r="E37" s="192">
        <v>265.73</v>
      </c>
      <c r="F37" s="246">
        <v>37938.362243192198</v>
      </c>
      <c r="G37" s="246">
        <v>34292.170233242701</v>
      </c>
      <c r="H37" s="216">
        <v>28594.574106065891</v>
      </c>
      <c r="I37" s="247">
        <v>58.688508714796626</v>
      </c>
      <c r="J37" s="248">
        <f t="shared" si="0"/>
        <v>0.92930217814864935</v>
      </c>
    </row>
    <row r="38" spans="2:10">
      <c r="B38" s="8" t="s">
        <v>79</v>
      </c>
      <c r="C38" s="186">
        <v>110.56167903333332</v>
      </c>
      <c r="D38" s="186">
        <v>6.7261049044455179</v>
      </c>
      <c r="E38" s="192">
        <v>289.8</v>
      </c>
      <c r="F38" s="246">
        <v>39812.919461578582</v>
      </c>
      <c r="G38" s="246">
        <v>37779.808795588098</v>
      </c>
      <c r="H38" s="216">
        <v>28659.392425315691</v>
      </c>
      <c r="I38" s="247">
        <v>64.81831924979997</v>
      </c>
      <c r="J38" s="248">
        <f t="shared" si="0"/>
        <v>1.0111868238491024</v>
      </c>
    </row>
    <row r="39" spans="2:10">
      <c r="B39" s="8" t="s">
        <v>80</v>
      </c>
      <c r="C39" s="186">
        <v>111.71239063333331</v>
      </c>
      <c r="D39" s="186">
        <v>5.3479605718995016</v>
      </c>
      <c r="E39" s="192">
        <v>290.59000000000009</v>
      </c>
      <c r="F39" s="246">
        <v>39460.9732114738</v>
      </c>
      <c r="G39" s="246">
        <v>33433.737320537999</v>
      </c>
      <c r="H39" s="216">
        <v>28724.2107445656</v>
      </c>
      <c r="I39" s="247">
        <v>64.818319249901833</v>
      </c>
      <c r="J39" s="248">
        <f t="shared" si="0"/>
        <v>1.0116552986750993</v>
      </c>
    </row>
    <row r="40" spans="2:10">
      <c r="B40" s="8" t="s">
        <v>81</v>
      </c>
      <c r="C40" s="186">
        <v>113.07443483333334</v>
      </c>
      <c r="D40" s="186">
        <v>4.3868222729043449</v>
      </c>
      <c r="E40" s="192">
        <v>306.35000000000002</v>
      </c>
      <c r="F40" s="246">
        <v>40619.866627162002</v>
      </c>
      <c r="G40" s="246">
        <v>40088.507302312602</v>
      </c>
      <c r="H40" s="216">
        <v>28789.0291</v>
      </c>
      <c r="I40" s="247">
        <v>64.818319200000005</v>
      </c>
      <c r="J40" s="248">
        <f t="shared" si="0"/>
        <v>1.0641206375382768</v>
      </c>
    </row>
    <row r="41" spans="2:10">
      <c r="B41" s="8" t="s">
        <v>82</v>
      </c>
      <c r="C41" s="186">
        <v>114.42667496666668</v>
      </c>
      <c r="D41" s="186">
        <v>4.3704811397592414</v>
      </c>
      <c r="E41" s="192">
        <v>309.75</v>
      </c>
      <c r="F41" s="246">
        <v>42110.280735514003</v>
      </c>
      <c r="G41" s="246">
        <v>40074.784187290803</v>
      </c>
      <c r="H41" s="216">
        <v>28853.847399999999</v>
      </c>
      <c r="I41" s="247">
        <v>64.818319200000005</v>
      </c>
      <c r="J41" s="248">
        <f t="shared" si="0"/>
        <v>1.0735136833086598</v>
      </c>
    </row>
    <row r="42" spans="2:10">
      <c r="B42" s="8" t="s">
        <v>83</v>
      </c>
      <c r="C42" s="186">
        <v>115.8453963</v>
      </c>
      <c r="D42" s="186">
        <v>4.7789770496101891</v>
      </c>
      <c r="E42" s="192">
        <v>306.64999999999998</v>
      </c>
      <c r="F42" s="246">
        <v>36707.113871802707</v>
      </c>
      <c r="G42" s="246">
        <v>38846.526187361102</v>
      </c>
      <c r="H42" s="216">
        <v>28921.1633</v>
      </c>
      <c r="I42" s="247">
        <v>67.315952300000021</v>
      </c>
      <c r="J42" s="248">
        <f t="shared" si="0"/>
        <v>1.060296215678157</v>
      </c>
    </row>
    <row r="43" spans="2:10">
      <c r="B43" s="8" t="s">
        <v>84</v>
      </c>
      <c r="C43" s="186">
        <v>116.88009750000001</v>
      </c>
      <c r="D43" s="186">
        <v>4.6259030331096795</v>
      </c>
      <c r="E43" s="192">
        <v>300.39</v>
      </c>
      <c r="F43" s="246">
        <v>40799.019680618017</v>
      </c>
      <c r="G43" s="246">
        <v>39019.389027158802</v>
      </c>
      <c r="H43" s="216">
        <v>28988.479299999999</v>
      </c>
      <c r="I43" s="247">
        <v>67.315952300000021</v>
      </c>
      <c r="J43" s="248">
        <f t="shared" si="0"/>
        <v>1.0362392483278693</v>
      </c>
    </row>
    <row r="44" spans="2:10">
      <c r="B44" s="8" t="s">
        <v>85</v>
      </c>
      <c r="C44" s="186">
        <v>117.8064517</v>
      </c>
      <c r="D44" s="186">
        <v>4.1848689083800794</v>
      </c>
      <c r="E44" s="192">
        <v>289.99</v>
      </c>
      <c r="F44" s="246">
        <v>41106.756115369193</v>
      </c>
      <c r="G44" s="246">
        <v>37677.341860172703</v>
      </c>
      <c r="H44" s="216">
        <v>29055.7952</v>
      </c>
      <c r="I44" s="247">
        <v>67.315952300000021</v>
      </c>
      <c r="J44" s="248">
        <f t="shared" si="0"/>
        <v>0.99804530560567828</v>
      </c>
    </row>
    <row r="45" spans="2:10">
      <c r="B45" s="8" t="s">
        <v>86</v>
      </c>
      <c r="C45" s="186">
        <v>118.47908766666666</v>
      </c>
      <c r="D45" s="186">
        <v>3.5414930139152201</v>
      </c>
      <c r="E45" s="192">
        <v>302.5</v>
      </c>
      <c r="F45" s="246">
        <v>41223.5187573156</v>
      </c>
      <c r="G45" s="246">
        <v>41547.942212841597</v>
      </c>
      <c r="H45" s="216">
        <v>29123.111199999999</v>
      </c>
      <c r="I45" s="247">
        <v>67.315952300000021</v>
      </c>
      <c r="J45" s="248">
        <f t="shared" si="0"/>
        <v>1.0386939703063043</v>
      </c>
    </row>
    <row r="46" spans="2:10">
      <c r="B46" s="8" t="s">
        <v>87</v>
      </c>
      <c r="C46" s="186">
        <v>119.28826176666668</v>
      </c>
      <c r="D46" s="186">
        <v>2.9719484559842302</v>
      </c>
      <c r="E46" s="192">
        <v>298.51</v>
      </c>
      <c r="F46" s="246">
        <v>42133.4617359576</v>
      </c>
      <c r="G46" s="246">
        <v>40501.620548339102</v>
      </c>
      <c r="H46" s="216">
        <v>29194.543000000001</v>
      </c>
      <c r="I46" s="247">
        <v>71.431842200000006</v>
      </c>
      <c r="J46" s="248">
        <f t="shared" si="0"/>
        <v>1.02248560629978</v>
      </c>
    </row>
    <row r="47" spans="2:10">
      <c r="B47" s="8" t="s">
        <v>88</v>
      </c>
      <c r="C47" s="186">
        <v>119.72357213333332</v>
      </c>
      <c r="D47" s="186">
        <v>2.4328133652808726</v>
      </c>
      <c r="E47" s="192">
        <v>298.58</v>
      </c>
      <c r="F47" s="246">
        <v>41173.228302003503</v>
      </c>
      <c r="G47" s="246">
        <v>41208.647018434982</v>
      </c>
      <c r="H47" s="216">
        <v>29265.974900000001</v>
      </c>
      <c r="I47" s="247">
        <v>71.431842200000006</v>
      </c>
      <c r="J47" s="248">
        <f t="shared" si="0"/>
        <v>1.0202291262130481</v>
      </c>
    </row>
    <row r="48" spans="2:10">
      <c r="B48" s="8" t="s">
        <v>89</v>
      </c>
      <c r="C48" s="186">
        <v>119.60834040000002</v>
      </c>
      <c r="D48" s="186">
        <v>1.5295331231846454</v>
      </c>
      <c r="E48" s="192">
        <v>291.25</v>
      </c>
      <c r="F48" s="246">
        <v>39424.133851446801</v>
      </c>
      <c r="G48" s="246">
        <v>41860.375715339294</v>
      </c>
      <c r="H48" s="216">
        <v>29337.4067</v>
      </c>
      <c r="I48" s="247">
        <v>71.431842200000006</v>
      </c>
      <c r="J48" s="248">
        <f t="shared" si="0"/>
        <v>0.9927598678992986</v>
      </c>
    </row>
    <row r="49" spans="2:10">
      <c r="B49" s="8" t="s">
        <v>90</v>
      </c>
      <c r="C49" s="186">
        <v>119.61670119999999</v>
      </c>
      <c r="D49" s="186">
        <v>0.96018086882465603</v>
      </c>
      <c r="E49" s="192">
        <v>297.01</v>
      </c>
      <c r="F49" s="246">
        <v>38287.671893195293</v>
      </c>
      <c r="G49" s="246">
        <v>44564.464802600494</v>
      </c>
      <c r="H49" s="216">
        <v>29408.838599999999</v>
      </c>
      <c r="I49" s="247">
        <v>71.431842200000006</v>
      </c>
      <c r="J49" s="248">
        <f t="shared" si="0"/>
        <v>1.0099344759571702</v>
      </c>
    </row>
    <row r="50" spans="2:10">
      <c r="B50" s="8" t="s">
        <v>91</v>
      </c>
      <c r="C50" s="186">
        <v>120.20824716666668</v>
      </c>
      <c r="D50" s="186">
        <v>0.77122877504873788</v>
      </c>
      <c r="E50" s="192">
        <v>294.17</v>
      </c>
      <c r="F50" s="246">
        <v>39439.622517900098</v>
      </c>
      <c r="G50" s="246">
        <v>44869.177569298896</v>
      </c>
      <c r="H50" s="216">
        <v>29488.838599999999</v>
      </c>
      <c r="I50" s="247">
        <v>80</v>
      </c>
      <c r="J50" s="248">
        <f t="shared" si="0"/>
        <v>0.99756387150492942</v>
      </c>
    </row>
    <row r="51" spans="2:10">
      <c r="B51" s="8" t="s">
        <v>92</v>
      </c>
      <c r="C51" s="186">
        <v>120.37625503333334</v>
      </c>
      <c r="D51" s="186">
        <v>0.54515822437468664</v>
      </c>
      <c r="E51" s="192">
        <v>294.11</v>
      </c>
      <c r="F51" s="246">
        <v>34658.881032386511</v>
      </c>
      <c r="G51" s="246">
        <v>40942.4065894382</v>
      </c>
      <c r="H51" s="216">
        <v>29568.838599999999</v>
      </c>
      <c r="I51" s="247">
        <v>80</v>
      </c>
      <c r="J51" s="248">
        <f t="shared" si="0"/>
        <v>0.99466199528039645</v>
      </c>
    </row>
    <row r="52" spans="2:10">
      <c r="B52" s="8" t="s">
        <v>93</v>
      </c>
      <c r="C52" s="186">
        <v>121.5011939</v>
      </c>
      <c r="D52" s="186">
        <v>1.5825430682089747</v>
      </c>
      <c r="E52" s="192">
        <v>284.66000000000003</v>
      </c>
      <c r="F52" s="246">
        <v>35058.176239811903</v>
      </c>
      <c r="G52" s="246">
        <v>38404.213595867106</v>
      </c>
      <c r="H52" s="216">
        <v>29628.838599999999</v>
      </c>
      <c r="I52" s="247">
        <v>60</v>
      </c>
      <c r="J52" s="248">
        <f t="shared" si="0"/>
        <v>0.96075314946701984</v>
      </c>
    </row>
    <row r="53" spans="2:10">
      <c r="B53" s="8" t="s">
        <v>94</v>
      </c>
      <c r="C53" s="186">
        <v>121.14795576666668</v>
      </c>
      <c r="D53" s="186">
        <v>1.2801344221208932</v>
      </c>
      <c r="E53" s="192">
        <v>156.06</v>
      </c>
      <c r="F53" s="246">
        <v>15757.773333257899</v>
      </c>
      <c r="G53" s="246">
        <v>16600.5870416217</v>
      </c>
      <c r="H53" s="216">
        <v>29673.6086</v>
      </c>
      <c r="I53" s="247">
        <v>44.770066399999997</v>
      </c>
      <c r="J53" s="248">
        <f t="shared" si="0"/>
        <v>0.52592187928231959</v>
      </c>
    </row>
    <row r="54" spans="2:10">
      <c r="B54" s="8" t="s">
        <v>95</v>
      </c>
      <c r="C54" s="186">
        <v>123.24323649999999</v>
      </c>
      <c r="D54" s="186">
        <v>2.5247762985224798</v>
      </c>
      <c r="E54" s="192">
        <v>248.8</v>
      </c>
      <c r="F54" s="246">
        <v>34308.209739311089</v>
      </c>
      <c r="G54" s="246">
        <v>42661.255299506905</v>
      </c>
      <c r="H54" s="216">
        <v>29742.6086</v>
      </c>
      <c r="I54" s="247">
        <v>69</v>
      </c>
      <c r="J54" s="248">
        <f t="shared" si="0"/>
        <v>0.8365103523569215</v>
      </c>
    </row>
    <row r="55" spans="2:10">
      <c r="B55" s="8" t="s">
        <v>96</v>
      </c>
      <c r="C55" s="186">
        <v>127.54735066666667</v>
      </c>
      <c r="D55" s="186">
        <v>5.9572343659865412</v>
      </c>
      <c r="E55" s="192">
        <v>346.75</v>
      </c>
      <c r="F55" s="246">
        <v>40798.218037894403</v>
      </c>
      <c r="G55" s="246">
        <v>42434.050217780095</v>
      </c>
      <c r="H55" s="216">
        <v>29802.6086</v>
      </c>
      <c r="I55" s="247">
        <v>60</v>
      </c>
      <c r="J55" s="248">
        <f t="shared" si="0"/>
        <v>1.1634887558131404</v>
      </c>
    </row>
    <row r="56" spans="2:10">
      <c r="B56" s="8" t="s">
        <v>97</v>
      </c>
      <c r="C56" s="186">
        <v>131.5279472</v>
      </c>
      <c r="D56" s="186">
        <v>8.2523907610754677</v>
      </c>
      <c r="E56" s="192">
        <v>436.03</v>
      </c>
      <c r="F56" s="246">
        <v>46104.5419386465</v>
      </c>
      <c r="G56" s="246">
        <v>46658.352314357806</v>
      </c>
      <c r="H56" s="216">
        <v>29862.6086</v>
      </c>
      <c r="I56" s="247">
        <v>60</v>
      </c>
      <c r="J56" s="248">
        <f t="shared" si="0"/>
        <v>1.4601202655818888</v>
      </c>
    </row>
    <row r="57" spans="2:10">
      <c r="B57" s="8" t="s">
        <v>98</v>
      </c>
      <c r="C57" s="186">
        <v>133.13636336666664</v>
      </c>
      <c r="D57" s="186">
        <v>9.8956746930916939</v>
      </c>
      <c r="E57" s="192">
        <v>447.42</v>
      </c>
      <c r="F57" s="246">
        <v>42358.866697424703</v>
      </c>
      <c r="G57" s="246">
        <v>43044.920846220099</v>
      </c>
      <c r="H57" s="216">
        <v>29930.080900000001</v>
      </c>
      <c r="I57" s="247">
        <v>67.472256000000002</v>
      </c>
      <c r="J57" s="248">
        <f t="shared" si="0"/>
        <v>1.4948840315363132</v>
      </c>
    </row>
    <row r="58" spans="2:10">
      <c r="B58" s="8" t="s">
        <v>99</v>
      </c>
      <c r="C58" s="186">
        <v>134.34842714666669</v>
      </c>
      <c r="D58" s="186">
        <v>9.0107911493112258</v>
      </c>
      <c r="E58" s="192">
        <v>332.84</v>
      </c>
      <c r="F58" s="246">
        <v>40839.340399137094</v>
      </c>
      <c r="G58" s="246">
        <v>41722.556793637006</v>
      </c>
      <c r="H58" s="216">
        <v>30000.539499999999</v>
      </c>
      <c r="I58" s="247">
        <v>70.458599500000005</v>
      </c>
      <c r="J58" s="248">
        <f t="shared" si="0"/>
        <v>1.1094467151165732</v>
      </c>
    </row>
    <row r="59" spans="2:10">
      <c r="B59" s="8" t="s">
        <v>100</v>
      </c>
      <c r="C59" s="186">
        <v>138.09120597333333</v>
      </c>
      <c r="D59" s="186">
        <v>8.2666203974883565</v>
      </c>
      <c r="E59" s="192">
        <v>267.39</v>
      </c>
      <c r="F59" s="246">
        <v>39711.793205328999</v>
      </c>
      <c r="G59" s="246">
        <v>37741.829772957695</v>
      </c>
      <c r="H59" s="216">
        <v>30070.998100000001</v>
      </c>
      <c r="I59" s="247">
        <v>70.458599500000005</v>
      </c>
      <c r="J59" s="248">
        <f t="shared" si="0"/>
        <v>0.88919562666594687</v>
      </c>
    </row>
    <row r="60" spans="2:10">
      <c r="B60" s="8" t="s">
        <v>101</v>
      </c>
      <c r="C60" s="186">
        <v>143.06020360333335</v>
      </c>
      <c r="D60" s="186">
        <v>8.767913320959476</v>
      </c>
      <c r="E60" s="192">
        <v>329.68</v>
      </c>
      <c r="F60" s="246">
        <v>43261.627649074806</v>
      </c>
      <c r="G60" s="246">
        <v>43042.356269652504</v>
      </c>
      <c r="H60" s="216">
        <v>30141.456699999999</v>
      </c>
      <c r="I60" s="247">
        <v>70.458599500000005</v>
      </c>
      <c r="J60" s="248">
        <f t="shared" si="0"/>
        <v>1.0937759355207275</v>
      </c>
    </row>
    <row r="61" spans="2:10">
      <c r="B61" s="8" t="s">
        <v>102</v>
      </c>
      <c r="C61" s="186">
        <v>146.40084859666666</v>
      </c>
      <c r="D61" s="186">
        <v>9.9630821321660346</v>
      </c>
      <c r="E61" s="192">
        <v>322.73</v>
      </c>
      <c r="F61" s="246">
        <v>48327.259272473108</v>
      </c>
      <c r="G61" s="246">
        <v>45385.343541466798</v>
      </c>
      <c r="H61" s="216">
        <v>30215.3197</v>
      </c>
      <c r="I61" s="247">
        <v>73.862983299999996</v>
      </c>
      <c r="J61" s="248">
        <f t="shared" si="0"/>
        <v>1.0681005635694134</v>
      </c>
    </row>
    <row r="62" spans="2:10">
      <c r="B62" s="8" t="s">
        <v>103</v>
      </c>
      <c r="C62" s="186">
        <v>149.39839972999999</v>
      </c>
      <c r="D62" s="186">
        <v>11.202194847360158</v>
      </c>
      <c r="E62" s="192">
        <v>307.49</v>
      </c>
      <c r="F62" s="246">
        <v>40235.676688519299</v>
      </c>
      <c r="G62" s="246">
        <v>42524.8362930246</v>
      </c>
      <c r="H62" s="216">
        <v>30284.527300000002</v>
      </c>
      <c r="I62" s="247">
        <v>69.207612600000004</v>
      </c>
      <c r="J62" s="248">
        <f t="shared" si="0"/>
        <v>1.0153369638363152</v>
      </c>
    </row>
    <row r="63" spans="2:10">
      <c r="B63" s="8" t="s">
        <v>104</v>
      </c>
      <c r="C63" s="186">
        <v>150.38366178333334</v>
      </c>
      <c r="D63" s="186">
        <v>8.9016934303360209</v>
      </c>
      <c r="E63" s="192">
        <v>305.42</v>
      </c>
      <c r="F63" s="246">
        <v>35539.842512134594</v>
      </c>
      <c r="G63" s="246">
        <v>41569.888877881895</v>
      </c>
      <c r="H63" s="216">
        <v>30352.180700000001</v>
      </c>
      <c r="I63" s="247">
        <v>67.653470600000006</v>
      </c>
      <c r="J63" s="248">
        <f t="shared" si="0"/>
        <v>1.0062538933158105</v>
      </c>
    </row>
    <row r="64" spans="2:10">
      <c r="B64" s="6" t="s">
        <v>105</v>
      </c>
      <c r="C64" s="186">
        <v>148.49439786333335</v>
      </c>
      <c r="D64" s="186">
        <v>3.7985366461993353</v>
      </c>
      <c r="E64" s="192">
        <v>272.95999999999998</v>
      </c>
      <c r="F64" s="246">
        <v>35758.42873583339</v>
      </c>
      <c r="G64" s="246">
        <v>36513.830990542105</v>
      </c>
      <c r="H64" s="216">
        <v>30411.6057</v>
      </c>
      <c r="I64" s="247">
        <v>59.424921699999999</v>
      </c>
      <c r="J64" s="248">
        <f t="shared" si="0"/>
        <v>0.89755208157259514</v>
      </c>
    </row>
    <row r="65" spans="1:22">
      <c r="B65" s="6" t="s">
        <v>106</v>
      </c>
      <c r="C65" s="186">
        <v>147.79407</v>
      </c>
      <c r="D65" s="186">
        <v>0.95164844786634895</v>
      </c>
      <c r="E65" s="192">
        <v>250.11</v>
      </c>
      <c r="F65" s="246">
        <v>55669.5759288396</v>
      </c>
      <c r="G65" s="246">
        <v>37657.446128230295</v>
      </c>
      <c r="H65" s="216">
        <v>30472.891800000001</v>
      </c>
      <c r="I65" s="247">
        <v>61.286113399999998</v>
      </c>
      <c r="J65" s="248">
        <f t="shared" si="0"/>
        <v>0.82076227501322996</v>
      </c>
    </row>
    <row r="66" spans="1:22">
      <c r="B66" s="6" t="s">
        <v>107</v>
      </c>
      <c r="C66" s="186">
        <v>148.62477390000001</v>
      </c>
      <c r="D66" s="186">
        <v>-0.51782738730676847</v>
      </c>
      <c r="E66" s="192">
        <v>256.02999999999997</v>
      </c>
      <c r="F66" s="246">
        <v>22848.8020579841</v>
      </c>
      <c r="G66" s="246">
        <v>38553.032440088107</v>
      </c>
      <c r="H66" s="216">
        <v>30535.635399999999</v>
      </c>
      <c r="I66" s="247">
        <v>62.743647299999999</v>
      </c>
      <c r="J66" s="248">
        <f t="shared" si="0"/>
        <v>0.83846298479186043</v>
      </c>
    </row>
    <row r="67" spans="1:22">
      <c r="B67" s="6" t="s">
        <v>108</v>
      </c>
      <c r="C67" s="186">
        <v>147.5844004827</v>
      </c>
      <c r="D67" s="186">
        <v>-1.8614131797551225</v>
      </c>
      <c r="E67" s="192">
        <v>243.72</v>
      </c>
      <c r="F67" s="246">
        <v>17942.014666227678</v>
      </c>
      <c r="G67" s="246">
        <v>38096.188386734073</v>
      </c>
      <c r="H67" s="216">
        <v>30597.635600000001</v>
      </c>
      <c r="I67" s="247">
        <v>62.000150400000003</v>
      </c>
      <c r="J67" s="248">
        <f t="shared" si="0"/>
        <v>0.79653213465945061</v>
      </c>
    </row>
    <row r="68" spans="1:22">
      <c r="B68" s="6" t="s">
        <v>109</v>
      </c>
      <c r="C68" s="186">
        <v>146.47751747907975</v>
      </c>
      <c r="D68" s="186">
        <v>-1.3582198475324492</v>
      </c>
      <c r="E68" s="192">
        <v>243.41815299999999</v>
      </c>
      <c r="F68" s="246">
        <v>26111.363461128265</v>
      </c>
      <c r="G68" s="246">
        <v>37023.056834991527</v>
      </c>
      <c r="H68" s="216">
        <v>30657.889200000001</v>
      </c>
      <c r="I68" s="186">
        <v>60.253668099999999</v>
      </c>
      <c r="J68" s="248">
        <f t="shared" si="0"/>
        <v>0.79398210167711081</v>
      </c>
    </row>
    <row r="69" spans="1:22">
      <c r="B69" s="6" t="s">
        <v>110</v>
      </c>
      <c r="C69" s="186">
        <v>145.01274230428896</v>
      </c>
      <c r="D69" s="186">
        <v>-1.8818939729523976</v>
      </c>
      <c r="E69" s="192">
        <v>252.88708500000001</v>
      </c>
      <c r="F69" s="246">
        <v>30722.011010937367</v>
      </c>
      <c r="G69" s="246">
        <v>35315.324165392507</v>
      </c>
      <c r="H69" s="216">
        <v>30715.363600000001</v>
      </c>
      <c r="I69" s="186">
        <v>57.474395800000003</v>
      </c>
      <c r="J69" s="248">
        <f t="shared" ref="J69:J88" si="1">(E69/H69)*100</f>
        <v>0.82332440629157988</v>
      </c>
    </row>
    <row r="70" spans="1:22">
      <c r="B70" s="6" t="s">
        <v>111</v>
      </c>
      <c r="C70" s="186">
        <v>143.92514673700683</v>
      </c>
      <c r="D70" s="186">
        <v>-3.1620752312499723</v>
      </c>
      <c r="E70" s="192">
        <v>254.62224800000001</v>
      </c>
      <c r="F70" s="246">
        <v>32077.562578830275</v>
      </c>
      <c r="G70" s="246">
        <v>33420.270007700543</v>
      </c>
      <c r="H70" s="216">
        <v>30769.7539</v>
      </c>
      <c r="I70" s="186">
        <v>54.390264600000002</v>
      </c>
      <c r="J70" s="248">
        <f t="shared" si="1"/>
        <v>0.82750823691183306</v>
      </c>
    </row>
    <row r="71" spans="1:22">
      <c r="B71" s="6" t="s">
        <v>112</v>
      </c>
      <c r="C71" s="186">
        <v>143.56533387016427</v>
      </c>
      <c r="D71" s="186">
        <v>-2.7232326718750088</v>
      </c>
      <c r="E71" s="192">
        <v>275.80195800000001</v>
      </c>
      <c r="F71" s="246">
        <v>33078.966792225343</v>
      </c>
      <c r="G71" s="246">
        <v>32506.107618989412</v>
      </c>
      <c r="H71" s="216">
        <v>30822.6564</v>
      </c>
      <c r="I71" s="186">
        <v>52.902498799999989</v>
      </c>
      <c r="J71" s="248">
        <f t="shared" si="1"/>
        <v>0.89480268806422547</v>
      </c>
    </row>
    <row r="72" spans="1:22">
      <c r="B72" s="6" t="s">
        <v>113</v>
      </c>
      <c r="C72" s="186">
        <v>143.70889920403445</v>
      </c>
      <c r="D72" s="186">
        <v>-1.8901318937499911</v>
      </c>
      <c r="E72" s="192">
        <v>297.25874099999999</v>
      </c>
      <c r="F72" s="192">
        <v>34031.49759135658</v>
      </c>
      <c r="G72" s="216">
        <v>32304.100029000751</v>
      </c>
      <c r="H72" s="216">
        <v>30875.230100000001</v>
      </c>
      <c r="I72" s="186">
        <v>52.573738900000002</v>
      </c>
      <c r="J72" s="248">
        <f t="shared" si="1"/>
        <v>0.96277417216722205</v>
      </c>
    </row>
    <row r="73" spans="1:22">
      <c r="B73" s="6" t="s">
        <v>114</v>
      </c>
      <c r="C73" s="186">
        <v>143.92446255284051</v>
      </c>
      <c r="D73" s="186">
        <v>-0.75047180968749183</v>
      </c>
      <c r="E73" s="192">
        <v>238.89618100000001</v>
      </c>
      <c r="F73" s="192">
        <v>34323.51918167746</v>
      </c>
      <c r="G73" s="216">
        <v>32193.835510941157</v>
      </c>
      <c r="H73" s="216">
        <v>30927.624400000001</v>
      </c>
      <c r="I73" s="186">
        <v>52.39428740000001</v>
      </c>
      <c r="J73" s="248">
        <f t="shared" si="1"/>
        <v>0.77243624634810293</v>
      </c>
    </row>
    <row r="74" spans="1:22">
      <c r="B74" s="6" t="s">
        <v>115</v>
      </c>
      <c r="C74" s="186">
        <v>144.28427370922259</v>
      </c>
      <c r="D74" s="186">
        <v>0.2495234365624821</v>
      </c>
      <c r="E74" s="192">
        <v>253.85725299999999</v>
      </c>
      <c r="F74" s="192">
        <v>34542.48729219821</v>
      </c>
      <c r="G74" s="216">
        <v>32716.158073836177</v>
      </c>
      <c r="H74" s="216">
        <v>30980.8688</v>
      </c>
      <c r="I74" s="186">
        <v>53.244348199999997</v>
      </c>
      <c r="J74" s="248">
        <f t="shared" si="1"/>
        <v>0.81940004535960587</v>
      </c>
    </row>
    <row r="75" spans="1:22">
      <c r="B75" s="6" t="s">
        <v>116</v>
      </c>
      <c r="C75" s="186">
        <v>145.00569507776868</v>
      </c>
      <c r="D75" s="186">
        <v>1.0032792518749778</v>
      </c>
      <c r="E75" s="192">
        <v>268.33279499999998</v>
      </c>
      <c r="F75" s="192">
        <v>34911.447914801451</v>
      </c>
      <c r="G75" s="216">
        <v>32698.492821822649</v>
      </c>
      <c r="H75" s="216">
        <v>31034.0844</v>
      </c>
      <c r="I75" s="186">
        <v>53.215598700000001</v>
      </c>
      <c r="J75" s="248">
        <f t="shared" si="1"/>
        <v>0.86463899350612061</v>
      </c>
    </row>
    <row r="76" spans="1:22">
      <c r="B76" s="6" t="s">
        <v>117</v>
      </c>
      <c r="C76" s="186">
        <v>145.80322640069639</v>
      </c>
      <c r="D76" s="186">
        <v>1.4573399478124527</v>
      </c>
      <c r="E76" s="192">
        <v>273.66321699999997</v>
      </c>
      <c r="F76" s="192">
        <v>35058.519191260537</v>
      </c>
      <c r="G76" s="216">
        <v>33619.671977894366</v>
      </c>
      <c r="H76" s="216">
        <v>31088.799200000001</v>
      </c>
      <c r="I76" s="186">
        <v>54.714784000000002</v>
      </c>
      <c r="J76" s="248">
        <f t="shared" si="1"/>
        <v>0.88026306593404857</v>
      </c>
    </row>
    <row r="77" spans="1:22">
      <c r="B77" s="6" t="s">
        <v>118</v>
      </c>
      <c r="C77" s="186">
        <v>146.82384898550129</v>
      </c>
      <c r="D77" s="186">
        <v>2.0145195481249711</v>
      </c>
      <c r="E77" s="192">
        <v>281.90983199999999</v>
      </c>
      <c r="F77" s="192">
        <v>35520.900319600165</v>
      </c>
      <c r="G77" s="216">
        <v>34638.066444160911</v>
      </c>
      <c r="H77" s="216">
        <v>31145.171300000002</v>
      </c>
      <c r="I77" s="186">
        <v>56.372183700000001</v>
      </c>
      <c r="J77" s="248">
        <f t="shared" si="1"/>
        <v>0.90514779734089945</v>
      </c>
    </row>
    <row r="78" spans="1:22">
      <c r="B78" s="6" t="s">
        <v>119</v>
      </c>
      <c r="C78" s="186">
        <v>147.92502785289255</v>
      </c>
      <c r="D78" s="186">
        <v>2.5233201443749964</v>
      </c>
      <c r="E78" s="192">
        <v>289.43332299999997</v>
      </c>
      <c r="F78" s="192">
        <v>35600.016659732166</v>
      </c>
      <c r="G78" s="216">
        <v>35432.325732743753</v>
      </c>
      <c r="H78" s="216">
        <v>31202.836200000002</v>
      </c>
      <c r="I78" s="186">
        <v>57.6648116</v>
      </c>
      <c r="J78" s="248">
        <f t="shared" si="1"/>
        <v>0.92758658586298626</v>
      </c>
    </row>
    <row r="79" spans="1:22">
      <c r="B79" s="6" t="s">
        <v>120</v>
      </c>
      <c r="C79" s="186">
        <v>149.13801308128623</v>
      </c>
      <c r="D79" s="186">
        <v>2.8497625567749818</v>
      </c>
      <c r="E79" s="192">
        <v>297.15994799999999</v>
      </c>
      <c r="F79" s="192">
        <v>35983.710119272233</v>
      </c>
      <c r="G79" s="216">
        <v>35967.030617856486</v>
      </c>
      <c r="H79" s="216">
        <v>31261.371200000001</v>
      </c>
      <c r="I79" s="186">
        <v>58.535024200000002</v>
      </c>
      <c r="J79" s="248">
        <f t="shared" si="1"/>
        <v>0.95056594318549903</v>
      </c>
    </row>
    <row r="80" spans="1:22" s="2" customFormat="1" ht="15.6">
      <c r="A80" s="7"/>
      <c r="B80" s="52" t="s">
        <v>121</v>
      </c>
      <c r="C80" s="186">
        <v>150.40568619247719</v>
      </c>
      <c r="D80" s="186">
        <v>3.15662410592501</v>
      </c>
      <c r="E80" s="192">
        <v>305.095192</v>
      </c>
      <c r="F80" s="192">
        <v>36332.048501614336</v>
      </c>
      <c r="G80" s="216">
        <v>36224.521658737351</v>
      </c>
      <c r="H80" s="216">
        <v>31320.3253</v>
      </c>
      <c r="I80" s="186">
        <v>58.9540814</v>
      </c>
      <c r="J80" s="248">
        <f t="shared" si="1"/>
        <v>0.97411246236321813</v>
      </c>
      <c r="K80" s="151"/>
      <c r="L80" s="151"/>
      <c r="M80" s="151"/>
      <c r="N80" s="151"/>
      <c r="O80" s="151"/>
      <c r="Q80" s="151"/>
      <c r="R80" s="151"/>
      <c r="U80" s="27"/>
      <c r="V80" s="27"/>
    </row>
    <row r="81" spans="1:22" s="2" customFormat="1" ht="15.6">
      <c r="A81" s="7"/>
      <c r="B81" s="52" t="s">
        <v>122</v>
      </c>
      <c r="C81" s="186">
        <v>151.72173594666137</v>
      </c>
      <c r="D81" s="186">
        <v>3.3358933136562463</v>
      </c>
      <c r="E81" s="192">
        <v>313.04204800000002</v>
      </c>
      <c r="F81" s="192">
        <v>36724.110350326075</v>
      </c>
      <c r="G81" s="216">
        <v>36706.488647519567</v>
      </c>
      <c r="H81" s="216">
        <v>31380.063699999999</v>
      </c>
      <c r="I81" s="186">
        <v>59.738464999999998</v>
      </c>
      <c r="J81" s="248">
        <f t="shared" si="1"/>
        <v>0.99758257660898264</v>
      </c>
      <c r="K81" s="151"/>
      <c r="L81" s="151"/>
      <c r="M81" s="151"/>
      <c r="N81" s="151"/>
      <c r="O81" s="151"/>
      <c r="Q81" s="151"/>
      <c r="R81" s="151"/>
      <c r="U81" s="27"/>
      <c r="V81" s="27"/>
    </row>
    <row r="82" spans="1:22" s="2" customFormat="1" ht="15.6">
      <c r="A82" s="7"/>
      <c r="B82" s="52" t="s">
        <v>123</v>
      </c>
      <c r="C82" s="186">
        <v>153.07205939658661</v>
      </c>
      <c r="D82" s="186">
        <v>3.4794866145387182</v>
      </c>
      <c r="E82" s="192">
        <v>321.41158000000001</v>
      </c>
      <c r="F82" s="192">
        <v>37200.982589599043</v>
      </c>
      <c r="G82" s="216">
        <v>36900.960668600645</v>
      </c>
      <c r="H82" s="216">
        <v>31440.118699999999</v>
      </c>
      <c r="I82" s="186">
        <v>60.0549611</v>
      </c>
      <c r="J82" s="248">
        <f t="shared" si="1"/>
        <v>1.022297603475651</v>
      </c>
      <c r="K82" s="151"/>
      <c r="L82" s="151"/>
      <c r="M82" s="151"/>
      <c r="N82" s="151"/>
      <c r="O82" s="151"/>
      <c r="Q82" s="151"/>
      <c r="R82" s="151"/>
      <c r="U82" s="27"/>
      <c r="V82" s="27"/>
    </row>
    <row r="83" spans="1:22" s="2" customFormat="1" ht="15.6">
      <c r="A83" s="7"/>
      <c r="B83" s="52" t="s">
        <v>124</v>
      </c>
      <c r="C83" s="186">
        <v>154.4497079311559</v>
      </c>
      <c r="D83" s="186">
        <v>3.5615968994937353</v>
      </c>
      <c r="E83" s="192">
        <v>328.41532799999999</v>
      </c>
      <c r="F83" s="192">
        <v>37687.880288312757</v>
      </c>
      <c r="G83" s="216">
        <v>37127.670705775752</v>
      </c>
      <c r="H83" s="216">
        <v>31500.542600000001</v>
      </c>
      <c r="I83" s="186">
        <v>60.4239234</v>
      </c>
      <c r="J83" s="248">
        <f t="shared" si="1"/>
        <v>1.0425703841685572</v>
      </c>
      <c r="K83" s="151"/>
      <c r="L83" s="151"/>
      <c r="M83" s="151"/>
      <c r="N83" s="151"/>
      <c r="O83" s="151"/>
      <c r="Q83" s="151"/>
      <c r="R83" s="151"/>
      <c r="U83" s="27"/>
      <c r="V83" s="27"/>
    </row>
    <row r="84" spans="1:22">
      <c r="B84" s="6" t="s">
        <v>125</v>
      </c>
      <c r="C84" s="186">
        <v>155.85520027332944</v>
      </c>
      <c r="D84" s="186">
        <v>3.6232101450462517</v>
      </c>
      <c r="E84" s="192">
        <v>335.57315899999998</v>
      </c>
      <c r="F84" s="192">
        <v>38108.580541273361</v>
      </c>
      <c r="G84" s="216">
        <v>37369.122877464673</v>
      </c>
      <c r="H84" s="216">
        <v>31561.359499999999</v>
      </c>
      <c r="I84" s="186">
        <v>60.816877900000001</v>
      </c>
      <c r="J84" s="248">
        <f t="shared" si="1"/>
        <v>1.0632405077480898</v>
      </c>
    </row>
    <row r="85" spans="1:22">
      <c r="B85" s="6" t="s">
        <v>126</v>
      </c>
      <c r="C85" s="186">
        <v>157.28906811584409</v>
      </c>
      <c r="D85" s="186">
        <v>3.6694361123972064</v>
      </c>
      <c r="E85" s="192">
        <v>342.50057199999998</v>
      </c>
      <c r="F85" s="192">
        <v>38588.975737423949</v>
      </c>
      <c r="G85" s="216">
        <v>37644.778671216271</v>
      </c>
      <c r="H85" s="216">
        <v>31622.625</v>
      </c>
      <c r="I85" s="186">
        <v>61.265497600000003</v>
      </c>
      <c r="J85" s="248">
        <f t="shared" si="1"/>
        <v>1.0830870998217257</v>
      </c>
    </row>
    <row r="86" spans="1:22">
      <c r="B86" s="6" t="s">
        <v>127</v>
      </c>
      <c r="C86" s="186">
        <v>158.73612754250988</v>
      </c>
      <c r="D86" s="186">
        <v>3.7002625876016548</v>
      </c>
      <c r="E86" s="192">
        <v>348.95100600000001</v>
      </c>
      <c r="F86" s="192">
        <v>39105.435336203132</v>
      </c>
      <c r="G86" s="216">
        <v>38028.288098444238</v>
      </c>
      <c r="H86" s="216">
        <v>31684.514599999999</v>
      </c>
      <c r="I86" s="186">
        <v>61.889645199999997</v>
      </c>
      <c r="J86" s="248">
        <f t="shared" si="1"/>
        <v>1.1013298149121717</v>
      </c>
    </row>
    <row r="87" spans="1:22">
      <c r="B87" s="6" t="s">
        <v>128</v>
      </c>
      <c r="C87" s="186">
        <v>160.19649991590097</v>
      </c>
      <c r="D87" s="186">
        <v>3.7208176446061225</v>
      </c>
      <c r="E87" s="192">
        <v>355.523999</v>
      </c>
      <c r="F87" s="192">
        <v>39652.500050829985</v>
      </c>
      <c r="G87" s="216">
        <v>38466.465433003112</v>
      </c>
      <c r="H87" s="216">
        <v>31747.117399999999</v>
      </c>
      <c r="I87" s="186">
        <v>62.6027627</v>
      </c>
      <c r="J87" s="248">
        <f t="shared" si="1"/>
        <v>1.1198622996870891</v>
      </c>
    </row>
    <row r="88" spans="1:22">
      <c r="B88" s="249" t="s">
        <v>129</v>
      </c>
      <c r="C88" s="242">
        <v>161.67030771512728</v>
      </c>
      <c r="D88" s="242">
        <v>3.7310961915929974</v>
      </c>
      <c r="E88" s="200">
        <v>359.47222299999999</v>
      </c>
      <c r="F88" s="200">
        <v>40136.130082183183</v>
      </c>
      <c r="G88" s="250">
        <v>38925.064174447827</v>
      </c>
      <c r="H88" s="250">
        <v>31810.466499999999</v>
      </c>
      <c r="I88" s="242">
        <v>63.349115400000002</v>
      </c>
      <c r="J88" s="251">
        <f t="shared" si="1"/>
        <v>1.13004385836341</v>
      </c>
    </row>
    <row r="89" spans="1:22">
      <c r="B89" s="13">
        <v>2008</v>
      </c>
      <c r="C89" s="186">
        <v>91.95087680666667</v>
      </c>
      <c r="D89" s="186">
        <v>-4.4663699764754377</v>
      </c>
      <c r="E89" s="192">
        <v>916.92</v>
      </c>
      <c r="F89" s="216">
        <v>108528.14704117519</v>
      </c>
      <c r="G89" s="216">
        <v>155966.17155921238</v>
      </c>
      <c r="H89" s="216">
        <v>27206.219234984801</v>
      </c>
      <c r="I89" s="186">
        <v>235.0166336727998</v>
      </c>
      <c r="J89" s="248">
        <f t="shared" ref="J89" si="2">(E89/H89)*100</f>
        <v>3.370258807666012</v>
      </c>
    </row>
    <row r="90" spans="1:22">
      <c r="B90" s="13">
        <f>B89+1</f>
        <v>2009</v>
      </c>
      <c r="C90" s="82">
        <v>83.759238434166662</v>
      </c>
      <c r="D90" s="82">
        <v>-8.9087115392314509</v>
      </c>
      <c r="E90" s="192">
        <v>847.54</v>
      </c>
      <c r="F90" s="216">
        <v>85787.783265737307</v>
      </c>
      <c r="G90" s="216">
        <v>121817.8973773929</v>
      </c>
      <c r="H90" s="216">
        <v>27400.331467510801</v>
      </c>
      <c r="I90" s="252">
        <v>194.1122325260003</v>
      </c>
      <c r="J90" s="248">
        <f t="shared" ref="J90:J109" si="3">(E90/H90)*100</f>
        <v>3.0931742596068497</v>
      </c>
    </row>
    <row r="91" spans="1:22">
      <c r="B91" s="13">
        <f t="shared" ref="B91:B104" si="4">B90+1</f>
        <v>2010</v>
      </c>
      <c r="C91" s="82">
        <v>88.558526405000009</v>
      </c>
      <c r="D91" s="82">
        <v>5.7298610404695971</v>
      </c>
      <c r="E91" s="192">
        <v>884.06</v>
      </c>
      <c r="F91" s="216">
        <v>105414.75714988379</v>
      </c>
      <c r="G91" s="216">
        <v>105581.65935887571</v>
      </c>
      <c r="H91" s="216">
        <v>27571.784297583701</v>
      </c>
      <c r="I91" s="252">
        <v>171.45283007289981</v>
      </c>
      <c r="J91" s="248">
        <f t="shared" si="3"/>
        <v>3.2063938643153973</v>
      </c>
    </row>
    <row r="92" spans="1:22">
      <c r="B92" s="13">
        <f t="shared" si="4"/>
        <v>2011</v>
      </c>
      <c r="C92" s="82">
        <v>87.277347387500001</v>
      </c>
      <c r="D92" s="82">
        <v>-1.4467031798167662</v>
      </c>
      <c r="E92" s="192">
        <v>882.68999999999994</v>
      </c>
      <c r="F92" s="216">
        <v>107877.28211671961</v>
      </c>
      <c r="G92" s="216">
        <v>105381.83944241238</v>
      </c>
      <c r="H92" s="216">
        <v>27734.045775900398</v>
      </c>
      <c r="I92" s="252">
        <v>162.26147831669732</v>
      </c>
      <c r="J92" s="248">
        <f t="shared" si="3"/>
        <v>3.1826946819530266</v>
      </c>
    </row>
    <row r="93" spans="1:22">
      <c r="B93" s="13">
        <f t="shared" si="4"/>
        <v>2012</v>
      </c>
      <c r="C93" s="82">
        <v>87.620287632499995</v>
      </c>
      <c r="D93" s="82">
        <v>0.39293156273114693</v>
      </c>
      <c r="E93" s="192">
        <v>931.24</v>
      </c>
      <c r="F93" s="216">
        <v>99937.123075022188</v>
      </c>
      <c r="G93" s="216">
        <v>107933.7005405231</v>
      </c>
      <c r="H93" s="216">
        <v>27893.259334436701</v>
      </c>
      <c r="I93" s="252">
        <v>159.21355853630303</v>
      </c>
      <c r="J93" s="248">
        <f t="shared" si="3"/>
        <v>3.3385843828236368</v>
      </c>
    </row>
    <row r="94" spans="1:22">
      <c r="B94" s="13">
        <f t="shared" si="4"/>
        <v>2013</v>
      </c>
      <c r="C94" s="82">
        <v>89.867697895833331</v>
      </c>
      <c r="D94" s="82">
        <v>2.564942804980852</v>
      </c>
      <c r="E94" s="192">
        <v>1066.93</v>
      </c>
      <c r="F94" s="216">
        <v>118974.30210334589</v>
      </c>
      <c r="G94" s="216">
        <v>106494.70012220471</v>
      </c>
      <c r="H94" s="216">
        <v>28060.861799275099</v>
      </c>
      <c r="I94" s="252">
        <v>167.60246483839728</v>
      </c>
      <c r="J94" s="248">
        <f t="shared" si="3"/>
        <v>3.8021996887763518</v>
      </c>
    </row>
    <row r="95" spans="1:22">
      <c r="B95" s="13">
        <f t="shared" si="4"/>
        <v>2014</v>
      </c>
      <c r="C95" s="82">
        <v>97.057332573333326</v>
      </c>
      <c r="D95" s="82">
        <v>8.0002435200171576</v>
      </c>
      <c r="E95" s="192">
        <v>1223.1300000000001</v>
      </c>
      <c r="F95" s="216">
        <v>135136.72178073411</v>
      </c>
      <c r="G95" s="216">
        <v>114831.1361010047</v>
      </c>
      <c r="H95" s="216">
        <v>28254.6086716221</v>
      </c>
      <c r="I95" s="252">
        <v>193.74687234700104</v>
      </c>
      <c r="J95" s="248">
        <f t="shared" si="3"/>
        <v>4.3289574958030386</v>
      </c>
    </row>
    <row r="96" spans="1:22">
      <c r="B96" s="13">
        <f t="shared" si="4"/>
        <v>2015</v>
      </c>
      <c r="C96" s="82">
        <v>102.88184081666665</v>
      </c>
      <c r="D96" s="82">
        <v>6.0011006782331622</v>
      </c>
      <c r="E96" s="192">
        <v>1225.94</v>
      </c>
      <c r="F96" s="216">
        <v>145303.06953653731</v>
      </c>
      <c r="G96" s="216">
        <v>133886.7965531043</v>
      </c>
      <c r="H96" s="216">
        <v>28477.197088636301</v>
      </c>
      <c r="I96" s="252">
        <v>222.5884170142017</v>
      </c>
      <c r="J96" s="248">
        <f t="shared" si="3"/>
        <v>4.3049882900491143</v>
      </c>
    </row>
    <row r="97" spans="2:10">
      <c r="B97" s="13">
        <f t="shared" si="4"/>
        <v>2016</v>
      </c>
      <c r="C97" s="82">
        <v>110.05792050000001</v>
      </c>
      <c r="D97" s="82">
        <v>6.975069289556135</v>
      </c>
      <c r="E97" s="192">
        <v>1232.0100000000002</v>
      </c>
      <c r="F97" s="216">
        <v>152688.05132077337</v>
      </c>
      <c r="G97" s="216">
        <v>139214.74416959818</v>
      </c>
      <c r="H97" s="216">
        <v>28724.2107445656</v>
      </c>
      <c r="I97" s="252">
        <v>247.01365592929869</v>
      </c>
      <c r="J97" s="248">
        <f t="shared" si="3"/>
        <v>4.2890995716325717</v>
      </c>
    </row>
    <row r="98" spans="2:10">
      <c r="B98" s="13">
        <f t="shared" si="4"/>
        <v>2017</v>
      </c>
      <c r="C98" s="82">
        <v>115.05665090000002</v>
      </c>
      <c r="D98" s="82">
        <v>4.5419088215463921</v>
      </c>
      <c r="E98" s="192">
        <v>1223.1399999999999</v>
      </c>
      <c r="F98" s="216">
        <v>160236.28091509675</v>
      </c>
      <c r="G98" s="216">
        <v>158029.20670412329</v>
      </c>
      <c r="H98" s="216">
        <v>28988.479299999999</v>
      </c>
      <c r="I98" s="252">
        <v>264.26854300000002</v>
      </c>
      <c r="J98" s="248">
        <f t="shared" si="3"/>
        <v>4.2194003601975769</v>
      </c>
    </row>
    <row r="99" spans="2:10">
      <c r="B99" s="13">
        <f t="shared" si="4"/>
        <v>2018</v>
      </c>
      <c r="C99" s="82">
        <v>118.82434331666667</v>
      </c>
      <c r="D99" s="82">
        <v>3.2746411330373926</v>
      </c>
      <c r="E99" s="192">
        <v>1189.58</v>
      </c>
      <c r="F99" s="216">
        <v>165636.96491064588</v>
      </c>
      <c r="G99" s="216">
        <v>160935.55163978838</v>
      </c>
      <c r="H99" s="216">
        <v>29265.974900000001</v>
      </c>
      <c r="I99" s="252">
        <v>277.49558900000005</v>
      </c>
      <c r="J99" s="248">
        <f t="shared" si="3"/>
        <v>4.0647202222537269</v>
      </c>
    </row>
    <row r="100" spans="2:10">
      <c r="B100" s="13">
        <f t="shared" si="4"/>
        <v>2019</v>
      </c>
      <c r="C100" s="82">
        <v>119.95238595000001</v>
      </c>
      <c r="D100" s="82">
        <v>0.94933630756712795</v>
      </c>
      <c r="E100" s="192">
        <v>1176.54</v>
      </c>
      <c r="F100" s="216">
        <v>151810.30929492871</v>
      </c>
      <c r="G100" s="216">
        <v>172236.42467667689</v>
      </c>
      <c r="H100" s="216">
        <v>29568.838599999999</v>
      </c>
      <c r="I100" s="252">
        <v>302.86368440000001</v>
      </c>
      <c r="J100" s="248">
        <f t="shared" si="3"/>
        <v>3.9789861749930209</v>
      </c>
    </row>
    <row r="101" spans="2:10">
      <c r="B101" s="13">
        <f t="shared" si="4"/>
        <v>2020</v>
      </c>
      <c r="C101" s="82">
        <v>123.35993420833334</v>
      </c>
      <c r="D101" s="82">
        <v>2.8407507123315634</v>
      </c>
      <c r="E101" s="192">
        <v>1036.27</v>
      </c>
      <c r="F101" s="216">
        <v>125922.37735027529</v>
      </c>
      <c r="G101" s="216">
        <v>140100.10615477583</v>
      </c>
      <c r="H101" s="216">
        <v>29802.6086</v>
      </c>
      <c r="I101" s="252">
        <v>233.77006639999999</v>
      </c>
      <c r="J101" s="248">
        <f t="shared" si="3"/>
        <v>3.4771117317562599</v>
      </c>
    </row>
    <row r="102" spans="2:10">
      <c r="B102" s="13">
        <f t="shared" si="4"/>
        <v>2021</v>
      </c>
      <c r="C102" s="82">
        <v>134.27598592166666</v>
      </c>
      <c r="D102" s="82">
        <v>8.8489441757467304</v>
      </c>
      <c r="E102" s="192">
        <v>1483.6799999999998</v>
      </c>
      <c r="F102" s="216">
        <v>169014.5422405373</v>
      </c>
      <c r="G102" s="216">
        <v>169167.65972717261</v>
      </c>
      <c r="H102" s="216">
        <v>30070.998100000001</v>
      </c>
      <c r="I102" s="252">
        <v>268.389455</v>
      </c>
      <c r="J102" s="248">
        <f t="shared" si="3"/>
        <v>4.9339233605285608</v>
      </c>
    </row>
    <row r="103" spans="2:10">
      <c r="B103" s="13">
        <f t="shared" si="4"/>
        <v>2022</v>
      </c>
      <c r="C103" s="82">
        <v>147.31077842833335</v>
      </c>
      <c r="D103" s="82">
        <v>9.707463637072733</v>
      </c>
      <c r="E103" s="192">
        <v>1265.3200000000002</v>
      </c>
      <c r="F103" s="216">
        <v>167364.40612220182</v>
      </c>
      <c r="G103" s="216">
        <v>172522.42498202578</v>
      </c>
      <c r="H103" s="216">
        <v>30352.180700000001</v>
      </c>
      <c r="I103" s="252">
        <v>281.18266599999998</v>
      </c>
      <c r="J103" s="248">
        <f t="shared" si="3"/>
        <v>4.1687943693614091</v>
      </c>
    </row>
    <row r="104" spans="2:10">
      <c r="B104" s="13">
        <f t="shared" si="4"/>
        <v>2023</v>
      </c>
      <c r="C104" s="82">
        <v>148.12441056150834</v>
      </c>
      <c r="D104" s="82">
        <v>0.55232355830012736</v>
      </c>
      <c r="E104" s="192">
        <v>1022.8199999999999</v>
      </c>
      <c r="F104" s="216">
        <v>132218.82138888477</v>
      </c>
      <c r="G104" s="216">
        <v>150820.49794559457</v>
      </c>
      <c r="H104" s="216">
        <v>30597.635600000001</v>
      </c>
      <c r="I104" s="252">
        <v>245.45483279999999</v>
      </c>
      <c r="J104" s="248">
        <f t="shared" si="3"/>
        <v>3.3428073115557981</v>
      </c>
    </row>
    <row r="105" spans="2:10">
      <c r="B105" s="13">
        <v>2024</v>
      </c>
      <c r="C105" s="186">
        <v>144.74518509763496</v>
      </c>
      <c r="D105" s="186">
        <v>-2.2813427247159734</v>
      </c>
      <c r="E105" s="197">
        <v>1026.7294440000001</v>
      </c>
      <c r="F105" s="216">
        <v>121989.90384312125</v>
      </c>
      <c r="G105" s="216">
        <v>138264.75862707398</v>
      </c>
      <c r="H105" s="216">
        <v>30822.6564</v>
      </c>
      <c r="I105" s="186">
        <v>225.02082729999998</v>
      </c>
      <c r="J105" s="248">
        <f t="shared" si="3"/>
        <v>3.3310868170337198</v>
      </c>
    </row>
    <row r="106" spans="2:10">
      <c r="B106" s="13">
        <v>2025</v>
      </c>
      <c r="C106" s="186">
        <v>144.23083263596655</v>
      </c>
      <c r="D106" s="186">
        <v>-0.35535030842059889</v>
      </c>
      <c r="E106" s="197">
        <v>1058.3449699999999</v>
      </c>
      <c r="F106" s="216">
        <v>137808.95198003369</v>
      </c>
      <c r="G106" s="216">
        <v>129912.58643560074</v>
      </c>
      <c r="H106" s="216">
        <v>31034.0844</v>
      </c>
      <c r="I106" s="186">
        <v>211.4279732</v>
      </c>
      <c r="J106" s="248">
        <f t="shared" si="3"/>
        <v>3.4102664552913309</v>
      </c>
    </row>
    <row r="107" spans="2:10">
      <c r="B107" s="13">
        <v>2026</v>
      </c>
      <c r="C107" s="186">
        <v>147.42252908009411</v>
      </c>
      <c r="D107" s="186">
        <v>2.2129085617797806</v>
      </c>
      <c r="E107" s="197">
        <v>1142.1663199999998</v>
      </c>
      <c r="F107" s="216">
        <v>142163.14628986508</v>
      </c>
      <c r="G107" s="216">
        <v>139657.09477265552</v>
      </c>
      <c r="H107" s="216">
        <v>31261.371200000001</v>
      </c>
      <c r="I107" s="186">
        <v>227.28680350000002</v>
      </c>
      <c r="J107" s="248">
        <f t="shared" si="3"/>
        <v>3.6536027568745926</v>
      </c>
    </row>
    <row r="108" spans="2:10">
      <c r="B108" s="13">
        <v>2027</v>
      </c>
      <c r="C108" s="186">
        <v>152.41229736672028</v>
      </c>
      <c r="D108" s="186">
        <v>3.3846714730523031</v>
      </c>
      <c r="E108" s="197">
        <v>1267.964148</v>
      </c>
      <c r="F108" s="216">
        <v>147945.02172985222</v>
      </c>
      <c r="G108" s="216">
        <v>146959.6416806333</v>
      </c>
      <c r="H108" s="216">
        <v>31500.542600000001</v>
      </c>
      <c r="I108" s="186">
        <v>239.17143089999999</v>
      </c>
      <c r="J108" s="248">
        <f t="shared" si="3"/>
        <v>4.0252136736209749</v>
      </c>
    </row>
    <row r="109" spans="2:10">
      <c r="B109" s="172">
        <v>2028</v>
      </c>
      <c r="C109" s="242">
        <v>158.0192239618961</v>
      </c>
      <c r="D109" s="242">
        <v>3.6787888458140294</v>
      </c>
      <c r="E109" s="199">
        <v>1382.548736</v>
      </c>
      <c r="F109" s="250">
        <v>155455.49166573043</v>
      </c>
      <c r="G109" s="250">
        <v>151508.65508012829</v>
      </c>
      <c r="H109" s="250">
        <v>31747.117399999999</v>
      </c>
      <c r="I109" s="242">
        <v>246.5747834</v>
      </c>
      <c r="J109" s="251">
        <f t="shared" si="3"/>
        <v>4.3548795897922998</v>
      </c>
    </row>
    <row r="110" spans="2:10">
      <c r="B110" s="13" t="s">
        <v>130</v>
      </c>
      <c r="C110" s="82">
        <v>88.179581707500006</v>
      </c>
      <c r="D110" s="82">
        <v>-9.218580366239248</v>
      </c>
      <c r="E110" s="192">
        <v>792.88000000000011</v>
      </c>
      <c r="F110" s="216">
        <v>88220.422458618705</v>
      </c>
      <c r="G110" s="216">
        <v>145139.38211088479</v>
      </c>
      <c r="H110" s="216">
        <v>27258.6063921395</v>
      </c>
      <c r="I110" s="252">
        <v>222.28263114589936</v>
      </c>
      <c r="J110" s="248">
        <f t="shared" ref="J110" si="5">(E110/H110)*100</f>
        <v>2.9087327084653931</v>
      </c>
    </row>
    <row r="111" spans="2:10">
      <c r="B111" s="13" t="s">
        <v>131</v>
      </c>
      <c r="C111" s="82">
        <v>85.338091283333341</v>
      </c>
      <c r="D111" s="82">
        <v>-3.2223904549605997</v>
      </c>
      <c r="E111" s="192">
        <v>892.93000000000006</v>
      </c>
      <c r="F111" s="216">
        <v>95865.439341083606</v>
      </c>
      <c r="G111" s="216">
        <v>116226.17867996081</v>
      </c>
      <c r="H111" s="216">
        <v>27445.000426619001</v>
      </c>
      <c r="I111" s="252">
        <v>186.39403447950099</v>
      </c>
      <c r="J111" s="248">
        <f t="shared" ref="J111:J129" si="6">(E111/H111)*100</f>
        <v>3.253525181708302</v>
      </c>
    </row>
    <row r="112" spans="2:10">
      <c r="B112" s="13" t="s">
        <v>132</v>
      </c>
      <c r="C112" s="82">
        <v>88.374584654166682</v>
      </c>
      <c r="D112" s="82">
        <v>3.5581922740125504</v>
      </c>
      <c r="E112" s="192">
        <v>876.46</v>
      </c>
      <c r="F112" s="216">
        <v>104542.86790797921</v>
      </c>
      <c r="G112" s="216">
        <v>104089.2767662781</v>
      </c>
      <c r="H112" s="216">
        <v>27612.841753511901</v>
      </c>
      <c r="I112" s="252">
        <v>167.84132689289981</v>
      </c>
      <c r="J112" s="248">
        <f t="shared" si="6"/>
        <v>3.1741028606319692</v>
      </c>
    </row>
    <row r="113" spans="2:10">
      <c r="B113" s="13" t="s">
        <v>133</v>
      </c>
      <c r="C113" s="82">
        <v>87.170480499166658</v>
      </c>
      <c r="D113" s="82">
        <v>-1.3625004968475962</v>
      </c>
      <c r="E113" s="192">
        <v>915.9</v>
      </c>
      <c r="F113" s="216">
        <v>107265.2521041724</v>
      </c>
      <c r="G113" s="216">
        <v>109062.90494732518</v>
      </c>
      <c r="H113" s="216">
        <v>27774.119059130491</v>
      </c>
      <c r="I113" s="252">
        <v>161.27730561859789</v>
      </c>
      <c r="J113" s="248">
        <f t="shared" si="6"/>
        <v>3.2976743494548608</v>
      </c>
    </row>
    <row r="114" spans="2:10">
      <c r="B114" s="13" t="s">
        <v>134</v>
      </c>
      <c r="C114" s="82">
        <v>87.901050304999998</v>
      </c>
      <c r="D114" s="82">
        <v>0.83809312699649752</v>
      </c>
      <c r="E114" s="192">
        <v>928.48</v>
      </c>
      <c r="F114" s="216">
        <v>101288.34293001989</v>
      </c>
      <c r="G114" s="216">
        <v>103045.4281624736</v>
      </c>
      <c r="H114" s="216">
        <v>27932.792830474795</v>
      </c>
      <c r="I114" s="252">
        <v>158.67377134429989</v>
      </c>
      <c r="J114" s="248">
        <f t="shared" si="6"/>
        <v>3.3239783992777996</v>
      </c>
    </row>
    <row r="115" spans="2:10">
      <c r="B115" s="13" t="s">
        <v>135</v>
      </c>
      <c r="C115" s="82">
        <v>91.285219467499999</v>
      </c>
      <c r="D115" s="82">
        <v>3.8499757975104743</v>
      </c>
      <c r="E115" s="192">
        <v>1138.99</v>
      </c>
      <c r="F115" s="216">
        <v>128501.72836444293</v>
      </c>
      <c r="G115" s="216">
        <v>110163.08333125879</v>
      </c>
      <c r="H115" s="216">
        <v>28105.129535656299</v>
      </c>
      <c r="I115" s="252">
        <v>172.33670518150029</v>
      </c>
      <c r="J115" s="248">
        <f t="shared" si="6"/>
        <v>4.0526054098238218</v>
      </c>
    </row>
    <row r="116" spans="2:10">
      <c r="B116" s="13" t="s">
        <v>136</v>
      </c>
      <c r="C116" s="82">
        <v>98.643255379999985</v>
      </c>
      <c r="D116" s="82">
        <v>8.0604899187646026</v>
      </c>
      <c r="E116" s="192">
        <v>1199.3400000000001</v>
      </c>
      <c r="F116" s="216">
        <v>137684.4249405619</v>
      </c>
      <c r="G116" s="216">
        <v>118900.40988237518</v>
      </c>
      <c r="H116" s="216">
        <v>28307.2143714144</v>
      </c>
      <c r="I116" s="252">
        <v>202.08483575810169</v>
      </c>
      <c r="J116" s="248">
        <f t="shared" si="6"/>
        <v>4.2368704467477913</v>
      </c>
    </row>
    <row r="117" spans="2:10">
      <c r="B117" s="13" t="s">
        <v>137</v>
      </c>
      <c r="C117" s="82">
        <v>104.86089613333333</v>
      </c>
      <c r="D117" s="82">
        <v>6.3031585174083471</v>
      </c>
      <c r="E117" s="192">
        <v>1324.48</v>
      </c>
      <c r="F117" s="216">
        <v>141915.58372665232</v>
      </c>
      <c r="G117" s="216">
        <v>135353.08597972069</v>
      </c>
      <c r="H117" s="216">
        <v>28535.885597351109</v>
      </c>
      <c r="I117" s="252">
        <v>228.67122593670138</v>
      </c>
      <c r="J117" s="248">
        <f t="shared" si="6"/>
        <v>4.6414539877569005</v>
      </c>
    </row>
    <row r="118" spans="2:10">
      <c r="B118" s="13" t="s">
        <v>138</v>
      </c>
      <c r="C118" s="82">
        <v>111.24589959166666</v>
      </c>
      <c r="D118" s="82">
        <v>6.0890224037515761</v>
      </c>
      <c r="E118" s="192">
        <v>1152.4700000000003</v>
      </c>
      <c r="F118" s="216">
        <v>157832.12154340657</v>
      </c>
      <c r="G118" s="216">
        <v>145594.22365168139</v>
      </c>
      <c r="H118" s="216">
        <v>28789.0291</v>
      </c>
      <c r="I118" s="252">
        <v>253.14346641449845</v>
      </c>
      <c r="J118" s="248">
        <f t="shared" si="6"/>
        <v>4.0031568831197584</v>
      </c>
    </row>
    <row r="119" spans="2:10">
      <c r="B119" s="13" t="s">
        <v>139</v>
      </c>
      <c r="C119" s="82">
        <v>116.23965511666668</v>
      </c>
      <c r="D119" s="82">
        <v>4.4889344626002803</v>
      </c>
      <c r="E119" s="192">
        <v>1206.78</v>
      </c>
      <c r="F119" s="216">
        <v>160723.17040330393</v>
      </c>
      <c r="G119" s="216">
        <v>155618.0412619834</v>
      </c>
      <c r="H119" s="216">
        <v>29055.7952</v>
      </c>
      <c r="I119" s="252">
        <v>266.76617610000005</v>
      </c>
      <c r="J119" s="248">
        <f t="shared" si="6"/>
        <v>4.1533194727363716</v>
      </c>
    </row>
    <row r="120" spans="2:10">
      <c r="B120" s="13" t="s">
        <v>140</v>
      </c>
      <c r="C120" s="82">
        <v>119.27481549166667</v>
      </c>
      <c r="D120" s="82">
        <v>2.6111230044115974</v>
      </c>
      <c r="E120" s="192">
        <v>1190.8399999999999</v>
      </c>
      <c r="F120" s="216">
        <v>163954.3426467235</v>
      </c>
      <c r="G120" s="216">
        <v>165118.58549495498</v>
      </c>
      <c r="H120" s="216">
        <v>29337.4067</v>
      </c>
      <c r="I120" s="252">
        <v>281.61147890000007</v>
      </c>
      <c r="J120" s="248">
        <f t="shared" si="6"/>
        <v>4.059118149662492</v>
      </c>
    </row>
    <row r="121" spans="2:10">
      <c r="B121" s="13" t="s">
        <v>141</v>
      </c>
      <c r="C121" s="82">
        <v>120.42559932500001</v>
      </c>
      <c r="D121" s="82">
        <v>0.96481711465212783</v>
      </c>
      <c r="E121" s="192">
        <v>1169.95</v>
      </c>
      <c r="F121" s="216">
        <v>147444.35168329379</v>
      </c>
      <c r="G121" s="216">
        <v>168780.2625572047</v>
      </c>
      <c r="H121" s="216">
        <v>29628.838599999999</v>
      </c>
      <c r="I121" s="252">
        <v>291.43184220000001</v>
      </c>
      <c r="J121" s="248">
        <f t="shared" si="6"/>
        <v>3.9486866690751765</v>
      </c>
    </row>
    <row r="122" spans="2:10">
      <c r="B122" s="13" t="s">
        <v>142</v>
      </c>
      <c r="C122" s="82">
        <v>125.86662253333333</v>
      </c>
      <c r="D122" s="82">
        <v>4.5181616191498408</v>
      </c>
      <c r="E122" s="192">
        <v>1187.6399999999999</v>
      </c>
      <c r="F122" s="216">
        <v>136968.74304910988</v>
      </c>
      <c r="G122" s="216">
        <v>148354.24487326649</v>
      </c>
      <c r="H122" s="216">
        <v>29862.6086</v>
      </c>
      <c r="I122" s="252">
        <v>233.77006639999999</v>
      </c>
      <c r="J122" s="248">
        <f t="shared" si="6"/>
        <v>3.9770135821289228</v>
      </c>
    </row>
    <row r="123" spans="2:10">
      <c r="B123" s="13" t="s">
        <v>143</v>
      </c>
      <c r="C123" s="82">
        <v>137.1590500225</v>
      </c>
      <c r="D123" s="82">
        <v>8.9717410874166283</v>
      </c>
      <c r="E123" s="192">
        <v>1377.3300000000002</v>
      </c>
      <c r="F123" s="216">
        <v>166171.6279509656</v>
      </c>
      <c r="G123" s="216">
        <v>165551.6636824673</v>
      </c>
      <c r="H123" s="216">
        <v>30141.456699999999</v>
      </c>
      <c r="I123" s="252">
        <v>278.84805449999999</v>
      </c>
      <c r="J123" s="248">
        <f t="shared" si="6"/>
        <v>4.5695535345509697</v>
      </c>
    </row>
    <row r="124" spans="2:10">
      <c r="B124" s="13" t="s">
        <v>144</v>
      </c>
      <c r="C124" s="82">
        <v>148.66932699333333</v>
      </c>
      <c r="D124" s="82">
        <v>8.3919194314521448</v>
      </c>
      <c r="E124" s="192">
        <v>1208.6000000000001</v>
      </c>
      <c r="F124" s="216">
        <v>159861.2072089604</v>
      </c>
      <c r="G124" s="216">
        <v>165993.8997029154</v>
      </c>
      <c r="H124" s="216">
        <v>30411.6057</v>
      </c>
      <c r="I124" s="252">
        <v>270.14898819999996</v>
      </c>
      <c r="J124" s="248">
        <f t="shared" si="6"/>
        <v>3.9741407011600187</v>
      </c>
    </row>
    <row r="125" spans="2:10">
      <c r="B125" s="13" t="s">
        <v>145</v>
      </c>
      <c r="C125" s="82">
        <v>147.62019046544495</v>
      </c>
      <c r="D125" s="82">
        <v>-0.70568458814334045</v>
      </c>
      <c r="E125" s="192">
        <v>993.27815299999997</v>
      </c>
      <c r="F125" s="216">
        <v>122571.75611417965</v>
      </c>
      <c r="G125" s="216">
        <v>151329.72379004399</v>
      </c>
      <c r="H125" s="216">
        <v>30657.889200000001</v>
      </c>
      <c r="I125" s="252">
        <v>246.28357919999999</v>
      </c>
      <c r="J125" s="248">
        <f t="shared" si="6"/>
        <v>3.2398778223779345</v>
      </c>
    </row>
    <row r="126" spans="2:10">
      <c r="B126" s="13" t="s">
        <v>146</v>
      </c>
      <c r="C126" s="82">
        <v>144.05303052887362</v>
      </c>
      <c r="D126" s="82">
        <v>-2.4164444750573111</v>
      </c>
      <c r="E126" s="192">
        <v>1080.5700320000001</v>
      </c>
      <c r="F126" s="216">
        <v>129910.03797334958</v>
      </c>
      <c r="G126" s="216">
        <v>133545.80182108321</v>
      </c>
      <c r="H126" s="216">
        <v>30875.230100000001</v>
      </c>
      <c r="I126" s="252">
        <v>217.34089809999998</v>
      </c>
      <c r="J126" s="248">
        <f t="shared" si="6"/>
        <v>3.4997958833025833</v>
      </c>
    </row>
    <row r="127" spans="2:10">
      <c r="B127" s="13" t="s">
        <v>147</v>
      </c>
      <c r="C127" s="82">
        <v>144.75441443513205</v>
      </c>
      <c r="D127" s="82">
        <v>0.48689285028116203</v>
      </c>
      <c r="E127" s="192">
        <v>1034.749446</v>
      </c>
      <c r="F127" s="216">
        <v>138835.97357993765</v>
      </c>
      <c r="G127" s="216">
        <v>131228.15838449437</v>
      </c>
      <c r="H127" s="216">
        <v>31088.799200000001</v>
      </c>
      <c r="I127" s="252">
        <v>213.56901830000004</v>
      </c>
      <c r="J127" s="248">
        <f t="shared" si="6"/>
        <v>3.3283673626094892</v>
      </c>
    </row>
    <row r="128" spans="2:10">
      <c r="B128" s="13" t="s">
        <v>148</v>
      </c>
      <c r="C128" s="82">
        <v>148.57314402803931</v>
      </c>
      <c r="D128" s="82">
        <v>2.6380747059140841</v>
      </c>
      <c r="E128" s="192">
        <v>1173.598295</v>
      </c>
      <c r="F128" s="216">
        <v>143436.67560021891</v>
      </c>
      <c r="G128" s="216">
        <v>142261.94445349849</v>
      </c>
      <c r="H128" s="216">
        <v>31320.3253</v>
      </c>
      <c r="I128" s="252">
        <v>231.52610090000002</v>
      </c>
      <c r="J128" s="248">
        <f t="shared" si="6"/>
        <v>3.7470820745274955</v>
      </c>
    </row>
    <row r="129" spans="2:10">
      <c r="B129" s="13" t="s">
        <v>149</v>
      </c>
      <c r="C129" s="82">
        <v>153.77467588693332</v>
      </c>
      <c r="D129" s="82">
        <v>3.5009906352337472</v>
      </c>
      <c r="E129" s="192">
        <v>1298.4421150000001</v>
      </c>
      <c r="F129" s="216">
        <v>149721.55376951123</v>
      </c>
      <c r="G129" s="216">
        <v>148104.24289936066</v>
      </c>
      <c r="H129" s="216">
        <v>31561.359499999999</v>
      </c>
      <c r="I129" s="252">
        <v>241.03422740000002</v>
      </c>
      <c r="J129" s="248">
        <f t="shared" si="6"/>
        <v>4.1140246667764746</v>
      </c>
    </row>
    <row r="130" spans="2:10" ht="15" thickBot="1">
      <c r="B130" s="267" t="s">
        <v>150</v>
      </c>
      <c r="C130" s="276">
        <v>159.47300082234554</v>
      </c>
      <c r="D130" s="276">
        <v>3.7056328700065366</v>
      </c>
      <c r="E130" s="287">
        <v>1406.4477999999999</v>
      </c>
      <c r="F130" s="288">
        <v>157483.04120664025</v>
      </c>
      <c r="G130" s="288">
        <v>153064.59637711145</v>
      </c>
      <c r="H130" s="288">
        <v>31810.466499999999</v>
      </c>
      <c r="I130" s="289">
        <v>249.10702090000001</v>
      </c>
      <c r="J130" s="290">
        <f t="shared" ref="J130" si="7">(E130/H130)*100</f>
        <v>4.4213366063022059</v>
      </c>
    </row>
    <row r="131" spans="2:10">
      <c r="B131" s="291" t="s">
        <v>292</v>
      </c>
      <c r="C131" s="378"/>
      <c r="D131" s="378"/>
      <c r="E131" s="378"/>
      <c r="F131" s="378"/>
      <c r="G131" s="378"/>
      <c r="H131" s="378"/>
      <c r="I131" s="342"/>
      <c r="J131" s="286"/>
    </row>
    <row r="132" spans="2:10">
      <c r="B132" s="702" t="s">
        <v>630</v>
      </c>
      <c r="C132" s="703"/>
      <c r="D132" s="703"/>
      <c r="E132" s="703"/>
      <c r="F132" s="703"/>
      <c r="G132" s="703"/>
      <c r="H132" s="703"/>
      <c r="I132" s="703"/>
      <c r="J132" s="704"/>
    </row>
    <row r="133" spans="2:10" ht="15" customHeight="1">
      <c r="B133" s="592" t="s">
        <v>631</v>
      </c>
      <c r="C133" s="593"/>
      <c r="D133" s="593"/>
      <c r="E133" s="593"/>
      <c r="F133" s="593"/>
      <c r="G133" s="593"/>
      <c r="H133" s="593"/>
      <c r="I133" s="593"/>
      <c r="J133" s="594"/>
    </row>
    <row r="134" spans="2:10" ht="15" customHeight="1">
      <c r="B134" s="592" t="s">
        <v>632</v>
      </c>
      <c r="C134" s="593"/>
      <c r="D134" s="593"/>
      <c r="E134" s="593"/>
      <c r="F134" s="593"/>
      <c r="G134" s="593"/>
      <c r="H134" s="593"/>
      <c r="I134" s="593"/>
      <c r="J134" s="594"/>
    </row>
    <row r="135" spans="2:10" ht="21.6" customHeight="1">
      <c r="B135" s="592" t="s">
        <v>633</v>
      </c>
      <c r="C135" s="593"/>
      <c r="D135" s="593"/>
      <c r="E135" s="593"/>
      <c r="F135" s="593"/>
      <c r="G135" s="593"/>
      <c r="H135" s="593"/>
      <c r="I135" s="593"/>
      <c r="J135" s="594"/>
    </row>
    <row r="136" spans="2:10" ht="15" customHeight="1" thickBot="1">
      <c r="B136" s="595" t="s">
        <v>634</v>
      </c>
      <c r="C136" s="596"/>
      <c r="D136" s="596"/>
      <c r="E136" s="596"/>
      <c r="F136" s="596"/>
      <c r="G136" s="596"/>
      <c r="H136" s="596"/>
      <c r="I136" s="596"/>
      <c r="J136" s="597"/>
    </row>
    <row r="138" spans="2:10">
      <c r="B138"/>
    </row>
    <row r="166" spans="12:14">
      <c r="L166" s="25"/>
      <c r="M166" s="25"/>
    </row>
    <row r="167" spans="12:14">
      <c r="L167" s="25"/>
      <c r="M167" s="25"/>
    </row>
    <row r="168" spans="12:14">
      <c r="L168" s="25"/>
      <c r="M168" s="25"/>
    </row>
    <row r="169" spans="12:14">
      <c r="L169" s="25"/>
      <c r="M169" s="25"/>
    </row>
    <row r="170" spans="12:14">
      <c r="L170" s="25"/>
      <c r="M170" s="25"/>
    </row>
    <row r="171" spans="12:14">
      <c r="L171" s="25"/>
      <c r="M171" s="25"/>
    </row>
    <row r="172" spans="12:14">
      <c r="L172" s="25"/>
      <c r="M172" s="25"/>
      <c r="N172" s="26"/>
    </row>
    <row r="190" spans="1:1">
      <c r="A190" s="18"/>
    </row>
    <row r="191" spans="1:1">
      <c r="A191" s="18"/>
    </row>
    <row r="240" ht="15" customHeight="1"/>
    <row r="252" spans="11:12">
      <c r="K252" s="253"/>
      <c r="L252" s="254"/>
    </row>
    <row r="296" ht="24" customHeight="1"/>
    <row r="297" ht="37.5" customHeight="1"/>
  </sheetData>
  <mergeCells count="6">
    <mergeCell ref="B136:J136"/>
    <mergeCell ref="B2:J2"/>
    <mergeCell ref="B132:J132"/>
    <mergeCell ref="B133:J133"/>
    <mergeCell ref="B134:J134"/>
    <mergeCell ref="B135:J135"/>
  </mergeCells>
  <phoneticPr fontId="93" type="noConversion"/>
  <hyperlinks>
    <hyperlink ref="A1" location="Contents!A1" display="Back to contents" xr:uid="{FF1F2056-7978-4BDE-B8BB-22F3E02C7DAC}"/>
  </hyperlinks>
  <pageMargins left="0.70866141732283472" right="0.70866141732283472" top="0.74803149606299213" bottom="0.74803149606299213" header="0.31496062992125984" footer="0.31496062992125984"/>
  <pageSetup paperSize="9" scale="80" orientation="portrait" r:id="rId1"/>
  <headerFooter>
    <oddHeader>&amp;C&amp;8March 2018 Economic and fiscal outlook: Supplementary economy tables</oddHeader>
  </headerFooter>
  <rowBreaks count="1" manualBreakCount="1">
    <brk id="88" min="1" max="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973E1-017B-4E27-AB4B-A7DB3DD37B17}">
  <sheetPr>
    <tabColor theme="6"/>
  </sheetPr>
  <dimension ref="A1:V161"/>
  <sheetViews>
    <sheetView zoomScaleNormal="100" zoomScaleSheetLayoutView="85" workbookViewId="0"/>
  </sheetViews>
  <sheetFormatPr defaultColWidth="8.875" defaultRowHeight="15.6"/>
  <cols>
    <col min="1" max="2" width="9.125" style="2" customWidth="1"/>
    <col min="3" max="4" width="11" style="2" bestFit="1" customWidth="1"/>
    <col min="5" max="6" width="9.875" style="2" customWidth="1"/>
    <col min="7" max="7" width="9.125" style="2" customWidth="1"/>
    <col min="8" max="8" width="10.125" style="2" customWidth="1"/>
    <col min="9" max="9" width="9.125" style="2" customWidth="1"/>
    <col min="10" max="10" width="12.875" style="2" bestFit="1" customWidth="1"/>
    <col min="11" max="11" width="9.125" style="2" customWidth="1"/>
    <col min="12" max="12" width="10.125" style="2" customWidth="1"/>
    <col min="13" max="14" width="9.125" style="2" customWidth="1"/>
    <col min="15" max="15" width="10" style="2" bestFit="1" customWidth="1"/>
    <col min="16" max="16" width="9.125" style="2" customWidth="1"/>
    <col min="17" max="17" width="10.125" style="2" bestFit="1" customWidth="1"/>
    <col min="18" max="19" width="9.125" style="2" customWidth="1"/>
    <col min="20" max="20" width="8.875" style="2"/>
    <col min="21" max="22" width="9.125" style="2" bestFit="1" customWidth="1"/>
    <col min="23" max="16384" width="8.875" style="2"/>
  </cols>
  <sheetData>
    <row r="1" spans="1:22" ht="33.75" customHeight="1" thickBot="1">
      <c r="A1" s="9" t="s">
        <v>24</v>
      </c>
      <c r="B1" s="217"/>
      <c r="C1" s="217"/>
      <c r="D1" s="217"/>
      <c r="E1" s="217"/>
      <c r="F1" s="217"/>
      <c r="G1" s="217"/>
      <c r="H1" s="217"/>
      <c r="I1" s="217"/>
      <c r="J1" s="217"/>
      <c r="K1" s="217"/>
      <c r="L1" s="217"/>
      <c r="M1" s="217"/>
      <c r="N1" s="217"/>
      <c r="O1" s="217"/>
      <c r="P1" s="217"/>
      <c r="Q1" s="217"/>
      <c r="R1" s="217"/>
      <c r="S1" s="7"/>
    </row>
    <row r="2" spans="1:22" s="154" customFormat="1" ht="34.5" customHeight="1" thickBot="1">
      <c r="A2" s="152"/>
      <c r="B2" s="570" t="s">
        <v>25</v>
      </c>
      <c r="C2" s="571"/>
      <c r="D2" s="571"/>
      <c r="E2" s="571"/>
      <c r="F2" s="571"/>
      <c r="G2" s="571"/>
      <c r="H2" s="571"/>
      <c r="I2" s="571"/>
      <c r="J2" s="571"/>
      <c r="K2" s="571"/>
      <c r="L2" s="571"/>
      <c r="M2" s="571"/>
      <c r="N2" s="571"/>
      <c r="O2" s="571"/>
      <c r="P2" s="571"/>
      <c r="Q2" s="571"/>
      <c r="R2" s="571"/>
      <c r="S2" s="572"/>
    </row>
    <row r="3" spans="1:22" s="157" customFormat="1" ht="38.25" customHeight="1">
      <c r="A3" s="155"/>
      <c r="B3" s="218" t="s">
        <v>26</v>
      </c>
      <c r="C3" s="573" t="s">
        <v>27</v>
      </c>
      <c r="D3" s="573" t="s">
        <v>28</v>
      </c>
      <c r="E3" s="219" t="s">
        <v>29</v>
      </c>
      <c r="F3" s="220"/>
      <c r="G3" s="220"/>
      <c r="H3" s="220"/>
      <c r="I3" s="220"/>
      <c r="J3" s="573" t="s">
        <v>30</v>
      </c>
      <c r="K3" s="573" t="s">
        <v>31</v>
      </c>
      <c r="L3" s="573" t="s">
        <v>32</v>
      </c>
      <c r="M3" s="573" t="s">
        <v>33</v>
      </c>
      <c r="N3" s="573" t="s">
        <v>34</v>
      </c>
      <c r="O3" s="573" t="s">
        <v>35</v>
      </c>
      <c r="P3" s="574" t="s">
        <v>36</v>
      </c>
      <c r="Q3" s="574" t="s">
        <v>37</v>
      </c>
      <c r="R3" s="574" t="s">
        <v>38</v>
      </c>
      <c r="S3" s="575" t="s">
        <v>39</v>
      </c>
    </row>
    <row r="4" spans="1:22" s="157" customFormat="1" ht="30.75" customHeight="1">
      <c r="A4" s="155"/>
      <c r="B4" s="218"/>
      <c r="C4" s="573"/>
      <c r="D4" s="573"/>
      <c r="E4" s="221" t="s">
        <v>40</v>
      </c>
      <c r="F4" s="221" t="s">
        <v>41</v>
      </c>
      <c r="G4" s="221" t="s">
        <v>42</v>
      </c>
      <c r="H4" s="221" t="s">
        <v>43</v>
      </c>
      <c r="I4" s="221" t="s">
        <v>44</v>
      </c>
      <c r="J4" s="573"/>
      <c r="K4" s="573"/>
      <c r="L4" s="573"/>
      <c r="M4" s="573"/>
      <c r="N4" s="573"/>
      <c r="O4" s="573"/>
      <c r="P4" s="574"/>
      <c r="Q4" s="574"/>
      <c r="R4" s="574"/>
      <c r="S4" s="576"/>
    </row>
    <row r="5" spans="1:22" ht="15.75" customHeight="1">
      <c r="A5" s="222"/>
      <c r="B5" s="223" t="s">
        <v>45</v>
      </c>
      <c r="C5" s="151">
        <v>308.10399999999998</v>
      </c>
      <c r="D5" s="151">
        <v>93.322999999999993</v>
      </c>
      <c r="E5" s="151">
        <v>84.846999999999994</v>
      </c>
      <c r="F5" s="151">
        <v>45.209000000000003</v>
      </c>
      <c r="G5" s="151">
        <v>24.954000000000001</v>
      </c>
      <c r="H5" s="151">
        <v>13.731999999999999</v>
      </c>
      <c r="I5" s="151">
        <v>1.494</v>
      </c>
      <c r="J5" s="151">
        <v>0.253</v>
      </c>
      <c r="K5" s="151">
        <v>486.52699999999999</v>
      </c>
      <c r="L5" s="151">
        <v>-2.6880000000000002</v>
      </c>
      <c r="M5" s="151">
        <v>483.839</v>
      </c>
      <c r="N5" s="151">
        <v>140.286</v>
      </c>
      <c r="O5" s="151">
        <v>626.48900000000003</v>
      </c>
      <c r="P5" s="151">
        <v>137.10300000000001</v>
      </c>
      <c r="Q5" s="151">
        <v>0</v>
      </c>
      <c r="R5" s="151">
        <v>489.78300000000002</v>
      </c>
      <c r="S5" s="14">
        <v>426.40499999999997</v>
      </c>
      <c r="T5" s="3"/>
      <c r="U5" s="27"/>
      <c r="V5" s="27"/>
    </row>
    <row r="6" spans="1:22">
      <c r="A6" s="222"/>
      <c r="B6" s="223" t="s">
        <v>46</v>
      </c>
      <c r="C6" s="151">
        <v>304.49400000000003</v>
      </c>
      <c r="D6" s="151">
        <v>92.738</v>
      </c>
      <c r="E6" s="151">
        <v>85.799000000000007</v>
      </c>
      <c r="F6" s="151">
        <v>46.924999999999997</v>
      </c>
      <c r="G6" s="151">
        <v>23.782</v>
      </c>
      <c r="H6" s="151">
        <v>14.129</v>
      </c>
      <c r="I6" s="151">
        <v>1.4500000000000002</v>
      </c>
      <c r="J6" s="151">
        <v>-0.42199999999999999</v>
      </c>
      <c r="K6" s="151">
        <v>482.60899999999998</v>
      </c>
      <c r="L6" s="151">
        <v>-1.2310000000000001</v>
      </c>
      <c r="M6" s="151">
        <v>481.37799999999999</v>
      </c>
      <c r="N6" s="151">
        <v>140.30500000000001</v>
      </c>
      <c r="O6" s="151">
        <v>623.24099999999999</v>
      </c>
      <c r="P6" s="151">
        <v>136.25299999999999</v>
      </c>
      <c r="Q6" s="151">
        <v>0</v>
      </c>
      <c r="R6" s="151">
        <v>487.38600000000002</v>
      </c>
      <c r="S6" s="14">
        <v>424.84100000000001</v>
      </c>
      <c r="U6" s="27"/>
      <c r="V6" s="27"/>
    </row>
    <row r="7" spans="1:22">
      <c r="A7" s="222"/>
      <c r="B7" s="223" t="s">
        <v>47</v>
      </c>
      <c r="C7" s="151">
        <v>299.63299999999998</v>
      </c>
      <c r="D7" s="151">
        <v>94.397000000000006</v>
      </c>
      <c r="E7" s="151">
        <v>81.322999999999993</v>
      </c>
      <c r="F7" s="151">
        <v>45.148000000000003</v>
      </c>
      <c r="G7" s="151">
        <v>19.579999999999998</v>
      </c>
      <c r="H7" s="151">
        <v>14.145</v>
      </c>
      <c r="I7" s="151">
        <v>2.7749999999999999</v>
      </c>
      <c r="J7" s="151">
        <v>-0.98399999999999999</v>
      </c>
      <c r="K7" s="151">
        <v>474.36900000000003</v>
      </c>
      <c r="L7" s="151">
        <v>-3.2130000000000001</v>
      </c>
      <c r="M7" s="151">
        <v>471.15600000000001</v>
      </c>
      <c r="N7" s="151">
        <v>140.846</v>
      </c>
      <c r="O7" s="151">
        <v>613.27200000000005</v>
      </c>
      <c r="P7" s="151">
        <v>133.81100000000001</v>
      </c>
      <c r="Q7" s="151">
        <v>0</v>
      </c>
      <c r="R7" s="151">
        <v>479.87200000000001</v>
      </c>
      <c r="S7" s="14">
        <v>418.25099999999998</v>
      </c>
      <c r="U7" s="27"/>
      <c r="V7" s="27"/>
    </row>
    <row r="8" spans="1:22">
      <c r="A8" s="222"/>
      <c r="B8" s="223" t="s">
        <v>48</v>
      </c>
      <c r="C8" s="151">
        <v>292.37299999999999</v>
      </c>
      <c r="D8" s="151">
        <v>95.402000000000001</v>
      </c>
      <c r="E8" s="151">
        <v>79.977999999999994</v>
      </c>
      <c r="F8" s="151">
        <v>43.616999999999997</v>
      </c>
      <c r="G8" s="151">
        <v>18.727</v>
      </c>
      <c r="H8" s="151">
        <v>15.192</v>
      </c>
      <c r="I8" s="151">
        <v>2.722</v>
      </c>
      <c r="J8" s="151">
        <v>0.11</v>
      </c>
      <c r="K8" s="151">
        <v>467.863</v>
      </c>
      <c r="L8" s="151">
        <v>-5.6559999999999997</v>
      </c>
      <c r="M8" s="151">
        <v>462.20699999999999</v>
      </c>
      <c r="N8" s="151">
        <v>135.42400000000001</v>
      </c>
      <c r="O8" s="151">
        <v>596.03099999999995</v>
      </c>
      <c r="P8" s="151">
        <v>126.724</v>
      </c>
      <c r="Q8" s="151">
        <v>0</v>
      </c>
      <c r="R8" s="151">
        <v>469.69400000000002</v>
      </c>
      <c r="S8" s="14">
        <v>409.32100000000003</v>
      </c>
      <c r="U8" s="27"/>
      <c r="V8" s="27"/>
    </row>
    <row r="9" spans="1:22">
      <c r="A9" s="222"/>
      <c r="B9" s="223" t="s">
        <v>49</v>
      </c>
      <c r="C9" s="151">
        <v>291.28399999999999</v>
      </c>
      <c r="D9" s="151">
        <v>94.802000000000007</v>
      </c>
      <c r="E9" s="151">
        <v>75.260999999999996</v>
      </c>
      <c r="F9" s="151">
        <v>39.697000000000003</v>
      </c>
      <c r="G9" s="151">
        <v>17.619</v>
      </c>
      <c r="H9" s="151">
        <v>15.489000000000001</v>
      </c>
      <c r="I9" s="151">
        <v>2.681</v>
      </c>
      <c r="J9" s="151">
        <v>1.3080000000000001</v>
      </c>
      <c r="K9" s="151">
        <v>462.65499999999997</v>
      </c>
      <c r="L9" s="151">
        <v>-9.3940000000000001</v>
      </c>
      <c r="M9" s="151">
        <v>453.26100000000002</v>
      </c>
      <c r="N9" s="151">
        <v>126.723</v>
      </c>
      <c r="O9" s="151">
        <v>581.25800000000004</v>
      </c>
      <c r="P9" s="151">
        <v>121.718</v>
      </c>
      <c r="Q9" s="151">
        <v>0</v>
      </c>
      <c r="R9" s="151">
        <v>460.10500000000002</v>
      </c>
      <c r="S9" s="14">
        <v>401.25099999999998</v>
      </c>
      <c r="U9" s="27"/>
      <c r="V9" s="27"/>
    </row>
    <row r="10" spans="1:22">
      <c r="A10" s="7"/>
      <c r="B10" s="223" t="s">
        <v>50</v>
      </c>
      <c r="C10" s="151">
        <v>291.11</v>
      </c>
      <c r="D10" s="151">
        <v>94.563999999999993</v>
      </c>
      <c r="E10" s="151">
        <v>72.063000000000002</v>
      </c>
      <c r="F10" s="151">
        <v>37.613999999999997</v>
      </c>
      <c r="G10" s="151">
        <v>17.123999999999999</v>
      </c>
      <c r="H10" s="151">
        <v>14.824</v>
      </c>
      <c r="I10" s="151">
        <v>2.6440000000000001</v>
      </c>
      <c r="J10" s="151">
        <v>0.61699999999999999</v>
      </c>
      <c r="K10" s="151">
        <v>458.35399999999998</v>
      </c>
      <c r="L10" s="151">
        <v>-8.9619999999999997</v>
      </c>
      <c r="M10" s="151">
        <v>449.392</v>
      </c>
      <c r="N10" s="151">
        <v>125.42</v>
      </c>
      <c r="O10" s="151">
        <v>580.02800000000002</v>
      </c>
      <c r="P10" s="151">
        <v>122.009</v>
      </c>
      <c r="Q10" s="151">
        <v>0</v>
      </c>
      <c r="R10" s="151">
        <v>458.59899999999999</v>
      </c>
      <c r="S10" s="14">
        <v>399.49900000000002</v>
      </c>
      <c r="U10" s="27"/>
      <c r="V10" s="27"/>
    </row>
    <row r="11" spans="1:22">
      <c r="A11" s="7"/>
      <c r="B11" s="223" t="s">
        <v>51</v>
      </c>
      <c r="C11" s="151">
        <v>292.73200000000003</v>
      </c>
      <c r="D11" s="151">
        <v>95.361999999999995</v>
      </c>
      <c r="E11" s="151">
        <v>72.551000000000002</v>
      </c>
      <c r="F11" s="151">
        <v>36.801000000000002</v>
      </c>
      <c r="G11" s="151">
        <v>17.177</v>
      </c>
      <c r="H11" s="151">
        <v>16.068999999999999</v>
      </c>
      <c r="I11" s="151">
        <v>2.6749999999999998</v>
      </c>
      <c r="J11" s="151">
        <v>1.036</v>
      </c>
      <c r="K11" s="151">
        <v>461.68099999999998</v>
      </c>
      <c r="L11" s="151">
        <v>-9.2690000000000001</v>
      </c>
      <c r="M11" s="151">
        <v>452.41199999999998</v>
      </c>
      <c r="N11" s="151">
        <v>124.828</v>
      </c>
      <c r="O11" s="151">
        <v>583.70899999999995</v>
      </c>
      <c r="P11" s="151">
        <v>125.31100000000001</v>
      </c>
      <c r="Q11" s="151">
        <v>0</v>
      </c>
      <c r="R11" s="151">
        <v>458.875</v>
      </c>
      <c r="S11" s="14">
        <v>400.202</v>
      </c>
      <c r="U11" s="27"/>
      <c r="V11" s="27"/>
    </row>
    <row r="12" spans="1:22">
      <c r="A12" s="7"/>
      <c r="B12" s="223" t="s">
        <v>52</v>
      </c>
      <c r="C12" s="151">
        <v>294.90899999999999</v>
      </c>
      <c r="D12" s="151">
        <v>96.11</v>
      </c>
      <c r="E12" s="151">
        <v>71.334999999999994</v>
      </c>
      <c r="F12" s="151">
        <v>36.481999999999999</v>
      </c>
      <c r="G12" s="151">
        <v>16.393999999999998</v>
      </c>
      <c r="H12" s="151">
        <v>15.851000000000001</v>
      </c>
      <c r="I12" s="151">
        <v>2.7280000000000002</v>
      </c>
      <c r="J12" s="151">
        <v>-0.22800000000000001</v>
      </c>
      <c r="K12" s="151">
        <v>462.12599999999998</v>
      </c>
      <c r="L12" s="151">
        <v>-7.4059999999999997</v>
      </c>
      <c r="M12" s="151">
        <v>454.72</v>
      </c>
      <c r="N12" s="151">
        <v>130.66300000000001</v>
      </c>
      <c r="O12" s="151">
        <v>587.16600000000005</v>
      </c>
      <c r="P12" s="151">
        <v>127.35</v>
      </c>
      <c r="Q12" s="151">
        <v>0</v>
      </c>
      <c r="R12" s="151">
        <v>460.238</v>
      </c>
      <c r="S12" s="14">
        <v>401.68099999999998</v>
      </c>
      <c r="U12" s="27"/>
      <c r="V12" s="27"/>
    </row>
    <row r="13" spans="1:22" ht="18.75" customHeight="1">
      <c r="A13" s="7"/>
      <c r="B13" s="223" t="s">
        <v>53</v>
      </c>
      <c r="C13" s="151">
        <v>293.46499999999997</v>
      </c>
      <c r="D13" s="151">
        <v>94.805000000000007</v>
      </c>
      <c r="E13" s="151">
        <v>75.138000000000005</v>
      </c>
      <c r="F13" s="151">
        <v>38.204000000000001</v>
      </c>
      <c r="G13" s="151">
        <v>17.617000000000001</v>
      </c>
      <c r="H13" s="151">
        <v>16.792000000000002</v>
      </c>
      <c r="I13" s="151">
        <v>2.7089999999999996</v>
      </c>
      <c r="J13" s="151">
        <v>-0.36599999999999999</v>
      </c>
      <c r="K13" s="151">
        <v>463.04199999999997</v>
      </c>
      <c r="L13" s="151">
        <v>-2.1960000000000002</v>
      </c>
      <c r="M13" s="151">
        <v>460.846</v>
      </c>
      <c r="N13" s="151">
        <v>130.58199999999999</v>
      </c>
      <c r="O13" s="151">
        <v>593.83399999999995</v>
      </c>
      <c r="P13" s="151">
        <v>129.67699999999999</v>
      </c>
      <c r="Q13" s="151">
        <v>0</v>
      </c>
      <c r="R13" s="151">
        <v>464.54300000000001</v>
      </c>
      <c r="S13" s="14">
        <v>405.88400000000001</v>
      </c>
      <c r="U13" s="27"/>
      <c r="V13" s="27"/>
    </row>
    <row r="14" spans="1:22">
      <c r="A14" s="7"/>
      <c r="B14" s="223" t="s">
        <v>54</v>
      </c>
      <c r="C14" s="151">
        <v>300.59199999999998</v>
      </c>
      <c r="D14" s="151">
        <v>95.123000000000005</v>
      </c>
      <c r="E14" s="151">
        <v>74.022000000000006</v>
      </c>
      <c r="F14" s="151">
        <v>37.630000000000003</v>
      </c>
      <c r="G14" s="151">
        <v>18.596</v>
      </c>
      <c r="H14" s="151">
        <v>15.355</v>
      </c>
      <c r="I14" s="151">
        <v>2.698</v>
      </c>
      <c r="J14" s="151">
        <v>-0.57699999999999996</v>
      </c>
      <c r="K14" s="151">
        <v>469.16</v>
      </c>
      <c r="L14" s="151">
        <v>-1.663</v>
      </c>
      <c r="M14" s="151">
        <v>467.49700000000001</v>
      </c>
      <c r="N14" s="151">
        <v>134.89400000000001</v>
      </c>
      <c r="O14" s="151">
        <v>603.08500000000004</v>
      </c>
      <c r="P14" s="151">
        <v>133.785</v>
      </c>
      <c r="Q14" s="151">
        <v>0</v>
      </c>
      <c r="R14" s="151">
        <v>469.60599999999999</v>
      </c>
      <c r="S14" s="14">
        <v>410.79300000000001</v>
      </c>
      <c r="U14" s="27"/>
      <c r="V14" s="27"/>
    </row>
    <row r="15" spans="1:22">
      <c r="A15" s="7"/>
      <c r="B15" s="223" t="s">
        <v>55</v>
      </c>
      <c r="C15" s="151">
        <v>300.84100000000001</v>
      </c>
      <c r="D15" s="151">
        <v>95.137</v>
      </c>
      <c r="E15" s="151">
        <v>76.899000000000001</v>
      </c>
      <c r="F15" s="151">
        <v>39.313000000000002</v>
      </c>
      <c r="G15" s="151">
        <v>19.559999999999999</v>
      </c>
      <c r="H15" s="151">
        <v>15.628</v>
      </c>
      <c r="I15" s="151">
        <v>2.6779999999999999</v>
      </c>
      <c r="J15" s="151">
        <v>0.52400000000000002</v>
      </c>
      <c r="K15" s="151">
        <v>473.40100000000001</v>
      </c>
      <c r="L15" s="151">
        <v>-0.65800000000000003</v>
      </c>
      <c r="M15" s="151">
        <v>472.74299999999999</v>
      </c>
      <c r="N15" s="151">
        <v>136.309</v>
      </c>
      <c r="O15" s="151">
        <v>610.10599999999999</v>
      </c>
      <c r="P15" s="151">
        <v>138.10400000000001</v>
      </c>
      <c r="Q15" s="151">
        <v>0</v>
      </c>
      <c r="R15" s="151">
        <v>472.19900000000001</v>
      </c>
      <c r="S15" s="14">
        <v>413.47800000000001</v>
      </c>
      <c r="U15" s="27"/>
      <c r="V15" s="27"/>
    </row>
    <row r="16" spans="1:22">
      <c r="A16" s="7"/>
      <c r="B16" s="223" t="s">
        <v>56</v>
      </c>
      <c r="C16" s="151">
        <v>300.34199999999998</v>
      </c>
      <c r="D16" s="151">
        <v>95.695999999999998</v>
      </c>
      <c r="E16" s="151">
        <v>78.972999999999999</v>
      </c>
      <c r="F16" s="151">
        <v>41.914000000000001</v>
      </c>
      <c r="G16" s="151">
        <v>19.064</v>
      </c>
      <c r="H16" s="151">
        <v>15.547000000000001</v>
      </c>
      <c r="I16" s="151">
        <v>2.6180000000000003</v>
      </c>
      <c r="J16" s="151">
        <v>0.41799999999999998</v>
      </c>
      <c r="K16" s="151">
        <v>475.42899999999997</v>
      </c>
      <c r="L16" s="151">
        <v>-4.0460000000000003</v>
      </c>
      <c r="M16" s="151">
        <v>471.38299999999998</v>
      </c>
      <c r="N16" s="151">
        <v>139.07599999999999</v>
      </c>
      <c r="O16" s="151">
        <v>611.77300000000002</v>
      </c>
      <c r="P16" s="151">
        <v>139.31800000000001</v>
      </c>
      <c r="Q16" s="151">
        <v>0</v>
      </c>
      <c r="R16" s="151">
        <v>472.61200000000002</v>
      </c>
      <c r="S16" s="14">
        <v>414.37099999999998</v>
      </c>
      <c r="U16" s="27"/>
      <c r="V16" s="27"/>
    </row>
    <row r="17" spans="1:22" ht="18.75" customHeight="1">
      <c r="A17" s="7"/>
      <c r="B17" s="223" t="s">
        <v>57</v>
      </c>
      <c r="C17" s="151">
        <v>297.72399999999999</v>
      </c>
      <c r="D17" s="151">
        <v>96.262</v>
      </c>
      <c r="E17" s="151">
        <v>75.921999999999997</v>
      </c>
      <c r="F17" s="151">
        <v>39</v>
      </c>
      <c r="G17" s="151">
        <v>18.108000000000001</v>
      </c>
      <c r="H17" s="151">
        <v>16.457000000000001</v>
      </c>
      <c r="I17" s="151">
        <v>2.6239999999999997</v>
      </c>
      <c r="J17" s="151">
        <v>-2.3090000000000002</v>
      </c>
      <c r="K17" s="151">
        <v>467.59899999999999</v>
      </c>
      <c r="L17" s="151">
        <v>-2.2589999999999999</v>
      </c>
      <c r="M17" s="151">
        <v>465.34</v>
      </c>
      <c r="N17" s="151">
        <v>144.79499999999999</v>
      </c>
      <c r="O17" s="151">
        <v>609.55999999999995</v>
      </c>
      <c r="P17" s="151">
        <v>136.03100000000001</v>
      </c>
      <c r="Q17" s="151">
        <v>0</v>
      </c>
      <c r="R17" s="151">
        <v>473.81900000000002</v>
      </c>
      <c r="S17" s="14">
        <v>416.13200000000001</v>
      </c>
      <c r="U17" s="27"/>
      <c r="V17" s="27"/>
    </row>
    <row r="18" spans="1:22">
      <c r="A18" s="7"/>
      <c r="B18" s="223" t="s">
        <v>58</v>
      </c>
      <c r="C18" s="151">
        <v>297.01100000000002</v>
      </c>
      <c r="D18" s="151">
        <v>94.581000000000003</v>
      </c>
      <c r="E18" s="151">
        <v>75.106999999999999</v>
      </c>
      <c r="F18" s="151">
        <v>41.219000000000001</v>
      </c>
      <c r="G18" s="151">
        <v>17.670999999999999</v>
      </c>
      <c r="H18" s="151">
        <v>13.757999999999999</v>
      </c>
      <c r="I18" s="151">
        <v>2.5529999999999999</v>
      </c>
      <c r="J18" s="151">
        <v>0.16400000000000001</v>
      </c>
      <c r="K18" s="151">
        <v>466.863</v>
      </c>
      <c r="L18" s="151">
        <v>4.468</v>
      </c>
      <c r="M18" s="151">
        <v>471.33100000000002</v>
      </c>
      <c r="N18" s="151">
        <v>142.702</v>
      </c>
      <c r="O18" s="151">
        <v>614.34</v>
      </c>
      <c r="P18" s="151">
        <v>140.09</v>
      </c>
      <c r="Q18" s="151">
        <v>0</v>
      </c>
      <c r="R18" s="151">
        <v>474.36500000000001</v>
      </c>
      <c r="S18" s="14">
        <v>417.07100000000003</v>
      </c>
      <c r="U18" s="27"/>
      <c r="V18" s="27"/>
    </row>
    <row r="19" spans="1:22">
      <c r="A19" s="7"/>
      <c r="B19" s="223" t="s">
        <v>59</v>
      </c>
      <c r="C19" s="151">
        <v>298.00599999999997</v>
      </c>
      <c r="D19" s="151">
        <v>94.423000000000002</v>
      </c>
      <c r="E19" s="151">
        <v>76.823999999999998</v>
      </c>
      <c r="F19" s="151">
        <v>42.597000000000001</v>
      </c>
      <c r="G19" s="151">
        <v>17.817</v>
      </c>
      <c r="H19" s="151">
        <v>14.055</v>
      </c>
      <c r="I19" s="151">
        <v>2.4249999999999998</v>
      </c>
      <c r="J19" s="151">
        <v>1.393</v>
      </c>
      <c r="K19" s="151">
        <v>470.64600000000002</v>
      </c>
      <c r="L19" s="151">
        <v>0.248</v>
      </c>
      <c r="M19" s="151">
        <v>470.89400000000001</v>
      </c>
      <c r="N19" s="151">
        <v>144.333</v>
      </c>
      <c r="O19" s="151">
        <v>615.51199999999994</v>
      </c>
      <c r="P19" s="151">
        <v>139.83699999999999</v>
      </c>
      <c r="Q19" s="151">
        <v>0</v>
      </c>
      <c r="R19" s="151">
        <v>475.81299999999999</v>
      </c>
      <c r="S19" s="14">
        <v>418.94900000000001</v>
      </c>
      <c r="U19" s="27"/>
      <c r="V19" s="27"/>
    </row>
    <row r="20" spans="1:22">
      <c r="A20" s="7"/>
      <c r="B20" s="223" t="s">
        <v>60</v>
      </c>
      <c r="C20" s="151">
        <v>298.529</v>
      </c>
      <c r="D20" s="151">
        <v>95.248999999999995</v>
      </c>
      <c r="E20" s="151">
        <v>77.501000000000005</v>
      </c>
      <c r="F20" s="151">
        <v>43.649000000000001</v>
      </c>
      <c r="G20" s="151">
        <v>17.79</v>
      </c>
      <c r="H20" s="151">
        <v>13.685</v>
      </c>
      <c r="I20" s="151">
        <v>2.367</v>
      </c>
      <c r="J20" s="151">
        <v>4.7E-2</v>
      </c>
      <c r="K20" s="151">
        <v>471.32600000000002</v>
      </c>
      <c r="L20" s="151">
        <v>-6.2409999999999997</v>
      </c>
      <c r="M20" s="151">
        <v>465.08499999999998</v>
      </c>
      <c r="N20" s="151">
        <v>146.50299999999999</v>
      </c>
      <c r="O20" s="151">
        <v>617.14300000000003</v>
      </c>
      <c r="P20" s="151">
        <v>140.76499999999999</v>
      </c>
      <c r="Q20" s="151">
        <v>0</v>
      </c>
      <c r="R20" s="151">
        <v>476.47899999999998</v>
      </c>
      <c r="S20" s="14">
        <v>420.06099999999998</v>
      </c>
      <c r="U20" s="27"/>
      <c r="V20" s="27"/>
    </row>
    <row r="21" spans="1:22" ht="18.75" customHeight="1">
      <c r="A21" s="7"/>
      <c r="B21" s="223" t="s">
        <v>61</v>
      </c>
      <c r="C21" s="151">
        <v>298.56900000000002</v>
      </c>
      <c r="D21" s="151">
        <v>98.227999999999994</v>
      </c>
      <c r="E21" s="151">
        <v>78.655000000000001</v>
      </c>
      <c r="F21" s="151">
        <v>45.274000000000001</v>
      </c>
      <c r="G21" s="151">
        <v>16.864999999999998</v>
      </c>
      <c r="H21" s="151">
        <v>14.096</v>
      </c>
      <c r="I21" s="151">
        <v>2.2949999999999999</v>
      </c>
      <c r="J21" s="151">
        <v>-1.964</v>
      </c>
      <c r="K21" s="151">
        <v>473.488</v>
      </c>
      <c r="L21" s="151">
        <v>-4.7169999999999996</v>
      </c>
      <c r="M21" s="151">
        <v>468.77100000000002</v>
      </c>
      <c r="N21" s="151">
        <v>150.065</v>
      </c>
      <c r="O21" s="151">
        <v>622.4</v>
      </c>
      <c r="P21" s="151">
        <v>141.86600000000001</v>
      </c>
      <c r="Q21" s="151">
        <v>0</v>
      </c>
      <c r="R21" s="151">
        <v>480.63200000000001</v>
      </c>
      <c r="S21" s="14">
        <v>424.30900000000003</v>
      </c>
      <c r="U21" s="27"/>
      <c r="V21" s="27"/>
    </row>
    <row r="22" spans="1:22">
      <c r="A22" s="7"/>
      <c r="B22" s="223" t="s">
        <v>62</v>
      </c>
      <c r="C22" s="151">
        <v>300.92899999999997</v>
      </c>
      <c r="D22" s="151">
        <v>94.966999999999999</v>
      </c>
      <c r="E22" s="151">
        <v>76.644999999999996</v>
      </c>
      <c r="F22" s="151">
        <v>43.325000000000003</v>
      </c>
      <c r="G22" s="151">
        <v>17.242000000000001</v>
      </c>
      <c r="H22" s="151">
        <v>13.782999999999999</v>
      </c>
      <c r="I22" s="151">
        <v>2.3220000000000001</v>
      </c>
      <c r="J22" s="151">
        <v>0.79500000000000004</v>
      </c>
      <c r="K22" s="151">
        <v>473.33600000000001</v>
      </c>
      <c r="L22" s="151">
        <v>7.6539999999999999</v>
      </c>
      <c r="M22" s="151">
        <v>480.99</v>
      </c>
      <c r="N22" s="151">
        <v>143.02699999999999</v>
      </c>
      <c r="O22" s="151">
        <v>624.63699999999994</v>
      </c>
      <c r="P22" s="151">
        <v>144.53800000000001</v>
      </c>
      <c r="Q22" s="151">
        <v>0</v>
      </c>
      <c r="R22" s="151">
        <v>479.97899999999998</v>
      </c>
      <c r="S22" s="14">
        <v>424.38900000000001</v>
      </c>
      <c r="U22" s="27"/>
      <c r="V22" s="27"/>
    </row>
    <row r="23" spans="1:22">
      <c r="A23" s="7"/>
      <c r="B23" s="223" t="s">
        <v>63</v>
      </c>
      <c r="C23" s="151">
        <v>304.38</v>
      </c>
      <c r="D23" s="151">
        <v>95.861000000000004</v>
      </c>
      <c r="E23" s="151">
        <v>75.936000000000007</v>
      </c>
      <c r="F23" s="151">
        <v>43.521000000000001</v>
      </c>
      <c r="G23" s="151">
        <v>17.713000000000001</v>
      </c>
      <c r="H23" s="151">
        <v>12.571</v>
      </c>
      <c r="I23" s="151">
        <v>2.2410000000000001</v>
      </c>
      <c r="J23" s="151">
        <v>0.24299999999999999</v>
      </c>
      <c r="K23" s="151">
        <v>476.42</v>
      </c>
      <c r="L23" s="151">
        <v>8.0429999999999993</v>
      </c>
      <c r="M23" s="151">
        <v>484.46300000000002</v>
      </c>
      <c r="N23" s="151">
        <v>146.62299999999999</v>
      </c>
      <c r="O23" s="151">
        <v>627.65099999999995</v>
      </c>
      <c r="P23" s="151">
        <v>143.143</v>
      </c>
      <c r="Q23" s="151">
        <v>0</v>
      </c>
      <c r="R23" s="151">
        <v>484.57900000000001</v>
      </c>
      <c r="S23" s="14">
        <v>428.95299999999997</v>
      </c>
      <c r="U23" s="27"/>
      <c r="V23" s="27"/>
    </row>
    <row r="24" spans="1:22">
      <c r="A24" s="7"/>
      <c r="B24" s="223" t="s">
        <v>64</v>
      </c>
      <c r="C24" s="151">
        <v>307.92899999999997</v>
      </c>
      <c r="D24" s="151">
        <v>97.132000000000005</v>
      </c>
      <c r="E24" s="151">
        <v>78.986000000000004</v>
      </c>
      <c r="F24" s="151">
        <v>46.058999999999997</v>
      </c>
      <c r="G24" s="151">
        <v>18.106000000000002</v>
      </c>
      <c r="H24" s="151">
        <v>12.557</v>
      </c>
      <c r="I24" s="151">
        <v>2.1840000000000002</v>
      </c>
      <c r="J24" s="151">
        <v>-0.11</v>
      </c>
      <c r="K24" s="151">
        <v>483.93700000000001</v>
      </c>
      <c r="L24" s="151">
        <v>-4.6020000000000003</v>
      </c>
      <c r="M24" s="151">
        <v>479.33499999999998</v>
      </c>
      <c r="N24" s="151">
        <v>143.01400000000001</v>
      </c>
      <c r="O24" s="151">
        <v>624.66200000000003</v>
      </c>
      <c r="P24" s="151">
        <v>140.83799999999999</v>
      </c>
      <c r="Q24" s="151">
        <v>0</v>
      </c>
      <c r="R24" s="151">
        <v>484.03899999999999</v>
      </c>
      <c r="S24" s="14">
        <v>429.26</v>
      </c>
      <c r="U24" s="27"/>
      <c r="V24" s="27"/>
    </row>
    <row r="25" spans="1:22" ht="18.75" customHeight="1">
      <c r="A25" s="7"/>
      <c r="B25" s="223" t="s">
        <v>65</v>
      </c>
      <c r="C25" s="151">
        <v>306.27100000000002</v>
      </c>
      <c r="D25" s="151">
        <v>95.903999999999996</v>
      </c>
      <c r="E25" s="151">
        <v>76.694999999999993</v>
      </c>
      <c r="F25" s="151">
        <v>44.731000000000002</v>
      </c>
      <c r="G25" s="151">
        <v>17.989999999999998</v>
      </c>
      <c r="H25" s="151">
        <v>11.813000000000001</v>
      </c>
      <c r="I25" s="151">
        <v>2.0979999999999999</v>
      </c>
      <c r="J25" s="151">
        <v>0.76100000000000001</v>
      </c>
      <c r="K25" s="151">
        <v>479.63099999999997</v>
      </c>
      <c r="L25" s="151">
        <v>1.1539999999999999</v>
      </c>
      <c r="M25" s="151">
        <v>480.78500000000003</v>
      </c>
      <c r="N25" s="151">
        <v>146.11699999999999</v>
      </c>
      <c r="O25" s="151">
        <v>626.423</v>
      </c>
      <c r="P25" s="151">
        <v>141.21100000000001</v>
      </c>
      <c r="Q25" s="151">
        <v>0</v>
      </c>
      <c r="R25" s="151">
        <v>485.40899999999999</v>
      </c>
      <c r="S25" s="14">
        <v>430.435</v>
      </c>
      <c r="U25" s="27"/>
      <c r="V25" s="27"/>
    </row>
    <row r="26" spans="1:22">
      <c r="A26" s="7"/>
      <c r="B26" s="223" t="s">
        <v>66</v>
      </c>
      <c r="C26" s="151">
        <v>309.29899999999998</v>
      </c>
      <c r="D26" s="151">
        <v>96.483000000000004</v>
      </c>
      <c r="E26" s="151">
        <v>79.896000000000001</v>
      </c>
      <c r="F26" s="151">
        <v>45.627000000000002</v>
      </c>
      <c r="G26" s="151">
        <v>19.876999999999999</v>
      </c>
      <c r="H26" s="151">
        <v>12.205</v>
      </c>
      <c r="I26" s="151">
        <v>2.1789999999999998</v>
      </c>
      <c r="J26" s="151">
        <v>3.3260000000000001</v>
      </c>
      <c r="K26" s="151">
        <v>489.00400000000002</v>
      </c>
      <c r="L26" s="151">
        <v>1.704</v>
      </c>
      <c r="M26" s="151">
        <v>490.70800000000003</v>
      </c>
      <c r="N26" s="151">
        <v>147.523</v>
      </c>
      <c r="O26" s="151">
        <v>637.41999999999996</v>
      </c>
      <c r="P26" s="151">
        <v>148.363</v>
      </c>
      <c r="Q26" s="151">
        <v>0</v>
      </c>
      <c r="R26" s="151">
        <v>488.93</v>
      </c>
      <c r="S26" s="14">
        <v>433.72500000000002</v>
      </c>
      <c r="U26" s="27"/>
      <c r="V26" s="27"/>
    </row>
    <row r="27" spans="1:22">
      <c r="A27" s="7"/>
      <c r="B27" s="223" t="s">
        <v>67</v>
      </c>
      <c r="C27" s="151">
        <v>312.94</v>
      </c>
      <c r="D27" s="151">
        <v>96.424999999999997</v>
      </c>
      <c r="E27" s="151">
        <v>81.861999999999995</v>
      </c>
      <c r="F27" s="151">
        <v>47.234000000000002</v>
      </c>
      <c r="G27" s="151">
        <v>19.832000000000001</v>
      </c>
      <c r="H27" s="151">
        <v>12.617000000000001</v>
      </c>
      <c r="I27" s="151">
        <v>2.1310000000000002</v>
      </c>
      <c r="J27" s="151">
        <v>-1.51</v>
      </c>
      <c r="K27" s="151">
        <v>489.71699999999998</v>
      </c>
      <c r="L27" s="151">
        <v>1.3320000000000001</v>
      </c>
      <c r="M27" s="151">
        <v>491.04899999999998</v>
      </c>
      <c r="N27" s="151">
        <v>147.03200000000001</v>
      </c>
      <c r="O27" s="151">
        <v>641.04600000000005</v>
      </c>
      <c r="P27" s="151">
        <v>147.99100000000001</v>
      </c>
      <c r="Q27" s="151">
        <v>0</v>
      </c>
      <c r="R27" s="151">
        <v>493.00200000000001</v>
      </c>
      <c r="S27" s="14">
        <v>436.68299999999999</v>
      </c>
      <c r="U27" s="27"/>
      <c r="V27" s="27"/>
    </row>
    <row r="28" spans="1:22">
      <c r="A28" s="7"/>
      <c r="B28" s="223" t="s">
        <v>68</v>
      </c>
      <c r="C28" s="151">
        <v>313.93799999999999</v>
      </c>
      <c r="D28" s="151">
        <v>98.238</v>
      </c>
      <c r="E28" s="151">
        <v>81.849999999999994</v>
      </c>
      <c r="F28" s="151">
        <v>47.058999999999997</v>
      </c>
      <c r="G28" s="151">
        <v>19.689</v>
      </c>
      <c r="H28" s="151">
        <v>12.968</v>
      </c>
      <c r="I28" s="151">
        <v>2.1040000000000001</v>
      </c>
      <c r="J28" s="151">
        <v>4.4450000000000003</v>
      </c>
      <c r="K28" s="151">
        <v>498.471</v>
      </c>
      <c r="L28" s="151">
        <v>2.5939999999999999</v>
      </c>
      <c r="M28" s="151">
        <v>501.065</v>
      </c>
      <c r="N28" s="151">
        <v>143.715</v>
      </c>
      <c r="O28" s="151">
        <v>647.96600000000001</v>
      </c>
      <c r="P28" s="151">
        <v>151.31899999999999</v>
      </c>
      <c r="Q28" s="151">
        <v>0</v>
      </c>
      <c r="R28" s="151">
        <v>496.46600000000001</v>
      </c>
      <c r="S28" s="14">
        <v>439.5</v>
      </c>
      <c r="U28" s="27"/>
      <c r="V28" s="27"/>
    </row>
    <row r="29" spans="1:22" ht="18.75" customHeight="1">
      <c r="A29" s="7"/>
      <c r="B29" s="223" t="s">
        <v>69</v>
      </c>
      <c r="C29" s="151">
        <v>314.87900000000002</v>
      </c>
      <c r="D29" s="151">
        <v>98.813000000000002</v>
      </c>
      <c r="E29" s="151">
        <v>84.61</v>
      </c>
      <c r="F29" s="151">
        <v>47.997</v>
      </c>
      <c r="G29" s="151">
        <v>20.361000000000001</v>
      </c>
      <c r="H29" s="151">
        <v>14.106999999999999</v>
      </c>
      <c r="I29" s="151">
        <v>2.1280000000000001</v>
      </c>
      <c r="J29" s="151">
        <v>1.5820000000000001</v>
      </c>
      <c r="K29" s="151">
        <v>499.88400000000001</v>
      </c>
      <c r="L29" s="151">
        <v>-1.3660000000000001</v>
      </c>
      <c r="M29" s="151">
        <v>498.51799999999997</v>
      </c>
      <c r="N29" s="151">
        <v>144.64699999999999</v>
      </c>
      <c r="O29" s="151">
        <v>649.59100000000001</v>
      </c>
      <c r="P29" s="151">
        <v>148.99299999999999</v>
      </c>
      <c r="Q29" s="151">
        <v>0</v>
      </c>
      <c r="R29" s="151">
        <v>500.55200000000002</v>
      </c>
      <c r="S29" s="14">
        <v>443.178</v>
      </c>
      <c r="U29" s="27"/>
      <c r="V29" s="27"/>
    </row>
    <row r="30" spans="1:22">
      <c r="A30" s="7"/>
      <c r="B30" s="223" t="s">
        <v>70</v>
      </c>
      <c r="C30" s="151">
        <v>316.44200000000001</v>
      </c>
      <c r="D30" s="151">
        <v>99.424000000000007</v>
      </c>
      <c r="E30" s="151">
        <v>84.340999999999994</v>
      </c>
      <c r="F30" s="151">
        <v>48.16</v>
      </c>
      <c r="G30" s="151">
        <v>20.364999999999998</v>
      </c>
      <c r="H30" s="151">
        <v>13.253</v>
      </c>
      <c r="I30" s="151">
        <v>2.5220000000000002</v>
      </c>
      <c r="J30" s="151">
        <v>-3.1429999999999998</v>
      </c>
      <c r="K30" s="151">
        <v>497.06400000000002</v>
      </c>
      <c r="L30" s="151">
        <v>4.2380000000000004</v>
      </c>
      <c r="M30" s="151">
        <v>501.30200000000002</v>
      </c>
      <c r="N30" s="151">
        <v>146.83500000000001</v>
      </c>
      <c r="O30" s="151">
        <v>654.78599999999994</v>
      </c>
      <c r="P30" s="151">
        <v>149.83099999999999</v>
      </c>
      <c r="Q30" s="151">
        <v>0</v>
      </c>
      <c r="R30" s="151">
        <v>504.93900000000002</v>
      </c>
      <c r="S30" s="14">
        <v>447.64499999999998</v>
      </c>
      <c r="U30" s="27"/>
      <c r="V30" s="27"/>
    </row>
    <row r="31" spans="1:22">
      <c r="A31" s="7"/>
      <c r="B31" s="223" t="s">
        <v>71</v>
      </c>
      <c r="C31" s="151">
        <v>321.476</v>
      </c>
      <c r="D31" s="151">
        <v>99.522999999999996</v>
      </c>
      <c r="E31" s="151">
        <v>85.843999999999994</v>
      </c>
      <c r="F31" s="151">
        <v>48.5</v>
      </c>
      <c r="G31" s="151">
        <v>20.829000000000001</v>
      </c>
      <c r="H31" s="151">
        <v>13.927</v>
      </c>
      <c r="I31" s="151">
        <v>2.585</v>
      </c>
      <c r="J31" s="151">
        <v>1.5629999999999999</v>
      </c>
      <c r="K31" s="151">
        <v>508.40600000000001</v>
      </c>
      <c r="L31" s="151">
        <v>5.2539999999999996</v>
      </c>
      <c r="M31" s="151">
        <v>513.66</v>
      </c>
      <c r="N31" s="151">
        <v>147.27500000000001</v>
      </c>
      <c r="O31" s="151">
        <v>664.15200000000004</v>
      </c>
      <c r="P31" s="151">
        <v>155.251</v>
      </c>
      <c r="Q31" s="151">
        <v>0</v>
      </c>
      <c r="R31" s="151">
        <v>508.74099999999999</v>
      </c>
      <c r="S31" s="14">
        <v>451.76100000000002</v>
      </c>
      <c r="U31" s="27"/>
      <c r="V31" s="27"/>
    </row>
    <row r="32" spans="1:22">
      <c r="A32" s="7"/>
      <c r="B32" s="223" t="s">
        <v>72</v>
      </c>
      <c r="C32" s="151">
        <v>323.3</v>
      </c>
      <c r="D32" s="151">
        <v>99.308999999999997</v>
      </c>
      <c r="E32" s="151">
        <v>88.045000000000002</v>
      </c>
      <c r="F32" s="151">
        <v>50.225999999999999</v>
      </c>
      <c r="G32" s="151">
        <v>20.869</v>
      </c>
      <c r="H32" s="151">
        <v>14.292999999999999</v>
      </c>
      <c r="I32" s="151">
        <v>2.6270000000000002</v>
      </c>
      <c r="J32" s="151">
        <v>6.069</v>
      </c>
      <c r="K32" s="151">
        <v>516.72299999999996</v>
      </c>
      <c r="L32" s="151">
        <v>7.2229999999999999</v>
      </c>
      <c r="M32" s="151">
        <v>523.94600000000003</v>
      </c>
      <c r="N32" s="151">
        <v>151.50299999999999</v>
      </c>
      <c r="O32" s="151">
        <v>677.58299999999997</v>
      </c>
      <c r="P32" s="151">
        <v>164.81299999999999</v>
      </c>
      <c r="Q32" s="151">
        <v>0</v>
      </c>
      <c r="R32" s="151">
        <v>512.33399999999995</v>
      </c>
      <c r="S32" s="14">
        <v>454.62700000000001</v>
      </c>
      <c r="U32" s="27"/>
      <c r="V32" s="27"/>
    </row>
    <row r="33" spans="1:22" ht="18.75" customHeight="1">
      <c r="A33" s="7"/>
      <c r="B33" s="223" t="s">
        <v>73</v>
      </c>
      <c r="C33" s="151">
        <v>324.87200000000001</v>
      </c>
      <c r="D33" s="151">
        <v>99.537999999999997</v>
      </c>
      <c r="E33" s="151">
        <v>91.126999999999995</v>
      </c>
      <c r="F33" s="151">
        <v>53.46</v>
      </c>
      <c r="G33" s="151">
        <v>20.402999999999999</v>
      </c>
      <c r="H33" s="151">
        <v>14.603999999999999</v>
      </c>
      <c r="I33" s="151">
        <v>2.6079999999999997</v>
      </c>
      <c r="J33" s="151">
        <v>2.9390000000000001</v>
      </c>
      <c r="K33" s="151">
        <v>518.476</v>
      </c>
      <c r="L33" s="151">
        <v>5.1440000000000001</v>
      </c>
      <c r="M33" s="151">
        <v>523.62</v>
      </c>
      <c r="N33" s="151">
        <v>150.95099999999999</v>
      </c>
      <c r="O33" s="151">
        <v>677.702</v>
      </c>
      <c r="P33" s="151">
        <v>163.58799999999999</v>
      </c>
      <c r="Q33" s="151">
        <v>0</v>
      </c>
      <c r="R33" s="151">
        <v>513.85</v>
      </c>
      <c r="S33" s="14">
        <v>455.411</v>
      </c>
      <c r="U33" s="27"/>
      <c r="V33" s="27"/>
    </row>
    <row r="34" spans="1:22">
      <c r="A34" s="7"/>
      <c r="B34" s="223" t="s">
        <v>74</v>
      </c>
      <c r="C34" s="151">
        <v>326.76100000000002</v>
      </c>
      <c r="D34" s="151">
        <v>100.405</v>
      </c>
      <c r="E34" s="151">
        <v>91.528999999999996</v>
      </c>
      <c r="F34" s="151">
        <v>52.037999999999997</v>
      </c>
      <c r="G34" s="151">
        <v>22.562000000000001</v>
      </c>
      <c r="H34" s="151">
        <v>14.59</v>
      </c>
      <c r="I34" s="151">
        <v>2.3109999999999999</v>
      </c>
      <c r="J34" s="151">
        <v>0.17499999999999999</v>
      </c>
      <c r="K34" s="151">
        <v>518.87</v>
      </c>
      <c r="L34" s="151">
        <v>-4.3390000000000004</v>
      </c>
      <c r="M34" s="151">
        <v>514.53099999999995</v>
      </c>
      <c r="N34" s="151">
        <v>155.70099999999999</v>
      </c>
      <c r="O34" s="151">
        <v>677.02200000000005</v>
      </c>
      <c r="P34" s="151">
        <v>159.96700000000001</v>
      </c>
      <c r="Q34" s="151">
        <v>0</v>
      </c>
      <c r="R34" s="151">
        <v>516.87599999999998</v>
      </c>
      <c r="S34" s="14">
        <v>457.07100000000003</v>
      </c>
      <c r="U34" s="27"/>
      <c r="V34" s="27"/>
    </row>
    <row r="35" spans="1:22">
      <c r="A35" s="7"/>
      <c r="B35" s="223" t="s">
        <v>75</v>
      </c>
      <c r="C35" s="151">
        <v>330.75099999999998</v>
      </c>
      <c r="D35" s="151">
        <v>101.277</v>
      </c>
      <c r="E35" s="151">
        <v>90.849000000000004</v>
      </c>
      <c r="F35" s="151">
        <v>52.162999999999997</v>
      </c>
      <c r="G35" s="151">
        <v>22.437999999999999</v>
      </c>
      <c r="H35" s="151">
        <v>13.835000000000001</v>
      </c>
      <c r="I35" s="151">
        <v>2.3930000000000002</v>
      </c>
      <c r="J35" s="151">
        <v>0.309</v>
      </c>
      <c r="K35" s="151">
        <v>523.18600000000004</v>
      </c>
      <c r="L35" s="151">
        <v>-3.06</v>
      </c>
      <c r="M35" s="151">
        <v>520.12599999999998</v>
      </c>
      <c r="N35" s="151">
        <v>150.77600000000001</v>
      </c>
      <c r="O35" s="151">
        <v>678.83100000000002</v>
      </c>
      <c r="P35" s="151">
        <v>159.785</v>
      </c>
      <c r="Q35" s="151">
        <v>0</v>
      </c>
      <c r="R35" s="151">
        <v>518.91499999999996</v>
      </c>
      <c r="S35" s="14">
        <v>458.39400000000001</v>
      </c>
      <c r="U35" s="27"/>
      <c r="V35" s="27"/>
    </row>
    <row r="36" spans="1:22">
      <c r="A36" s="7"/>
      <c r="B36" s="223" t="s">
        <v>76</v>
      </c>
      <c r="C36" s="151">
        <v>329.82900000000001</v>
      </c>
      <c r="D36" s="151">
        <v>100.928</v>
      </c>
      <c r="E36" s="151">
        <v>93.834999999999994</v>
      </c>
      <c r="F36" s="151">
        <v>55.62</v>
      </c>
      <c r="G36" s="151">
        <v>22.34</v>
      </c>
      <c r="H36" s="151">
        <v>13.519</v>
      </c>
      <c r="I36" s="151">
        <v>2.3340000000000001</v>
      </c>
      <c r="J36" s="151">
        <v>-3.03</v>
      </c>
      <c r="K36" s="151">
        <v>521.56200000000001</v>
      </c>
      <c r="L36" s="151">
        <v>14.36</v>
      </c>
      <c r="M36" s="151">
        <v>535.92200000000003</v>
      </c>
      <c r="N36" s="151">
        <v>155.10499999999999</v>
      </c>
      <c r="O36" s="151">
        <v>688.23199999999997</v>
      </c>
      <c r="P36" s="151">
        <v>166.21799999999999</v>
      </c>
      <c r="Q36" s="151">
        <v>0</v>
      </c>
      <c r="R36" s="151">
        <v>521.91999999999996</v>
      </c>
      <c r="S36" s="14">
        <v>460.488</v>
      </c>
      <c r="U36" s="27"/>
      <c r="V36" s="27"/>
    </row>
    <row r="37" spans="1:22" ht="18.75" customHeight="1">
      <c r="A37" s="7"/>
      <c r="B37" s="223" t="s">
        <v>77</v>
      </c>
      <c r="C37" s="151">
        <v>336.62700000000001</v>
      </c>
      <c r="D37" s="151">
        <v>101.15</v>
      </c>
      <c r="E37" s="151">
        <v>94.837999999999994</v>
      </c>
      <c r="F37" s="151">
        <v>56.947000000000003</v>
      </c>
      <c r="G37" s="151">
        <v>22.327000000000002</v>
      </c>
      <c r="H37" s="151">
        <v>13.169</v>
      </c>
      <c r="I37" s="151">
        <v>2.3820000000000001</v>
      </c>
      <c r="J37" s="151">
        <v>1.2350000000000001</v>
      </c>
      <c r="K37" s="151">
        <v>533.85</v>
      </c>
      <c r="L37" s="151">
        <v>0.52500000000000002</v>
      </c>
      <c r="M37" s="151">
        <v>534.375</v>
      </c>
      <c r="N37" s="151">
        <v>154.52500000000001</v>
      </c>
      <c r="O37" s="151">
        <v>689.48299999999995</v>
      </c>
      <c r="P37" s="151">
        <v>165.54499999999999</v>
      </c>
      <c r="Q37" s="151">
        <v>0</v>
      </c>
      <c r="R37" s="151">
        <v>523.81299999999999</v>
      </c>
      <c r="S37" s="14">
        <v>462.51799999999997</v>
      </c>
      <c r="U37" s="27"/>
      <c r="V37" s="27"/>
    </row>
    <row r="38" spans="1:22">
      <c r="A38" s="7"/>
      <c r="B38" s="223" t="s">
        <v>78</v>
      </c>
      <c r="C38" s="151">
        <v>339.39600000000002</v>
      </c>
      <c r="D38" s="151">
        <v>101.277</v>
      </c>
      <c r="E38" s="151">
        <v>95.631</v>
      </c>
      <c r="F38" s="151">
        <v>56.795999999999999</v>
      </c>
      <c r="G38" s="151">
        <v>22.762</v>
      </c>
      <c r="H38" s="151">
        <v>13.584</v>
      </c>
      <c r="I38" s="151">
        <v>2.4889999999999999</v>
      </c>
      <c r="J38" s="151">
        <v>-0.86599999999999999</v>
      </c>
      <c r="K38" s="151">
        <v>535.43799999999999</v>
      </c>
      <c r="L38" s="151">
        <v>-0.19500000000000001</v>
      </c>
      <c r="M38" s="151">
        <v>535.24300000000005</v>
      </c>
      <c r="N38" s="151">
        <v>159.18299999999999</v>
      </c>
      <c r="O38" s="151">
        <v>694.327</v>
      </c>
      <c r="P38" s="151">
        <v>167.52199999999999</v>
      </c>
      <c r="Q38" s="151">
        <v>0</v>
      </c>
      <c r="R38" s="151">
        <v>526.75</v>
      </c>
      <c r="S38" s="14">
        <v>465.48399999999998</v>
      </c>
      <c r="U38" s="27"/>
      <c r="V38" s="27"/>
    </row>
    <row r="39" spans="1:22">
      <c r="A39" s="7"/>
      <c r="B39" s="223" t="s">
        <v>79</v>
      </c>
      <c r="C39" s="151">
        <v>342.22</v>
      </c>
      <c r="D39" s="151">
        <v>101.465</v>
      </c>
      <c r="E39" s="151">
        <v>98.328999999999994</v>
      </c>
      <c r="F39" s="151">
        <v>58.177</v>
      </c>
      <c r="G39" s="151">
        <v>23.783000000000001</v>
      </c>
      <c r="H39" s="151">
        <v>13.94</v>
      </c>
      <c r="I39" s="151">
        <v>2.4239999999999999</v>
      </c>
      <c r="J39" s="151">
        <v>3.1539999999999999</v>
      </c>
      <c r="K39" s="151">
        <v>545.16800000000001</v>
      </c>
      <c r="L39" s="151">
        <v>1.923</v>
      </c>
      <c r="M39" s="151">
        <v>547.09100000000001</v>
      </c>
      <c r="N39" s="151">
        <v>154.845</v>
      </c>
      <c r="O39" s="151">
        <v>701.69899999999996</v>
      </c>
      <c r="P39" s="151">
        <v>173.18899999999999</v>
      </c>
      <c r="Q39" s="151">
        <v>0</v>
      </c>
      <c r="R39" s="151">
        <v>528.71199999999999</v>
      </c>
      <c r="S39" s="14">
        <v>467.61200000000002</v>
      </c>
      <c r="U39" s="27"/>
      <c r="V39" s="27"/>
    </row>
    <row r="40" spans="1:22">
      <c r="A40" s="7"/>
      <c r="B40" s="223" t="s">
        <v>80</v>
      </c>
      <c r="C40" s="151">
        <v>342.26100000000002</v>
      </c>
      <c r="D40" s="151">
        <v>101.092</v>
      </c>
      <c r="E40" s="151">
        <v>97.427000000000007</v>
      </c>
      <c r="F40" s="151">
        <v>56.045000000000002</v>
      </c>
      <c r="G40" s="151">
        <v>25.056000000000001</v>
      </c>
      <c r="H40" s="151">
        <v>13.885999999999999</v>
      </c>
      <c r="I40" s="151">
        <v>2.4470000000000001</v>
      </c>
      <c r="J40" s="151">
        <v>-1.9239999999999999</v>
      </c>
      <c r="K40" s="151">
        <v>538.85599999999999</v>
      </c>
      <c r="L40" s="151">
        <v>2.7829999999999999</v>
      </c>
      <c r="M40" s="151">
        <v>541.63900000000001</v>
      </c>
      <c r="N40" s="151">
        <v>160.97399999999999</v>
      </c>
      <c r="O40" s="151">
        <v>701.26199999999994</v>
      </c>
      <c r="P40" s="151">
        <v>169.13200000000001</v>
      </c>
      <c r="Q40" s="151">
        <v>0</v>
      </c>
      <c r="R40" s="151">
        <v>532.08199999999999</v>
      </c>
      <c r="S40" s="14">
        <v>471.39400000000001</v>
      </c>
      <c r="U40" s="27"/>
      <c r="V40" s="27"/>
    </row>
    <row r="41" spans="1:22" ht="18.75" customHeight="1">
      <c r="A41" s="7"/>
      <c r="B41" s="223" t="s">
        <v>81</v>
      </c>
      <c r="C41" s="151">
        <v>344.69799999999998</v>
      </c>
      <c r="D41" s="151">
        <v>101.33499999999999</v>
      </c>
      <c r="E41" s="151">
        <v>99.076999999999998</v>
      </c>
      <c r="F41" s="151">
        <v>57.344999999999999</v>
      </c>
      <c r="G41" s="151">
        <v>25.297000000000001</v>
      </c>
      <c r="H41" s="151">
        <v>13.962999999999999</v>
      </c>
      <c r="I41" s="151">
        <v>2.4740000000000002</v>
      </c>
      <c r="J41" s="151">
        <v>-0.49299999999999999</v>
      </c>
      <c r="K41" s="151">
        <v>544.61699999999996</v>
      </c>
      <c r="L41" s="151">
        <v>5.1070000000000002</v>
      </c>
      <c r="M41" s="151">
        <v>549.72400000000005</v>
      </c>
      <c r="N41" s="151">
        <v>163.631</v>
      </c>
      <c r="O41" s="151">
        <v>707.72799999999995</v>
      </c>
      <c r="P41" s="151">
        <v>171.12899999999999</v>
      </c>
      <c r="Q41" s="151">
        <v>0</v>
      </c>
      <c r="R41" s="151">
        <v>536.56600000000003</v>
      </c>
      <c r="S41" s="14">
        <v>475.48</v>
      </c>
      <c r="U41" s="27"/>
      <c r="V41" s="27"/>
    </row>
    <row r="42" spans="1:22">
      <c r="A42" s="7"/>
      <c r="B42" s="223" t="s">
        <v>82</v>
      </c>
      <c r="C42" s="151">
        <v>344.75799999999998</v>
      </c>
      <c r="D42" s="151">
        <v>101.85899999999999</v>
      </c>
      <c r="E42" s="151">
        <v>100.304</v>
      </c>
      <c r="F42" s="151">
        <v>57.03</v>
      </c>
      <c r="G42" s="151">
        <v>24.943999999999999</v>
      </c>
      <c r="H42" s="151">
        <v>15.742000000000001</v>
      </c>
      <c r="I42" s="151">
        <v>2.5759999999999996</v>
      </c>
      <c r="J42" s="151">
        <v>0.20300000000000001</v>
      </c>
      <c r="K42" s="151">
        <v>547.12400000000002</v>
      </c>
      <c r="L42" s="151">
        <v>6.2</v>
      </c>
      <c r="M42" s="151">
        <v>553.32399999999996</v>
      </c>
      <c r="N42" s="151">
        <v>168.01599999999999</v>
      </c>
      <c r="O42" s="151">
        <v>715.65800000000002</v>
      </c>
      <c r="P42" s="151">
        <v>175.70699999999999</v>
      </c>
      <c r="Q42" s="151">
        <v>0</v>
      </c>
      <c r="R42" s="151">
        <v>540.02</v>
      </c>
      <c r="S42" s="14">
        <v>478.45</v>
      </c>
      <c r="U42" s="27"/>
      <c r="V42" s="27"/>
    </row>
    <row r="43" spans="1:22">
      <c r="A43" s="7"/>
      <c r="B43" s="223" t="s">
        <v>83</v>
      </c>
      <c r="C43" s="151">
        <v>347.00599999999997</v>
      </c>
      <c r="D43" s="151">
        <v>102.258</v>
      </c>
      <c r="E43" s="151">
        <v>99.418999999999997</v>
      </c>
      <c r="F43" s="151">
        <v>56.048000000000002</v>
      </c>
      <c r="G43" s="151">
        <v>25.459</v>
      </c>
      <c r="H43" s="151">
        <v>15.337</v>
      </c>
      <c r="I43" s="151">
        <v>2.5619999999999998</v>
      </c>
      <c r="J43" s="151">
        <v>1.7000000000000001E-2</v>
      </c>
      <c r="K43" s="151">
        <v>548.70000000000005</v>
      </c>
      <c r="L43" s="151">
        <v>1.73</v>
      </c>
      <c r="M43" s="151">
        <v>550.42999999999995</v>
      </c>
      <c r="N43" s="151">
        <v>172.089</v>
      </c>
      <c r="O43" s="151">
        <v>719.947</v>
      </c>
      <c r="P43" s="151">
        <v>176.56700000000001</v>
      </c>
      <c r="Q43" s="151">
        <v>0</v>
      </c>
      <c r="R43" s="151">
        <v>543.452</v>
      </c>
      <c r="S43" s="14">
        <v>481.04399999999998</v>
      </c>
      <c r="U43" s="27"/>
      <c r="V43" s="27"/>
    </row>
    <row r="44" spans="1:22">
      <c r="A44" s="7"/>
      <c r="B44" s="223" t="s">
        <v>84</v>
      </c>
      <c r="C44" s="151">
        <v>348.916</v>
      </c>
      <c r="D44" s="151">
        <v>102.18</v>
      </c>
      <c r="E44" s="151">
        <v>100.952</v>
      </c>
      <c r="F44" s="151">
        <v>57.021999999999998</v>
      </c>
      <c r="G44" s="151">
        <v>26.452999999999999</v>
      </c>
      <c r="H44" s="151">
        <v>15.47</v>
      </c>
      <c r="I44" s="151">
        <v>2</v>
      </c>
      <c r="J44" s="151">
        <v>0.879</v>
      </c>
      <c r="K44" s="151">
        <v>552.92700000000002</v>
      </c>
      <c r="L44" s="151">
        <v>0.27</v>
      </c>
      <c r="M44" s="151">
        <v>553.197</v>
      </c>
      <c r="N44" s="151">
        <v>168.38200000000001</v>
      </c>
      <c r="O44" s="151">
        <v>720.77200000000005</v>
      </c>
      <c r="P44" s="151">
        <v>173.358</v>
      </c>
      <c r="Q44" s="151">
        <v>0</v>
      </c>
      <c r="R44" s="151">
        <v>547.37699999999995</v>
      </c>
      <c r="S44" s="14">
        <v>484.08</v>
      </c>
      <c r="U44" s="27"/>
      <c r="V44" s="27"/>
    </row>
    <row r="45" spans="1:22" ht="18.75" customHeight="1">
      <c r="A45" s="7"/>
      <c r="B45" s="223" t="s">
        <v>85</v>
      </c>
      <c r="C45" s="151">
        <v>351.12</v>
      </c>
      <c r="D45" s="151">
        <v>101.88500000000001</v>
      </c>
      <c r="E45" s="151">
        <v>100.378</v>
      </c>
      <c r="F45" s="151">
        <v>56.689</v>
      </c>
      <c r="G45" s="151">
        <v>26.63</v>
      </c>
      <c r="H45" s="151">
        <v>15.693</v>
      </c>
      <c r="I45" s="151">
        <v>1.389</v>
      </c>
      <c r="J45" s="151">
        <v>0.497</v>
      </c>
      <c r="K45" s="151">
        <v>553.88</v>
      </c>
      <c r="L45" s="151">
        <v>-0.76100000000000001</v>
      </c>
      <c r="M45" s="151">
        <v>553.11900000000003</v>
      </c>
      <c r="N45" s="151">
        <v>171.69800000000001</v>
      </c>
      <c r="O45" s="151">
        <v>724.27099999999996</v>
      </c>
      <c r="P45" s="151">
        <v>176.57900000000001</v>
      </c>
      <c r="Q45" s="151">
        <v>0</v>
      </c>
      <c r="R45" s="151">
        <v>547.68799999999999</v>
      </c>
      <c r="S45" s="14">
        <v>484.21100000000001</v>
      </c>
      <c r="U45" s="27"/>
      <c r="V45" s="27"/>
    </row>
    <row r="46" spans="1:22">
      <c r="A46" s="7"/>
      <c r="B46" s="223" t="s">
        <v>86</v>
      </c>
      <c r="C46" s="151">
        <v>350.70600000000002</v>
      </c>
      <c r="D46" s="151">
        <v>101.964</v>
      </c>
      <c r="E46" s="151">
        <v>99.210999999999999</v>
      </c>
      <c r="F46" s="151">
        <v>55.518999999999998</v>
      </c>
      <c r="G46" s="151">
        <v>27.800999999999998</v>
      </c>
      <c r="H46" s="151">
        <v>14.55</v>
      </c>
      <c r="I46" s="151">
        <v>1.369</v>
      </c>
      <c r="J46" s="151">
        <v>1.2230000000000001</v>
      </c>
      <c r="K46" s="151">
        <v>553.10400000000004</v>
      </c>
      <c r="L46" s="151">
        <v>3.242</v>
      </c>
      <c r="M46" s="151">
        <v>556.346</v>
      </c>
      <c r="N46" s="151">
        <v>172.68799999999999</v>
      </c>
      <c r="O46" s="151">
        <v>726.36300000000006</v>
      </c>
      <c r="P46" s="151">
        <v>177.77600000000001</v>
      </c>
      <c r="Q46" s="151">
        <v>0</v>
      </c>
      <c r="R46" s="151">
        <v>548.6</v>
      </c>
      <c r="S46" s="14">
        <v>484.94299999999998</v>
      </c>
      <c r="U46" s="27"/>
      <c r="V46" s="27"/>
    </row>
    <row r="47" spans="1:22">
      <c r="A47" s="7"/>
      <c r="B47" s="223" t="s">
        <v>87</v>
      </c>
      <c r="C47" s="151">
        <v>353.46800000000002</v>
      </c>
      <c r="D47" s="151">
        <v>102.53700000000001</v>
      </c>
      <c r="E47" s="151">
        <v>99.191000000000003</v>
      </c>
      <c r="F47" s="151">
        <v>55.578000000000003</v>
      </c>
      <c r="G47" s="151">
        <v>27.062999999999999</v>
      </c>
      <c r="H47" s="151">
        <v>15.198</v>
      </c>
      <c r="I47" s="151">
        <v>1.351</v>
      </c>
      <c r="J47" s="151">
        <v>1.0900000000000001</v>
      </c>
      <c r="K47" s="151">
        <v>556.28599999999994</v>
      </c>
      <c r="L47" s="151">
        <v>-2.4649999999999999</v>
      </c>
      <c r="M47" s="151">
        <v>553.82100000000003</v>
      </c>
      <c r="N47" s="151">
        <v>174.98099999999999</v>
      </c>
      <c r="O47" s="151">
        <v>729.07500000000005</v>
      </c>
      <c r="P47" s="151">
        <v>178.67400000000001</v>
      </c>
      <c r="Q47" s="151">
        <v>0</v>
      </c>
      <c r="R47" s="151">
        <v>550.42499999999995</v>
      </c>
      <c r="S47" s="14">
        <v>486.83300000000003</v>
      </c>
      <c r="U47" s="27"/>
      <c r="V47" s="27"/>
    </row>
    <row r="48" spans="1:22">
      <c r="A48" s="7"/>
      <c r="B48" s="223" t="s">
        <v>88</v>
      </c>
      <c r="C48" s="151">
        <v>357.30599999999998</v>
      </c>
      <c r="D48" s="151">
        <v>103.785</v>
      </c>
      <c r="E48" s="151">
        <v>99.058000000000007</v>
      </c>
      <c r="F48" s="151">
        <v>55.984000000000002</v>
      </c>
      <c r="G48" s="151">
        <v>26.765999999999998</v>
      </c>
      <c r="H48" s="151">
        <v>15.07</v>
      </c>
      <c r="I48" s="151">
        <v>1.238</v>
      </c>
      <c r="J48" s="151">
        <v>0.32700000000000001</v>
      </c>
      <c r="K48" s="151">
        <v>560.476</v>
      </c>
      <c r="L48" s="151">
        <v>0.92500000000000004</v>
      </c>
      <c r="M48" s="151">
        <v>561.40099999999995</v>
      </c>
      <c r="N48" s="151">
        <v>173.49299999999999</v>
      </c>
      <c r="O48" s="151">
        <v>736.43100000000004</v>
      </c>
      <c r="P48" s="151">
        <v>185.31800000000001</v>
      </c>
      <c r="Q48" s="151">
        <v>0</v>
      </c>
      <c r="R48" s="151">
        <v>551.12800000000004</v>
      </c>
      <c r="S48" s="14">
        <v>487.50599999999997</v>
      </c>
      <c r="U48" s="27"/>
      <c r="V48" s="27"/>
    </row>
    <row r="49" spans="1:22" ht="18.75" customHeight="1">
      <c r="A49" s="7"/>
      <c r="B49" s="223" t="s">
        <v>89</v>
      </c>
      <c r="C49" s="151">
        <v>356.97500000000002</v>
      </c>
      <c r="D49" s="151">
        <v>105.264</v>
      </c>
      <c r="E49" s="151">
        <v>102.105</v>
      </c>
      <c r="F49" s="151">
        <v>56.579000000000001</v>
      </c>
      <c r="G49" s="151">
        <v>27.783999999999999</v>
      </c>
      <c r="H49" s="151">
        <v>16.349</v>
      </c>
      <c r="I49" s="151">
        <v>1.41246925</v>
      </c>
      <c r="J49" s="151">
        <v>12.051</v>
      </c>
      <c r="K49" s="151">
        <v>576.39499999999998</v>
      </c>
      <c r="L49" s="151">
        <v>6.7240000000000002</v>
      </c>
      <c r="M49" s="151">
        <v>583.11900000000003</v>
      </c>
      <c r="N49" s="151">
        <v>171.53399999999999</v>
      </c>
      <c r="O49" s="151">
        <v>753.59699999999998</v>
      </c>
      <c r="P49" s="151">
        <v>198.38900000000001</v>
      </c>
      <c r="Q49" s="151">
        <v>0</v>
      </c>
      <c r="R49" s="151">
        <v>555.14099999999996</v>
      </c>
      <c r="S49" s="14">
        <v>491.23700000000002</v>
      </c>
      <c r="U49" s="27"/>
      <c r="V49" s="27"/>
    </row>
    <row r="50" spans="1:22" ht="15.75" customHeight="1">
      <c r="A50" s="569"/>
      <c r="B50" s="223" t="s">
        <v>90</v>
      </c>
      <c r="C50" s="151">
        <v>357.952</v>
      </c>
      <c r="D50" s="151">
        <v>107.139</v>
      </c>
      <c r="E50" s="151">
        <v>101.27500000000001</v>
      </c>
      <c r="F50" s="151">
        <v>57.469000000000001</v>
      </c>
      <c r="G50" s="151">
        <v>27.184000000000001</v>
      </c>
      <c r="H50" s="151">
        <v>15.196</v>
      </c>
      <c r="I50" s="151">
        <v>1.41536178</v>
      </c>
      <c r="J50" s="151">
        <v>1.776</v>
      </c>
      <c r="K50" s="151">
        <v>568.14200000000005</v>
      </c>
      <c r="L50" s="151">
        <v>-3.714</v>
      </c>
      <c r="M50" s="151">
        <v>564.428</v>
      </c>
      <c r="N50" s="151">
        <v>169.39599999999999</v>
      </c>
      <c r="O50" s="151">
        <v>736.85599999999999</v>
      </c>
      <c r="P50" s="151">
        <v>179.95400000000001</v>
      </c>
      <c r="Q50" s="151">
        <v>0</v>
      </c>
      <c r="R50" s="151">
        <v>556.93200000000002</v>
      </c>
      <c r="S50" s="14">
        <v>492.94</v>
      </c>
      <c r="U50" s="27"/>
      <c r="V50" s="27"/>
    </row>
    <row r="51" spans="1:22">
      <c r="A51" s="569"/>
      <c r="B51" s="223" t="s">
        <v>91</v>
      </c>
      <c r="C51" s="151">
        <v>357.25</v>
      </c>
      <c r="D51" s="151">
        <v>106.851</v>
      </c>
      <c r="E51" s="151">
        <v>102.1</v>
      </c>
      <c r="F51" s="151">
        <v>57.24</v>
      </c>
      <c r="G51" s="151">
        <v>28.12</v>
      </c>
      <c r="H51" s="151">
        <v>15.266</v>
      </c>
      <c r="I51" s="151">
        <v>1.4490349699999998</v>
      </c>
      <c r="J51" s="151">
        <v>1.024</v>
      </c>
      <c r="K51" s="151">
        <v>567.22500000000002</v>
      </c>
      <c r="L51" s="151">
        <v>-1.014</v>
      </c>
      <c r="M51" s="151">
        <v>566.21100000000001</v>
      </c>
      <c r="N51" s="151">
        <v>179.40799999999999</v>
      </c>
      <c r="O51" s="151">
        <v>743.601</v>
      </c>
      <c r="P51" s="151">
        <v>182.62200000000001</v>
      </c>
      <c r="Q51" s="151">
        <v>0</v>
      </c>
      <c r="R51" s="151">
        <v>560.98699999999997</v>
      </c>
      <c r="S51" s="14">
        <v>496.98399999999998</v>
      </c>
      <c r="U51" s="27"/>
      <c r="V51" s="27"/>
    </row>
    <row r="52" spans="1:22">
      <c r="A52" s="569"/>
      <c r="B52" s="223" t="s">
        <v>92</v>
      </c>
      <c r="C52" s="151">
        <v>355.76299999999998</v>
      </c>
      <c r="D52" s="151">
        <v>107.33799999999999</v>
      </c>
      <c r="E52" s="151">
        <v>100.943</v>
      </c>
      <c r="F52" s="151">
        <v>57.292999999999999</v>
      </c>
      <c r="G52" s="151">
        <v>26.821000000000002</v>
      </c>
      <c r="H52" s="151">
        <v>15.329000000000001</v>
      </c>
      <c r="I52" s="151">
        <v>1.4667324900000001</v>
      </c>
      <c r="J52" s="151">
        <v>-11.971</v>
      </c>
      <c r="K52" s="151">
        <v>552.07299999999998</v>
      </c>
      <c r="L52" s="151">
        <v>-0.73399999999999999</v>
      </c>
      <c r="M52" s="151">
        <v>551.33900000000006</v>
      </c>
      <c r="N52" s="151">
        <v>186.358</v>
      </c>
      <c r="O52" s="151">
        <v>737.73900000000003</v>
      </c>
      <c r="P52" s="151">
        <v>176.90700000000001</v>
      </c>
      <c r="Q52" s="151">
        <v>0</v>
      </c>
      <c r="R52" s="151">
        <v>560.86099999999999</v>
      </c>
      <c r="S52" s="14">
        <v>497.03100000000001</v>
      </c>
      <c r="U52" s="27"/>
      <c r="V52" s="27"/>
    </row>
    <row r="53" spans="1:22">
      <c r="A53" s="569"/>
      <c r="B53" s="193" t="s">
        <v>93</v>
      </c>
      <c r="C53" s="151">
        <v>345.66899999999998</v>
      </c>
      <c r="D53" s="151">
        <v>103.574</v>
      </c>
      <c r="E53" s="151">
        <v>97.191000000000003</v>
      </c>
      <c r="F53" s="151">
        <v>55.991999999999997</v>
      </c>
      <c r="G53" s="151">
        <v>25.151</v>
      </c>
      <c r="H53" s="151">
        <v>14.769</v>
      </c>
      <c r="I53" s="151">
        <v>1.2775995299999998</v>
      </c>
      <c r="J53" s="151">
        <v>0.626</v>
      </c>
      <c r="K53" s="151">
        <v>547.05999999999995</v>
      </c>
      <c r="L53" s="151">
        <v>-2.0499999999999998</v>
      </c>
      <c r="M53" s="151">
        <v>545.01</v>
      </c>
      <c r="N53" s="151">
        <v>170.31700000000001</v>
      </c>
      <c r="O53" s="151">
        <v>715.327</v>
      </c>
      <c r="P53" s="151">
        <v>169.73</v>
      </c>
      <c r="Q53" s="151">
        <v>0</v>
      </c>
      <c r="R53" s="151">
        <v>545.59699999999998</v>
      </c>
      <c r="S53" s="14">
        <v>484.49200000000002</v>
      </c>
      <c r="U53" s="27"/>
      <c r="V53" s="27"/>
    </row>
    <row r="54" spans="1:22">
      <c r="A54" s="569"/>
      <c r="B54" s="193" t="s">
        <v>94</v>
      </c>
      <c r="C54" s="151">
        <v>264.64699999999999</v>
      </c>
      <c r="D54" s="151">
        <v>84.623999999999995</v>
      </c>
      <c r="E54" s="151">
        <v>78.563000000000002</v>
      </c>
      <c r="F54" s="151">
        <v>45.262</v>
      </c>
      <c r="G54" s="151">
        <v>15.904</v>
      </c>
      <c r="H54" s="151">
        <v>16.302</v>
      </c>
      <c r="I54" s="151">
        <v>0.80659440300000007</v>
      </c>
      <c r="J54" s="151">
        <v>-8.7249999999999996</v>
      </c>
      <c r="K54" s="151">
        <v>419.10899999999998</v>
      </c>
      <c r="L54" s="151">
        <v>-5.7469999999999999</v>
      </c>
      <c r="M54" s="151">
        <v>413.36200000000002</v>
      </c>
      <c r="N54" s="151">
        <v>148.83099999999999</v>
      </c>
      <c r="O54" s="151">
        <v>562.19299999999998</v>
      </c>
      <c r="P54" s="151">
        <v>127.47499999999999</v>
      </c>
      <c r="Q54" s="151">
        <v>0</v>
      </c>
      <c r="R54" s="151">
        <v>434.71800000000002</v>
      </c>
      <c r="S54" s="14">
        <v>384.94600000000003</v>
      </c>
      <c r="U54" s="27"/>
      <c r="V54" s="27"/>
    </row>
    <row r="55" spans="1:22">
      <c r="A55" s="224"/>
      <c r="B55" s="193" t="s">
        <v>95</v>
      </c>
      <c r="C55" s="151">
        <v>316.84500000000003</v>
      </c>
      <c r="D55" s="151">
        <v>99.933999999999997</v>
      </c>
      <c r="E55" s="151">
        <v>90.756</v>
      </c>
      <c r="F55" s="151">
        <v>50.14</v>
      </c>
      <c r="G55" s="151">
        <v>23.2</v>
      </c>
      <c r="H55" s="151">
        <v>16.282</v>
      </c>
      <c r="I55" s="151">
        <v>1.2106952100000001</v>
      </c>
      <c r="J55" s="151">
        <v>1.208</v>
      </c>
      <c r="K55" s="151">
        <v>508.74299999999999</v>
      </c>
      <c r="L55" s="151">
        <v>0.36799999999999999</v>
      </c>
      <c r="M55" s="151">
        <v>509.11099999999999</v>
      </c>
      <c r="N55" s="151">
        <v>148.90100000000001</v>
      </c>
      <c r="O55" s="151">
        <v>658.01199999999994</v>
      </c>
      <c r="P55" s="151">
        <v>150.369</v>
      </c>
      <c r="Q55" s="151">
        <v>0</v>
      </c>
      <c r="R55" s="151">
        <v>507.64299999999997</v>
      </c>
      <c r="S55" s="14">
        <v>451.28899999999999</v>
      </c>
      <c r="U55" s="27"/>
      <c r="V55" s="27"/>
    </row>
    <row r="56" spans="1:22">
      <c r="A56" s="224"/>
      <c r="B56" s="193" t="s">
        <v>96</v>
      </c>
      <c r="C56" s="151">
        <v>311.779</v>
      </c>
      <c r="D56" s="151">
        <v>104.83499999999999</v>
      </c>
      <c r="E56" s="151">
        <v>96.147000000000006</v>
      </c>
      <c r="F56" s="151">
        <v>52.905999999999999</v>
      </c>
      <c r="G56" s="151">
        <v>24.960999999999999</v>
      </c>
      <c r="H56" s="151">
        <v>17.055</v>
      </c>
      <c r="I56" s="151">
        <v>1.27414614</v>
      </c>
      <c r="J56" s="151">
        <v>6.4459999999999997</v>
      </c>
      <c r="K56" s="151">
        <v>519.20699999999999</v>
      </c>
      <c r="L56" s="151">
        <v>9.952</v>
      </c>
      <c r="M56" s="151">
        <v>529.15899999999999</v>
      </c>
      <c r="N56" s="151">
        <v>157.59100000000001</v>
      </c>
      <c r="O56" s="151">
        <v>686.75</v>
      </c>
      <c r="P56" s="151">
        <v>172.21899999999999</v>
      </c>
      <c r="Q56" s="151">
        <v>0</v>
      </c>
      <c r="R56" s="151">
        <v>514.53099999999995</v>
      </c>
      <c r="S56" s="14">
        <v>458.54700000000003</v>
      </c>
      <c r="U56" s="27"/>
      <c r="V56" s="27"/>
    </row>
    <row r="57" spans="1:22">
      <c r="A57" s="224"/>
      <c r="B57" s="193" t="s">
        <v>97</v>
      </c>
      <c r="C57" s="151">
        <v>300.98</v>
      </c>
      <c r="D57" s="151">
        <v>105.864</v>
      </c>
      <c r="E57" s="151">
        <v>93.777000000000001</v>
      </c>
      <c r="F57" s="151">
        <v>48.113</v>
      </c>
      <c r="G57" s="151">
        <v>25.125</v>
      </c>
      <c r="H57" s="151">
        <v>19.283000000000001</v>
      </c>
      <c r="I57" s="151">
        <v>1.3006366000000003</v>
      </c>
      <c r="J57" s="151">
        <v>6.9790000000000001</v>
      </c>
      <c r="K57" s="151">
        <v>507.6</v>
      </c>
      <c r="L57" s="151">
        <v>2.6190000000000002</v>
      </c>
      <c r="M57" s="151">
        <v>510.21899999999999</v>
      </c>
      <c r="N57" s="151">
        <v>154.70699999999999</v>
      </c>
      <c r="O57" s="151">
        <v>664.92600000000004</v>
      </c>
      <c r="P57" s="151">
        <v>155.66499999999999</v>
      </c>
      <c r="Q57" s="151">
        <v>0</v>
      </c>
      <c r="R57" s="151">
        <v>509.26100000000002</v>
      </c>
      <c r="S57" s="14">
        <v>453.61099999999999</v>
      </c>
      <c r="U57" s="27"/>
      <c r="V57" s="27"/>
    </row>
    <row r="58" spans="1:22">
      <c r="A58" s="7"/>
      <c r="B58" s="193" t="s">
        <v>98</v>
      </c>
      <c r="C58" s="151">
        <v>336.45100000000002</v>
      </c>
      <c r="D58" s="151">
        <v>114.096</v>
      </c>
      <c r="E58" s="151">
        <v>98.872</v>
      </c>
      <c r="F58" s="151">
        <v>53.704999999999998</v>
      </c>
      <c r="G58" s="151">
        <v>26.835999999999999</v>
      </c>
      <c r="H58" s="151">
        <v>16.890999999999998</v>
      </c>
      <c r="I58" s="151">
        <v>1.5307151300000001</v>
      </c>
      <c r="J58" s="151">
        <v>-0.54500000000000004</v>
      </c>
      <c r="K58" s="151">
        <v>548.87400000000002</v>
      </c>
      <c r="L58" s="151">
        <v>-7.4569999999999999</v>
      </c>
      <c r="M58" s="151">
        <v>541.41700000000003</v>
      </c>
      <c r="N58" s="151">
        <v>166.78700000000001</v>
      </c>
      <c r="O58" s="151">
        <v>708.20399999999995</v>
      </c>
      <c r="P58" s="151">
        <v>161.625</v>
      </c>
      <c r="Q58" s="151">
        <v>0</v>
      </c>
      <c r="R58" s="151">
        <v>546.57899999999995</v>
      </c>
      <c r="S58" s="14">
        <v>486.94799999999998</v>
      </c>
      <c r="U58" s="27"/>
      <c r="V58" s="27"/>
    </row>
    <row r="59" spans="1:22">
      <c r="A59" s="7"/>
      <c r="B59" s="193" t="s">
        <v>99</v>
      </c>
      <c r="C59" s="151">
        <v>346.34300000000002</v>
      </c>
      <c r="D59" s="151">
        <v>115.146</v>
      </c>
      <c r="E59" s="151">
        <v>98.233000000000004</v>
      </c>
      <c r="F59" s="151">
        <v>53.034999999999997</v>
      </c>
      <c r="G59" s="151">
        <v>26.42</v>
      </c>
      <c r="H59" s="151">
        <v>17.338000000000001</v>
      </c>
      <c r="I59" s="151">
        <v>1.5039418099999999</v>
      </c>
      <c r="J59" s="151">
        <v>3.1179999999999999</v>
      </c>
      <c r="K59" s="151">
        <v>562.84</v>
      </c>
      <c r="L59" s="151">
        <v>2.1080000000000001</v>
      </c>
      <c r="M59" s="151">
        <v>564.94799999999998</v>
      </c>
      <c r="N59" s="151">
        <v>159.49700000000001</v>
      </c>
      <c r="O59" s="151">
        <v>724.44500000000005</v>
      </c>
      <c r="P59" s="151">
        <v>168.489</v>
      </c>
      <c r="Q59" s="151">
        <v>0</v>
      </c>
      <c r="R59" s="151">
        <v>555.95600000000002</v>
      </c>
      <c r="S59" s="14">
        <v>493.95699999999999</v>
      </c>
      <c r="U59" s="27"/>
      <c r="V59" s="27"/>
    </row>
    <row r="60" spans="1:22">
      <c r="A60" s="7"/>
      <c r="B60" s="193" t="s">
        <v>100</v>
      </c>
      <c r="C60" s="151">
        <v>347.33100000000002</v>
      </c>
      <c r="D60" s="151">
        <v>116.404</v>
      </c>
      <c r="E60" s="151">
        <v>98.77</v>
      </c>
      <c r="F60" s="151">
        <v>53.441000000000003</v>
      </c>
      <c r="G60" s="151">
        <v>26.524999999999999</v>
      </c>
      <c r="H60" s="151">
        <v>17.338999999999999</v>
      </c>
      <c r="I60" s="151">
        <v>1.5097378699999999</v>
      </c>
      <c r="J60" s="151">
        <v>-2.593</v>
      </c>
      <c r="K60" s="151">
        <v>559.91200000000003</v>
      </c>
      <c r="L60" s="151">
        <v>1.016</v>
      </c>
      <c r="M60" s="151">
        <v>560.928</v>
      </c>
      <c r="N60" s="151">
        <v>175.56299999999999</v>
      </c>
      <c r="O60" s="151">
        <v>736.49099999999999</v>
      </c>
      <c r="P60" s="151">
        <v>172.084</v>
      </c>
      <c r="Q60" s="151">
        <v>0</v>
      </c>
      <c r="R60" s="151">
        <v>564.40700000000004</v>
      </c>
      <c r="S60" s="14">
        <v>500.928</v>
      </c>
      <c r="U60" s="27"/>
      <c r="V60" s="27"/>
    </row>
    <row r="61" spans="1:22">
      <c r="A61" s="7"/>
      <c r="B61" s="193" t="s">
        <v>101</v>
      </c>
      <c r="C61" s="151">
        <v>349.99700000000001</v>
      </c>
      <c r="D61" s="151">
        <v>117.6</v>
      </c>
      <c r="E61" s="151">
        <v>103.833</v>
      </c>
      <c r="F61" s="151">
        <v>55.097999999999999</v>
      </c>
      <c r="G61" s="151">
        <v>27.946999999999999</v>
      </c>
      <c r="H61" s="151">
        <v>19.268000000000001</v>
      </c>
      <c r="I61" s="151">
        <v>1.5725060100000001</v>
      </c>
      <c r="J61" s="151">
        <v>6.1909999999999998</v>
      </c>
      <c r="K61" s="151">
        <v>577.62099999999998</v>
      </c>
      <c r="L61" s="151">
        <v>10.097</v>
      </c>
      <c r="M61" s="151">
        <v>587.71799999999996</v>
      </c>
      <c r="N61" s="151">
        <v>162.16499999999999</v>
      </c>
      <c r="O61" s="151">
        <v>749.88300000000004</v>
      </c>
      <c r="P61" s="151">
        <v>188.489</v>
      </c>
      <c r="Q61" s="151">
        <v>6.0019999999999998</v>
      </c>
      <c r="R61" s="151">
        <v>567.39599999999996</v>
      </c>
      <c r="S61" s="14">
        <v>503.38200000000001</v>
      </c>
      <c r="U61" s="27"/>
      <c r="V61" s="27"/>
    </row>
    <row r="62" spans="1:22">
      <c r="A62" s="7"/>
      <c r="B62" s="193" t="s">
        <v>102</v>
      </c>
      <c r="C62" s="151">
        <v>351.37599999999998</v>
      </c>
      <c r="D62" s="151">
        <v>114.55</v>
      </c>
      <c r="E62" s="151">
        <v>104.294</v>
      </c>
      <c r="F62" s="151">
        <v>56.823</v>
      </c>
      <c r="G62" s="151">
        <v>29.03</v>
      </c>
      <c r="H62" s="151">
        <v>16.853999999999999</v>
      </c>
      <c r="I62" s="151">
        <v>1.5991790800000001</v>
      </c>
      <c r="J62" s="151">
        <v>2.2429999999999999</v>
      </c>
      <c r="K62" s="151">
        <v>572.46299999999997</v>
      </c>
      <c r="L62" s="151">
        <v>8.8109999999999999</v>
      </c>
      <c r="M62" s="151">
        <v>581.274</v>
      </c>
      <c r="N62" s="151">
        <v>171.58600000000001</v>
      </c>
      <c r="O62" s="151">
        <v>752.86</v>
      </c>
      <c r="P62" s="151">
        <v>192.20500000000001</v>
      </c>
      <c r="Q62" s="151">
        <v>7.234</v>
      </c>
      <c r="R62" s="151">
        <v>567.88900000000001</v>
      </c>
      <c r="S62" s="14">
        <v>503.71</v>
      </c>
      <c r="U62" s="27"/>
      <c r="V62" s="27"/>
    </row>
    <row r="63" spans="1:22">
      <c r="A63" s="7"/>
      <c r="B63" s="193" t="s">
        <v>103</v>
      </c>
      <c r="C63" s="151">
        <v>348.19499999999999</v>
      </c>
      <c r="D63" s="151">
        <v>115.09399999999999</v>
      </c>
      <c r="E63" s="151">
        <v>106.086</v>
      </c>
      <c r="F63" s="151">
        <v>58.076000000000001</v>
      </c>
      <c r="G63" s="151">
        <v>29.402000000000001</v>
      </c>
      <c r="H63" s="151">
        <v>17.009</v>
      </c>
      <c r="I63" s="151">
        <v>1.6168837100000002</v>
      </c>
      <c r="J63" s="151">
        <v>-10.971</v>
      </c>
      <c r="K63" s="151">
        <v>558.404</v>
      </c>
      <c r="L63" s="151">
        <v>-1.804</v>
      </c>
      <c r="M63" s="151">
        <v>556.6</v>
      </c>
      <c r="N63" s="151">
        <v>190.52500000000001</v>
      </c>
      <c r="O63" s="151">
        <v>747.125</v>
      </c>
      <c r="P63" s="151">
        <v>186.15700000000001</v>
      </c>
      <c r="Q63" s="151">
        <v>6.4770000000000003</v>
      </c>
      <c r="R63" s="151">
        <v>567.44500000000005</v>
      </c>
      <c r="S63" s="14">
        <v>503.423</v>
      </c>
      <c r="U63" s="27"/>
      <c r="V63" s="27"/>
    </row>
    <row r="64" spans="1:22">
      <c r="A64" s="7"/>
      <c r="B64" s="193" t="s">
        <v>104</v>
      </c>
      <c r="C64" s="151">
        <v>347.904</v>
      </c>
      <c r="D64" s="151">
        <v>114.44</v>
      </c>
      <c r="E64" s="151">
        <v>106.68899999999999</v>
      </c>
      <c r="F64" s="151">
        <v>58.32</v>
      </c>
      <c r="G64" s="151">
        <v>28.454000000000001</v>
      </c>
      <c r="H64" s="151">
        <v>18.347000000000001</v>
      </c>
      <c r="I64" s="151">
        <v>1.5809122500000001</v>
      </c>
      <c r="J64" s="151">
        <v>-15.003</v>
      </c>
      <c r="K64" s="151">
        <v>554.03</v>
      </c>
      <c r="L64" s="151">
        <v>2.3719999999999999</v>
      </c>
      <c r="M64" s="151">
        <v>556.40200000000004</v>
      </c>
      <c r="N64" s="151">
        <v>191.173</v>
      </c>
      <c r="O64" s="151">
        <v>747.57500000000005</v>
      </c>
      <c r="P64" s="151">
        <v>187.11099999999999</v>
      </c>
      <c r="Q64" s="151">
        <v>7.57</v>
      </c>
      <c r="R64" s="151">
        <v>568.03399999999999</v>
      </c>
      <c r="S64" s="14">
        <v>504.23700000000002</v>
      </c>
      <c r="U64" s="27"/>
      <c r="V64" s="27"/>
    </row>
    <row r="65" spans="1:22">
      <c r="A65" s="7"/>
      <c r="B65" s="52" t="s">
        <v>105</v>
      </c>
      <c r="C65" s="151">
        <v>350.685</v>
      </c>
      <c r="D65" s="151">
        <v>113.218</v>
      </c>
      <c r="E65" s="151">
        <v>109.29</v>
      </c>
      <c r="F65" s="151">
        <v>60.546999999999997</v>
      </c>
      <c r="G65" s="151">
        <v>27.716000000000001</v>
      </c>
      <c r="H65" s="151">
        <v>19.445</v>
      </c>
      <c r="I65" s="151">
        <v>1.5263224099999999</v>
      </c>
      <c r="J65" s="151">
        <v>-4.4710000000000001</v>
      </c>
      <c r="K65" s="151">
        <v>568.72199999999998</v>
      </c>
      <c r="L65" s="151">
        <v>0.73099999999999998</v>
      </c>
      <c r="M65" s="151">
        <v>569.45299999999997</v>
      </c>
      <c r="N65" s="151">
        <v>179.41300000000001</v>
      </c>
      <c r="O65" s="151">
        <v>748.86599999999999</v>
      </c>
      <c r="P65" s="151">
        <v>184.15100000000001</v>
      </c>
      <c r="Q65" s="151">
        <v>4.7569999999999997</v>
      </c>
      <c r="R65" s="151">
        <v>569.47199999999998</v>
      </c>
      <c r="S65" s="14">
        <v>505.887</v>
      </c>
      <c r="U65" s="27"/>
      <c r="V65" s="27"/>
    </row>
    <row r="66" spans="1:22">
      <c r="A66" s="7"/>
      <c r="B66" s="52" t="s">
        <v>106</v>
      </c>
      <c r="C66" s="151">
        <v>352.41699999999997</v>
      </c>
      <c r="D66" s="151">
        <v>116.107</v>
      </c>
      <c r="E66" s="151">
        <v>108.245</v>
      </c>
      <c r="F66" s="151">
        <v>61.381</v>
      </c>
      <c r="G66" s="151">
        <v>26.991</v>
      </c>
      <c r="H66" s="151">
        <v>18.398</v>
      </c>
      <c r="I66" s="151">
        <v>1.5651503199999999</v>
      </c>
      <c r="J66" s="151">
        <v>-2.5379999999999998</v>
      </c>
      <c r="K66" s="151">
        <v>574.23099999999999</v>
      </c>
      <c r="L66" s="151">
        <v>-0.222</v>
      </c>
      <c r="M66" s="151">
        <v>574.00900000000001</v>
      </c>
      <c r="N66" s="151">
        <v>178.65899999999999</v>
      </c>
      <c r="O66" s="151">
        <v>752.66800000000001</v>
      </c>
      <c r="P66" s="151">
        <v>187.744</v>
      </c>
      <c r="Q66" s="151">
        <v>4.7629999999999999</v>
      </c>
      <c r="R66" s="151">
        <v>569.68700000000001</v>
      </c>
      <c r="S66" s="14">
        <v>505.82799999999997</v>
      </c>
      <c r="U66" s="27"/>
      <c r="V66" s="27"/>
    </row>
    <row r="67" spans="1:22" ht="15.6" customHeight="1">
      <c r="A67" s="7"/>
      <c r="B67" s="52" t="s">
        <v>107</v>
      </c>
      <c r="C67" s="151">
        <v>350.83</v>
      </c>
      <c r="D67" s="151">
        <v>116.994</v>
      </c>
      <c r="E67" s="151">
        <v>106.496</v>
      </c>
      <c r="F67" s="151">
        <v>59.396000000000001</v>
      </c>
      <c r="G67" s="151">
        <v>26.626000000000001</v>
      </c>
      <c r="H67" s="151">
        <v>18.977</v>
      </c>
      <c r="I67" s="151">
        <v>1.5459990399999999</v>
      </c>
      <c r="J67" s="151">
        <v>-0.63</v>
      </c>
      <c r="K67" s="151">
        <v>573.69000000000005</v>
      </c>
      <c r="L67" s="151">
        <v>-1.1970000000000001</v>
      </c>
      <c r="M67" s="151">
        <v>572.49300000000005</v>
      </c>
      <c r="N67" s="151">
        <v>177.58699999999999</v>
      </c>
      <c r="O67" s="151">
        <v>750.08</v>
      </c>
      <c r="P67" s="151">
        <v>185.88399999999999</v>
      </c>
      <c r="Q67" s="151">
        <v>4.7569999999999997</v>
      </c>
      <c r="R67" s="151">
        <v>568.95299999999997</v>
      </c>
      <c r="S67" s="14">
        <v>505.05500000000001</v>
      </c>
      <c r="U67" s="27"/>
      <c r="V67" s="27"/>
    </row>
    <row r="68" spans="1:22" ht="15.6" customHeight="1">
      <c r="A68" s="7"/>
      <c r="B68" s="52" t="s">
        <v>108</v>
      </c>
      <c r="C68" s="151">
        <v>350.35128700000001</v>
      </c>
      <c r="D68" s="151">
        <v>118.663365</v>
      </c>
      <c r="E68" s="151">
        <v>104.38519658510224</v>
      </c>
      <c r="F68" s="151">
        <v>57.968472900000002</v>
      </c>
      <c r="G68" s="151">
        <v>26.041437445050171</v>
      </c>
      <c r="H68" s="151">
        <v>18.864187699999999</v>
      </c>
      <c r="I68" s="151">
        <v>1.5110985578979186</v>
      </c>
      <c r="J68" s="151">
        <v>-1.2825</v>
      </c>
      <c r="K68" s="151">
        <v>572.11734858510226</v>
      </c>
      <c r="L68" s="151">
        <v>0.81017239099999994</v>
      </c>
      <c r="M68" s="151">
        <v>572.92752097610219</v>
      </c>
      <c r="N68" s="151">
        <v>176.27687278006766</v>
      </c>
      <c r="O68" s="151">
        <v>749.20439399999998</v>
      </c>
      <c r="P68" s="151">
        <v>185.26443713495198</v>
      </c>
      <c r="Q68" s="151">
        <v>4.7569999999999997</v>
      </c>
      <c r="R68" s="151">
        <v>568.69695662117158</v>
      </c>
      <c r="S68" s="14">
        <v>504.87624300000004</v>
      </c>
      <c r="U68" s="27"/>
      <c r="V68" s="27"/>
    </row>
    <row r="69" spans="1:22" ht="15.6" customHeight="1">
      <c r="A69" s="7"/>
      <c r="B69" s="52" t="s">
        <v>109</v>
      </c>
      <c r="C69" s="151">
        <v>351.28785700000003</v>
      </c>
      <c r="D69" s="151">
        <v>119.94327199999999</v>
      </c>
      <c r="E69" s="151">
        <v>102.9194021579307</v>
      </c>
      <c r="F69" s="151">
        <v>56.996443200000002</v>
      </c>
      <c r="G69" s="151">
        <v>25.692800967432557</v>
      </c>
      <c r="H69" s="151">
        <v>18.738842999999999</v>
      </c>
      <c r="I69" s="151">
        <v>1.4913150047759238</v>
      </c>
      <c r="J69" s="151">
        <v>-1.2825</v>
      </c>
      <c r="K69" s="151">
        <v>572.86803115793077</v>
      </c>
      <c r="L69" s="151">
        <v>1.1989005199999996</v>
      </c>
      <c r="M69" s="151">
        <v>574.06693167793071</v>
      </c>
      <c r="N69" s="151">
        <v>176.01029286844411</v>
      </c>
      <c r="O69" s="151">
        <v>750.077225</v>
      </c>
      <c r="P69" s="151">
        <v>184.82924712344428</v>
      </c>
      <c r="Q69" s="151">
        <v>4.7569999999999997</v>
      </c>
      <c r="R69" s="151">
        <v>570.00497742236678</v>
      </c>
      <c r="S69" s="14">
        <v>506.08763500000003</v>
      </c>
      <c r="U69" s="27"/>
      <c r="V69" s="27"/>
    </row>
    <row r="70" spans="1:22" ht="15.6" customHeight="1">
      <c r="A70" s="7"/>
      <c r="B70" s="52" t="s">
        <v>110</v>
      </c>
      <c r="C70" s="151">
        <v>352.721631</v>
      </c>
      <c r="D70" s="151">
        <v>120.80130100000001</v>
      </c>
      <c r="E70" s="151">
        <v>102.25672769638048</v>
      </c>
      <c r="F70" s="151">
        <v>56.652120699999998</v>
      </c>
      <c r="G70" s="151">
        <v>25.438604445868396</v>
      </c>
      <c r="H70" s="151">
        <v>18.689112000000002</v>
      </c>
      <c r="I70" s="151">
        <v>1.4768904857840475</v>
      </c>
      <c r="J70" s="151">
        <v>-1.2825</v>
      </c>
      <c r="K70" s="151">
        <v>574.49715969638044</v>
      </c>
      <c r="L70" s="151">
        <v>1.4182636799999999</v>
      </c>
      <c r="M70" s="151">
        <v>575.91542337638043</v>
      </c>
      <c r="N70" s="151">
        <v>175.99517083928689</v>
      </c>
      <c r="O70" s="151">
        <v>751.91059400000006</v>
      </c>
      <c r="P70" s="151">
        <v>184.48042266402683</v>
      </c>
      <c r="Q70" s="151">
        <v>4.7569999999999997</v>
      </c>
      <c r="R70" s="151">
        <v>572.18717155546301</v>
      </c>
      <c r="S70" s="14">
        <v>508.08108700000003</v>
      </c>
      <c r="U70" s="27"/>
      <c r="V70" s="27"/>
    </row>
    <row r="71" spans="1:22" ht="15.6" customHeight="1">
      <c r="A71" s="7"/>
      <c r="B71" s="52" t="s">
        <v>111</v>
      </c>
      <c r="C71" s="151">
        <v>354.33707299999998</v>
      </c>
      <c r="D71" s="151">
        <v>121.618443</v>
      </c>
      <c r="E71" s="151">
        <v>102.05865059902911</v>
      </c>
      <c r="F71" s="151">
        <v>56.663330800000004</v>
      </c>
      <c r="G71" s="151">
        <v>25.299326724266386</v>
      </c>
      <c r="H71" s="151">
        <v>18.627133499999999</v>
      </c>
      <c r="I71" s="151">
        <v>1.4688596166271024</v>
      </c>
      <c r="J71" s="151">
        <v>-1.2825</v>
      </c>
      <c r="K71" s="151">
        <v>576.73166659902904</v>
      </c>
      <c r="L71" s="151">
        <v>1.27497558</v>
      </c>
      <c r="M71" s="151">
        <v>578.00664217902909</v>
      </c>
      <c r="N71" s="151">
        <v>176.1122265213813</v>
      </c>
      <c r="O71" s="151">
        <v>754.1188689999999</v>
      </c>
      <c r="P71" s="151">
        <v>184.30509624488832</v>
      </c>
      <c r="Q71" s="151">
        <v>4.7569999999999997</v>
      </c>
      <c r="R71" s="151">
        <v>574.57077245564824</v>
      </c>
      <c r="S71" s="14">
        <v>510.25618600000001</v>
      </c>
      <c r="U71" s="27"/>
      <c r="V71" s="27"/>
    </row>
    <row r="72" spans="1:22" ht="15.6" customHeight="1">
      <c r="A72" s="7"/>
      <c r="B72" s="52" t="s">
        <v>112</v>
      </c>
      <c r="C72" s="151">
        <v>356.03820200000001</v>
      </c>
      <c r="D72" s="151">
        <v>122.26306</v>
      </c>
      <c r="E72" s="151">
        <v>102.05108208730248</v>
      </c>
      <c r="F72" s="151">
        <v>56.804679399999998</v>
      </c>
      <c r="G72" s="151">
        <v>25.255480734577155</v>
      </c>
      <c r="H72" s="151">
        <v>18.525825900000001</v>
      </c>
      <c r="I72" s="151">
        <v>1.4650960787052369</v>
      </c>
      <c r="J72" s="151">
        <v>-1.2825</v>
      </c>
      <c r="K72" s="151">
        <v>579.0698440873025</v>
      </c>
      <c r="L72" s="151">
        <v>1.1525453299999997</v>
      </c>
      <c r="M72" s="151">
        <v>580.22238941730245</v>
      </c>
      <c r="N72" s="151">
        <v>176.31067281030511</v>
      </c>
      <c r="O72" s="151">
        <v>756.53306200000009</v>
      </c>
      <c r="P72" s="151">
        <v>184.12770280800532</v>
      </c>
      <c r="Q72" s="151">
        <v>4.7569999999999997</v>
      </c>
      <c r="R72" s="151">
        <v>577.16235942077674</v>
      </c>
      <c r="S72" s="14">
        <v>512.61882200000002</v>
      </c>
      <c r="U72" s="27"/>
      <c r="V72" s="27"/>
    </row>
    <row r="73" spans="1:22" ht="15.6" customHeight="1">
      <c r="A73" s="7"/>
      <c r="B73" s="52" t="s">
        <v>113</v>
      </c>
      <c r="C73" s="151">
        <v>357.809416</v>
      </c>
      <c r="D73" s="151">
        <v>122.78761299999999</v>
      </c>
      <c r="E73" s="151">
        <v>102.16833421149208</v>
      </c>
      <c r="F73" s="151">
        <v>56.994043100000006</v>
      </c>
      <c r="G73" s="151">
        <v>25.301538029611134</v>
      </c>
      <c r="H73" s="151">
        <v>18.406325299999999</v>
      </c>
      <c r="I73" s="151">
        <v>1.4664277600830626</v>
      </c>
      <c r="J73" s="151">
        <v>-1.2825</v>
      </c>
      <c r="K73" s="151">
        <v>581.48286321149203</v>
      </c>
      <c r="L73" s="151">
        <v>1.15520157</v>
      </c>
      <c r="M73" s="151">
        <v>582.63806478149206</v>
      </c>
      <c r="N73" s="151">
        <v>176.539624924761</v>
      </c>
      <c r="O73" s="151">
        <v>759.17768999999998</v>
      </c>
      <c r="P73" s="151">
        <v>184.08823155991104</v>
      </c>
      <c r="Q73" s="151">
        <v>4.7569999999999997</v>
      </c>
      <c r="R73" s="151">
        <v>579.84645814654959</v>
      </c>
      <c r="S73" s="14">
        <v>515.06595400000003</v>
      </c>
      <c r="U73" s="27"/>
      <c r="V73" s="27"/>
    </row>
    <row r="74" spans="1:22" ht="15.6" customHeight="1">
      <c r="A74" s="7"/>
      <c r="B74" s="52" t="s">
        <v>114</v>
      </c>
      <c r="C74" s="151">
        <v>359.61064199999998</v>
      </c>
      <c r="D74" s="151">
        <v>123.22285799999999</v>
      </c>
      <c r="E74" s="151">
        <v>102.49995918638844</v>
      </c>
      <c r="F74" s="151">
        <v>57.424488599999997</v>
      </c>
      <c r="G74" s="151">
        <v>25.35914806665572</v>
      </c>
      <c r="H74" s="151">
        <v>18.247429100000002</v>
      </c>
      <c r="I74" s="151">
        <v>1.4688934007701582</v>
      </c>
      <c r="J74" s="151">
        <v>-1.2825</v>
      </c>
      <c r="K74" s="151">
        <v>584.05095918638847</v>
      </c>
      <c r="L74" s="151">
        <v>1.0857487699999999</v>
      </c>
      <c r="M74" s="151">
        <v>585.13670795638836</v>
      </c>
      <c r="N74" s="151">
        <v>176.77557840066655</v>
      </c>
      <c r="O74" s="151">
        <v>761.91228599999999</v>
      </c>
      <c r="P74" s="151">
        <v>184.0698635833877</v>
      </c>
      <c r="Q74" s="151">
        <v>4.7569999999999997</v>
      </c>
      <c r="R74" s="151">
        <v>582.59942277019422</v>
      </c>
      <c r="S74" s="14">
        <v>517.57165699999996</v>
      </c>
      <c r="U74" s="27"/>
      <c r="V74" s="27"/>
    </row>
    <row r="75" spans="1:22" ht="15.6" customHeight="1">
      <c r="A75" s="7"/>
      <c r="B75" s="52" t="s">
        <v>115</v>
      </c>
      <c r="C75" s="151">
        <v>361.45348300000001</v>
      </c>
      <c r="D75" s="151">
        <v>123.52763899999999</v>
      </c>
      <c r="E75" s="151">
        <v>102.8711621429381</v>
      </c>
      <c r="F75" s="151">
        <v>57.728355499999999</v>
      </c>
      <c r="G75" s="151">
        <v>25.53426545280341</v>
      </c>
      <c r="H75" s="151">
        <v>18.129695999999999</v>
      </c>
      <c r="I75" s="151">
        <v>1.4788452131746865</v>
      </c>
      <c r="J75" s="151">
        <v>-1.2825</v>
      </c>
      <c r="K75" s="151">
        <v>586.56978414293815</v>
      </c>
      <c r="L75" s="151">
        <v>1.2170918500000001</v>
      </c>
      <c r="M75" s="151">
        <v>587.78687599293801</v>
      </c>
      <c r="N75" s="151">
        <v>177.03604891401545</v>
      </c>
      <c r="O75" s="151">
        <v>764.82292500000005</v>
      </c>
      <c r="P75" s="151">
        <v>184.07281203723556</v>
      </c>
      <c r="Q75" s="151">
        <v>4.7569999999999997</v>
      </c>
      <c r="R75" s="151">
        <v>585.5071128708737</v>
      </c>
      <c r="S75" s="14">
        <v>520.21239400000002</v>
      </c>
      <c r="U75" s="27"/>
      <c r="V75" s="27"/>
    </row>
    <row r="76" spans="1:22" ht="15.6" customHeight="1">
      <c r="A76" s="7"/>
      <c r="B76" s="52" t="s">
        <v>116</v>
      </c>
      <c r="C76" s="151">
        <v>363.33924000000002</v>
      </c>
      <c r="D76" s="151">
        <v>123.949669</v>
      </c>
      <c r="E76" s="151">
        <v>103.302343390554</v>
      </c>
      <c r="F76" s="151">
        <v>58.057400699999995</v>
      </c>
      <c r="G76" s="151">
        <v>25.740823912837602</v>
      </c>
      <c r="H76" s="151">
        <v>18.013930899999998</v>
      </c>
      <c r="I76" s="151">
        <v>1.4901878571351932</v>
      </c>
      <c r="J76" s="151">
        <v>-1.2825</v>
      </c>
      <c r="K76" s="151">
        <v>589.30875239055399</v>
      </c>
      <c r="L76" s="151">
        <v>1.2556683399999999</v>
      </c>
      <c r="M76" s="151">
        <v>590.56442073055393</v>
      </c>
      <c r="N76" s="151">
        <v>177.30431441220534</v>
      </c>
      <c r="O76" s="151">
        <v>767.86873500000002</v>
      </c>
      <c r="P76" s="151">
        <v>184.11481944135321</v>
      </c>
      <c r="Q76" s="151">
        <v>4.7569999999999997</v>
      </c>
      <c r="R76" s="151">
        <v>588.51091570356982</v>
      </c>
      <c r="S76" s="14">
        <v>522.93569000000002</v>
      </c>
      <c r="U76" s="27"/>
      <c r="V76" s="27"/>
    </row>
    <row r="77" spans="1:22" ht="15.6" customHeight="1">
      <c r="A77" s="7"/>
      <c r="B77" s="52" t="s">
        <v>117</v>
      </c>
      <c r="C77" s="151">
        <v>365.22666900000002</v>
      </c>
      <c r="D77" s="151">
        <v>124.42537300000001</v>
      </c>
      <c r="E77" s="151">
        <v>103.9137816898899</v>
      </c>
      <c r="F77" s="151">
        <v>58.469787600000004</v>
      </c>
      <c r="G77" s="151">
        <v>25.998860099418351</v>
      </c>
      <c r="H77" s="151">
        <v>17.9399999</v>
      </c>
      <c r="I77" s="151">
        <v>1.5051340916812646</v>
      </c>
      <c r="J77" s="151">
        <v>-1.2825</v>
      </c>
      <c r="K77" s="151">
        <v>592.28332368988981</v>
      </c>
      <c r="L77" s="151">
        <v>1.1340338599999999</v>
      </c>
      <c r="M77" s="151">
        <v>593.41735754988986</v>
      </c>
      <c r="N77" s="151">
        <v>177.5807425313597</v>
      </c>
      <c r="O77" s="151">
        <v>770.99810000000002</v>
      </c>
      <c r="P77" s="151">
        <v>184.21368505672294</v>
      </c>
      <c r="Q77" s="151">
        <v>4.7569999999999997</v>
      </c>
      <c r="R77" s="151">
        <v>591.54141502516507</v>
      </c>
      <c r="S77" s="14">
        <v>525.67942400000004</v>
      </c>
      <c r="U77" s="27"/>
      <c r="V77" s="27"/>
    </row>
    <row r="78" spans="1:22" ht="15.6" customHeight="1">
      <c r="A78" s="7"/>
      <c r="B78" s="52" t="s">
        <v>118</v>
      </c>
      <c r="C78" s="151">
        <v>367.11310600000002</v>
      </c>
      <c r="D78" s="151">
        <v>124.94418899999999</v>
      </c>
      <c r="E78" s="151">
        <v>104.48038075520996</v>
      </c>
      <c r="F78" s="151">
        <v>58.798818900000001</v>
      </c>
      <c r="G78" s="151">
        <v>26.277728111979805</v>
      </c>
      <c r="H78" s="151">
        <v>17.883142899999999</v>
      </c>
      <c r="I78" s="151">
        <v>1.5206907996979933</v>
      </c>
      <c r="J78" s="151">
        <v>-1.2825</v>
      </c>
      <c r="K78" s="151">
        <v>595.25517575520996</v>
      </c>
      <c r="L78" s="151">
        <v>0.97676016700000001</v>
      </c>
      <c r="M78" s="151">
        <v>596.23193592221003</v>
      </c>
      <c r="N78" s="151">
        <v>177.85065969203907</v>
      </c>
      <c r="O78" s="151">
        <v>774.08259599999997</v>
      </c>
      <c r="P78" s="151">
        <v>184.34403838605974</v>
      </c>
      <c r="Q78" s="151">
        <v>4.7569999999999997</v>
      </c>
      <c r="R78" s="151">
        <v>594.49555722823823</v>
      </c>
      <c r="S78" s="14">
        <v>528.35833700000001</v>
      </c>
      <c r="U78" s="27"/>
      <c r="V78" s="27"/>
    </row>
    <row r="79" spans="1:22" ht="15.6" customHeight="1">
      <c r="A79" s="7"/>
      <c r="B79" s="52" t="s">
        <v>119</v>
      </c>
      <c r="C79" s="151">
        <v>368.96108099999998</v>
      </c>
      <c r="D79" s="151">
        <v>125.416121</v>
      </c>
      <c r="E79" s="151">
        <v>105.02464119101931</v>
      </c>
      <c r="F79" s="151">
        <v>59.1739137</v>
      </c>
      <c r="G79" s="151">
        <v>26.508659580072003</v>
      </c>
      <c r="H79" s="151">
        <v>17.809593499999998</v>
      </c>
      <c r="I79" s="151">
        <v>1.5324744042417704</v>
      </c>
      <c r="J79" s="151">
        <v>-1.2825</v>
      </c>
      <c r="K79" s="151">
        <v>598.11934319101931</v>
      </c>
      <c r="L79" s="151">
        <v>0.86852674799999996</v>
      </c>
      <c r="M79" s="151">
        <v>598.98786993901922</v>
      </c>
      <c r="N79" s="151">
        <v>178.0932884464228</v>
      </c>
      <c r="O79" s="151">
        <v>777.08115800000007</v>
      </c>
      <c r="P79" s="151">
        <v>184.49472821678336</v>
      </c>
      <c r="Q79" s="151">
        <v>4.7569999999999997</v>
      </c>
      <c r="R79" s="151">
        <v>597.34343016894263</v>
      </c>
      <c r="S79" s="14">
        <v>530.955243</v>
      </c>
      <c r="U79" s="27"/>
      <c r="V79" s="27"/>
    </row>
    <row r="80" spans="1:22" ht="15.6" customHeight="1">
      <c r="A80" s="7"/>
      <c r="B80" s="52" t="s">
        <v>120</v>
      </c>
      <c r="C80" s="151">
        <v>370.78862199999998</v>
      </c>
      <c r="D80" s="151">
        <v>125.896179</v>
      </c>
      <c r="E80" s="151">
        <v>105.58404124613058</v>
      </c>
      <c r="F80" s="151">
        <v>59.532239999999994</v>
      </c>
      <c r="G80" s="151">
        <v>26.765356507884007</v>
      </c>
      <c r="H80" s="151">
        <v>17.7404279</v>
      </c>
      <c r="I80" s="151">
        <v>1.5460168066641713</v>
      </c>
      <c r="J80" s="151">
        <v>-1.2825</v>
      </c>
      <c r="K80" s="151">
        <v>600.98634224613056</v>
      </c>
      <c r="L80" s="151">
        <v>0.68396937599999996</v>
      </c>
      <c r="M80" s="151">
        <v>601.67031162213061</v>
      </c>
      <c r="N80" s="151">
        <v>178.35701803915964</v>
      </c>
      <c r="O80" s="151">
        <v>780.02733000000001</v>
      </c>
      <c r="P80" s="151">
        <v>184.66513802453426</v>
      </c>
      <c r="Q80" s="151">
        <v>4.7569999999999997</v>
      </c>
      <c r="R80" s="151">
        <v>600.11919163684695</v>
      </c>
      <c r="S80" s="14">
        <v>533.48641599999996</v>
      </c>
      <c r="U80" s="27"/>
      <c r="V80" s="27"/>
    </row>
    <row r="81" spans="1:22">
      <c r="A81" s="7"/>
      <c r="B81" s="52" t="s">
        <v>121</v>
      </c>
      <c r="C81" s="151">
        <v>372.581411</v>
      </c>
      <c r="D81" s="151">
        <v>126.384269</v>
      </c>
      <c r="E81" s="151">
        <v>106.04670065198344</v>
      </c>
      <c r="F81" s="151">
        <v>59.818234199999999</v>
      </c>
      <c r="G81" s="151">
        <v>27.031667573139703</v>
      </c>
      <c r="H81" s="151">
        <v>17.636622599999999</v>
      </c>
      <c r="I81" s="151">
        <v>1.5601763306479286</v>
      </c>
      <c r="J81" s="151">
        <v>-1.2825</v>
      </c>
      <c r="K81" s="151">
        <v>603.72988065198342</v>
      </c>
      <c r="L81" s="151">
        <v>0.65959696099999998</v>
      </c>
      <c r="M81" s="151">
        <v>604.38947761298346</v>
      </c>
      <c r="N81" s="151">
        <v>178.64188809382773</v>
      </c>
      <c r="O81" s="151">
        <v>783.03136600000005</v>
      </c>
      <c r="P81" s="151">
        <v>184.978675834011</v>
      </c>
      <c r="Q81" s="151">
        <v>4.7569999999999997</v>
      </c>
      <c r="R81" s="151">
        <v>602.8096898726418</v>
      </c>
      <c r="S81" s="14">
        <v>535.94015400000001</v>
      </c>
      <c r="U81" s="27"/>
      <c r="V81" s="27"/>
    </row>
    <row r="82" spans="1:22">
      <c r="A82" s="7"/>
      <c r="B82" s="52" t="s">
        <v>122</v>
      </c>
      <c r="C82" s="151">
        <v>374.37534299999999</v>
      </c>
      <c r="D82" s="151">
        <v>126.854782</v>
      </c>
      <c r="E82" s="151">
        <v>106.47995489244592</v>
      </c>
      <c r="F82" s="151">
        <v>60.120889200000001</v>
      </c>
      <c r="G82" s="151">
        <v>27.250964308183416</v>
      </c>
      <c r="H82" s="151">
        <v>17.537149099999997</v>
      </c>
      <c r="I82" s="151">
        <v>1.5709522684258508</v>
      </c>
      <c r="J82" s="151">
        <v>-1.2825</v>
      </c>
      <c r="K82" s="151">
        <v>606.42757989244592</v>
      </c>
      <c r="L82" s="151">
        <v>0.6525897650000001</v>
      </c>
      <c r="M82" s="151">
        <v>607.08016965744594</v>
      </c>
      <c r="N82" s="151">
        <v>178.94794579530918</v>
      </c>
      <c r="O82" s="151">
        <v>786.02811499999996</v>
      </c>
      <c r="P82" s="151">
        <v>185.31250697332698</v>
      </c>
      <c r="Q82" s="151">
        <v>4.7569999999999997</v>
      </c>
      <c r="R82" s="151">
        <v>605.47260847959512</v>
      </c>
      <c r="S82" s="14">
        <v>538.3679719999999</v>
      </c>
      <c r="U82" s="27"/>
      <c r="V82" s="27"/>
    </row>
    <row r="83" spans="1:22">
      <c r="A83" s="7"/>
      <c r="B83" s="52" t="s">
        <v>123</v>
      </c>
      <c r="C83" s="151">
        <v>376.15987199999995</v>
      </c>
      <c r="D83" s="151">
        <v>127.33919800000001</v>
      </c>
      <c r="E83" s="151">
        <v>106.7793331881295</v>
      </c>
      <c r="F83" s="151">
        <v>60.308103000000003</v>
      </c>
      <c r="G83" s="151">
        <v>27.456037923101125</v>
      </c>
      <c r="H83" s="151">
        <v>17.434532299999997</v>
      </c>
      <c r="I83" s="151">
        <v>1.5806599356956004</v>
      </c>
      <c r="J83" s="151">
        <v>-1.2825</v>
      </c>
      <c r="K83" s="151">
        <v>608.99590318812943</v>
      </c>
      <c r="L83" s="151">
        <v>0.71746855900000006</v>
      </c>
      <c r="M83" s="151">
        <v>609.71337174712937</v>
      </c>
      <c r="N83" s="151">
        <v>179.275245903567</v>
      </c>
      <c r="O83" s="151">
        <v>788.98861799999997</v>
      </c>
      <c r="P83" s="151">
        <v>185.6490123507883</v>
      </c>
      <c r="Q83" s="151">
        <v>4.7569999999999997</v>
      </c>
      <c r="R83" s="151">
        <v>608.09660529984512</v>
      </c>
      <c r="S83" s="14">
        <v>540.75977899999998</v>
      </c>
      <c r="U83" s="27"/>
      <c r="V83" s="27"/>
    </row>
    <row r="84" spans="1:22">
      <c r="A84" s="7"/>
      <c r="B84" s="52" t="s">
        <v>124</v>
      </c>
      <c r="C84" s="151">
        <v>377.95093400000002</v>
      </c>
      <c r="D84" s="151">
        <v>127.84710700000001</v>
      </c>
      <c r="E84" s="151">
        <v>107.06216299835867</v>
      </c>
      <c r="F84" s="151">
        <v>60.4819472</v>
      </c>
      <c r="G84" s="151">
        <v>27.673995526723139</v>
      </c>
      <c r="H84" s="151">
        <v>17.313751799999995</v>
      </c>
      <c r="I84" s="151">
        <v>1.5924684683360602</v>
      </c>
      <c r="J84" s="151">
        <v>-1.2825</v>
      </c>
      <c r="K84" s="151">
        <v>611.57770399835874</v>
      </c>
      <c r="L84" s="151">
        <v>0.70459804899999989</v>
      </c>
      <c r="M84" s="151">
        <v>612.28230204735871</v>
      </c>
      <c r="N84" s="151">
        <v>179.62385077157919</v>
      </c>
      <c r="O84" s="151">
        <v>791.90615300000002</v>
      </c>
      <c r="P84" s="151">
        <v>185.98815612376492</v>
      </c>
      <c r="Q84" s="151">
        <v>4.7569999999999997</v>
      </c>
      <c r="R84" s="151">
        <v>610.67499669517565</v>
      </c>
      <c r="S84" s="14">
        <v>543.10964200000001</v>
      </c>
      <c r="U84" s="27"/>
      <c r="V84" s="27"/>
    </row>
    <row r="85" spans="1:22">
      <c r="A85" s="7"/>
      <c r="B85" s="52" t="s">
        <v>125</v>
      </c>
      <c r="C85" s="151">
        <v>379.73880500000001</v>
      </c>
      <c r="D85" s="151">
        <v>128.37823499999999</v>
      </c>
      <c r="E85" s="151">
        <v>107.39624329178801</v>
      </c>
      <c r="F85" s="151">
        <v>60.6941743</v>
      </c>
      <c r="G85" s="151">
        <v>27.920660392901041</v>
      </c>
      <c r="H85" s="151">
        <v>17.1751398</v>
      </c>
      <c r="I85" s="151">
        <v>1.6062688371494733</v>
      </c>
      <c r="J85" s="151">
        <v>-1.2825</v>
      </c>
      <c r="K85" s="151">
        <v>614.23078329178793</v>
      </c>
      <c r="L85" s="151">
        <v>0.63156885500000004</v>
      </c>
      <c r="M85" s="151">
        <v>614.86235214678788</v>
      </c>
      <c r="N85" s="151">
        <v>179.94119441430661</v>
      </c>
      <c r="O85" s="151">
        <v>794.80354699999998</v>
      </c>
      <c r="P85" s="151">
        <v>186.32990339317385</v>
      </c>
      <c r="Q85" s="151">
        <v>4.7569999999999997</v>
      </c>
      <c r="R85" s="151">
        <v>613.23064316751231</v>
      </c>
      <c r="S85" s="14">
        <v>545.437994</v>
      </c>
      <c r="U85" s="27"/>
      <c r="V85" s="27"/>
    </row>
    <row r="86" spans="1:22">
      <c r="A86" s="7"/>
      <c r="B86" s="52" t="s">
        <v>126</v>
      </c>
      <c r="C86" s="151">
        <v>381.53749300000004</v>
      </c>
      <c r="D86" s="151">
        <v>128.95775499999999</v>
      </c>
      <c r="E86" s="151">
        <v>107.67384820366736</v>
      </c>
      <c r="F86" s="151">
        <v>60.852344799999997</v>
      </c>
      <c r="G86" s="151">
        <v>28.172284671286747</v>
      </c>
      <c r="H86" s="151">
        <v>17.028835399999998</v>
      </c>
      <c r="I86" s="151">
        <v>1.6203832923497901</v>
      </c>
      <c r="J86" s="151">
        <v>-1.2825</v>
      </c>
      <c r="K86" s="151">
        <v>616.8865962036673</v>
      </c>
      <c r="L86" s="151">
        <v>0.57963299900000009</v>
      </c>
      <c r="M86" s="151">
        <v>617.46622920266736</v>
      </c>
      <c r="N86" s="151">
        <v>180.26212926097529</v>
      </c>
      <c r="O86" s="151">
        <v>797.72835799999996</v>
      </c>
      <c r="P86" s="151">
        <v>186.6920553913352</v>
      </c>
      <c r="Q86" s="151">
        <v>4.7569999999999997</v>
      </c>
      <c r="R86" s="151">
        <v>615.79330307250893</v>
      </c>
      <c r="S86" s="14">
        <v>547.77142400000002</v>
      </c>
      <c r="U86" s="27"/>
      <c r="V86" s="27"/>
    </row>
    <row r="87" spans="1:22">
      <c r="A87" s="7"/>
      <c r="B87" s="52" t="s">
        <v>127</v>
      </c>
      <c r="C87" s="151">
        <v>383.34469999999999</v>
      </c>
      <c r="D87" s="151">
        <v>129.45020200000002</v>
      </c>
      <c r="E87" s="151">
        <v>107.95205046681831</v>
      </c>
      <c r="F87" s="151">
        <v>60.988019399999999</v>
      </c>
      <c r="G87" s="151">
        <v>28.444170457600833</v>
      </c>
      <c r="H87" s="151">
        <v>16.8837835</v>
      </c>
      <c r="I87" s="151">
        <v>1.6360770527799038</v>
      </c>
      <c r="J87" s="151">
        <v>-1.2825</v>
      </c>
      <c r="K87" s="151">
        <v>619.46445246681822</v>
      </c>
      <c r="L87" s="151">
        <v>0.65156053899999999</v>
      </c>
      <c r="M87" s="151">
        <v>620.11601300581822</v>
      </c>
      <c r="N87" s="151">
        <v>180.55133427312848</v>
      </c>
      <c r="O87" s="151">
        <v>800.66734699999995</v>
      </c>
      <c r="P87" s="151">
        <v>187.07471101768891</v>
      </c>
      <c r="Q87" s="151">
        <v>4.7569999999999997</v>
      </c>
      <c r="R87" s="151">
        <v>618.34963626093224</v>
      </c>
      <c r="S87" s="14">
        <v>550.09805700000004</v>
      </c>
      <c r="U87" s="27"/>
      <c r="V87" s="27"/>
    </row>
    <row r="88" spans="1:22">
      <c r="A88" s="7"/>
      <c r="B88" s="52" t="s">
        <v>128</v>
      </c>
      <c r="C88" s="151">
        <v>385.15442099999996</v>
      </c>
      <c r="D88" s="151">
        <v>129.966531</v>
      </c>
      <c r="E88" s="151">
        <v>108.25513672349334</v>
      </c>
      <c r="F88" s="151">
        <v>61.1428984</v>
      </c>
      <c r="G88" s="151">
        <v>28.720232370400119</v>
      </c>
      <c r="H88" s="151">
        <v>16.739973500000001</v>
      </c>
      <c r="I88" s="151">
        <v>1.6520324512569575</v>
      </c>
      <c r="J88" s="151">
        <v>-1.2825</v>
      </c>
      <c r="K88" s="151">
        <v>622.09358872349333</v>
      </c>
      <c r="L88" s="151">
        <v>0.68485722799999993</v>
      </c>
      <c r="M88" s="151">
        <v>622.77844595149327</v>
      </c>
      <c r="N88" s="151">
        <v>180.84384636740819</v>
      </c>
      <c r="O88" s="151">
        <v>803.62229200000002</v>
      </c>
      <c r="P88" s="151">
        <v>187.46004977573438</v>
      </c>
      <c r="Q88" s="151">
        <v>4.7569999999999997</v>
      </c>
      <c r="R88" s="151">
        <v>620.91924254321236</v>
      </c>
      <c r="S88" s="14">
        <v>552.43541200000004</v>
      </c>
      <c r="U88" s="27"/>
      <c r="V88" s="27"/>
    </row>
    <row r="89" spans="1:22">
      <c r="A89" s="7"/>
      <c r="B89" s="383" t="s">
        <v>129</v>
      </c>
      <c r="C89" s="191">
        <v>386.99074999999999</v>
      </c>
      <c r="D89" s="191">
        <v>130.506463</v>
      </c>
      <c r="E89" s="191">
        <v>108.56620238724118</v>
      </c>
      <c r="F89" s="191">
        <v>61.292344700000001</v>
      </c>
      <c r="G89" s="191">
        <v>28.995370253389556</v>
      </c>
      <c r="H89" s="191">
        <v>16.609129799999998</v>
      </c>
      <c r="I89" s="191">
        <v>1.669357590725409</v>
      </c>
      <c r="J89" s="191">
        <v>-1.2825</v>
      </c>
      <c r="K89" s="191">
        <v>624.78091538724118</v>
      </c>
      <c r="L89" s="191">
        <v>0.76566172799999999</v>
      </c>
      <c r="M89" s="191">
        <v>625.54657711524123</v>
      </c>
      <c r="N89" s="191">
        <v>181.12189909142168</v>
      </c>
      <c r="O89" s="191">
        <v>806.66847600000006</v>
      </c>
      <c r="P89" s="191">
        <v>187.9199325647842</v>
      </c>
      <c r="Q89" s="191">
        <v>4.7569999999999997</v>
      </c>
      <c r="R89" s="191">
        <v>623.50554364184848</v>
      </c>
      <c r="S89" s="150">
        <v>554.78657299999998</v>
      </c>
      <c r="U89" s="27"/>
      <c r="V89" s="27"/>
    </row>
    <row r="90" spans="1:22">
      <c r="A90" s="7"/>
      <c r="B90" s="52">
        <v>2008</v>
      </c>
      <c r="C90" s="151">
        <v>1204.604</v>
      </c>
      <c r="D90" s="151">
        <v>375.86</v>
      </c>
      <c r="E90" s="151">
        <v>331.947</v>
      </c>
      <c r="F90" s="151">
        <v>180.899</v>
      </c>
      <c r="G90" s="151">
        <v>87.043000000000006</v>
      </c>
      <c r="H90" s="151">
        <v>57.198</v>
      </c>
      <c r="I90" s="151">
        <v>8.4409999999999989</v>
      </c>
      <c r="J90" s="151">
        <v>-1.0429999999999999</v>
      </c>
      <c r="K90" s="151">
        <v>1911.3679999999999</v>
      </c>
      <c r="L90" s="151">
        <v>-12.788</v>
      </c>
      <c r="M90" s="151">
        <v>1898.58</v>
      </c>
      <c r="N90" s="151">
        <v>556.86099999999999</v>
      </c>
      <c r="O90" s="151">
        <v>2459.0329999999999</v>
      </c>
      <c r="P90" s="151">
        <v>533.89099999999996</v>
      </c>
      <c r="Q90" s="151">
        <v>0</v>
      </c>
      <c r="R90" s="151">
        <v>1926.7349999999999</v>
      </c>
      <c r="S90" s="14">
        <v>1678.818</v>
      </c>
      <c r="U90" s="27"/>
      <c r="V90" s="27"/>
    </row>
    <row r="91" spans="1:22">
      <c r="A91" s="7"/>
      <c r="B91" s="52">
        <v>2009</v>
      </c>
      <c r="C91" s="151">
        <v>1170.0350000000001</v>
      </c>
      <c r="D91" s="151">
        <v>380.83800000000002</v>
      </c>
      <c r="E91" s="151">
        <v>291.20999999999998</v>
      </c>
      <c r="F91" s="151">
        <v>150.59399999999999</v>
      </c>
      <c r="G91" s="151">
        <v>68.313999999999993</v>
      </c>
      <c r="H91" s="151">
        <v>62.232999999999997</v>
      </c>
      <c r="I91" s="151">
        <v>10.728</v>
      </c>
      <c r="J91" s="151">
        <v>2.7330000000000001</v>
      </c>
      <c r="K91" s="151">
        <v>1844.816</v>
      </c>
      <c r="L91" s="151">
        <v>-35.030999999999999</v>
      </c>
      <c r="M91" s="151">
        <v>1809.7850000000001</v>
      </c>
      <c r="N91" s="151">
        <v>507.63400000000001</v>
      </c>
      <c r="O91" s="151">
        <v>2332.1610000000001</v>
      </c>
      <c r="P91" s="151">
        <v>496.38799999999998</v>
      </c>
      <c r="Q91" s="151">
        <v>0</v>
      </c>
      <c r="R91" s="151">
        <v>1837.817</v>
      </c>
      <c r="S91" s="14">
        <v>1602.633</v>
      </c>
    </row>
    <row r="92" spans="1:22">
      <c r="A92" s="7"/>
      <c r="B92" s="52">
        <v>2010</v>
      </c>
      <c r="C92" s="151">
        <v>1195.24</v>
      </c>
      <c r="D92" s="151">
        <v>380.76100000000002</v>
      </c>
      <c r="E92" s="151">
        <v>305.03199999999998</v>
      </c>
      <c r="F92" s="151">
        <v>157.06100000000001</v>
      </c>
      <c r="G92" s="151">
        <v>74.837000000000003</v>
      </c>
      <c r="H92" s="151">
        <v>63.322000000000003</v>
      </c>
      <c r="I92" s="151">
        <v>10.702999999999999</v>
      </c>
      <c r="J92" s="151">
        <v>-1E-3</v>
      </c>
      <c r="K92" s="151">
        <v>1881.0319999999999</v>
      </c>
      <c r="L92" s="151">
        <v>-8.5630000000000006</v>
      </c>
      <c r="M92" s="151">
        <v>1872.4690000000001</v>
      </c>
      <c r="N92" s="151">
        <v>540.86099999999999</v>
      </c>
      <c r="O92" s="151">
        <v>2418.7979999999998</v>
      </c>
      <c r="P92" s="151">
        <v>540.88400000000001</v>
      </c>
      <c r="Q92" s="151">
        <v>0</v>
      </c>
      <c r="R92" s="151">
        <v>1878.96</v>
      </c>
      <c r="S92" s="14">
        <v>1644.5260000000001</v>
      </c>
    </row>
    <row r="93" spans="1:22">
      <c r="A93" s="7"/>
      <c r="B93" s="52">
        <v>2011</v>
      </c>
      <c r="C93" s="151">
        <v>1191.27</v>
      </c>
      <c r="D93" s="151">
        <v>380.51499999999999</v>
      </c>
      <c r="E93" s="151">
        <v>305.35399999999998</v>
      </c>
      <c r="F93" s="151">
        <v>166.465</v>
      </c>
      <c r="G93" s="151">
        <v>71.385999999999996</v>
      </c>
      <c r="H93" s="151">
        <v>57.954999999999998</v>
      </c>
      <c r="I93" s="151">
        <v>9.9690000000000012</v>
      </c>
      <c r="J93" s="151">
        <v>-0.70499999999999996</v>
      </c>
      <c r="K93" s="151">
        <v>1876.434</v>
      </c>
      <c r="L93" s="151">
        <v>-3.7839999999999998</v>
      </c>
      <c r="M93" s="151">
        <v>1872.65</v>
      </c>
      <c r="N93" s="151">
        <v>578.33299999999997</v>
      </c>
      <c r="O93" s="151">
        <v>2456.5549999999998</v>
      </c>
      <c r="P93" s="151">
        <v>556.72299999999996</v>
      </c>
      <c r="Q93" s="151">
        <v>0</v>
      </c>
      <c r="R93" s="151">
        <v>1900.4760000000001</v>
      </c>
      <c r="S93" s="14">
        <v>1672.213</v>
      </c>
    </row>
    <row r="94" spans="1:22">
      <c r="A94" s="7"/>
      <c r="B94" s="52">
        <v>2012</v>
      </c>
      <c r="C94" s="151">
        <v>1211.807</v>
      </c>
      <c r="D94" s="151">
        <v>386.18799999999999</v>
      </c>
      <c r="E94" s="151">
        <v>310.22199999999998</v>
      </c>
      <c r="F94" s="151">
        <v>178.179</v>
      </c>
      <c r="G94" s="151">
        <v>69.926000000000002</v>
      </c>
      <c r="H94" s="151">
        <v>53.006999999999998</v>
      </c>
      <c r="I94" s="151">
        <v>9.0419999999999998</v>
      </c>
      <c r="J94" s="151">
        <v>-1.036</v>
      </c>
      <c r="K94" s="151">
        <v>1907.181</v>
      </c>
      <c r="L94" s="151">
        <v>6.3780000000000001</v>
      </c>
      <c r="M94" s="151">
        <v>1913.559</v>
      </c>
      <c r="N94" s="151">
        <v>582.72900000000004</v>
      </c>
      <c r="O94" s="151">
        <v>2499.35</v>
      </c>
      <c r="P94" s="151">
        <v>570.38499999999999</v>
      </c>
      <c r="Q94" s="151">
        <v>0</v>
      </c>
      <c r="R94" s="151">
        <v>1929.229</v>
      </c>
      <c r="S94" s="14">
        <v>1706.9110000000001</v>
      </c>
    </row>
    <row r="95" spans="1:22">
      <c r="A95" s="7"/>
      <c r="B95" s="52">
        <v>2013</v>
      </c>
      <c r="C95" s="151">
        <v>1242.4480000000001</v>
      </c>
      <c r="D95" s="151">
        <v>387.05</v>
      </c>
      <c r="E95" s="151">
        <v>320.303</v>
      </c>
      <c r="F95" s="151">
        <v>184.65100000000001</v>
      </c>
      <c r="G95" s="151">
        <v>77.388000000000005</v>
      </c>
      <c r="H95" s="151">
        <v>49.603000000000002</v>
      </c>
      <c r="I95" s="151">
        <v>8.5120000000000005</v>
      </c>
      <c r="J95" s="151">
        <v>7.0220000000000002</v>
      </c>
      <c r="K95" s="151">
        <v>1956.8230000000001</v>
      </c>
      <c r="L95" s="151">
        <v>6.7839999999999998</v>
      </c>
      <c r="M95" s="151">
        <v>1963.607</v>
      </c>
      <c r="N95" s="151">
        <v>584.38699999999994</v>
      </c>
      <c r="O95" s="151">
        <v>2552.855</v>
      </c>
      <c r="P95" s="151">
        <v>588.88400000000001</v>
      </c>
      <c r="Q95" s="151">
        <v>0</v>
      </c>
      <c r="R95" s="151">
        <v>1963.807</v>
      </c>
      <c r="S95" s="14">
        <v>1740.3430000000001</v>
      </c>
    </row>
    <row r="96" spans="1:22">
      <c r="A96" s="7"/>
      <c r="B96" s="52">
        <v>2014</v>
      </c>
      <c r="C96" s="151">
        <v>1276.097</v>
      </c>
      <c r="D96" s="151">
        <v>397.06900000000002</v>
      </c>
      <c r="E96" s="151">
        <v>342.84</v>
      </c>
      <c r="F96" s="151">
        <v>194.88300000000001</v>
      </c>
      <c r="G96" s="151">
        <v>82.424000000000007</v>
      </c>
      <c r="H96" s="151">
        <v>55.58</v>
      </c>
      <c r="I96" s="151">
        <v>9.8620000000000001</v>
      </c>
      <c r="J96" s="151">
        <v>6.0709999999999997</v>
      </c>
      <c r="K96" s="151">
        <v>2022.077</v>
      </c>
      <c r="L96" s="151">
        <v>15.349</v>
      </c>
      <c r="M96" s="151">
        <v>2037.4259999999999</v>
      </c>
      <c r="N96" s="151">
        <v>590.26</v>
      </c>
      <c r="O96" s="151">
        <v>2646.1120000000001</v>
      </c>
      <c r="P96" s="151">
        <v>618.88800000000003</v>
      </c>
      <c r="Q96" s="151">
        <v>0</v>
      </c>
      <c r="R96" s="151">
        <v>2026.566</v>
      </c>
      <c r="S96" s="14">
        <v>1797.211</v>
      </c>
    </row>
    <row r="97" spans="1:20">
      <c r="A97" s="7"/>
      <c r="B97" s="52">
        <v>2015</v>
      </c>
      <c r="C97" s="151">
        <v>1312.213</v>
      </c>
      <c r="D97" s="151">
        <v>402.14800000000002</v>
      </c>
      <c r="E97" s="151">
        <v>367.34</v>
      </c>
      <c r="F97" s="151">
        <v>213.28100000000001</v>
      </c>
      <c r="G97" s="151">
        <v>87.742999999999995</v>
      </c>
      <c r="H97" s="151">
        <v>56.548000000000002</v>
      </c>
      <c r="I97" s="151">
        <v>9.6460000000000008</v>
      </c>
      <c r="J97" s="151">
        <v>0.39300000000000002</v>
      </c>
      <c r="K97" s="151">
        <v>2082.0940000000001</v>
      </c>
      <c r="L97" s="151">
        <v>12.105</v>
      </c>
      <c r="M97" s="151">
        <v>2094.1990000000001</v>
      </c>
      <c r="N97" s="151">
        <v>612.53300000000002</v>
      </c>
      <c r="O97" s="151">
        <v>2721.7869999999998</v>
      </c>
      <c r="P97" s="151">
        <v>649.55799999999999</v>
      </c>
      <c r="Q97" s="151">
        <v>0</v>
      </c>
      <c r="R97" s="151">
        <v>2071.5610000000001</v>
      </c>
      <c r="S97" s="14">
        <v>1831.364</v>
      </c>
    </row>
    <row r="98" spans="1:20">
      <c r="A98" s="7"/>
      <c r="B98" s="52">
        <v>2016</v>
      </c>
      <c r="C98" s="151">
        <v>1360.5039999999999</v>
      </c>
      <c r="D98" s="151">
        <v>404.98399999999998</v>
      </c>
      <c r="E98" s="151">
        <v>386.22500000000002</v>
      </c>
      <c r="F98" s="151">
        <v>227.965</v>
      </c>
      <c r="G98" s="151">
        <v>93.927999999999997</v>
      </c>
      <c r="H98" s="151">
        <v>54.579000000000001</v>
      </c>
      <c r="I98" s="151">
        <v>9.7419999999999991</v>
      </c>
      <c r="J98" s="151">
        <v>1.599</v>
      </c>
      <c r="K98" s="151">
        <v>2153.3119999999999</v>
      </c>
      <c r="L98" s="151">
        <v>5.0359999999999996</v>
      </c>
      <c r="M98" s="151">
        <v>2158.348</v>
      </c>
      <c r="N98" s="151">
        <v>629.52700000000004</v>
      </c>
      <c r="O98" s="151">
        <v>2786.7710000000002</v>
      </c>
      <c r="P98" s="151">
        <v>675.38800000000003</v>
      </c>
      <c r="Q98" s="151">
        <v>0</v>
      </c>
      <c r="R98" s="151">
        <v>2111.357</v>
      </c>
      <c r="S98" s="14">
        <v>1867.008</v>
      </c>
    </row>
    <row r="99" spans="1:20">
      <c r="A99" s="7"/>
      <c r="B99" s="52">
        <v>2017</v>
      </c>
      <c r="C99" s="151">
        <v>1385.3779999999999</v>
      </c>
      <c r="D99" s="151">
        <v>407.63200000000001</v>
      </c>
      <c r="E99" s="151">
        <v>399.75200000000001</v>
      </c>
      <c r="F99" s="151">
        <v>227.44499999999999</v>
      </c>
      <c r="G99" s="151">
        <v>102.15300000000001</v>
      </c>
      <c r="H99" s="151">
        <v>60.512</v>
      </c>
      <c r="I99" s="151">
        <v>9.6120000000000001</v>
      </c>
      <c r="J99" s="151">
        <v>0.60599999999999998</v>
      </c>
      <c r="K99" s="151">
        <v>2193.3679999999999</v>
      </c>
      <c r="L99" s="151">
        <v>13.307</v>
      </c>
      <c r="M99" s="151">
        <v>2206.6750000000002</v>
      </c>
      <c r="N99" s="151">
        <v>672.11800000000005</v>
      </c>
      <c r="O99" s="151">
        <v>2864.105</v>
      </c>
      <c r="P99" s="151">
        <v>696.76099999999997</v>
      </c>
      <c r="Q99" s="151">
        <v>0</v>
      </c>
      <c r="R99" s="151">
        <v>2167.415</v>
      </c>
      <c r="S99" s="14">
        <v>1919.0540000000001</v>
      </c>
    </row>
    <row r="100" spans="1:20">
      <c r="A100" s="7"/>
      <c r="B100" s="52">
        <v>2018</v>
      </c>
      <c r="C100" s="151">
        <v>1412.6</v>
      </c>
      <c r="D100" s="151">
        <v>410.17099999999999</v>
      </c>
      <c r="E100" s="151">
        <v>397.83800000000002</v>
      </c>
      <c r="F100" s="151">
        <v>223.77</v>
      </c>
      <c r="G100" s="151">
        <v>108.26</v>
      </c>
      <c r="H100" s="151">
        <v>60.511000000000003</v>
      </c>
      <c r="I100" s="151">
        <v>5.3470000000000004</v>
      </c>
      <c r="J100" s="151">
        <v>3.137</v>
      </c>
      <c r="K100" s="151">
        <v>2223.7460000000001</v>
      </c>
      <c r="L100" s="151">
        <v>0.94099999999999995</v>
      </c>
      <c r="M100" s="151">
        <v>2224.6869999999999</v>
      </c>
      <c r="N100" s="151">
        <v>692.86</v>
      </c>
      <c r="O100" s="151">
        <v>2916.14</v>
      </c>
      <c r="P100" s="151">
        <v>718.34699999999998</v>
      </c>
      <c r="Q100" s="151">
        <v>0</v>
      </c>
      <c r="R100" s="151">
        <v>2197.8409999999999</v>
      </c>
      <c r="S100" s="14">
        <v>1943.4929999999999</v>
      </c>
    </row>
    <row r="101" spans="1:20">
      <c r="A101" s="7"/>
      <c r="B101" s="52">
        <v>2019</v>
      </c>
      <c r="C101" s="151">
        <v>1427.94</v>
      </c>
      <c r="D101" s="151">
        <v>426.59199999999998</v>
      </c>
      <c r="E101" s="151">
        <v>406.423</v>
      </c>
      <c r="F101" s="151">
        <v>228.58099999999999</v>
      </c>
      <c r="G101" s="151">
        <v>109.90900000000001</v>
      </c>
      <c r="H101" s="151">
        <v>62.14</v>
      </c>
      <c r="I101" s="151">
        <v>5.7435984900000001</v>
      </c>
      <c r="J101" s="151">
        <v>2.88</v>
      </c>
      <c r="K101" s="151">
        <v>2263.835</v>
      </c>
      <c r="L101" s="151">
        <v>1.262</v>
      </c>
      <c r="M101" s="151">
        <v>2265.0970000000002</v>
      </c>
      <c r="N101" s="151">
        <v>706.69600000000003</v>
      </c>
      <c r="O101" s="151">
        <v>2971.7930000000001</v>
      </c>
      <c r="P101" s="151">
        <v>737.87199999999996</v>
      </c>
      <c r="Q101" s="151">
        <v>0</v>
      </c>
      <c r="R101" s="151">
        <v>2233.9209999999998</v>
      </c>
      <c r="S101" s="14">
        <v>1978.192</v>
      </c>
    </row>
    <row r="102" spans="1:20">
      <c r="A102" s="7"/>
      <c r="B102" s="52">
        <v>2020</v>
      </c>
      <c r="C102" s="151">
        <v>1238.94</v>
      </c>
      <c r="D102" s="151">
        <v>392.96699999999998</v>
      </c>
      <c r="E102" s="151">
        <v>362.65699999999998</v>
      </c>
      <c r="F102" s="151">
        <v>204.3</v>
      </c>
      <c r="G102" s="151">
        <v>89.215999999999994</v>
      </c>
      <c r="H102" s="151">
        <v>64.408000000000001</v>
      </c>
      <c r="I102" s="151">
        <v>4.5690352829999998</v>
      </c>
      <c r="J102" s="151">
        <v>-0.44500000000000001</v>
      </c>
      <c r="K102" s="151">
        <v>1994.1189999999999</v>
      </c>
      <c r="L102" s="151">
        <v>2.5230000000000001</v>
      </c>
      <c r="M102" s="151">
        <v>1996.6420000000001</v>
      </c>
      <c r="N102" s="151">
        <v>625.64</v>
      </c>
      <c r="O102" s="151">
        <v>2622.2820000000002</v>
      </c>
      <c r="P102" s="151">
        <v>619.79300000000001</v>
      </c>
      <c r="Q102" s="151">
        <v>0</v>
      </c>
      <c r="R102" s="151">
        <v>2002.489</v>
      </c>
      <c r="S102" s="14">
        <v>1779.2739999999999</v>
      </c>
    </row>
    <row r="103" spans="1:20">
      <c r="A103" s="7"/>
      <c r="B103" s="52">
        <v>2021</v>
      </c>
      <c r="C103" s="151">
        <v>1331.105</v>
      </c>
      <c r="D103" s="151">
        <v>451.51</v>
      </c>
      <c r="E103" s="151">
        <v>389.65199999999999</v>
      </c>
      <c r="F103" s="151">
        <v>208.29400000000001</v>
      </c>
      <c r="G103" s="151">
        <v>104.90600000000001</v>
      </c>
      <c r="H103" s="151">
        <v>70.850999999999999</v>
      </c>
      <c r="I103" s="151">
        <v>5.8450314100000007</v>
      </c>
      <c r="J103" s="151">
        <v>6.9589999999999996</v>
      </c>
      <c r="K103" s="151">
        <v>2179.2260000000001</v>
      </c>
      <c r="L103" s="151">
        <v>-1.714</v>
      </c>
      <c r="M103" s="151">
        <v>2177.5120000000002</v>
      </c>
      <c r="N103" s="151">
        <v>656.55399999999997</v>
      </c>
      <c r="O103" s="151">
        <v>2834.0659999999998</v>
      </c>
      <c r="P103" s="151">
        <v>657.86300000000006</v>
      </c>
      <c r="Q103" s="151">
        <v>0</v>
      </c>
      <c r="R103" s="151">
        <v>2176.203</v>
      </c>
      <c r="S103" s="14">
        <v>1935.444</v>
      </c>
    </row>
    <row r="104" spans="1:20">
      <c r="A104" s="7"/>
      <c r="B104" s="52">
        <v>2022</v>
      </c>
      <c r="C104" s="151">
        <v>1397.472</v>
      </c>
      <c r="D104" s="151">
        <v>461.68400000000003</v>
      </c>
      <c r="E104" s="151">
        <v>420.90199999999999</v>
      </c>
      <c r="F104" s="151">
        <v>228.31700000000001</v>
      </c>
      <c r="G104" s="151">
        <v>114.833</v>
      </c>
      <c r="H104" s="151">
        <v>71.477999999999994</v>
      </c>
      <c r="I104" s="151">
        <v>6.3694810500000001</v>
      </c>
      <c r="J104" s="151">
        <v>-17.54</v>
      </c>
      <c r="K104" s="151">
        <v>2262.518</v>
      </c>
      <c r="L104" s="151">
        <v>19.475999999999999</v>
      </c>
      <c r="M104" s="151">
        <v>2281.9940000000001</v>
      </c>
      <c r="N104" s="151">
        <v>715.44899999999996</v>
      </c>
      <c r="O104" s="151">
        <v>2997.4430000000002</v>
      </c>
      <c r="P104" s="151">
        <v>753.96199999999999</v>
      </c>
      <c r="Q104" s="151">
        <v>27.283000000000001</v>
      </c>
      <c r="R104" s="151">
        <v>2270.7640000000001</v>
      </c>
      <c r="S104" s="14">
        <v>2014.752</v>
      </c>
    </row>
    <row r="105" spans="1:20">
      <c r="A105" s="7"/>
      <c r="B105" s="52">
        <v>2023</v>
      </c>
      <c r="C105" s="151">
        <v>1404.283287</v>
      </c>
      <c r="D105" s="151">
        <v>464.98236500000002</v>
      </c>
      <c r="E105" s="151">
        <v>428.41619658510223</v>
      </c>
      <c r="F105" s="151">
        <v>239.29247290000001</v>
      </c>
      <c r="G105" s="151">
        <v>107.37443744505016</v>
      </c>
      <c r="H105" s="151">
        <v>75.684187699999995</v>
      </c>
      <c r="I105" s="151">
        <v>6.148570327897918</v>
      </c>
      <c r="J105" s="151">
        <v>-8.9215</v>
      </c>
      <c r="K105" s="151">
        <v>2288.7603485851023</v>
      </c>
      <c r="L105" s="151">
        <v>0.12217239099999995</v>
      </c>
      <c r="M105" s="151">
        <v>2288.8825209761026</v>
      </c>
      <c r="N105" s="151">
        <v>711.9358727800676</v>
      </c>
      <c r="O105" s="151">
        <v>3000.8183939999999</v>
      </c>
      <c r="P105" s="151">
        <v>743.04343713495189</v>
      </c>
      <c r="Q105" s="151">
        <v>19.033999999999999</v>
      </c>
      <c r="R105" s="151">
        <v>2276.8089566211715</v>
      </c>
      <c r="S105" s="14">
        <v>2021.6462429999999</v>
      </c>
    </row>
    <row r="106" spans="1:20">
      <c r="A106" s="7"/>
      <c r="B106" s="52">
        <v>2024</v>
      </c>
      <c r="C106" s="151">
        <v>1414.384763</v>
      </c>
      <c r="D106" s="151">
        <v>484.62607600000001</v>
      </c>
      <c r="E106" s="151">
        <v>409.28586254064271</v>
      </c>
      <c r="F106" s="151">
        <v>227.11657410000001</v>
      </c>
      <c r="G106" s="151">
        <v>101.68621287214449</v>
      </c>
      <c r="H106" s="151">
        <v>74.580914399999997</v>
      </c>
      <c r="I106" s="151">
        <v>5.9021611858923109</v>
      </c>
      <c r="J106" s="151">
        <v>-5.13</v>
      </c>
      <c r="K106" s="151">
        <v>2303.1667015406429</v>
      </c>
      <c r="L106" s="151">
        <v>5.0446851099999996</v>
      </c>
      <c r="M106" s="151">
        <v>2308.2113866506429</v>
      </c>
      <c r="N106" s="151">
        <v>704.42836303941738</v>
      </c>
      <c r="O106" s="151">
        <v>3012.6397499999998</v>
      </c>
      <c r="P106" s="151">
        <v>737.74246884036484</v>
      </c>
      <c r="Q106" s="151">
        <v>19.027999999999999</v>
      </c>
      <c r="R106" s="151">
        <v>2293.9252808542547</v>
      </c>
      <c r="S106" s="14">
        <v>2037.0437299999999</v>
      </c>
    </row>
    <row r="107" spans="1:20">
      <c r="A107" s="7"/>
      <c r="B107" s="52">
        <v>2025</v>
      </c>
      <c r="C107" s="151">
        <v>1442.2127809999999</v>
      </c>
      <c r="D107" s="151">
        <v>493.48777899999999</v>
      </c>
      <c r="E107" s="151">
        <v>410.84179893137264</v>
      </c>
      <c r="F107" s="151">
        <v>230.2042879</v>
      </c>
      <c r="G107" s="151">
        <v>101.93577546190788</v>
      </c>
      <c r="H107" s="151">
        <v>72.797381300000012</v>
      </c>
      <c r="I107" s="151">
        <v>5.9043542311631017</v>
      </c>
      <c r="J107" s="151">
        <v>-5.13</v>
      </c>
      <c r="K107" s="151">
        <v>2341.4123589313731</v>
      </c>
      <c r="L107" s="151">
        <v>4.7137105300000002</v>
      </c>
      <c r="M107" s="151">
        <v>2346.1260694613725</v>
      </c>
      <c r="N107" s="151">
        <v>707.65556665164843</v>
      </c>
      <c r="O107" s="151">
        <v>3053.7816359999993</v>
      </c>
      <c r="P107" s="151">
        <v>736.34572662188748</v>
      </c>
      <c r="Q107" s="151">
        <v>19.027999999999999</v>
      </c>
      <c r="R107" s="151">
        <v>2336.4639094911872</v>
      </c>
      <c r="S107" s="14">
        <v>2075.785695</v>
      </c>
    </row>
    <row r="108" spans="1:20">
      <c r="A108" s="7"/>
      <c r="B108" s="52">
        <v>2026</v>
      </c>
      <c r="C108" s="151">
        <v>1472.0894780000001</v>
      </c>
      <c r="D108" s="151">
        <v>500.68186200000002</v>
      </c>
      <c r="E108" s="151">
        <v>419.00284488224975</v>
      </c>
      <c r="F108" s="151">
        <v>235.97476019999999</v>
      </c>
      <c r="G108" s="151">
        <v>105.55060429935416</v>
      </c>
      <c r="H108" s="151">
        <v>71.373164200000005</v>
      </c>
      <c r="I108" s="151">
        <v>6.1043161022851997</v>
      </c>
      <c r="J108" s="151">
        <v>-5.13</v>
      </c>
      <c r="K108" s="151">
        <v>2386.6441848822496</v>
      </c>
      <c r="L108" s="151">
        <v>3.663290151</v>
      </c>
      <c r="M108" s="151">
        <v>2390.3074750332498</v>
      </c>
      <c r="N108" s="151">
        <v>711.88170870898125</v>
      </c>
      <c r="O108" s="151">
        <v>3102.1891840000003</v>
      </c>
      <c r="P108" s="151">
        <v>737.71758968410029</v>
      </c>
      <c r="Q108" s="151">
        <v>19.027999999999999</v>
      </c>
      <c r="R108" s="151">
        <v>2383.4995940591925</v>
      </c>
      <c r="S108" s="14">
        <v>2118.4794200000001</v>
      </c>
    </row>
    <row r="109" spans="1:20">
      <c r="A109" s="7"/>
      <c r="B109" s="52">
        <v>2027</v>
      </c>
      <c r="C109" s="151">
        <v>1501.06756</v>
      </c>
      <c r="D109" s="151">
        <v>508.42535600000002</v>
      </c>
      <c r="E109" s="151">
        <v>426.36815173091759</v>
      </c>
      <c r="F109" s="151">
        <v>240.72917359999997</v>
      </c>
      <c r="G109" s="151">
        <v>109.41266533114739</v>
      </c>
      <c r="H109" s="151">
        <v>69.922055799999981</v>
      </c>
      <c r="I109" s="151">
        <v>6.304257003105441</v>
      </c>
      <c r="J109" s="151">
        <v>-5.13</v>
      </c>
      <c r="K109" s="151">
        <v>2430.7310677309174</v>
      </c>
      <c r="L109" s="151">
        <v>2.7342533339999999</v>
      </c>
      <c r="M109" s="151">
        <v>2433.4653210649176</v>
      </c>
      <c r="N109" s="151">
        <v>716.48893056428312</v>
      </c>
      <c r="O109" s="151">
        <v>3149.9542520000005</v>
      </c>
      <c r="P109" s="151">
        <v>741.9283512818912</v>
      </c>
      <c r="Q109" s="151">
        <v>19.027999999999999</v>
      </c>
      <c r="R109" s="151">
        <v>2427.0539003472577</v>
      </c>
      <c r="S109" s="14">
        <v>2158.1775469999998</v>
      </c>
    </row>
    <row r="110" spans="1:20">
      <c r="A110" s="7"/>
      <c r="B110" s="383">
        <v>2028</v>
      </c>
      <c r="C110" s="191">
        <v>1529.7754189999998</v>
      </c>
      <c r="D110" s="191">
        <v>516.75272299999995</v>
      </c>
      <c r="E110" s="191">
        <v>431.27727868576704</v>
      </c>
      <c r="F110" s="191">
        <v>243.6774369</v>
      </c>
      <c r="G110" s="191">
        <v>113.25734789218875</v>
      </c>
      <c r="H110" s="191">
        <v>67.8277322</v>
      </c>
      <c r="I110" s="191">
        <v>6.514761633536124</v>
      </c>
      <c r="J110" s="191">
        <v>-5.13</v>
      </c>
      <c r="K110" s="191">
        <v>2472.6754206857668</v>
      </c>
      <c r="L110" s="191">
        <v>2.5476196209999999</v>
      </c>
      <c r="M110" s="191">
        <v>2475.2230403067665</v>
      </c>
      <c r="N110" s="191">
        <v>721.59850431581856</v>
      </c>
      <c r="O110" s="191">
        <v>3196.8215439999999</v>
      </c>
      <c r="P110" s="191">
        <v>747.55671957793231</v>
      </c>
      <c r="Q110" s="191">
        <v>19.027999999999999</v>
      </c>
      <c r="R110" s="191">
        <v>2468.2928250441655</v>
      </c>
      <c r="S110" s="150">
        <v>2195.7428869999999</v>
      </c>
      <c r="T110" s="393"/>
    </row>
    <row r="111" spans="1:20">
      <c r="A111" s="7"/>
      <c r="B111" s="52" t="s">
        <v>130</v>
      </c>
      <c r="C111" s="151">
        <v>1187.7840000000001</v>
      </c>
      <c r="D111" s="151">
        <v>377.339</v>
      </c>
      <c r="E111" s="151">
        <v>322.36099999999999</v>
      </c>
      <c r="F111" s="151">
        <v>175.387</v>
      </c>
      <c r="G111" s="151">
        <v>79.707999999999998</v>
      </c>
      <c r="H111" s="151">
        <v>58.954999999999998</v>
      </c>
      <c r="I111" s="151">
        <v>9.6280000000000001</v>
      </c>
      <c r="J111" s="151">
        <v>1.2E-2</v>
      </c>
      <c r="K111" s="151">
        <v>1887.4960000000001</v>
      </c>
      <c r="L111" s="151">
        <v>-19.494</v>
      </c>
      <c r="M111" s="151">
        <v>1868.002</v>
      </c>
      <c r="N111" s="151">
        <v>543.298</v>
      </c>
      <c r="O111" s="151">
        <v>2413.8020000000001</v>
      </c>
      <c r="P111" s="151">
        <v>518.50599999999997</v>
      </c>
      <c r="Q111" s="151">
        <v>0</v>
      </c>
      <c r="R111" s="151">
        <v>1897.057</v>
      </c>
      <c r="S111" s="14">
        <v>1653.664</v>
      </c>
    </row>
    <row r="112" spans="1:20">
      <c r="A112" s="7"/>
      <c r="B112" s="52" t="s">
        <v>131</v>
      </c>
      <c r="C112" s="151">
        <v>1172.2159999999999</v>
      </c>
      <c r="D112" s="151">
        <v>380.84100000000001</v>
      </c>
      <c r="E112" s="151">
        <v>291.08699999999999</v>
      </c>
      <c r="F112" s="151">
        <v>149.101</v>
      </c>
      <c r="G112" s="151">
        <v>68.311999999999998</v>
      </c>
      <c r="H112" s="151">
        <v>63.536000000000001</v>
      </c>
      <c r="I112" s="151">
        <v>10.756</v>
      </c>
      <c r="J112" s="151">
        <v>1.0589999999999999</v>
      </c>
      <c r="K112" s="151">
        <v>1845.203</v>
      </c>
      <c r="L112" s="151">
        <v>-27.832999999999998</v>
      </c>
      <c r="M112" s="151">
        <v>1817.37</v>
      </c>
      <c r="N112" s="151">
        <v>511.49299999999999</v>
      </c>
      <c r="O112" s="151">
        <v>2344.7370000000001</v>
      </c>
      <c r="P112" s="151">
        <v>504.34699999999998</v>
      </c>
      <c r="Q112" s="151">
        <v>0</v>
      </c>
      <c r="R112" s="151">
        <v>1842.2550000000001</v>
      </c>
      <c r="S112" s="14">
        <v>1607.2660000000001</v>
      </c>
    </row>
    <row r="113" spans="1:19">
      <c r="A113" s="7"/>
      <c r="B113" s="52" t="s">
        <v>132</v>
      </c>
      <c r="C113" s="151">
        <v>1199.499</v>
      </c>
      <c r="D113" s="151">
        <v>382.21800000000002</v>
      </c>
      <c r="E113" s="151">
        <v>305.81599999999997</v>
      </c>
      <c r="F113" s="151">
        <v>157.857</v>
      </c>
      <c r="G113" s="151">
        <v>75.328000000000003</v>
      </c>
      <c r="H113" s="151">
        <v>62.987000000000002</v>
      </c>
      <c r="I113" s="151">
        <v>10.617999999999999</v>
      </c>
      <c r="J113" s="151">
        <v>-1.944</v>
      </c>
      <c r="K113" s="151">
        <v>1885.5889999999999</v>
      </c>
      <c r="L113" s="151">
        <v>-8.6259999999999994</v>
      </c>
      <c r="M113" s="151">
        <v>1876.963</v>
      </c>
      <c r="N113" s="151">
        <v>555.07399999999996</v>
      </c>
      <c r="O113" s="151">
        <v>2434.5239999999999</v>
      </c>
      <c r="P113" s="151">
        <v>547.23800000000006</v>
      </c>
      <c r="Q113" s="151">
        <v>0</v>
      </c>
      <c r="R113" s="151">
        <v>1888.2360000000001</v>
      </c>
      <c r="S113" s="14">
        <v>1654.7739999999999</v>
      </c>
    </row>
    <row r="114" spans="1:19">
      <c r="B114" s="52" t="s">
        <v>133</v>
      </c>
      <c r="C114" s="151">
        <v>1192.115</v>
      </c>
      <c r="D114" s="151">
        <v>382.48099999999999</v>
      </c>
      <c r="E114" s="151">
        <v>308.08699999999999</v>
      </c>
      <c r="F114" s="151">
        <v>172.739</v>
      </c>
      <c r="G114" s="151">
        <v>70.143000000000001</v>
      </c>
      <c r="H114" s="151">
        <v>55.594000000000001</v>
      </c>
      <c r="I114" s="151">
        <v>9.64</v>
      </c>
      <c r="J114" s="151">
        <v>-0.36</v>
      </c>
      <c r="K114" s="151">
        <v>1882.3230000000001</v>
      </c>
      <c r="L114" s="151">
        <v>-6.242</v>
      </c>
      <c r="M114" s="151">
        <v>1876.0809999999999</v>
      </c>
      <c r="N114" s="151">
        <v>583.60299999999995</v>
      </c>
      <c r="O114" s="151">
        <v>2469.395</v>
      </c>
      <c r="P114" s="151">
        <v>562.55799999999999</v>
      </c>
      <c r="Q114" s="151">
        <v>0</v>
      </c>
      <c r="R114" s="151">
        <v>1907.289</v>
      </c>
      <c r="S114" s="14">
        <v>1680.39</v>
      </c>
    </row>
    <row r="115" spans="1:19">
      <c r="B115" s="193" t="s">
        <v>134</v>
      </c>
      <c r="C115" s="151">
        <v>1219.509</v>
      </c>
      <c r="D115" s="151">
        <v>383.86399999999998</v>
      </c>
      <c r="E115" s="151">
        <v>308.262</v>
      </c>
      <c r="F115" s="151">
        <v>177.636</v>
      </c>
      <c r="G115" s="151">
        <v>71.051000000000002</v>
      </c>
      <c r="H115" s="151">
        <v>50.723999999999997</v>
      </c>
      <c r="I115" s="151">
        <v>8.8449999999999989</v>
      </c>
      <c r="J115" s="151">
        <v>1.6890000000000001</v>
      </c>
      <c r="K115" s="151">
        <v>1913.3240000000001</v>
      </c>
      <c r="L115" s="151">
        <v>12.249000000000001</v>
      </c>
      <c r="M115" s="151">
        <v>1925.5730000000001</v>
      </c>
      <c r="N115" s="151">
        <v>578.78099999999995</v>
      </c>
      <c r="O115" s="151">
        <v>2503.373</v>
      </c>
      <c r="P115" s="151">
        <v>569.73</v>
      </c>
      <c r="Q115" s="151">
        <v>0</v>
      </c>
      <c r="R115" s="151">
        <v>1934.0060000000001</v>
      </c>
      <c r="S115" s="14">
        <v>1713.037</v>
      </c>
    </row>
    <row r="116" spans="1:19">
      <c r="B116" s="193" t="s">
        <v>135</v>
      </c>
      <c r="C116" s="151">
        <v>1251.056</v>
      </c>
      <c r="D116" s="151">
        <v>389.959</v>
      </c>
      <c r="E116" s="151">
        <v>328.21800000000002</v>
      </c>
      <c r="F116" s="151">
        <v>187.917</v>
      </c>
      <c r="G116" s="151">
        <v>79.759</v>
      </c>
      <c r="H116" s="151">
        <v>51.896999999999998</v>
      </c>
      <c r="I116" s="151">
        <v>8.5419999999999998</v>
      </c>
      <c r="J116" s="151">
        <v>7.843</v>
      </c>
      <c r="K116" s="151">
        <v>1977.076</v>
      </c>
      <c r="L116" s="151">
        <v>4.2640000000000002</v>
      </c>
      <c r="M116" s="151">
        <v>1981.34</v>
      </c>
      <c r="N116" s="151">
        <v>582.91700000000003</v>
      </c>
      <c r="O116" s="151">
        <v>2576.0230000000001</v>
      </c>
      <c r="P116" s="151">
        <v>596.66600000000005</v>
      </c>
      <c r="Q116" s="151">
        <v>0</v>
      </c>
      <c r="R116" s="151">
        <v>1978.95</v>
      </c>
      <c r="S116" s="14">
        <v>1753.086</v>
      </c>
    </row>
    <row r="117" spans="1:19">
      <c r="B117" s="193" t="s">
        <v>136</v>
      </c>
      <c r="C117" s="151">
        <v>1286.0899999999999</v>
      </c>
      <c r="D117" s="151">
        <v>397.79399999999998</v>
      </c>
      <c r="E117" s="151">
        <v>349.35700000000003</v>
      </c>
      <c r="F117" s="151">
        <v>200.346</v>
      </c>
      <c r="G117" s="151">
        <v>82.465999999999994</v>
      </c>
      <c r="H117" s="151">
        <v>56.076999999999998</v>
      </c>
      <c r="I117" s="151">
        <v>10.342000000000001</v>
      </c>
      <c r="J117" s="151">
        <v>7.4279999999999999</v>
      </c>
      <c r="K117" s="151">
        <v>2040.6690000000001</v>
      </c>
      <c r="L117" s="151">
        <v>21.859000000000002</v>
      </c>
      <c r="M117" s="151">
        <v>2062.5279999999998</v>
      </c>
      <c r="N117" s="151">
        <v>596.56399999999996</v>
      </c>
      <c r="O117" s="151">
        <v>2674.223</v>
      </c>
      <c r="P117" s="151">
        <v>633.48299999999995</v>
      </c>
      <c r="Q117" s="151">
        <v>0</v>
      </c>
      <c r="R117" s="151">
        <v>2039.864</v>
      </c>
      <c r="S117" s="14">
        <v>1809.444</v>
      </c>
    </row>
    <row r="118" spans="1:19">
      <c r="B118" s="193" t="s">
        <v>137</v>
      </c>
      <c r="C118" s="151">
        <v>1323.9680000000001</v>
      </c>
      <c r="D118" s="151">
        <v>403.76</v>
      </c>
      <c r="E118" s="151">
        <v>371.05099999999999</v>
      </c>
      <c r="F118" s="151">
        <v>216.768</v>
      </c>
      <c r="G118" s="151">
        <v>89.667000000000002</v>
      </c>
      <c r="H118" s="151">
        <v>55.113</v>
      </c>
      <c r="I118" s="151">
        <v>9.42</v>
      </c>
      <c r="J118" s="151">
        <v>-1.3109999999999999</v>
      </c>
      <c r="K118" s="151">
        <v>2097.4679999999998</v>
      </c>
      <c r="L118" s="151">
        <v>7.4859999999999998</v>
      </c>
      <c r="M118" s="151">
        <v>2104.9540000000002</v>
      </c>
      <c r="N118" s="151">
        <v>616.10699999999997</v>
      </c>
      <c r="O118" s="151">
        <v>2733.5680000000002</v>
      </c>
      <c r="P118" s="151">
        <v>651.51499999999999</v>
      </c>
      <c r="Q118" s="151">
        <v>0</v>
      </c>
      <c r="R118" s="151">
        <v>2081.5239999999999</v>
      </c>
      <c r="S118" s="14">
        <v>1838.471</v>
      </c>
    </row>
    <row r="119" spans="1:19">
      <c r="B119" s="193" t="s">
        <v>138</v>
      </c>
      <c r="C119" s="151">
        <v>1368.575</v>
      </c>
      <c r="D119" s="151">
        <v>405.16899999999998</v>
      </c>
      <c r="E119" s="151">
        <v>390.464</v>
      </c>
      <c r="F119" s="151">
        <v>228.363</v>
      </c>
      <c r="G119" s="151">
        <v>96.897999999999996</v>
      </c>
      <c r="H119" s="151">
        <v>55.372999999999998</v>
      </c>
      <c r="I119" s="151">
        <v>9.8339999999999996</v>
      </c>
      <c r="J119" s="151">
        <v>-0.129</v>
      </c>
      <c r="K119" s="151">
        <v>2164.0790000000002</v>
      </c>
      <c r="L119" s="151">
        <v>9.6180000000000003</v>
      </c>
      <c r="M119" s="151">
        <v>2173.6970000000001</v>
      </c>
      <c r="N119" s="151">
        <v>638.63300000000004</v>
      </c>
      <c r="O119" s="151">
        <v>2805.0160000000001</v>
      </c>
      <c r="P119" s="151">
        <v>680.97199999999998</v>
      </c>
      <c r="Q119" s="151">
        <v>0</v>
      </c>
      <c r="R119" s="151">
        <v>2124.11</v>
      </c>
      <c r="S119" s="14">
        <v>1879.97</v>
      </c>
    </row>
    <row r="120" spans="1:19">
      <c r="B120" s="193" t="s">
        <v>139</v>
      </c>
      <c r="C120" s="151">
        <v>1391.8</v>
      </c>
      <c r="D120" s="151">
        <v>408.18200000000002</v>
      </c>
      <c r="E120" s="151">
        <v>401.053</v>
      </c>
      <c r="F120" s="151">
        <v>226.78899999999999</v>
      </c>
      <c r="G120" s="151">
        <v>103.486</v>
      </c>
      <c r="H120" s="151">
        <v>62.241999999999997</v>
      </c>
      <c r="I120" s="151">
        <v>8.5269999999999992</v>
      </c>
      <c r="J120" s="151">
        <v>1.5960000000000001</v>
      </c>
      <c r="K120" s="151">
        <v>2202.6309999999999</v>
      </c>
      <c r="L120" s="151">
        <v>7.4390000000000001</v>
      </c>
      <c r="M120" s="151">
        <v>2210.0700000000002</v>
      </c>
      <c r="N120" s="151">
        <v>680.18499999999995</v>
      </c>
      <c r="O120" s="151">
        <v>2880.6480000000001</v>
      </c>
      <c r="P120" s="151">
        <v>702.21100000000001</v>
      </c>
      <c r="Q120" s="151">
        <v>0</v>
      </c>
      <c r="R120" s="151">
        <v>2178.5369999999998</v>
      </c>
      <c r="S120" s="14">
        <v>1927.7850000000001</v>
      </c>
    </row>
    <row r="121" spans="1:19">
      <c r="B121" s="193" t="s">
        <v>140</v>
      </c>
      <c r="C121" s="151">
        <v>1418.4549999999999</v>
      </c>
      <c r="D121" s="151">
        <v>413.55</v>
      </c>
      <c r="E121" s="151">
        <v>399.565</v>
      </c>
      <c r="F121" s="151">
        <v>223.66</v>
      </c>
      <c r="G121" s="151">
        <v>109.414</v>
      </c>
      <c r="H121" s="151">
        <v>61.167000000000002</v>
      </c>
      <c r="I121" s="151">
        <v>5.3704692500000002</v>
      </c>
      <c r="J121" s="151">
        <v>14.691000000000001</v>
      </c>
      <c r="K121" s="151">
        <v>2246.261</v>
      </c>
      <c r="L121" s="151">
        <v>8.4260000000000002</v>
      </c>
      <c r="M121" s="151">
        <v>2254.6869999999999</v>
      </c>
      <c r="N121" s="151">
        <v>692.69600000000003</v>
      </c>
      <c r="O121" s="151">
        <v>2945.4659999999999</v>
      </c>
      <c r="P121" s="151">
        <v>740.15700000000004</v>
      </c>
      <c r="Q121" s="151">
        <v>0</v>
      </c>
      <c r="R121" s="151">
        <v>2205.2939999999999</v>
      </c>
      <c r="S121" s="14">
        <v>1950.519</v>
      </c>
    </row>
    <row r="122" spans="1:19">
      <c r="B122" s="193" t="s">
        <v>141</v>
      </c>
      <c r="C122" s="151">
        <v>1416.634</v>
      </c>
      <c r="D122" s="151">
        <v>424.90199999999999</v>
      </c>
      <c r="E122" s="151">
        <v>401.50900000000001</v>
      </c>
      <c r="F122" s="151">
        <v>227.994</v>
      </c>
      <c r="G122" s="151">
        <v>107.276</v>
      </c>
      <c r="H122" s="151">
        <v>60.56</v>
      </c>
      <c r="I122" s="151">
        <v>5.608728769999999</v>
      </c>
      <c r="J122" s="151">
        <v>-8.5449999999999999</v>
      </c>
      <c r="K122" s="151">
        <v>2234.5</v>
      </c>
      <c r="L122" s="151">
        <v>-7.5119999999999996</v>
      </c>
      <c r="M122" s="151">
        <v>2226.9879999999998</v>
      </c>
      <c r="N122" s="151">
        <v>705.47900000000004</v>
      </c>
      <c r="O122" s="151">
        <v>2933.5230000000001</v>
      </c>
      <c r="P122" s="151">
        <v>709.21299999999997</v>
      </c>
      <c r="Q122" s="151">
        <v>0</v>
      </c>
      <c r="R122" s="151">
        <v>2224.377</v>
      </c>
      <c r="S122" s="14">
        <v>1971.4469999999999</v>
      </c>
    </row>
    <row r="123" spans="1:19">
      <c r="B123" s="193" t="s">
        <v>142</v>
      </c>
      <c r="C123" s="151">
        <v>1194.251</v>
      </c>
      <c r="D123" s="151">
        <v>395.25700000000001</v>
      </c>
      <c r="E123" s="151">
        <v>359.24299999999999</v>
      </c>
      <c r="F123" s="151">
        <v>196.42099999999999</v>
      </c>
      <c r="G123" s="151">
        <v>89.19</v>
      </c>
      <c r="H123" s="151">
        <v>68.921999999999997</v>
      </c>
      <c r="I123" s="151">
        <v>4.5920723530000007</v>
      </c>
      <c r="J123" s="151">
        <v>5.9080000000000004</v>
      </c>
      <c r="K123" s="151">
        <v>1954.6590000000001</v>
      </c>
      <c r="L123" s="151">
        <v>7.1920000000000002</v>
      </c>
      <c r="M123" s="151">
        <v>1961.8510000000001</v>
      </c>
      <c r="N123" s="151">
        <v>610.03</v>
      </c>
      <c r="O123" s="151">
        <v>2571.8809999999999</v>
      </c>
      <c r="P123" s="151">
        <v>605.72799999999995</v>
      </c>
      <c r="Q123" s="151">
        <v>0</v>
      </c>
      <c r="R123" s="151">
        <v>1966.153</v>
      </c>
      <c r="S123" s="14">
        <v>1748.393</v>
      </c>
    </row>
    <row r="124" spans="1:19">
      <c r="B124" s="193" t="s">
        <v>143</v>
      </c>
      <c r="C124" s="151">
        <v>1380.1220000000001</v>
      </c>
      <c r="D124" s="151">
        <v>463.24599999999998</v>
      </c>
      <c r="E124" s="151">
        <v>399.70800000000003</v>
      </c>
      <c r="F124" s="151">
        <v>215.279</v>
      </c>
      <c r="G124" s="151">
        <v>107.72799999999999</v>
      </c>
      <c r="H124" s="151">
        <v>70.835999999999999</v>
      </c>
      <c r="I124" s="151">
        <v>6.1169008199999997</v>
      </c>
      <c r="J124" s="151">
        <v>6.1710000000000003</v>
      </c>
      <c r="K124" s="151">
        <v>2249.2469999999998</v>
      </c>
      <c r="L124" s="151">
        <v>5.7640000000000002</v>
      </c>
      <c r="M124" s="151">
        <v>2255.011</v>
      </c>
      <c r="N124" s="151">
        <v>664.01199999999994</v>
      </c>
      <c r="O124" s="151">
        <v>2919.0230000000001</v>
      </c>
      <c r="P124" s="151">
        <v>690.68700000000001</v>
      </c>
      <c r="Q124" s="151">
        <v>6.0019999999999998</v>
      </c>
      <c r="R124" s="151">
        <v>2234.3380000000002</v>
      </c>
      <c r="S124" s="14">
        <v>1985.2149999999999</v>
      </c>
    </row>
    <row r="125" spans="1:19">
      <c r="B125" s="193" t="s">
        <v>144</v>
      </c>
      <c r="C125" s="151">
        <v>1398.16</v>
      </c>
      <c r="D125" s="151">
        <v>457.30200000000002</v>
      </c>
      <c r="E125" s="151">
        <v>426.35899999999998</v>
      </c>
      <c r="F125" s="151">
        <v>233.76599999999999</v>
      </c>
      <c r="G125" s="151">
        <v>114.602</v>
      </c>
      <c r="H125" s="151">
        <v>71.655000000000001</v>
      </c>
      <c r="I125" s="151">
        <v>6.3232974500000001</v>
      </c>
      <c r="J125" s="151">
        <v>-28.202000000000002</v>
      </c>
      <c r="K125" s="151">
        <v>2253.6190000000001</v>
      </c>
      <c r="L125" s="151">
        <v>10.11</v>
      </c>
      <c r="M125" s="151">
        <v>2263.7289999999998</v>
      </c>
      <c r="N125" s="151">
        <v>732.697</v>
      </c>
      <c r="O125" s="151">
        <v>2996.4259999999999</v>
      </c>
      <c r="P125" s="151">
        <v>749.62400000000002</v>
      </c>
      <c r="Q125" s="151">
        <v>26.038</v>
      </c>
      <c r="R125" s="151">
        <v>2272.84</v>
      </c>
      <c r="S125" s="14">
        <v>2017.2570000000001</v>
      </c>
    </row>
    <row r="126" spans="1:19">
      <c r="B126" s="193" t="s">
        <v>145</v>
      </c>
      <c r="C126" s="151">
        <v>1404.8861440000001</v>
      </c>
      <c r="D126" s="151">
        <v>471.70763699999998</v>
      </c>
      <c r="E126" s="151">
        <v>422.04559874303294</v>
      </c>
      <c r="F126" s="151">
        <v>235.7419161</v>
      </c>
      <c r="G126" s="151">
        <v>105.35123841248273</v>
      </c>
      <c r="H126" s="151">
        <v>74.978030700000005</v>
      </c>
      <c r="I126" s="151">
        <v>6.1135629226738422</v>
      </c>
      <c r="J126" s="151">
        <v>-5.7329999999999997</v>
      </c>
      <c r="K126" s="151">
        <v>2292.9063797430331</v>
      </c>
      <c r="L126" s="151">
        <v>0.59007291099999959</v>
      </c>
      <c r="M126" s="151">
        <v>2293.496452654033</v>
      </c>
      <c r="N126" s="151">
        <v>708.53316564851173</v>
      </c>
      <c r="O126" s="151">
        <v>3002.0296189999999</v>
      </c>
      <c r="P126" s="151">
        <v>743.72168425839629</v>
      </c>
      <c r="Q126" s="151">
        <v>19.033999999999999</v>
      </c>
      <c r="R126" s="151">
        <v>2277.3419340435385</v>
      </c>
      <c r="S126" s="14">
        <v>2021.8468780000001</v>
      </c>
    </row>
    <row r="127" spans="1:19">
      <c r="B127" s="193" t="s">
        <v>146</v>
      </c>
      <c r="C127" s="151">
        <v>1420.9063219999998</v>
      </c>
      <c r="D127" s="151">
        <v>487.470417</v>
      </c>
      <c r="E127" s="151">
        <v>408.53479459420419</v>
      </c>
      <c r="F127" s="151">
        <v>227.11417399999999</v>
      </c>
      <c r="G127" s="151">
        <v>101.29494993432309</v>
      </c>
      <c r="H127" s="151">
        <v>74.248396700000001</v>
      </c>
      <c r="I127" s="151">
        <v>5.8772739411994497</v>
      </c>
      <c r="J127" s="151">
        <v>-5.13</v>
      </c>
      <c r="K127" s="151">
        <v>2311.7815335942041</v>
      </c>
      <c r="L127" s="151">
        <v>5.0009861600000001</v>
      </c>
      <c r="M127" s="151">
        <v>2316.7825197542038</v>
      </c>
      <c r="N127" s="151">
        <v>704.95769509573427</v>
      </c>
      <c r="O127" s="151">
        <v>3021.7402149999998</v>
      </c>
      <c r="P127" s="151">
        <v>737.00145327683151</v>
      </c>
      <c r="Q127" s="151">
        <v>19.027999999999999</v>
      </c>
      <c r="R127" s="151">
        <v>2303.766761578438</v>
      </c>
      <c r="S127" s="14">
        <v>2046.0220490000002</v>
      </c>
    </row>
    <row r="128" spans="1:19">
      <c r="B128" s="193" t="s">
        <v>147</v>
      </c>
      <c r="C128" s="151">
        <v>1449.630034</v>
      </c>
      <c r="D128" s="151">
        <v>495.125539</v>
      </c>
      <c r="E128" s="151">
        <v>412.58724640977044</v>
      </c>
      <c r="F128" s="151">
        <v>231.68003239999999</v>
      </c>
      <c r="G128" s="151">
        <v>102.63309753171509</v>
      </c>
      <c r="H128" s="151">
        <v>72.33105590000001</v>
      </c>
      <c r="I128" s="151">
        <v>5.9430605627613033</v>
      </c>
      <c r="J128" s="151">
        <v>-5.13</v>
      </c>
      <c r="K128" s="151">
        <v>2352.2128194097704</v>
      </c>
      <c r="L128" s="151">
        <v>4.6925428200000008</v>
      </c>
      <c r="M128" s="151">
        <v>2356.9053622297706</v>
      </c>
      <c r="N128" s="151">
        <v>708.69668425824705</v>
      </c>
      <c r="O128" s="151">
        <v>3065.602046</v>
      </c>
      <c r="P128" s="151">
        <v>736.47118011869941</v>
      </c>
      <c r="Q128" s="151">
        <v>19.027999999999999</v>
      </c>
      <c r="R128" s="151">
        <v>2348.1588663698026</v>
      </c>
      <c r="S128" s="14">
        <v>2086.3991649999998</v>
      </c>
    </row>
    <row r="129" spans="2:19">
      <c r="B129" s="193" t="s">
        <v>148</v>
      </c>
      <c r="C129" s="151">
        <v>1479.4442199999999</v>
      </c>
      <c r="D129" s="151">
        <v>502.64075800000001</v>
      </c>
      <c r="E129" s="151">
        <v>421.13576384434333</v>
      </c>
      <c r="F129" s="151">
        <v>237.32320679999998</v>
      </c>
      <c r="G129" s="151">
        <v>106.58341177307553</v>
      </c>
      <c r="H129" s="151">
        <v>71.069786899999997</v>
      </c>
      <c r="I129" s="151">
        <v>6.1593583412518642</v>
      </c>
      <c r="J129" s="151">
        <v>-5.13</v>
      </c>
      <c r="K129" s="151">
        <v>2398.0907418443435</v>
      </c>
      <c r="L129" s="151">
        <v>3.1888532519999999</v>
      </c>
      <c r="M129" s="151">
        <v>2401.2795950963437</v>
      </c>
      <c r="N129" s="151">
        <v>712.94285427144939</v>
      </c>
      <c r="O129" s="151">
        <v>3114.2224500000002</v>
      </c>
      <c r="P129" s="151">
        <v>738.48258046138824</v>
      </c>
      <c r="Q129" s="151">
        <v>19.027999999999999</v>
      </c>
      <c r="R129" s="151">
        <v>2394.7678689066693</v>
      </c>
      <c r="S129" s="14">
        <v>2128.7401500000001</v>
      </c>
    </row>
    <row r="130" spans="2:19">
      <c r="B130" s="193" t="s">
        <v>149</v>
      </c>
      <c r="C130" s="151">
        <v>1508.2249539999998</v>
      </c>
      <c r="D130" s="151">
        <v>510.41932199999997</v>
      </c>
      <c r="E130" s="151">
        <v>427.71769437072203</v>
      </c>
      <c r="F130" s="151">
        <v>241.60511369999998</v>
      </c>
      <c r="G130" s="151">
        <v>110.30165815090872</v>
      </c>
      <c r="H130" s="151">
        <v>69.460573000000011</v>
      </c>
      <c r="I130" s="151">
        <v>6.3503495096069846</v>
      </c>
      <c r="J130" s="151">
        <v>-5.13</v>
      </c>
      <c r="K130" s="151">
        <v>2441.2319703707221</v>
      </c>
      <c r="L130" s="151">
        <v>2.7062252279999996</v>
      </c>
      <c r="M130" s="151">
        <v>2443.9381955987219</v>
      </c>
      <c r="N130" s="151">
        <v>717.78823688476211</v>
      </c>
      <c r="O130" s="151">
        <v>3161.7264330000003</v>
      </c>
      <c r="P130" s="151">
        <v>743.27957884105399</v>
      </c>
      <c r="Q130" s="151">
        <v>19.027999999999999</v>
      </c>
      <c r="R130" s="151">
        <v>2437.4748536421284</v>
      </c>
      <c r="S130" s="14">
        <v>2167.6753870000002</v>
      </c>
    </row>
    <row r="131" spans="2:19" ht="16.149999999999999" thickBot="1">
      <c r="B131" s="264" t="s">
        <v>150</v>
      </c>
      <c r="C131" s="151">
        <v>1537.027364</v>
      </c>
      <c r="D131" s="151">
        <v>518.88095099999998</v>
      </c>
      <c r="E131" s="151">
        <v>432.44723778122022</v>
      </c>
      <c r="F131" s="151">
        <v>244.27560729999996</v>
      </c>
      <c r="G131" s="151">
        <v>114.33205775267726</v>
      </c>
      <c r="H131" s="151">
        <v>67.261722200000008</v>
      </c>
      <c r="I131" s="151">
        <v>6.5778503871120586</v>
      </c>
      <c r="J131" s="151">
        <v>-5.13</v>
      </c>
      <c r="K131" s="151">
        <v>2483.2255527812199</v>
      </c>
      <c r="L131" s="151">
        <v>2.6817124939999997</v>
      </c>
      <c r="M131" s="151">
        <v>2485.9072652752197</v>
      </c>
      <c r="N131" s="151">
        <v>722.7792089929336</v>
      </c>
      <c r="O131" s="151">
        <v>3208.6864730000002</v>
      </c>
      <c r="P131" s="151">
        <v>749.14674874954267</v>
      </c>
      <c r="Q131" s="151">
        <v>19.027999999999999</v>
      </c>
      <c r="R131" s="151">
        <v>2478.5677255185024</v>
      </c>
      <c r="S131" s="14">
        <v>2205.0914659999999</v>
      </c>
    </row>
    <row r="132" spans="2:19">
      <c r="B132" s="390" t="s">
        <v>151</v>
      </c>
      <c r="C132" s="391"/>
      <c r="D132" s="391"/>
      <c r="E132" s="391"/>
      <c r="F132" s="391"/>
      <c r="G132" s="391"/>
      <c r="H132" s="391"/>
      <c r="I132" s="391"/>
      <c r="J132" s="391"/>
      <c r="K132" s="391"/>
      <c r="L132" s="391"/>
      <c r="M132" s="391"/>
      <c r="N132" s="391"/>
      <c r="O132" s="391"/>
      <c r="P132" s="391"/>
      <c r="Q132" s="391"/>
      <c r="R132" s="391"/>
      <c r="S132" s="392"/>
    </row>
    <row r="133" spans="2:19">
      <c r="B133" s="361" t="s">
        <v>152</v>
      </c>
      <c r="C133" s="364"/>
      <c r="D133" s="364"/>
      <c r="E133" s="364"/>
      <c r="F133" s="364"/>
      <c r="G133" s="364"/>
      <c r="H133" s="364"/>
      <c r="I133" s="364"/>
      <c r="J133" s="364"/>
      <c r="K133" s="364"/>
      <c r="L133" s="364"/>
      <c r="M133" s="364"/>
      <c r="N133" s="364"/>
      <c r="O133" s="364"/>
      <c r="P133" s="364"/>
      <c r="Q133" s="364"/>
      <c r="R133" s="364"/>
      <c r="S133" s="365"/>
    </row>
    <row r="134" spans="2:19">
      <c r="B134" s="361" t="s">
        <v>153</v>
      </c>
      <c r="C134" s="364"/>
      <c r="D134" s="364"/>
      <c r="E134" s="364"/>
      <c r="F134" s="364"/>
      <c r="G134" s="364"/>
      <c r="H134" s="364"/>
      <c r="I134" s="364"/>
      <c r="J134" s="364"/>
      <c r="K134" s="364"/>
      <c r="L134" s="364"/>
      <c r="M134" s="364"/>
      <c r="N134" s="364"/>
      <c r="O134" s="364"/>
      <c r="P134" s="364"/>
      <c r="Q134" s="364"/>
      <c r="R134" s="364"/>
      <c r="S134" s="365"/>
    </row>
    <row r="135" spans="2:19">
      <c r="B135" s="358" t="s">
        <v>154</v>
      </c>
      <c r="C135" s="359"/>
      <c r="D135" s="359"/>
      <c r="E135" s="359"/>
      <c r="F135" s="359"/>
      <c r="G135" s="359"/>
      <c r="H135" s="359"/>
      <c r="I135" s="359"/>
      <c r="J135" s="359"/>
      <c r="K135" s="359"/>
      <c r="L135" s="359"/>
      <c r="M135" s="359"/>
      <c r="N135" s="359"/>
      <c r="O135" s="359"/>
      <c r="P135" s="359"/>
      <c r="Q135" s="359"/>
      <c r="R135" s="359"/>
      <c r="S135" s="360"/>
    </row>
    <row r="136" spans="2:19">
      <c r="B136" s="358" t="s">
        <v>155</v>
      </c>
      <c r="C136" s="359"/>
      <c r="D136" s="359"/>
      <c r="E136" s="359"/>
      <c r="F136" s="359"/>
      <c r="G136" s="359"/>
      <c r="H136" s="359"/>
      <c r="I136" s="359"/>
      <c r="J136" s="359"/>
      <c r="K136" s="359"/>
      <c r="L136" s="359"/>
      <c r="M136" s="359"/>
      <c r="N136" s="359"/>
      <c r="O136" s="359"/>
      <c r="P136" s="359"/>
      <c r="Q136" s="359"/>
      <c r="R136" s="359"/>
      <c r="S136" s="360"/>
    </row>
    <row r="137" spans="2:19">
      <c r="B137" s="358" t="s">
        <v>156</v>
      </c>
      <c r="C137" s="359"/>
      <c r="D137" s="359"/>
      <c r="E137" s="359"/>
      <c r="F137" s="359"/>
      <c r="G137" s="359"/>
      <c r="H137" s="359"/>
      <c r="I137" s="359"/>
      <c r="J137" s="359"/>
      <c r="K137" s="359"/>
      <c r="L137" s="359"/>
      <c r="M137" s="359"/>
      <c r="N137" s="359"/>
      <c r="O137" s="359"/>
      <c r="P137" s="359"/>
      <c r="Q137" s="359"/>
      <c r="R137" s="359"/>
      <c r="S137" s="360"/>
    </row>
    <row r="138" spans="2:19">
      <c r="B138" s="358" t="s">
        <v>157</v>
      </c>
      <c r="C138" s="359"/>
      <c r="D138" s="359"/>
      <c r="E138" s="359"/>
      <c r="F138" s="359"/>
      <c r="G138" s="359"/>
      <c r="H138" s="359"/>
      <c r="I138" s="359"/>
      <c r="J138" s="359"/>
      <c r="K138" s="359"/>
      <c r="L138" s="359"/>
      <c r="M138" s="359"/>
      <c r="N138" s="359"/>
      <c r="O138" s="359"/>
      <c r="P138" s="359"/>
      <c r="Q138" s="359"/>
      <c r="R138" s="359"/>
      <c r="S138" s="360"/>
    </row>
    <row r="139" spans="2:19">
      <c r="B139" s="358" t="s">
        <v>158</v>
      </c>
      <c r="C139" s="359"/>
      <c r="D139" s="359"/>
      <c r="E139" s="359"/>
      <c r="F139" s="359"/>
      <c r="G139" s="359"/>
      <c r="H139" s="359"/>
      <c r="I139" s="359"/>
      <c r="J139" s="359"/>
      <c r="K139" s="359"/>
      <c r="L139" s="359"/>
      <c r="M139" s="359"/>
      <c r="N139" s="359"/>
      <c r="O139" s="359"/>
      <c r="P139" s="359"/>
      <c r="Q139" s="359"/>
      <c r="R139" s="359"/>
      <c r="S139" s="360"/>
    </row>
    <row r="140" spans="2:19">
      <c r="B140" s="358" t="s">
        <v>159</v>
      </c>
      <c r="C140" s="359"/>
      <c r="D140" s="359"/>
      <c r="E140" s="359"/>
      <c r="F140" s="359"/>
      <c r="G140" s="359"/>
      <c r="H140" s="359"/>
      <c r="I140" s="359"/>
      <c r="J140" s="359"/>
      <c r="K140" s="359"/>
      <c r="L140" s="359"/>
      <c r="M140" s="359"/>
      <c r="N140" s="359"/>
      <c r="O140" s="359"/>
      <c r="P140" s="359"/>
      <c r="Q140" s="359"/>
      <c r="R140" s="359"/>
      <c r="S140" s="360"/>
    </row>
    <row r="141" spans="2:19">
      <c r="B141" s="361" t="s">
        <v>160</v>
      </c>
      <c r="C141" s="364"/>
      <c r="D141" s="364"/>
      <c r="E141" s="364"/>
      <c r="F141" s="364"/>
      <c r="G141" s="364"/>
      <c r="H141" s="364"/>
      <c r="I141" s="364"/>
      <c r="J141" s="364"/>
      <c r="K141" s="364"/>
      <c r="L141" s="364"/>
      <c r="M141" s="364"/>
      <c r="N141" s="364"/>
      <c r="O141" s="364"/>
      <c r="P141" s="364"/>
      <c r="Q141" s="364"/>
      <c r="R141" s="364"/>
      <c r="S141" s="365"/>
    </row>
    <row r="142" spans="2:19">
      <c r="B142" s="358" t="s">
        <v>161</v>
      </c>
      <c r="C142" s="359"/>
      <c r="D142" s="359"/>
      <c r="E142" s="359"/>
      <c r="F142" s="359"/>
      <c r="G142" s="359"/>
      <c r="H142" s="359"/>
      <c r="I142" s="359"/>
      <c r="J142" s="359"/>
      <c r="K142" s="359"/>
      <c r="L142" s="359"/>
      <c r="M142" s="359"/>
      <c r="N142" s="359"/>
      <c r="O142" s="359"/>
      <c r="P142" s="359"/>
      <c r="Q142" s="359"/>
      <c r="R142" s="359"/>
      <c r="S142" s="360"/>
    </row>
    <row r="143" spans="2:19">
      <c r="B143" s="358" t="s">
        <v>162</v>
      </c>
      <c r="C143" s="359"/>
      <c r="D143" s="359"/>
      <c r="E143" s="359"/>
      <c r="F143" s="359"/>
      <c r="G143" s="359"/>
      <c r="H143" s="359"/>
      <c r="I143" s="359"/>
      <c r="J143" s="359"/>
      <c r="K143" s="359"/>
      <c r="L143" s="359"/>
      <c r="M143" s="359"/>
      <c r="N143" s="359"/>
      <c r="O143" s="359"/>
      <c r="P143" s="359"/>
      <c r="Q143" s="359"/>
      <c r="R143" s="359"/>
      <c r="S143" s="360"/>
    </row>
    <row r="144" spans="2:19">
      <c r="B144" s="358" t="s">
        <v>163</v>
      </c>
      <c r="C144" s="359"/>
      <c r="D144" s="359"/>
      <c r="E144" s="359"/>
      <c r="F144" s="359"/>
      <c r="G144" s="359"/>
      <c r="H144" s="359"/>
      <c r="I144" s="359"/>
      <c r="J144" s="359"/>
      <c r="K144" s="359"/>
      <c r="L144" s="359"/>
      <c r="M144" s="359"/>
      <c r="N144" s="359"/>
      <c r="O144" s="359"/>
      <c r="P144" s="359"/>
      <c r="Q144" s="359"/>
      <c r="R144" s="359"/>
      <c r="S144" s="360"/>
    </row>
    <row r="145" spans="2:19">
      <c r="B145" s="358" t="s">
        <v>164</v>
      </c>
      <c r="C145" s="359"/>
      <c r="D145" s="359"/>
      <c r="E145" s="359"/>
      <c r="F145" s="359"/>
      <c r="G145" s="359"/>
      <c r="H145" s="359"/>
      <c r="I145" s="359"/>
      <c r="J145" s="359"/>
      <c r="K145" s="359"/>
      <c r="L145" s="359"/>
      <c r="M145" s="359"/>
      <c r="N145" s="359"/>
      <c r="O145" s="359"/>
      <c r="P145" s="359"/>
      <c r="Q145" s="359"/>
      <c r="R145" s="359"/>
      <c r="S145" s="360"/>
    </row>
    <row r="146" spans="2:19">
      <c r="B146" s="358" t="s">
        <v>165</v>
      </c>
      <c r="C146" s="359"/>
      <c r="D146" s="359"/>
      <c r="E146" s="359"/>
      <c r="F146" s="359"/>
      <c r="G146" s="359"/>
      <c r="H146" s="359"/>
      <c r="I146" s="359"/>
      <c r="J146" s="359"/>
      <c r="K146" s="359"/>
      <c r="L146" s="359"/>
      <c r="M146" s="359"/>
      <c r="N146" s="359"/>
      <c r="O146" s="359"/>
      <c r="P146" s="359"/>
      <c r="Q146" s="359"/>
      <c r="R146" s="359"/>
      <c r="S146" s="360"/>
    </row>
    <row r="147" spans="2:19">
      <c r="B147" s="358" t="s">
        <v>166</v>
      </c>
      <c r="C147" s="359"/>
      <c r="D147" s="359"/>
      <c r="E147" s="359"/>
      <c r="F147" s="359"/>
      <c r="G147" s="359"/>
      <c r="H147" s="359"/>
      <c r="I147" s="359"/>
      <c r="J147" s="359"/>
      <c r="K147" s="359"/>
      <c r="L147" s="359"/>
      <c r="M147" s="359"/>
      <c r="N147" s="359"/>
      <c r="O147" s="359"/>
      <c r="P147" s="359"/>
      <c r="Q147" s="359"/>
      <c r="R147" s="359"/>
      <c r="S147" s="360"/>
    </row>
    <row r="148" spans="2:19" ht="16.149999999999999" thickBot="1">
      <c r="B148" s="366" t="s">
        <v>167</v>
      </c>
      <c r="C148" s="367"/>
      <c r="D148" s="367"/>
      <c r="E148" s="367"/>
      <c r="F148" s="367"/>
      <c r="G148" s="367"/>
      <c r="H148" s="367"/>
      <c r="I148" s="367"/>
      <c r="J148" s="367"/>
      <c r="K148" s="367"/>
      <c r="L148" s="367"/>
      <c r="M148" s="367"/>
      <c r="N148" s="367"/>
      <c r="O148" s="367"/>
      <c r="P148" s="367"/>
      <c r="Q148" s="367"/>
      <c r="R148" s="367"/>
      <c r="S148" s="368"/>
    </row>
    <row r="149" spans="2:19">
      <c r="B149" s="168"/>
      <c r="C149" s="166"/>
      <c r="D149" s="166"/>
      <c r="E149" s="166"/>
      <c r="F149" s="166"/>
      <c r="G149" s="166"/>
      <c r="H149" s="166"/>
      <c r="I149" s="166"/>
      <c r="J149" s="166"/>
      <c r="K149" s="166"/>
      <c r="L149" s="166"/>
      <c r="M149" s="166"/>
      <c r="N149" s="166"/>
      <c r="O149" s="166"/>
      <c r="P149" s="166"/>
      <c r="Q149" s="166"/>
      <c r="R149" s="166"/>
      <c r="S149" s="166"/>
    </row>
    <row r="150" spans="2:19">
      <c r="B150" s="168"/>
      <c r="C150" s="166"/>
      <c r="D150" s="166"/>
      <c r="E150" s="166"/>
      <c r="F150" s="166"/>
      <c r="G150" s="166"/>
      <c r="H150" s="166"/>
      <c r="I150" s="166"/>
      <c r="J150" s="166"/>
      <c r="K150" s="166"/>
      <c r="L150" s="166"/>
      <c r="M150" s="166"/>
      <c r="N150" s="166"/>
      <c r="O150" s="166"/>
      <c r="P150" s="166"/>
      <c r="Q150" s="166"/>
      <c r="R150" s="166"/>
      <c r="S150" s="166"/>
    </row>
    <row r="151" spans="2:19">
      <c r="B151" s="168"/>
      <c r="C151" s="166"/>
      <c r="D151" s="166"/>
      <c r="E151" s="166"/>
      <c r="F151" s="166"/>
      <c r="G151" s="166"/>
      <c r="H151" s="166"/>
      <c r="I151" s="166"/>
      <c r="J151" s="166"/>
      <c r="K151" s="166"/>
      <c r="L151" s="166"/>
      <c r="M151" s="166"/>
      <c r="N151" s="166"/>
      <c r="O151" s="166"/>
      <c r="P151" s="166"/>
      <c r="Q151" s="166"/>
      <c r="R151" s="166"/>
      <c r="S151" s="166"/>
    </row>
    <row r="152" spans="2:19">
      <c r="B152" s="168"/>
      <c r="C152" s="166"/>
      <c r="D152" s="166"/>
      <c r="E152" s="166"/>
      <c r="F152" s="166"/>
      <c r="G152" s="166"/>
      <c r="H152" s="166"/>
      <c r="I152" s="166"/>
      <c r="J152" s="166"/>
      <c r="K152" s="166"/>
      <c r="L152" s="166"/>
      <c r="M152" s="166"/>
      <c r="N152" s="166"/>
      <c r="O152" s="166"/>
      <c r="P152" s="166"/>
      <c r="Q152" s="166"/>
      <c r="R152" s="166"/>
      <c r="S152" s="166"/>
    </row>
    <row r="153" spans="2:19">
      <c r="B153" s="168"/>
      <c r="C153" s="166"/>
      <c r="D153" s="166"/>
      <c r="E153" s="166"/>
      <c r="F153" s="166"/>
      <c r="G153" s="166"/>
      <c r="H153" s="166"/>
      <c r="I153" s="166"/>
      <c r="J153" s="166"/>
      <c r="K153" s="166"/>
      <c r="L153" s="166"/>
      <c r="M153" s="166"/>
      <c r="N153" s="166"/>
      <c r="O153" s="166"/>
      <c r="P153" s="166"/>
      <c r="Q153" s="166"/>
      <c r="R153" s="166"/>
      <c r="S153" s="166"/>
    </row>
    <row r="154" spans="2:19">
      <c r="B154" s="168"/>
      <c r="C154" s="166"/>
      <c r="D154" s="166"/>
      <c r="E154" s="166"/>
      <c r="F154" s="166"/>
      <c r="G154" s="166"/>
      <c r="H154" s="166"/>
      <c r="I154" s="166"/>
      <c r="J154" s="166"/>
      <c r="K154" s="166"/>
      <c r="L154" s="166"/>
      <c r="M154" s="166"/>
      <c r="N154" s="166"/>
      <c r="O154" s="166"/>
      <c r="P154" s="166"/>
      <c r="Q154" s="166"/>
      <c r="R154" s="166"/>
      <c r="S154" s="166"/>
    </row>
    <row r="155" spans="2:19">
      <c r="C155" s="166"/>
      <c r="D155" s="166"/>
      <c r="E155" s="166"/>
      <c r="F155" s="166"/>
      <c r="G155" s="166"/>
      <c r="H155" s="166"/>
      <c r="I155" s="166"/>
      <c r="J155" s="166"/>
      <c r="K155" s="166"/>
      <c r="L155" s="166"/>
      <c r="M155" s="166"/>
      <c r="N155" s="166"/>
      <c r="O155" s="166"/>
      <c r="P155" s="166"/>
      <c r="Q155" s="166"/>
      <c r="R155" s="166"/>
      <c r="S155" s="166"/>
    </row>
    <row r="156" spans="2:19">
      <c r="C156" s="166"/>
      <c r="D156" s="166"/>
      <c r="E156" s="166"/>
      <c r="F156" s="166"/>
      <c r="G156" s="166"/>
      <c r="H156" s="166"/>
      <c r="I156" s="166"/>
      <c r="J156" s="166"/>
      <c r="K156" s="166"/>
      <c r="L156" s="166"/>
      <c r="M156" s="166"/>
      <c r="N156" s="166"/>
      <c r="O156" s="166"/>
      <c r="P156" s="166"/>
      <c r="Q156" s="166"/>
      <c r="R156" s="166"/>
      <c r="S156" s="166"/>
    </row>
    <row r="157" spans="2:19">
      <c r="C157" s="166"/>
      <c r="D157" s="166"/>
      <c r="E157" s="166"/>
      <c r="F157" s="166"/>
      <c r="G157" s="166"/>
      <c r="H157" s="166"/>
      <c r="I157" s="166"/>
      <c r="J157" s="166"/>
      <c r="K157" s="166"/>
      <c r="L157" s="166"/>
      <c r="M157" s="166"/>
      <c r="N157" s="166"/>
      <c r="O157" s="166"/>
      <c r="P157" s="166"/>
      <c r="Q157" s="166"/>
      <c r="R157" s="166"/>
      <c r="S157" s="166"/>
    </row>
    <row r="158" spans="2:19">
      <c r="C158" s="166"/>
      <c r="D158" s="166"/>
      <c r="E158" s="166"/>
      <c r="F158" s="166"/>
      <c r="G158" s="166"/>
      <c r="H158" s="166"/>
      <c r="I158" s="166"/>
      <c r="J158" s="166"/>
      <c r="K158" s="166"/>
      <c r="L158" s="166"/>
      <c r="M158" s="166"/>
      <c r="N158" s="166"/>
      <c r="O158" s="166"/>
      <c r="P158" s="166"/>
      <c r="Q158" s="166"/>
      <c r="R158" s="166"/>
      <c r="S158" s="166"/>
    </row>
    <row r="159" spans="2:19">
      <c r="C159" s="166"/>
      <c r="D159" s="166"/>
      <c r="E159" s="166"/>
      <c r="F159" s="166"/>
      <c r="G159" s="166"/>
      <c r="H159" s="166"/>
      <c r="I159" s="166"/>
      <c r="J159" s="166"/>
      <c r="K159" s="166"/>
      <c r="L159" s="166"/>
      <c r="M159" s="166"/>
      <c r="N159" s="166"/>
      <c r="O159" s="166"/>
      <c r="P159" s="166"/>
      <c r="Q159" s="166"/>
      <c r="R159" s="166"/>
      <c r="S159" s="166"/>
    </row>
    <row r="160" spans="2:19">
      <c r="C160" s="166"/>
      <c r="D160" s="166"/>
      <c r="E160" s="166"/>
      <c r="F160" s="166"/>
      <c r="G160" s="166"/>
      <c r="H160" s="166"/>
      <c r="I160" s="166"/>
      <c r="J160" s="166"/>
      <c r="K160" s="166"/>
      <c r="L160" s="166"/>
      <c r="M160" s="166"/>
      <c r="N160" s="166"/>
      <c r="O160" s="166"/>
      <c r="P160" s="166"/>
      <c r="Q160" s="166"/>
      <c r="R160" s="166"/>
      <c r="S160" s="166"/>
    </row>
    <row r="161" spans="3:19">
      <c r="C161" s="166"/>
      <c r="D161" s="166"/>
      <c r="E161" s="166"/>
      <c r="F161" s="166"/>
      <c r="G161" s="166"/>
      <c r="H161" s="166"/>
      <c r="I161" s="166"/>
      <c r="J161" s="166"/>
      <c r="K161" s="166"/>
      <c r="L161" s="166"/>
      <c r="M161" s="166"/>
      <c r="N161" s="166"/>
      <c r="O161" s="166"/>
      <c r="P161" s="166"/>
      <c r="Q161" s="166"/>
      <c r="R161" s="166"/>
      <c r="S161" s="166"/>
    </row>
  </sheetData>
  <mergeCells count="14">
    <mergeCell ref="A50:A54"/>
    <mergeCell ref="B2:S2"/>
    <mergeCell ref="C3:C4"/>
    <mergeCell ref="D3:D4"/>
    <mergeCell ref="J3:J4"/>
    <mergeCell ref="K3:K4"/>
    <mergeCell ref="L3:L4"/>
    <mergeCell ref="M3:M4"/>
    <mergeCell ref="N3:N4"/>
    <mergeCell ref="O3:O4"/>
    <mergeCell ref="P3:P4"/>
    <mergeCell ref="Q3:Q4"/>
    <mergeCell ref="R3:R4"/>
    <mergeCell ref="S3:S4"/>
  </mergeCells>
  <hyperlinks>
    <hyperlink ref="A1" location="Contents!A1" display="Back to contents" xr:uid="{1C8F5F50-CB9A-413C-9BA2-2577FAACAAC7}"/>
  </hyperlinks>
  <pageMargins left="0.70866141732283472" right="0.70866141732283472" top="0.74803149606299213" bottom="0.74803149606299213" header="0.31496062992125984" footer="0.31496062992125984"/>
  <pageSetup paperSize="9" scale="80" orientation="portrait" r:id="rId1"/>
  <headerFooter>
    <oddHeader>&amp;C&amp;8March 2018 Economic and fiscal outlook: Supplementary economy tables</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E4D16-6347-482D-B811-66383A0ACAE9}">
  <sheetPr>
    <tabColor theme="6"/>
    <pageSetUpPr fitToPage="1"/>
  </sheetPr>
  <dimension ref="A1:R134"/>
  <sheetViews>
    <sheetView zoomScaleNormal="100" workbookViewId="0"/>
  </sheetViews>
  <sheetFormatPr defaultColWidth="8.875" defaultRowHeight="13.9"/>
  <cols>
    <col min="1" max="2" width="8.875" style="255"/>
    <col min="3" max="3" width="24.875" style="255" customWidth="1"/>
    <col min="4" max="4" width="24.125" style="255" customWidth="1"/>
    <col min="5" max="5" width="24.875" style="255" customWidth="1"/>
    <col min="6" max="6" width="8.875" style="255"/>
    <col min="7" max="7" width="9.125" style="255" bestFit="1" customWidth="1"/>
    <col min="8" max="16384" width="8.875" style="255"/>
  </cols>
  <sheetData>
    <row r="1" spans="1:5" ht="27" customHeight="1" thickBot="1">
      <c r="A1" s="9" t="s">
        <v>24</v>
      </c>
      <c r="B1" s="1"/>
      <c r="C1" s="540"/>
      <c r="D1" s="540"/>
      <c r="E1" s="540"/>
    </row>
    <row r="2" spans="1:5" ht="21" customHeight="1" thickBot="1">
      <c r="A2" s="540"/>
      <c r="B2" s="601" t="s">
        <v>635</v>
      </c>
      <c r="C2" s="705"/>
      <c r="D2" s="705"/>
      <c r="E2" s="706"/>
    </row>
    <row r="3" spans="1:5" ht="62.45">
      <c r="A3" s="540"/>
      <c r="B3" s="215"/>
      <c r="C3" s="328" t="s">
        <v>636</v>
      </c>
      <c r="D3" s="328" t="s">
        <v>637</v>
      </c>
      <c r="E3" s="329" t="s">
        <v>638</v>
      </c>
    </row>
    <row r="4" spans="1:5" ht="14.45">
      <c r="A4" s="540"/>
      <c r="B4" s="57" t="s">
        <v>45</v>
      </c>
      <c r="C4" s="447">
        <v>96.825999999999993</v>
      </c>
      <c r="D4" s="82">
        <v>993.226</v>
      </c>
      <c r="E4" s="330">
        <f>100*(C4/D4)</f>
        <v>9.7486372688592517</v>
      </c>
    </row>
    <row r="5" spans="1:5" ht="14.45">
      <c r="A5" s="540"/>
      <c r="B5" s="57" t="s">
        <v>46</v>
      </c>
      <c r="C5" s="447">
        <v>98.100999999999999</v>
      </c>
      <c r="D5" s="82">
        <v>1005.035</v>
      </c>
      <c r="E5" s="330">
        <f t="shared" ref="E5:E68" si="0">100*(C5/D5)</f>
        <v>9.7609535986308931</v>
      </c>
    </row>
    <row r="6" spans="1:5" ht="14.45">
      <c r="A6" s="540"/>
      <c r="B6" s="57" t="s">
        <v>47</v>
      </c>
      <c r="C6" s="447">
        <v>98.774000000000001</v>
      </c>
      <c r="D6" s="82">
        <v>1011.838</v>
      </c>
      <c r="E6" s="330">
        <f t="shared" si="0"/>
        <v>9.7618393458241339</v>
      </c>
    </row>
    <row r="7" spans="1:5" ht="14.45">
      <c r="A7" s="540"/>
      <c r="B7" s="57" t="s">
        <v>48</v>
      </c>
      <c r="C7" s="447">
        <v>98.277000000000001</v>
      </c>
      <c r="D7" s="82">
        <v>1021.02</v>
      </c>
      <c r="E7" s="330">
        <f t="shared" si="0"/>
        <v>9.6253746253746257</v>
      </c>
    </row>
    <row r="8" spans="1:5" ht="14.45">
      <c r="A8" s="540"/>
      <c r="B8" s="57" t="s">
        <v>49</v>
      </c>
      <c r="C8" s="447">
        <v>92.733000000000004</v>
      </c>
      <c r="D8" s="82">
        <v>1027.386</v>
      </c>
      <c r="E8" s="330">
        <f t="shared" si="0"/>
        <v>9.0261109261757504</v>
      </c>
    </row>
    <row r="9" spans="1:5" ht="14.45">
      <c r="A9" s="540"/>
      <c r="B9" s="57" t="s">
        <v>50</v>
      </c>
      <c r="C9" s="447">
        <v>85.796999999999997</v>
      </c>
      <c r="D9" s="82">
        <v>1035.095</v>
      </c>
      <c r="E9" s="330">
        <f t="shared" si="0"/>
        <v>8.2888044092571214</v>
      </c>
    </row>
    <row r="10" spans="1:5" ht="14.45">
      <c r="A10" s="540"/>
      <c r="B10" s="8" t="s">
        <v>51</v>
      </c>
      <c r="C10" s="447">
        <v>78.647000000000006</v>
      </c>
      <c r="D10" s="82">
        <v>1042.095</v>
      </c>
      <c r="E10" s="330">
        <f t="shared" si="0"/>
        <v>7.5470086700348826</v>
      </c>
    </row>
    <row r="11" spans="1:5" ht="14.45">
      <c r="A11" s="540"/>
      <c r="B11" s="8" t="s">
        <v>52</v>
      </c>
      <c r="C11" s="447">
        <v>71.739000000000004</v>
      </c>
      <c r="D11" s="82">
        <v>1047.182</v>
      </c>
      <c r="E11" s="330">
        <f t="shared" si="0"/>
        <v>6.8506716120024986</v>
      </c>
    </row>
    <row r="12" spans="1:5" ht="14.45">
      <c r="A12" s="540"/>
      <c r="B12" s="8" t="s">
        <v>53</v>
      </c>
      <c r="C12" s="447">
        <v>68.974000000000004</v>
      </c>
      <c r="D12" s="82">
        <v>1055.037</v>
      </c>
      <c r="E12" s="330">
        <f t="shared" si="0"/>
        <v>6.5375906247837765</v>
      </c>
    </row>
    <row r="13" spans="1:5" ht="14.45">
      <c r="A13" s="540"/>
      <c r="B13" s="8" t="s">
        <v>54</v>
      </c>
      <c r="C13" s="447">
        <v>67.628</v>
      </c>
      <c r="D13" s="82">
        <v>1058.306</v>
      </c>
      <c r="E13" s="330">
        <f t="shared" si="0"/>
        <v>6.3902122826479291</v>
      </c>
    </row>
    <row r="14" spans="1:5" ht="14.45">
      <c r="A14" s="540"/>
      <c r="B14" s="8" t="s">
        <v>55</v>
      </c>
      <c r="C14" s="447">
        <v>66.034000000000006</v>
      </c>
      <c r="D14" s="82">
        <v>1063.3499999999999</v>
      </c>
      <c r="E14" s="330">
        <f t="shared" si="0"/>
        <v>6.2099967085155416</v>
      </c>
    </row>
    <row r="15" spans="1:5" ht="14.45">
      <c r="A15" s="540"/>
      <c r="B15" s="8" t="s">
        <v>56</v>
      </c>
      <c r="C15" s="447">
        <v>64.617999999999995</v>
      </c>
      <c r="D15" s="82">
        <v>1067.6300000000001</v>
      </c>
      <c r="E15" s="330">
        <f t="shared" si="0"/>
        <v>6.0524713618013717</v>
      </c>
    </row>
    <row r="16" spans="1:5" ht="14.45">
      <c r="A16" s="540"/>
      <c r="B16" s="8" t="s">
        <v>57</v>
      </c>
      <c r="C16" s="447">
        <v>63.95</v>
      </c>
      <c r="D16" s="82">
        <v>1069.191</v>
      </c>
      <c r="E16" s="330">
        <f t="shared" si="0"/>
        <v>5.9811577164416843</v>
      </c>
    </row>
    <row r="17" spans="2:5" ht="14.45">
      <c r="B17" s="8" t="s">
        <v>58</v>
      </c>
      <c r="C17" s="447">
        <v>63.225999999999999</v>
      </c>
      <c r="D17" s="82">
        <v>1073.1959999999999</v>
      </c>
      <c r="E17" s="330">
        <f t="shared" si="0"/>
        <v>5.8913749212632176</v>
      </c>
    </row>
    <row r="18" spans="2:5" ht="14.45">
      <c r="B18" s="8" t="s">
        <v>59</v>
      </c>
      <c r="C18" s="447">
        <v>62.494</v>
      </c>
      <c r="D18" s="82">
        <v>1078.556</v>
      </c>
      <c r="E18" s="330">
        <f t="shared" si="0"/>
        <v>5.7942285796935904</v>
      </c>
    </row>
    <row r="19" spans="2:5" ht="14.45">
      <c r="B19" s="8" t="s">
        <v>60</v>
      </c>
      <c r="C19" s="447">
        <v>61.991999999999997</v>
      </c>
      <c r="D19" s="82">
        <v>1083.67</v>
      </c>
      <c r="E19" s="330">
        <f t="shared" si="0"/>
        <v>5.7205606872941015</v>
      </c>
    </row>
    <row r="20" spans="2:5" ht="14.45">
      <c r="B20" s="8" t="s">
        <v>61</v>
      </c>
      <c r="C20" s="447">
        <v>61.631</v>
      </c>
      <c r="D20" s="82">
        <v>1097.258</v>
      </c>
      <c r="E20" s="330">
        <f t="shared" si="0"/>
        <v>5.6168193806743716</v>
      </c>
    </row>
    <row r="21" spans="2:5" ht="14.45">
      <c r="B21" s="8" t="s">
        <v>62</v>
      </c>
      <c r="C21" s="447">
        <v>61.424999999999997</v>
      </c>
      <c r="D21" s="82">
        <v>1109.6300000000001</v>
      </c>
      <c r="E21" s="330">
        <f t="shared" si="0"/>
        <v>5.535628993448265</v>
      </c>
    </row>
    <row r="22" spans="2:5" ht="14.45">
      <c r="B22" s="8" t="s">
        <v>63</v>
      </c>
      <c r="C22" s="447">
        <v>61.433</v>
      </c>
      <c r="D22" s="82">
        <v>1118.4590000000001</v>
      </c>
      <c r="E22" s="330">
        <f t="shared" si="0"/>
        <v>5.4926465789090164</v>
      </c>
    </row>
    <row r="23" spans="2:5" ht="14.45">
      <c r="B23" s="8" t="s">
        <v>64</v>
      </c>
      <c r="C23" s="447">
        <v>61.506</v>
      </c>
      <c r="D23" s="82">
        <v>1128.9359999999999</v>
      </c>
      <c r="E23" s="330">
        <f t="shared" si="0"/>
        <v>5.4481387784604269</v>
      </c>
    </row>
    <row r="24" spans="2:5" ht="14.45">
      <c r="B24" s="8" t="s">
        <v>65</v>
      </c>
      <c r="C24" s="447">
        <v>61.295999999999999</v>
      </c>
      <c r="D24" s="82">
        <v>1133.7470000000001</v>
      </c>
      <c r="E24" s="330">
        <f t="shared" si="0"/>
        <v>5.4064972167511796</v>
      </c>
    </row>
    <row r="25" spans="2:5" ht="14.45">
      <c r="B25" s="8" t="s">
        <v>66</v>
      </c>
      <c r="C25" s="447">
        <v>61.33</v>
      </c>
      <c r="D25" s="82">
        <v>1142.424</v>
      </c>
      <c r="E25" s="330">
        <f t="shared" si="0"/>
        <v>5.3684096272487274</v>
      </c>
    </row>
    <row r="26" spans="2:5" ht="14.45">
      <c r="B26" s="8" t="s">
        <v>67</v>
      </c>
      <c r="C26" s="447">
        <v>61.314</v>
      </c>
      <c r="D26" s="82">
        <v>1158.749</v>
      </c>
      <c r="E26" s="330">
        <f t="shared" si="0"/>
        <v>5.2913961522296891</v>
      </c>
    </row>
    <row r="27" spans="2:5" ht="14.45">
      <c r="B27" s="8" t="s">
        <v>68</v>
      </c>
      <c r="C27" s="447">
        <v>61.118000000000002</v>
      </c>
      <c r="D27" s="82">
        <v>1175.806</v>
      </c>
      <c r="E27" s="330">
        <f t="shared" si="0"/>
        <v>5.197966331180484</v>
      </c>
    </row>
    <row r="28" spans="2:5" ht="14.45">
      <c r="B28" s="8" t="s">
        <v>69</v>
      </c>
      <c r="C28" s="447">
        <v>60.978000000000002</v>
      </c>
      <c r="D28" s="82">
        <v>1193.153</v>
      </c>
      <c r="E28" s="330">
        <f t="shared" si="0"/>
        <v>5.1106605774783285</v>
      </c>
    </row>
    <row r="29" spans="2:5" ht="14.45">
      <c r="B29" s="8" t="s">
        <v>70</v>
      </c>
      <c r="C29" s="447">
        <v>60.597000000000001</v>
      </c>
      <c r="D29" s="82">
        <v>1205.1369999999999</v>
      </c>
      <c r="E29" s="330">
        <f t="shared" si="0"/>
        <v>5.0282250067834617</v>
      </c>
    </row>
    <row r="30" spans="2:5" ht="14.45">
      <c r="B30" s="8" t="s">
        <v>71</v>
      </c>
      <c r="C30" s="447">
        <v>60.261000000000003</v>
      </c>
      <c r="D30" s="82">
        <v>1210.556</v>
      </c>
      <c r="E30" s="330">
        <f t="shared" si="0"/>
        <v>4.9779605404458778</v>
      </c>
    </row>
    <row r="31" spans="2:5" ht="14.45">
      <c r="B31" s="8" t="s">
        <v>72</v>
      </c>
      <c r="C31" s="447">
        <v>59.843000000000004</v>
      </c>
      <c r="D31" s="82">
        <v>1216.953</v>
      </c>
      <c r="E31" s="330">
        <f t="shared" si="0"/>
        <v>4.9174454559872078</v>
      </c>
    </row>
    <row r="32" spans="2:5" ht="14.45">
      <c r="B32" s="8" t="s">
        <v>73</v>
      </c>
      <c r="C32" s="447">
        <v>59.191000000000003</v>
      </c>
      <c r="D32" s="82">
        <v>1227.269</v>
      </c>
      <c r="E32" s="330">
        <f t="shared" si="0"/>
        <v>4.8229850179544993</v>
      </c>
    </row>
    <row r="33" spans="2:5" ht="14.45">
      <c r="B33" s="8" t="s">
        <v>74</v>
      </c>
      <c r="C33" s="447">
        <v>58.631</v>
      </c>
      <c r="D33" s="82">
        <v>1242.6669999999999</v>
      </c>
      <c r="E33" s="330">
        <f t="shared" si="0"/>
        <v>4.7181586056441507</v>
      </c>
    </row>
    <row r="34" spans="2:5" ht="14.45">
      <c r="B34" s="8" t="s">
        <v>75</v>
      </c>
      <c r="C34" s="447">
        <v>58.024999999999999</v>
      </c>
      <c r="D34" s="82">
        <v>1266.0640000000001</v>
      </c>
      <c r="E34" s="330">
        <f t="shared" si="0"/>
        <v>4.5831016441506902</v>
      </c>
    </row>
    <row r="35" spans="2:5" ht="14.45">
      <c r="B35" s="8" t="s">
        <v>76</v>
      </c>
      <c r="C35" s="447">
        <v>57.613</v>
      </c>
      <c r="D35" s="82">
        <v>1286.21</v>
      </c>
      <c r="E35" s="330">
        <f t="shared" si="0"/>
        <v>4.4792840982421218</v>
      </c>
    </row>
    <row r="36" spans="2:5" ht="14.45">
      <c r="B36" s="8" t="s">
        <v>77</v>
      </c>
      <c r="C36" s="447">
        <v>57.709000000000003</v>
      </c>
      <c r="D36" s="82">
        <v>1300.8030000000001</v>
      </c>
      <c r="E36" s="330">
        <f t="shared" si="0"/>
        <v>4.4364135076564244</v>
      </c>
    </row>
    <row r="37" spans="2:5" ht="14.45">
      <c r="B37" s="8" t="s">
        <v>78</v>
      </c>
      <c r="C37" s="447">
        <v>57.712000000000003</v>
      </c>
      <c r="D37" s="82">
        <v>1309.4649999999999</v>
      </c>
      <c r="E37" s="330">
        <f t="shared" si="0"/>
        <v>4.4072961094798258</v>
      </c>
    </row>
    <row r="38" spans="2:5" ht="14.45">
      <c r="B38" s="8" t="s">
        <v>79</v>
      </c>
      <c r="C38" s="447">
        <v>57.750999999999998</v>
      </c>
      <c r="D38" s="82">
        <v>1310.8969999999999</v>
      </c>
      <c r="E38" s="330">
        <f t="shared" si="0"/>
        <v>4.4054567216188616</v>
      </c>
    </row>
    <row r="39" spans="2:5" ht="14.45">
      <c r="B39" s="8" t="s">
        <v>80</v>
      </c>
      <c r="C39" s="447">
        <v>57.529000000000003</v>
      </c>
      <c r="D39" s="82">
        <v>1311.367</v>
      </c>
      <c r="E39" s="330">
        <f t="shared" si="0"/>
        <v>4.3869488861623029</v>
      </c>
    </row>
    <row r="40" spans="2:5" ht="14.45">
      <c r="B40" s="8" t="s">
        <v>81</v>
      </c>
      <c r="C40" s="447">
        <v>56.866</v>
      </c>
      <c r="D40" s="82">
        <v>1312.9369999999999</v>
      </c>
      <c r="E40" s="330">
        <f t="shared" si="0"/>
        <v>4.3312055338527289</v>
      </c>
    </row>
    <row r="41" spans="2:5" ht="14.45">
      <c r="B41" s="8" t="s">
        <v>82</v>
      </c>
      <c r="C41" s="447">
        <v>56.475000000000001</v>
      </c>
      <c r="D41" s="82">
        <v>1321.9949999999999</v>
      </c>
      <c r="E41" s="330">
        <f t="shared" si="0"/>
        <v>4.2719526170673872</v>
      </c>
    </row>
    <row r="42" spans="2:5" ht="14.45">
      <c r="B42" s="8" t="s">
        <v>83</v>
      </c>
      <c r="C42" s="447">
        <v>55.972999999999999</v>
      </c>
      <c r="D42" s="82">
        <v>1333.0730000000001</v>
      </c>
      <c r="E42" s="330">
        <f t="shared" si="0"/>
        <v>4.1987948146875675</v>
      </c>
    </row>
    <row r="43" spans="2:5" ht="14.45">
      <c r="B43" s="8" t="s">
        <v>84</v>
      </c>
      <c r="C43" s="447">
        <v>55.664000000000001</v>
      </c>
      <c r="D43" s="82">
        <v>1347.0730000000001</v>
      </c>
      <c r="E43" s="330">
        <f t="shared" si="0"/>
        <v>4.1322185211937281</v>
      </c>
    </row>
    <row r="44" spans="2:5" ht="14.45">
      <c r="B44" s="8" t="s">
        <v>85</v>
      </c>
      <c r="C44" s="447">
        <v>55.808</v>
      </c>
      <c r="D44" s="82">
        <v>1366.8140000000001</v>
      </c>
      <c r="E44" s="330">
        <f t="shared" si="0"/>
        <v>4.083072020040766</v>
      </c>
    </row>
    <row r="45" spans="2:5" ht="14.45">
      <c r="B45" s="8" t="s">
        <v>86</v>
      </c>
      <c r="C45" s="447">
        <v>55.829000000000001</v>
      </c>
      <c r="D45" s="82">
        <v>1376.7860000000001</v>
      </c>
      <c r="E45" s="330">
        <f t="shared" si="0"/>
        <v>4.0550238018108846</v>
      </c>
    </row>
    <row r="46" spans="2:5" ht="14.45">
      <c r="B46" s="8" t="s">
        <v>87</v>
      </c>
      <c r="C46" s="447">
        <v>56.116</v>
      </c>
      <c r="D46" s="82">
        <v>1387.7270000000001</v>
      </c>
      <c r="E46" s="330">
        <f t="shared" si="0"/>
        <v>4.0437348268067126</v>
      </c>
    </row>
    <row r="47" spans="2:5" ht="14.45">
      <c r="B47" s="8" t="s">
        <v>88</v>
      </c>
      <c r="C47" s="447">
        <v>56.661000000000001</v>
      </c>
      <c r="D47" s="82">
        <v>1402.4390000000001</v>
      </c>
      <c r="E47" s="330">
        <f t="shared" si="0"/>
        <v>4.040175722437839</v>
      </c>
    </row>
    <row r="48" spans="2:5" ht="14.45">
      <c r="B48" s="8" t="s">
        <v>89</v>
      </c>
      <c r="C48" s="447">
        <v>56.906999999999996</v>
      </c>
      <c r="D48" s="82">
        <v>1410.877</v>
      </c>
      <c r="E48" s="330">
        <f t="shared" si="0"/>
        <v>4.0334486989298144</v>
      </c>
    </row>
    <row r="49" spans="2:5" ht="14.45">
      <c r="B49" s="8" t="s">
        <v>90</v>
      </c>
      <c r="C49" s="447">
        <v>57.063000000000002</v>
      </c>
      <c r="D49" s="82">
        <v>1427.049</v>
      </c>
      <c r="E49" s="330">
        <f t="shared" si="0"/>
        <v>3.9986713840940289</v>
      </c>
    </row>
    <row r="50" spans="2:5" ht="14.45">
      <c r="B50" s="8" t="s">
        <v>91</v>
      </c>
      <c r="C50" s="447">
        <v>57.218000000000004</v>
      </c>
      <c r="D50" s="82">
        <v>1441.6030000000001</v>
      </c>
      <c r="E50" s="330">
        <f t="shared" si="0"/>
        <v>3.9690538934783017</v>
      </c>
    </row>
    <row r="51" spans="2:5" ht="14.45">
      <c r="B51" s="8" t="s">
        <v>92</v>
      </c>
      <c r="C51" s="447">
        <v>57.231000000000002</v>
      </c>
      <c r="D51" s="82">
        <v>1452.962</v>
      </c>
      <c r="E51" s="330">
        <f t="shared" si="0"/>
        <v>3.9389192559750361</v>
      </c>
    </row>
    <row r="52" spans="2:5" ht="14.45">
      <c r="B52" s="8" t="s">
        <v>93</v>
      </c>
      <c r="C52" s="447">
        <v>57.412999999999997</v>
      </c>
      <c r="D52" s="82">
        <v>1458.896</v>
      </c>
      <c r="E52" s="330">
        <f t="shared" si="0"/>
        <v>3.9353730492098138</v>
      </c>
    </row>
    <row r="53" spans="2:5" ht="14.45">
      <c r="B53" s="8" t="s">
        <v>94</v>
      </c>
      <c r="C53" s="447">
        <v>56.529000000000003</v>
      </c>
      <c r="D53" s="82">
        <v>1451.5139999999999</v>
      </c>
      <c r="E53" s="330">
        <f t="shared" si="0"/>
        <v>3.8944853442681233</v>
      </c>
    </row>
    <row r="54" spans="2:5" ht="14.45">
      <c r="B54" s="8" t="s">
        <v>95</v>
      </c>
      <c r="C54" s="447">
        <v>55.470999999999997</v>
      </c>
      <c r="D54" s="82">
        <v>1453.576</v>
      </c>
      <c r="E54" s="330">
        <f t="shared" si="0"/>
        <v>3.8161747304578499</v>
      </c>
    </row>
    <row r="55" spans="2:5" ht="14.45">
      <c r="B55" s="8" t="s">
        <v>96</v>
      </c>
      <c r="C55" s="447">
        <v>54.427</v>
      </c>
      <c r="D55" s="82">
        <v>1453.866</v>
      </c>
      <c r="E55" s="330">
        <f t="shared" si="0"/>
        <v>3.7436049814769721</v>
      </c>
    </row>
    <row r="56" spans="2:5" ht="14.45">
      <c r="B56" s="8" t="s">
        <v>97</v>
      </c>
      <c r="C56" s="447">
        <v>53.1</v>
      </c>
      <c r="D56" s="82">
        <v>1465.472</v>
      </c>
      <c r="E56" s="330">
        <f t="shared" si="0"/>
        <v>3.6234059743209013</v>
      </c>
    </row>
    <row r="57" spans="2:5" ht="14.45">
      <c r="B57" s="8" t="s">
        <v>98</v>
      </c>
      <c r="C57" s="447">
        <v>52.783999999999999</v>
      </c>
      <c r="D57" s="82">
        <v>1484.845</v>
      </c>
      <c r="E57" s="330">
        <f t="shared" si="0"/>
        <v>3.5548491593398639</v>
      </c>
    </row>
    <row r="58" spans="2:5" ht="14.45">
      <c r="B58" s="8" t="s">
        <v>99</v>
      </c>
      <c r="C58" s="447">
        <v>52.582000000000001</v>
      </c>
      <c r="D58" s="82">
        <v>1495.741</v>
      </c>
      <c r="E58" s="330">
        <f t="shared" si="0"/>
        <v>3.5154481959109232</v>
      </c>
    </row>
    <row r="59" spans="2:5" ht="14.45">
      <c r="B59" s="8" t="s">
        <v>100</v>
      </c>
      <c r="C59" s="447">
        <v>52.25</v>
      </c>
      <c r="D59" s="82">
        <v>1508.2190000000001</v>
      </c>
      <c r="E59" s="330">
        <f t="shared" si="0"/>
        <v>3.4643509994238237</v>
      </c>
    </row>
    <row r="60" spans="2:5" ht="14.45">
      <c r="B60" s="8" t="s">
        <v>101</v>
      </c>
      <c r="C60" s="447">
        <v>52.341000000000001</v>
      </c>
      <c r="D60" s="82">
        <v>1522.896</v>
      </c>
      <c r="E60" s="330">
        <f t="shared" si="0"/>
        <v>3.4369385696725185</v>
      </c>
    </row>
    <row r="61" spans="2:5" ht="14.45">
      <c r="B61" s="8" t="s">
        <v>102</v>
      </c>
      <c r="C61" s="447">
        <v>53.283999999999999</v>
      </c>
      <c r="D61" s="82">
        <v>1542.2</v>
      </c>
      <c r="E61" s="330">
        <f t="shared" si="0"/>
        <v>3.4550641940085591</v>
      </c>
    </row>
    <row r="62" spans="2:5" ht="14.45">
      <c r="B62" s="8" t="s">
        <v>103</v>
      </c>
      <c r="C62" s="447">
        <v>54.654000000000003</v>
      </c>
      <c r="D62" s="82">
        <v>1566.3679999999999</v>
      </c>
      <c r="E62" s="330">
        <f t="shared" si="0"/>
        <v>3.4892183701403505</v>
      </c>
    </row>
    <row r="63" spans="2:5" ht="14.45">
      <c r="B63" s="8" t="s">
        <v>104</v>
      </c>
      <c r="C63" s="447">
        <v>57.067</v>
      </c>
      <c r="D63" s="82">
        <v>1604.077</v>
      </c>
      <c r="E63" s="330">
        <f t="shared" si="0"/>
        <v>3.5576222338453825</v>
      </c>
    </row>
    <row r="64" spans="2:5" ht="14.45">
      <c r="B64" s="6" t="s">
        <v>105</v>
      </c>
      <c r="C64" s="447">
        <v>60.496000000000002</v>
      </c>
      <c r="D64" s="82">
        <v>1639.5889999999999</v>
      </c>
      <c r="E64" s="330">
        <f t="shared" si="0"/>
        <v>3.6897051639160794</v>
      </c>
    </row>
    <row r="65" spans="1:18" ht="14.45">
      <c r="A65" s="540"/>
      <c r="B65" s="6" t="s">
        <v>106</v>
      </c>
      <c r="C65" s="447">
        <v>64.504000000000005</v>
      </c>
      <c r="D65" s="82">
        <v>1683.1</v>
      </c>
      <c r="E65" s="330">
        <f t="shared" si="0"/>
        <v>3.8324520230527006</v>
      </c>
      <c r="F65" s="540"/>
      <c r="G65" s="540"/>
      <c r="H65" s="540"/>
      <c r="I65" s="540"/>
      <c r="J65" s="540"/>
      <c r="K65" s="540"/>
      <c r="L65" s="540"/>
      <c r="M65" s="540"/>
      <c r="N65" s="540"/>
      <c r="O65" s="540"/>
      <c r="P65" s="540"/>
      <c r="Q65" s="540"/>
      <c r="R65" s="540"/>
    </row>
    <row r="66" spans="1:18" ht="14.45">
      <c r="A66" s="540"/>
      <c r="B66" s="6" t="s">
        <v>107</v>
      </c>
      <c r="C66" s="447">
        <v>69.42</v>
      </c>
      <c r="D66" s="82">
        <v>1723.808</v>
      </c>
      <c r="E66" s="330">
        <f t="shared" si="0"/>
        <v>4.0271306317176858</v>
      </c>
      <c r="F66" s="540"/>
      <c r="G66" s="540"/>
      <c r="H66" s="540"/>
      <c r="I66" s="540"/>
      <c r="J66" s="540"/>
      <c r="K66" s="540"/>
      <c r="L66" s="540"/>
      <c r="M66" s="540"/>
      <c r="N66" s="540"/>
      <c r="O66" s="540"/>
      <c r="P66" s="540"/>
      <c r="Q66" s="540"/>
      <c r="R66" s="540"/>
    </row>
    <row r="67" spans="1:18" ht="14.45">
      <c r="A67" s="540"/>
      <c r="B67" s="6" t="s">
        <v>108</v>
      </c>
      <c r="C67" s="447">
        <v>77.606569499999992</v>
      </c>
      <c r="D67" s="82">
        <v>1741.610224</v>
      </c>
      <c r="E67" s="330">
        <f t="shared" si="0"/>
        <v>4.456023996101667</v>
      </c>
      <c r="F67" s="540"/>
      <c r="G67" s="540"/>
      <c r="H67" s="540"/>
      <c r="I67" s="540"/>
      <c r="J67" s="540"/>
      <c r="K67" s="540"/>
      <c r="L67" s="540"/>
      <c r="M67" s="540"/>
      <c r="N67" s="540"/>
      <c r="O67" s="540"/>
      <c r="P67" s="540"/>
      <c r="Q67" s="540"/>
      <c r="R67" s="540"/>
    </row>
    <row r="68" spans="1:18" ht="14.45">
      <c r="A68" s="540"/>
      <c r="B68" s="6" t="s">
        <v>109</v>
      </c>
      <c r="C68" s="447">
        <v>86.584906500000002</v>
      </c>
      <c r="D68" s="82">
        <v>1757.826059</v>
      </c>
      <c r="E68" s="330">
        <f t="shared" si="0"/>
        <v>4.9256811307744988</v>
      </c>
      <c r="F68" s="540"/>
      <c r="G68" s="540"/>
      <c r="H68" s="540"/>
      <c r="I68" s="540"/>
      <c r="J68" s="540"/>
      <c r="K68" s="540"/>
      <c r="L68" s="540"/>
      <c r="M68" s="540"/>
      <c r="N68" s="540"/>
      <c r="O68" s="540"/>
      <c r="P68" s="540"/>
      <c r="Q68" s="540"/>
      <c r="R68" s="540"/>
    </row>
    <row r="69" spans="1:18" ht="14.45">
      <c r="A69" s="540"/>
      <c r="B69" s="6" t="s">
        <v>110</v>
      </c>
      <c r="C69" s="447">
        <v>95.620855500000005</v>
      </c>
      <c r="D69" s="82">
        <v>1766.840541</v>
      </c>
      <c r="E69" s="330">
        <f t="shared" ref="E69:E88" si="1">100*(C69/D69)</f>
        <v>5.4119686118295833</v>
      </c>
      <c r="F69" s="540"/>
      <c r="G69" s="540"/>
      <c r="H69" s="540"/>
      <c r="I69" s="540"/>
      <c r="J69" s="540"/>
      <c r="K69" s="540"/>
      <c r="L69" s="540"/>
      <c r="M69" s="540"/>
      <c r="N69" s="540"/>
      <c r="O69" s="540"/>
      <c r="P69" s="540"/>
      <c r="Q69" s="540"/>
      <c r="R69" s="540"/>
    </row>
    <row r="70" spans="1:18" ht="14.45">
      <c r="A70" s="540"/>
      <c r="B70" s="6" t="s">
        <v>111</v>
      </c>
      <c r="C70" s="447">
        <v>104.35190160000001</v>
      </c>
      <c r="D70" s="82">
        <v>1775.9851999999998</v>
      </c>
      <c r="E70" s="330">
        <f t="shared" si="1"/>
        <v>5.8757190994609649</v>
      </c>
      <c r="F70" s="540"/>
      <c r="G70" s="540"/>
      <c r="H70" s="540"/>
      <c r="I70" s="540"/>
      <c r="J70" s="540"/>
      <c r="K70" s="540"/>
      <c r="L70" s="540"/>
      <c r="M70" s="540"/>
      <c r="N70" s="540"/>
      <c r="O70" s="540"/>
      <c r="P70" s="540"/>
      <c r="Q70" s="540"/>
      <c r="R70" s="540"/>
    </row>
    <row r="71" spans="1:18" ht="14.45">
      <c r="A71" s="540"/>
      <c r="B71" s="6" t="s">
        <v>112</v>
      </c>
      <c r="C71" s="447">
        <v>108.7054071</v>
      </c>
      <c r="D71" s="82">
        <v>1797.26152</v>
      </c>
      <c r="E71" s="330">
        <f t="shared" si="1"/>
        <v>6.0483911712525842</v>
      </c>
      <c r="F71" s="540"/>
      <c r="G71" s="540"/>
      <c r="H71" s="540"/>
      <c r="I71" s="540"/>
      <c r="J71" s="540"/>
      <c r="K71" s="540"/>
      <c r="L71" s="540"/>
      <c r="M71" s="540"/>
      <c r="N71" s="540"/>
      <c r="O71" s="540"/>
      <c r="P71" s="540"/>
      <c r="Q71" s="540"/>
      <c r="R71" s="540"/>
    </row>
    <row r="72" spans="1:18" ht="14.45">
      <c r="A72" s="540"/>
      <c r="B72" s="6" t="s">
        <v>113</v>
      </c>
      <c r="C72" s="447">
        <v>110.77000289999999</v>
      </c>
      <c r="D72" s="82">
        <v>1818.995594</v>
      </c>
      <c r="E72" s="330">
        <f t="shared" si="1"/>
        <v>6.0896245854238167</v>
      </c>
      <c r="F72" s="540"/>
      <c r="G72" s="540"/>
      <c r="H72" s="540"/>
      <c r="I72" s="540"/>
      <c r="J72" s="540"/>
      <c r="K72" s="540"/>
      <c r="L72" s="540"/>
      <c r="M72" s="540"/>
      <c r="N72" s="540"/>
      <c r="O72" s="540"/>
      <c r="P72" s="540"/>
      <c r="Q72" s="540"/>
      <c r="R72" s="540"/>
    </row>
    <row r="73" spans="1:18" ht="14.45">
      <c r="A73" s="540"/>
      <c r="B73" s="6" t="s">
        <v>114</v>
      </c>
      <c r="C73" s="447">
        <v>111.19110769999999</v>
      </c>
      <c r="D73" s="82">
        <v>1836.7971069999999</v>
      </c>
      <c r="E73" s="330">
        <f t="shared" si="1"/>
        <v>6.0535323839662381</v>
      </c>
      <c r="F73" s="540"/>
      <c r="G73" s="540"/>
      <c r="H73" s="540"/>
      <c r="I73" s="540"/>
      <c r="J73" s="540"/>
      <c r="K73" s="540"/>
      <c r="L73" s="540"/>
      <c r="M73" s="540"/>
      <c r="N73" s="540"/>
      <c r="O73" s="540"/>
      <c r="P73" s="540"/>
      <c r="Q73" s="540"/>
      <c r="R73" s="540"/>
    </row>
    <row r="74" spans="1:18" ht="14.45">
      <c r="A74" s="540"/>
      <c r="B74" s="6" t="s">
        <v>115</v>
      </c>
      <c r="C74" s="447">
        <v>110.3045793</v>
      </c>
      <c r="D74" s="82">
        <v>1853.6119929999998</v>
      </c>
      <c r="E74" s="330">
        <f t="shared" si="1"/>
        <v>5.9507911966773737</v>
      </c>
      <c r="F74" s="540"/>
      <c r="G74" s="540"/>
      <c r="H74" s="540"/>
      <c r="I74" s="540"/>
      <c r="J74" s="540"/>
      <c r="K74" s="540"/>
      <c r="L74" s="540"/>
      <c r="M74" s="540"/>
      <c r="N74" s="540"/>
      <c r="O74" s="540"/>
      <c r="P74" s="540"/>
      <c r="Q74" s="540"/>
      <c r="R74" s="540"/>
    </row>
    <row r="75" spans="1:18" ht="14.45">
      <c r="A75" s="540"/>
      <c r="B75" s="6" t="s">
        <v>116</v>
      </c>
      <c r="C75" s="447">
        <v>109.5475172</v>
      </c>
      <c r="D75" s="82">
        <v>1868.943544</v>
      </c>
      <c r="E75" s="330">
        <f t="shared" si="1"/>
        <v>5.8614674344598612</v>
      </c>
      <c r="F75" s="540"/>
      <c r="G75" s="540"/>
      <c r="H75" s="540"/>
      <c r="I75" s="540"/>
      <c r="J75" s="540"/>
      <c r="K75" s="540"/>
      <c r="L75" s="540"/>
      <c r="M75" s="540"/>
      <c r="N75" s="540"/>
      <c r="O75" s="540"/>
      <c r="P75" s="540"/>
      <c r="Q75" s="540"/>
      <c r="R75" s="540"/>
    </row>
    <row r="76" spans="1:18" ht="14.45">
      <c r="A76" s="540"/>
      <c r="B76" s="6" t="s">
        <v>117</v>
      </c>
      <c r="C76" s="447">
        <v>109.21572140000001</v>
      </c>
      <c r="D76" s="82">
        <v>1883.2881669999999</v>
      </c>
      <c r="E76" s="330">
        <f t="shared" si="1"/>
        <v>5.799203930324488</v>
      </c>
      <c r="F76" s="540"/>
      <c r="G76" s="540"/>
      <c r="H76" s="540"/>
      <c r="I76" s="540"/>
      <c r="J76" s="540"/>
      <c r="K76" s="540"/>
      <c r="L76" s="540"/>
      <c r="M76" s="540"/>
      <c r="N76" s="540"/>
      <c r="O76" s="540"/>
      <c r="P76" s="540"/>
      <c r="Q76" s="540"/>
      <c r="R76" s="540"/>
    </row>
    <row r="77" spans="1:18" ht="14.45">
      <c r="A77" s="540"/>
      <c r="B77" s="6" t="s">
        <v>118</v>
      </c>
      <c r="C77" s="447">
        <v>109.47251789999999</v>
      </c>
      <c r="D77" s="82">
        <v>1897.4755369999998</v>
      </c>
      <c r="E77" s="330">
        <f t="shared" si="1"/>
        <v>5.7693770362426546</v>
      </c>
      <c r="F77" s="540"/>
      <c r="G77" s="540"/>
      <c r="H77" s="540"/>
      <c r="I77" s="540"/>
      <c r="J77" s="540"/>
      <c r="K77" s="540"/>
      <c r="L77" s="540"/>
      <c r="M77" s="540"/>
      <c r="N77" s="540"/>
      <c r="O77" s="540"/>
      <c r="P77" s="540"/>
      <c r="Q77" s="540"/>
      <c r="R77" s="540"/>
    </row>
    <row r="78" spans="1:18" ht="14.45">
      <c r="A78" s="540"/>
      <c r="B78" s="6" t="s">
        <v>119</v>
      </c>
      <c r="C78" s="447">
        <v>110.35355779999999</v>
      </c>
      <c r="D78" s="82">
        <v>1911.42752</v>
      </c>
      <c r="E78" s="330">
        <f t="shared" si="1"/>
        <v>5.7733582176320235</v>
      </c>
      <c r="F78" s="540"/>
      <c r="G78" s="540"/>
      <c r="H78" s="540"/>
      <c r="I78" s="540"/>
      <c r="J78" s="540"/>
      <c r="K78" s="540"/>
      <c r="L78" s="540"/>
      <c r="M78" s="540"/>
      <c r="N78" s="540"/>
      <c r="O78" s="540"/>
      <c r="P78" s="540"/>
      <c r="Q78" s="540"/>
      <c r="R78" s="540"/>
    </row>
    <row r="79" spans="1:18" ht="14.45">
      <c r="A79" s="540"/>
      <c r="B79" s="6" t="s">
        <v>120</v>
      </c>
      <c r="C79" s="447">
        <v>111.64978399999998</v>
      </c>
      <c r="D79" s="82">
        <v>1925.470345</v>
      </c>
      <c r="E79" s="330">
        <f t="shared" si="1"/>
        <v>5.7985719847583521</v>
      </c>
      <c r="F79" s="540"/>
      <c r="G79" s="540"/>
      <c r="H79" s="540"/>
      <c r="I79" s="540"/>
      <c r="J79" s="540"/>
      <c r="K79" s="540"/>
      <c r="L79" s="540"/>
      <c r="M79" s="540"/>
      <c r="N79" s="540"/>
      <c r="O79" s="540"/>
      <c r="P79" s="540"/>
      <c r="Q79" s="540"/>
      <c r="R79" s="540"/>
    </row>
    <row r="80" spans="1:18" s="2" customFormat="1" ht="15.6">
      <c r="A80" s="7"/>
      <c r="B80" s="52" t="s">
        <v>121</v>
      </c>
      <c r="C80" s="447">
        <v>113.23365609999999</v>
      </c>
      <c r="D80" s="82">
        <v>1940.0784099999998</v>
      </c>
      <c r="E80" s="330">
        <f t="shared" si="1"/>
        <v>5.8365504979770382</v>
      </c>
      <c r="G80" s="151"/>
      <c r="H80" s="151"/>
      <c r="I80" s="151"/>
      <c r="J80" s="151"/>
      <c r="K80" s="151"/>
      <c r="M80" s="151"/>
      <c r="N80" s="151"/>
      <c r="Q80" s="27"/>
      <c r="R80" s="27"/>
    </row>
    <row r="81" spans="1:18" s="2" customFormat="1" ht="15.6">
      <c r="A81" s="7"/>
      <c r="B81" s="52" t="s">
        <v>122</v>
      </c>
      <c r="C81" s="447">
        <v>114.93826559999999</v>
      </c>
      <c r="D81" s="82">
        <v>1955.5122979999999</v>
      </c>
      <c r="E81" s="330">
        <f t="shared" si="1"/>
        <v>5.8776549611860327</v>
      </c>
      <c r="G81" s="151"/>
      <c r="H81" s="151"/>
      <c r="I81" s="151"/>
      <c r="J81" s="151"/>
      <c r="K81" s="151"/>
      <c r="M81" s="151"/>
      <c r="N81" s="151"/>
      <c r="Q81" s="27"/>
      <c r="R81" s="27"/>
    </row>
    <row r="82" spans="1:18" s="2" customFormat="1" ht="15.6">
      <c r="A82" s="7"/>
      <c r="B82" s="52" t="s">
        <v>123</v>
      </c>
      <c r="C82" s="447">
        <v>116.63282360000001</v>
      </c>
      <c r="D82" s="82">
        <v>1971.9382370000001</v>
      </c>
      <c r="E82" s="330">
        <f t="shared" si="1"/>
        <v>5.9146286334727636</v>
      </c>
      <c r="G82" s="151"/>
      <c r="H82" s="151"/>
      <c r="I82" s="151"/>
      <c r="J82" s="151"/>
      <c r="K82" s="151"/>
      <c r="M82" s="151"/>
      <c r="N82" s="151"/>
      <c r="Q82" s="27"/>
      <c r="R82" s="27"/>
    </row>
    <row r="83" spans="1:18" s="2" customFormat="1" ht="15.6">
      <c r="A83" s="7"/>
      <c r="B83" s="52" t="s">
        <v>124</v>
      </c>
      <c r="C83" s="447">
        <v>118.1843604</v>
      </c>
      <c r="D83" s="82">
        <v>1989.3244690000001</v>
      </c>
      <c r="E83" s="330">
        <f t="shared" si="1"/>
        <v>5.9409293074954874</v>
      </c>
      <c r="G83" s="151"/>
      <c r="H83" s="151"/>
      <c r="I83" s="151"/>
      <c r="J83" s="151"/>
      <c r="K83" s="151"/>
      <c r="M83" s="151"/>
      <c r="N83" s="151"/>
      <c r="Q83" s="27"/>
      <c r="R83" s="27"/>
    </row>
    <row r="84" spans="1:18" ht="14.45">
      <c r="A84" s="540"/>
      <c r="B84" s="6" t="s">
        <v>125</v>
      </c>
      <c r="C84" s="447">
        <v>119.65210210000002</v>
      </c>
      <c r="D84" s="82">
        <v>2007.7326399999999</v>
      </c>
      <c r="E84" s="330">
        <f t="shared" si="1"/>
        <v>5.9595635253506671</v>
      </c>
      <c r="F84" s="540"/>
      <c r="G84" s="540"/>
      <c r="H84" s="540"/>
      <c r="I84" s="540"/>
      <c r="J84" s="540"/>
      <c r="K84" s="540"/>
      <c r="L84" s="540"/>
      <c r="M84" s="540"/>
      <c r="N84" s="540"/>
      <c r="O84" s="540"/>
      <c r="P84" s="540"/>
      <c r="Q84" s="540"/>
      <c r="R84" s="540"/>
    </row>
    <row r="85" spans="1:18" ht="14.45">
      <c r="A85" s="540"/>
      <c r="B85" s="6" t="s">
        <v>126</v>
      </c>
      <c r="C85" s="447">
        <v>121.03137720000001</v>
      </c>
      <c r="D85" s="82">
        <v>2027.0726279999999</v>
      </c>
      <c r="E85" s="330">
        <f t="shared" si="1"/>
        <v>5.970746954410556</v>
      </c>
      <c r="F85" s="540"/>
      <c r="G85" s="540"/>
      <c r="H85" s="540"/>
      <c r="I85" s="540"/>
      <c r="J85" s="540"/>
      <c r="K85" s="540"/>
      <c r="L85" s="540"/>
      <c r="M85" s="540"/>
      <c r="N85" s="540"/>
      <c r="O85" s="540"/>
      <c r="P85" s="540"/>
      <c r="Q85" s="540"/>
      <c r="R85" s="540"/>
    </row>
    <row r="86" spans="1:18" ht="14.45">
      <c r="A86" s="540"/>
      <c r="B86" s="6" t="s">
        <v>127</v>
      </c>
      <c r="C86" s="447">
        <v>122.3147103</v>
      </c>
      <c r="D86" s="82">
        <v>2046.8577769999997</v>
      </c>
      <c r="E86" s="330">
        <f t="shared" si="1"/>
        <v>5.9757307847383485</v>
      </c>
      <c r="F86" s="540"/>
      <c r="G86" s="540"/>
      <c r="H86" s="540"/>
      <c r="I86" s="540"/>
      <c r="J86" s="540"/>
      <c r="K86" s="540"/>
      <c r="L86" s="540"/>
      <c r="M86" s="540"/>
      <c r="N86" s="540"/>
      <c r="O86" s="540"/>
      <c r="P86" s="540"/>
      <c r="Q86" s="540"/>
      <c r="R86" s="540"/>
    </row>
    <row r="87" spans="1:18" ht="14.45">
      <c r="A87" s="540"/>
      <c r="B87" s="6" t="s">
        <v>128</v>
      </c>
      <c r="C87" s="447">
        <v>123.7145294</v>
      </c>
      <c r="D87" s="82">
        <v>2066.847597</v>
      </c>
      <c r="E87" s="330">
        <f t="shared" si="1"/>
        <v>5.9856628800096292</v>
      </c>
      <c r="F87" s="540"/>
      <c r="G87" s="540"/>
      <c r="H87" s="540"/>
      <c r="I87" s="540"/>
      <c r="J87" s="540"/>
      <c r="K87" s="540"/>
      <c r="L87" s="540"/>
      <c r="M87" s="540"/>
      <c r="N87" s="540"/>
      <c r="O87" s="540"/>
      <c r="P87" s="540"/>
      <c r="Q87" s="540"/>
      <c r="R87" s="540"/>
    </row>
    <row r="88" spans="1:18" ht="14.45">
      <c r="A88" s="540"/>
      <c r="B88" s="6" t="s">
        <v>129</v>
      </c>
      <c r="C88" s="447">
        <v>125.2423465</v>
      </c>
      <c r="D88" s="82">
        <v>2087.0473919999999</v>
      </c>
      <c r="E88" s="330">
        <f t="shared" si="1"/>
        <v>6.000934477102664</v>
      </c>
      <c r="F88" s="540"/>
      <c r="G88" s="540"/>
      <c r="H88" s="540"/>
      <c r="I88" s="540"/>
      <c r="J88" s="540"/>
      <c r="K88" s="540"/>
      <c r="L88" s="540"/>
      <c r="M88" s="540"/>
      <c r="N88" s="540"/>
      <c r="O88" s="540"/>
      <c r="P88" s="540"/>
      <c r="Q88" s="540"/>
      <c r="R88" s="540"/>
    </row>
    <row r="89" spans="1:18" ht="14.45">
      <c r="A89" s="540"/>
      <c r="B89" s="331">
        <v>2008</v>
      </c>
      <c r="C89" s="448">
        <f t="shared" ref="C89:C109" ca="1" si="2">(OFFSET($C$7,4*(ROW()-ROW($C$89)),0))</f>
        <v>98.277000000000001</v>
      </c>
      <c r="D89" s="332">
        <f t="shared" ref="D89:D109" ca="1" si="3">(OFFSET($D$7,4*(ROW()-ROW($D$89)),0))</f>
        <v>1021.02</v>
      </c>
      <c r="E89" s="333">
        <f t="shared" ref="E89:E109" ca="1" si="4">(OFFSET($E$7,4*(ROW()-ROW($E$89)),0))</f>
        <v>9.6253746253746257</v>
      </c>
      <c r="F89" s="540"/>
      <c r="G89" s="540"/>
      <c r="H89" s="540"/>
      <c r="I89" s="540"/>
      <c r="J89" s="540"/>
      <c r="K89" s="540"/>
      <c r="L89" s="540"/>
      <c r="M89" s="540"/>
      <c r="N89" s="540"/>
      <c r="O89" s="540"/>
      <c r="P89" s="540"/>
      <c r="Q89" s="540"/>
      <c r="R89" s="540"/>
    </row>
    <row r="90" spans="1:18" ht="14.45">
      <c r="A90" s="540"/>
      <c r="B90" s="13">
        <f>B89+1</f>
        <v>2009</v>
      </c>
      <c r="C90" s="247">
        <f t="shared" ca="1" si="2"/>
        <v>71.739000000000004</v>
      </c>
      <c r="D90" s="186">
        <f t="shared" ca="1" si="3"/>
        <v>1047.182</v>
      </c>
      <c r="E90" s="334">
        <f t="shared" ca="1" si="4"/>
        <v>6.8506716120024986</v>
      </c>
      <c r="F90" s="540"/>
      <c r="G90" s="540"/>
      <c r="H90" s="540"/>
      <c r="I90" s="540"/>
      <c r="J90" s="540"/>
      <c r="K90" s="540"/>
      <c r="L90" s="540"/>
      <c r="M90" s="540"/>
      <c r="N90" s="540"/>
      <c r="O90" s="540"/>
      <c r="P90" s="540"/>
      <c r="Q90" s="540"/>
      <c r="R90" s="540"/>
    </row>
    <row r="91" spans="1:18" ht="14.45">
      <c r="A91" s="540"/>
      <c r="B91" s="13">
        <f t="shared" ref="B91:B104" si="5">B90+1</f>
        <v>2010</v>
      </c>
      <c r="C91" s="247">
        <f t="shared" ca="1" si="2"/>
        <v>64.617999999999995</v>
      </c>
      <c r="D91" s="186">
        <f t="shared" ca="1" si="3"/>
        <v>1067.6300000000001</v>
      </c>
      <c r="E91" s="334">
        <f t="shared" ca="1" si="4"/>
        <v>6.0524713618013717</v>
      </c>
      <c r="F91" s="540"/>
      <c r="G91" s="540"/>
      <c r="H91" s="540"/>
      <c r="I91" s="540"/>
      <c r="J91" s="540"/>
      <c r="K91" s="540"/>
      <c r="L91" s="540"/>
      <c r="M91" s="540"/>
      <c r="N91" s="540"/>
      <c r="O91" s="540"/>
      <c r="P91" s="540"/>
      <c r="Q91" s="540"/>
      <c r="R91" s="540"/>
    </row>
    <row r="92" spans="1:18" ht="14.45">
      <c r="A92" s="540"/>
      <c r="B92" s="13">
        <f t="shared" si="5"/>
        <v>2011</v>
      </c>
      <c r="C92" s="247">
        <f t="shared" ca="1" si="2"/>
        <v>61.991999999999997</v>
      </c>
      <c r="D92" s="186">
        <f t="shared" ca="1" si="3"/>
        <v>1083.67</v>
      </c>
      <c r="E92" s="334">
        <f t="shared" ca="1" si="4"/>
        <v>5.7205606872941015</v>
      </c>
      <c r="F92" s="540"/>
      <c r="G92" s="540"/>
      <c r="H92" s="540"/>
      <c r="I92" s="540"/>
      <c r="J92" s="540"/>
      <c r="K92" s="540"/>
      <c r="L92" s="540"/>
      <c r="M92" s="540"/>
      <c r="N92" s="540"/>
      <c r="O92" s="540"/>
      <c r="P92" s="540"/>
      <c r="Q92" s="540"/>
      <c r="R92" s="540"/>
    </row>
    <row r="93" spans="1:18" ht="14.45">
      <c r="A93" s="540"/>
      <c r="B93" s="13">
        <f t="shared" si="5"/>
        <v>2012</v>
      </c>
      <c r="C93" s="247">
        <f t="shared" ca="1" si="2"/>
        <v>61.506</v>
      </c>
      <c r="D93" s="186">
        <f t="shared" ca="1" si="3"/>
        <v>1128.9359999999999</v>
      </c>
      <c r="E93" s="334">
        <f t="shared" ca="1" si="4"/>
        <v>5.4481387784604269</v>
      </c>
      <c r="F93" s="540"/>
      <c r="G93" s="540"/>
      <c r="H93" s="540"/>
      <c r="I93" s="540"/>
      <c r="J93" s="540"/>
      <c r="K93" s="540"/>
      <c r="L93" s="540"/>
      <c r="M93" s="540"/>
      <c r="N93" s="540"/>
      <c r="O93" s="540"/>
      <c r="P93" s="540"/>
      <c r="Q93" s="540"/>
      <c r="R93" s="540"/>
    </row>
    <row r="94" spans="1:18" ht="14.45">
      <c r="A94" s="540"/>
      <c r="B94" s="13">
        <f t="shared" si="5"/>
        <v>2013</v>
      </c>
      <c r="C94" s="247">
        <f t="shared" ca="1" si="2"/>
        <v>61.118000000000002</v>
      </c>
      <c r="D94" s="186">
        <f t="shared" ca="1" si="3"/>
        <v>1175.806</v>
      </c>
      <c r="E94" s="334">
        <f t="shared" ca="1" si="4"/>
        <v>5.197966331180484</v>
      </c>
      <c r="F94" s="540"/>
      <c r="G94" s="540"/>
      <c r="H94" s="540"/>
      <c r="I94" s="540"/>
      <c r="J94" s="540"/>
      <c r="K94" s="540"/>
      <c r="L94" s="540"/>
      <c r="M94" s="540"/>
      <c r="N94" s="540"/>
      <c r="O94" s="540"/>
      <c r="P94" s="540"/>
      <c r="Q94" s="540"/>
      <c r="R94" s="540"/>
    </row>
    <row r="95" spans="1:18" ht="14.45">
      <c r="A95" s="540"/>
      <c r="B95" s="13">
        <f t="shared" si="5"/>
        <v>2014</v>
      </c>
      <c r="C95" s="247">
        <f t="shared" ca="1" si="2"/>
        <v>59.843000000000004</v>
      </c>
      <c r="D95" s="186">
        <f t="shared" ca="1" si="3"/>
        <v>1216.953</v>
      </c>
      <c r="E95" s="334">
        <f t="shared" ca="1" si="4"/>
        <v>4.9174454559872078</v>
      </c>
      <c r="F95" s="540"/>
      <c r="G95" s="540"/>
      <c r="H95" s="540"/>
      <c r="I95" s="540"/>
      <c r="J95" s="540"/>
      <c r="K95" s="540"/>
      <c r="L95" s="540"/>
      <c r="M95" s="540"/>
      <c r="N95" s="540"/>
      <c r="O95" s="540"/>
      <c r="P95" s="540"/>
      <c r="Q95" s="540"/>
      <c r="R95" s="540"/>
    </row>
    <row r="96" spans="1:18" ht="14.45">
      <c r="A96" s="540"/>
      <c r="B96" s="13">
        <f t="shared" si="5"/>
        <v>2015</v>
      </c>
      <c r="C96" s="247">
        <f t="shared" ca="1" si="2"/>
        <v>57.613</v>
      </c>
      <c r="D96" s="186">
        <f t="shared" ca="1" si="3"/>
        <v>1286.21</v>
      </c>
      <c r="E96" s="334">
        <f t="shared" ca="1" si="4"/>
        <v>4.4792840982421218</v>
      </c>
      <c r="F96" s="540"/>
      <c r="G96" s="540"/>
      <c r="H96" s="540"/>
      <c r="I96" s="540"/>
      <c r="J96" s="540"/>
      <c r="K96" s="540"/>
      <c r="L96" s="540"/>
      <c r="M96" s="540"/>
      <c r="N96" s="540"/>
      <c r="O96" s="540"/>
      <c r="P96" s="540"/>
      <c r="Q96" s="540"/>
      <c r="R96" s="540"/>
    </row>
    <row r="97" spans="2:5" ht="14.45">
      <c r="B97" s="13">
        <f t="shared" si="5"/>
        <v>2016</v>
      </c>
      <c r="C97" s="247">
        <f t="shared" ca="1" si="2"/>
        <v>57.529000000000003</v>
      </c>
      <c r="D97" s="186">
        <f t="shared" ca="1" si="3"/>
        <v>1311.367</v>
      </c>
      <c r="E97" s="334">
        <f t="shared" ca="1" si="4"/>
        <v>4.3869488861623029</v>
      </c>
    </row>
    <row r="98" spans="2:5" ht="14.45">
      <c r="B98" s="13">
        <f t="shared" si="5"/>
        <v>2017</v>
      </c>
      <c r="C98" s="247">
        <f t="shared" ca="1" si="2"/>
        <v>55.664000000000001</v>
      </c>
      <c r="D98" s="186">
        <f t="shared" ca="1" si="3"/>
        <v>1347.0730000000001</v>
      </c>
      <c r="E98" s="334">
        <f t="shared" ca="1" si="4"/>
        <v>4.1322185211937281</v>
      </c>
    </row>
    <row r="99" spans="2:5" ht="14.45">
      <c r="B99" s="13">
        <f t="shared" si="5"/>
        <v>2018</v>
      </c>
      <c r="C99" s="247">
        <f t="shared" ca="1" si="2"/>
        <v>56.661000000000001</v>
      </c>
      <c r="D99" s="186">
        <f t="shared" ca="1" si="3"/>
        <v>1402.4390000000001</v>
      </c>
      <c r="E99" s="334">
        <f t="shared" ca="1" si="4"/>
        <v>4.040175722437839</v>
      </c>
    </row>
    <row r="100" spans="2:5" ht="14.45">
      <c r="B100" s="13">
        <f t="shared" si="5"/>
        <v>2019</v>
      </c>
      <c r="C100" s="247">
        <f t="shared" ca="1" si="2"/>
        <v>57.231000000000002</v>
      </c>
      <c r="D100" s="186">
        <f t="shared" ca="1" si="3"/>
        <v>1452.962</v>
      </c>
      <c r="E100" s="334">
        <f t="shared" ca="1" si="4"/>
        <v>3.9389192559750361</v>
      </c>
    </row>
    <row r="101" spans="2:5" ht="14.45">
      <c r="B101" s="13">
        <f t="shared" si="5"/>
        <v>2020</v>
      </c>
      <c r="C101" s="247">
        <f t="shared" ca="1" si="2"/>
        <v>54.427</v>
      </c>
      <c r="D101" s="186">
        <f t="shared" ca="1" si="3"/>
        <v>1453.866</v>
      </c>
      <c r="E101" s="334">
        <f t="shared" ca="1" si="4"/>
        <v>3.7436049814769721</v>
      </c>
    </row>
    <row r="102" spans="2:5" ht="14.45">
      <c r="B102" s="13">
        <f t="shared" si="5"/>
        <v>2021</v>
      </c>
      <c r="C102" s="247">
        <f t="shared" ca="1" si="2"/>
        <v>52.25</v>
      </c>
      <c r="D102" s="186">
        <f t="shared" ca="1" si="3"/>
        <v>1508.2190000000001</v>
      </c>
      <c r="E102" s="334">
        <f t="shared" ca="1" si="4"/>
        <v>3.4643509994238237</v>
      </c>
    </row>
    <row r="103" spans="2:5" ht="14.45">
      <c r="B103" s="13">
        <f t="shared" si="5"/>
        <v>2022</v>
      </c>
      <c r="C103" s="247">
        <f t="shared" ca="1" si="2"/>
        <v>57.067</v>
      </c>
      <c r="D103" s="186">
        <f t="shared" ca="1" si="3"/>
        <v>1604.077</v>
      </c>
      <c r="E103" s="334">
        <f t="shared" ca="1" si="4"/>
        <v>3.5576222338453825</v>
      </c>
    </row>
    <row r="104" spans="2:5" ht="14.45">
      <c r="B104" s="13">
        <f t="shared" si="5"/>
        <v>2023</v>
      </c>
      <c r="C104" s="247">
        <f t="shared" ca="1" si="2"/>
        <v>77.606569499999992</v>
      </c>
      <c r="D104" s="186">
        <f t="shared" ca="1" si="3"/>
        <v>1741.610224</v>
      </c>
      <c r="E104" s="334">
        <f t="shared" ca="1" si="4"/>
        <v>4.456023996101667</v>
      </c>
    </row>
    <row r="105" spans="2:5" ht="14.45">
      <c r="B105" s="13">
        <v>2024</v>
      </c>
      <c r="C105" s="247">
        <f t="shared" ca="1" si="2"/>
        <v>108.7054071</v>
      </c>
      <c r="D105" s="186">
        <f t="shared" ca="1" si="3"/>
        <v>1797.26152</v>
      </c>
      <c r="E105" s="334">
        <f t="shared" ca="1" si="4"/>
        <v>6.0483911712525842</v>
      </c>
    </row>
    <row r="106" spans="2:5" ht="14.45">
      <c r="B106" s="13">
        <v>2025</v>
      </c>
      <c r="C106" s="247">
        <f t="shared" ca="1" si="2"/>
        <v>109.5475172</v>
      </c>
      <c r="D106" s="186">
        <f t="shared" ca="1" si="3"/>
        <v>1868.943544</v>
      </c>
      <c r="E106" s="334">
        <f t="shared" ca="1" si="4"/>
        <v>5.8614674344598612</v>
      </c>
    </row>
    <row r="107" spans="2:5" ht="14.45">
      <c r="B107" s="13">
        <v>2026</v>
      </c>
      <c r="C107" s="247">
        <f t="shared" ca="1" si="2"/>
        <v>111.64978399999998</v>
      </c>
      <c r="D107" s="186">
        <f t="shared" ca="1" si="3"/>
        <v>1925.470345</v>
      </c>
      <c r="E107" s="334">
        <f t="shared" ca="1" si="4"/>
        <v>5.7985719847583521</v>
      </c>
    </row>
    <row r="108" spans="2:5" ht="14.45">
      <c r="B108" s="13">
        <v>2027</v>
      </c>
      <c r="C108" s="247">
        <f t="shared" ca="1" si="2"/>
        <v>118.1843604</v>
      </c>
      <c r="D108" s="186">
        <f t="shared" ca="1" si="3"/>
        <v>1989.3244690000001</v>
      </c>
      <c r="E108" s="334">
        <f t="shared" ca="1" si="4"/>
        <v>5.9409293074954874</v>
      </c>
    </row>
    <row r="109" spans="2:5" ht="14.45">
      <c r="B109" s="13">
        <v>2028</v>
      </c>
      <c r="C109" s="247">
        <f t="shared" ca="1" si="2"/>
        <v>123.7145294</v>
      </c>
      <c r="D109" s="186">
        <f t="shared" ca="1" si="3"/>
        <v>2066.847597</v>
      </c>
      <c r="E109" s="334">
        <f t="shared" ca="1" si="4"/>
        <v>5.9856628800096292</v>
      </c>
    </row>
    <row r="110" spans="2:5" ht="14.45">
      <c r="B110" s="331" t="s">
        <v>130</v>
      </c>
      <c r="C110" s="448">
        <f t="shared" ref="C110:C130" ca="1" si="6">OFFSET($C$8,4*(ROW()-ROW($C$110)),0)</f>
        <v>92.733000000000004</v>
      </c>
      <c r="D110" s="332">
        <f t="shared" ref="D110:D130" ca="1" si="7">OFFSET($D$8,4*(ROW()-ROW($D$110)),0)</f>
        <v>1027.386</v>
      </c>
      <c r="E110" s="333">
        <f t="shared" ref="E110:E130" ca="1" si="8">OFFSET($E$8,4*(ROW()-ROW($E$110)),0)</f>
        <v>9.0261109261757504</v>
      </c>
    </row>
    <row r="111" spans="2:5" ht="14.45">
      <c r="B111" s="13" t="s">
        <v>131</v>
      </c>
      <c r="C111" s="247">
        <f t="shared" ca="1" si="6"/>
        <v>68.974000000000004</v>
      </c>
      <c r="D111" s="186">
        <f t="shared" ca="1" si="7"/>
        <v>1055.037</v>
      </c>
      <c r="E111" s="334">
        <f t="shared" ca="1" si="8"/>
        <v>6.5375906247837765</v>
      </c>
    </row>
    <row r="112" spans="2:5" ht="14.45">
      <c r="B112" s="13" t="s">
        <v>132</v>
      </c>
      <c r="C112" s="247">
        <f t="shared" ca="1" si="6"/>
        <v>63.95</v>
      </c>
      <c r="D112" s="186">
        <f t="shared" ca="1" si="7"/>
        <v>1069.191</v>
      </c>
      <c r="E112" s="334">
        <f t="shared" ca="1" si="8"/>
        <v>5.9811577164416843</v>
      </c>
    </row>
    <row r="113" spans="2:5" ht="14.45">
      <c r="B113" s="13" t="s">
        <v>133</v>
      </c>
      <c r="C113" s="247">
        <f t="shared" ca="1" si="6"/>
        <v>61.631</v>
      </c>
      <c r="D113" s="186">
        <f t="shared" ca="1" si="7"/>
        <v>1097.258</v>
      </c>
      <c r="E113" s="334">
        <f t="shared" ca="1" si="8"/>
        <v>5.6168193806743716</v>
      </c>
    </row>
    <row r="114" spans="2:5" ht="14.45">
      <c r="B114" s="13" t="s">
        <v>134</v>
      </c>
      <c r="C114" s="247">
        <f t="shared" ca="1" si="6"/>
        <v>61.295999999999999</v>
      </c>
      <c r="D114" s="186">
        <f t="shared" ca="1" si="7"/>
        <v>1133.7470000000001</v>
      </c>
      <c r="E114" s="334">
        <f t="shared" ca="1" si="8"/>
        <v>5.4064972167511796</v>
      </c>
    </row>
    <row r="115" spans="2:5" ht="14.45">
      <c r="B115" s="13" t="s">
        <v>135</v>
      </c>
      <c r="C115" s="247">
        <f t="shared" ca="1" si="6"/>
        <v>60.978000000000002</v>
      </c>
      <c r="D115" s="186">
        <f t="shared" ca="1" si="7"/>
        <v>1193.153</v>
      </c>
      <c r="E115" s="334">
        <f t="shared" ca="1" si="8"/>
        <v>5.1106605774783285</v>
      </c>
    </row>
    <row r="116" spans="2:5" ht="14.45">
      <c r="B116" s="13" t="s">
        <v>136</v>
      </c>
      <c r="C116" s="247">
        <f t="shared" ca="1" si="6"/>
        <v>59.191000000000003</v>
      </c>
      <c r="D116" s="186">
        <f t="shared" ca="1" si="7"/>
        <v>1227.269</v>
      </c>
      <c r="E116" s="334">
        <f t="shared" ca="1" si="8"/>
        <v>4.8229850179544993</v>
      </c>
    </row>
    <row r="117" spans="2:5" ht="14.45">
      <c r="B117" s="13" t="s">
        <v>137</v>
      </c>
      <c r="C117" s="247">
        <f t="shared" ca="1" si="6"/>
        <v>57.709000000000003</v>
      </c>
      <c r="D117" s="186">
        <f t="shared" ca="1" si="7"/>
        <v>1300.8030000000001</v>
      </c>
      <c r="E117" s="334">
        <f t="shared" ca="1" si="8"/>
        <v>4.4364135076564244</v>
      </c>
    </row>
    <row r="118" spans="2:5" ht="14.45">
      <c r="B118" s="13" t="s">
        <v>138</v>
      </c>
      <c r="C118" s="247">
        <f t="shared" ca="1" si="6"/>
        <v>56.866</v>
      </c>
      <c r="D118" s="186">
        <f t="shared" ca="1" si="7"/>
        <v>1312.9369999999999</v>
      </c>
      <c r="E118" s="334">
        <f t="shared" ca="1" si="8"/>
        <v>4.3312055338527289</v>
      </c>
    </row>
    <row r="119" spans="2:5" ht="14.45">
      <c r="B119" s="13" t="s">
        <v>139</v>
      </c>
      <c r="C119" s="247">
        <f t="shared" ca="1" si="6"/>
        <v>55.808</v>
      </c>
      <c r="D119" s="186">
        <f t="shared" ca="1" si="7"/>
        <v>1366.8140000000001</v>
      </c>
      <c r="E119" s="334">
        <f t="shared" ca="1" si="8"/>
        <v>4.083072020040766</v>
      </c>
    </row>
    <row r="120" spans="2:5" ht="14.45">
      <c r="B120" s="13" t="s">
        <v>140</v>
      </c>
      <c r="C120" s="247">
        <f t="shared" ca="1" si="6"/>
        <v>56.906999999999996</v>
      </c>
      <c r="D120" s="186">
        <f t="shared" ca="1" si="7"/>
        <v>1410.877</v>
      </c>
      <c r="E120" s="334">
        <f t="shared" ca="1" si="8"/>
        <v>4.0334486989298144</v>
      </c>
    </row>
    <row r="121" spans="2:5" ht="14.45">
      <c r="B121" s="13" t="s">
        <v>141</v>
      </c>
      <c r="C121" s="247">
        <f t="shared" ca="1" si="6"/>
        <v>57.412999999999997</v>
      </c>
      <c r="D121" s="186">
        <f t="shared" ca="1" si="7"/>
        <v>1458.896</v>
      </c>
      <c r="E121" s="334">
        <f t="shared" ca="1" si="8"/>
        <v>3.9353730492098138</v>
      </c>
    </row>
    <row r="122" spans="2:5" ht="14.45">
      <c r="B122" s="13" t="s">
        <v>142</v>
      </c>
      <c r="C122" s="247">
        <f t="shared" ca="1" si="6"/>
        <v>53.1</v>
      </c>
      <c r="D122" s="186">
        <f t="shared" ca="1" si="7"/>
        <v>1465.472</v>
      </c>
      <c r="E122" s="334">
        <f t="shared" ca="1" si="8"/>
        <v>3.6234059743209013</v>
      </c>
    </row>
    <row r="123" spans="2:5" ht="14.45">
      <c r="B123" s="13" t="s">
        <v>143</v>
      </c>
      <c r="C123" s="247">
        <f t="shared" ca="1" si="6"/>
        <v>52.341000000000001</v>
      </c>
      <c r="D123" s="186">
        <f t="shared" ca="1" si="7"/>
        <v>1522.896</v>
      </c>
      <c r="E123" s="334">
        <f t="shared" ca="1" si="8"/>
        <v>3.4369385696725185</v>
      </c>
    </row>
    <row r="124" spans="2:5" ht="14.45">
      <c r="B124" s="13" t="s">
        <v>144</v>
      </c>
      <c r="C124" s="247">
        <f t="shared" ca="1" si="6"/>
        <v>60.496000000000002</v>
      </c>
      <c r="D124" s="186">
        <f t="shared" ca="1" si="7"/>
        <v>1639.5889999999999</v>
      </c>
      <c r="E124" s="334">
        <f t="shared" ca="1" si="8"/>
        <v>3.6897051639160794</v>
      </c>
    </row>
    <row r="125" spans="2:5" ht="14.45">
      <c r="B125" s="13" t="s">
        <v>145</v>
      </c>
      <c r="C125" s="247">
        <f t="shared" ca="1" si="6"/>
        <v>86.584906500000002</v>
      </c>
      <c r="D125" s="186">
        <f t="shared" ca="1" si="7"/>
        <v>1757.826059</v>
      </c>
      <c r="E125" s="334">
        <f t="shared" ca="1" si="8"/>
        <v>4.9256811307744988</v>
      </c>
    </row>
    <row r="126" spans="2:5" ht="14.45">
      <c r="B126" s="13" t="s">
        <v>146</v>
      </c>
      <c r="C126" s="247">
        <f t="shared" ca="1" si="6"/>
        <v>110.77000289999999</v>
      </c>
      <c r="D126" s="186">
        <f t="shared" ca="1" si="7"/>
        <v>1818.995594</v>
      </c>
      <c r="E126" s="334">
        <f t="shared" ca="1" si="8"/>
        <v>6.0896245854238167</v>
      </c>
    </row>
    <row r="127" spans="2:5" ht="14.45">
      <c r="B127" s="13" t="s">
        <v>147</v>
      </c>
      <c r="C127" s="247">
        <f t="shared" ca="1" si="6"/>
        <v>109.21572140000001</v>
      </c>
      <c r="D127" s="186">
        <f t="shared" ca="1" si="7"/>
        <v>1883.2881669999999</v>
      </c>
      <c r="E127" s="334">
        <f t="shared" ca="1" si="8"/>
        <v>5.799203930324488</v>
      </c>
    </row>
    <row r="128" spans="2:5" ht="14.45">
      <c r="B128" s="13" t="s">
        <v>148</v>
      </c>
      <c r="C128" s="247">
        <f t="shared" ca="1" si="6"/>
        <v>113.23365609999999</v>
      </c>
      <c r="D128" s="186">
        <f t="shared" ca="1" si="7"/>
        <v>1940.0784099999998</v>
      </c>
      <c r="E128" s="334">
        <f t="shared" ca="1" si="8"/>
        <v>5.8365504979770382</v>
      </c>
    </row>
    <row r="129" spans="2:5" ht="14.45">
      <c r="B129" s="13" t="s">
        <v>149</v>
      </c>
      <c r="C129" s="247">
        <f t="shared" ca="1" si="6"/>
        <v>119.65210210000002</v>
      </c>
      <c r="D129" s="186">
        <f t="shared" ca="1" si="7"/>
        <v>2007.7326399999999</v>
      </c>
      <c r="E129" s="334">
        <f t="shared" ca="1" si="8"/>
        <v>5.9595635253506671</v>
      </c>
    </row>
    <row r="130" spans="2:5" ht="15" thickBot="1">
      <c r="B130" s="13" t="s">
        <v>150</v>
      </c>
      <c r="C130" s="247">
        <f t="shared" ca="1" si="6"/>
        <v>125.2423465</v>
      </c>
      <c r="D130" s="186">
        <f t="shared" ca="1" si="7"/>
        <v>2087.0473919999999</v>
      </c>
      <c r="E130" s="334">
        <f t="shared" ca="1" si="8"/>
        <v>6.000934477102664</v>
      </c>
    </row>
    <row r="131" spans="2:5" ht="15" customHeight="1">
      <c r="B131" s="707" t="s">
        <v>292</v>
      </c>
      <c r="C131" s="708"/>
      <c r="D131" s="708"/>
      <c r="E131" s="709"/>
    </row>
    <row r="132" spans="2:5" ht="15" customHeight="1">
      <c r="B132" s="702" t="s">
        <v>639</v>
      </c>
      <c r="C132" s="703"/>
      <c r="D132" s="703"/>
      <c r="E132" s="704"/>
    </row>
    <row r="133" spans="2:5" ht="15" customHeight="1">
      <c r="B133" s="702" t="s">
        <v>640</v>
      </c>
      <c r="C133" s="703"/>
      <c r="D133" s="703"/>
      <c r="E133" s="704"/>
    </row>
    <row r="134" spans="2:5" ht="15" customHeight="1" thickBot="1">
      <c r="B134" s="710" t="s">
        <v>641</v>
      </c>
      <c r="C134" s="727"/>
      <c r="D134" s="727"/>
      <c r="E134" s="728"/>
    </row>
  </sheetData>
  <mergeCells count="5">
    <mergeCell ref="B2:E2"/>
    <mergeCell ref="B131:E131"/>
    <mergeCell ref="B132:E132"/>
    <mergeCell ref="B133:E133"/>
    <mergeCell ref="B134:E134"/>
  </mergeCells>
  <phoneticPr fontId="93" type="noConversion"/>
  <hyperlinks>
    <hyperlink ref="A1" location="Contents!A1" display="Back to contents" xr:uid="{73335F35-D089-4A34-8F64-576D9C657658}"/>
  </hyperlinks>
  <pageMargins left="0.70866141732283472" right="0.70866141732283472" top="0.74803149606299213" bottom="0.74803149606299213" header="0.31496062992125984" footer="0.31496062992125984"/>
  <pageSetup paperSize="9" scale="47" orientation="portrait" r:id="rId1"/>
  <headerFooter>
    <oddHeader>&amp;C&amp;8March 2018 Economic and fiscal outlook: Supplementary economy tables</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873A8-E64F-4E4C-9918-F40F17A8AE0A}">
  <sheetPr>
    <tabColor theme="6"/>
  </sheetPr>
  <dimension ref="A1:I32"/>
  <sheetViews>
    <sheetView zoomScaleNormal="100" zoomScaleSheetLayoutView="100" workbookViewId="0"/>
  </sheetViews>
  <sheetFormatPr defaultColWidth="8.875" defaultRowHeight="14.45"/>
  <cols>
    <col min="1" max="1" width="9.125" style="5" customWidth="1"/>
    <col min="2" max="2" width="33.125" style="5" customWidth="1"/>
    <col min="3" max="7" width="10.125" style="5" customWidth="1"/>
    <col min="8" max="16384" width="8.875" style="5"/>
  </cols>
  <sheetData>
    <row r="1" spans="1:9" ht="33.75" customHeight="1" thickBot="1">
      <c r="A1" s="9" t="s">
        <v>24</v>
      </c>
      <c r="B1" s="412"/>
      <c r="C1" s="412"/>
      <c r="D1" s="412"/>
      <c r="E1" s="412"/>
      <c r="F1" s="412"/>
      <c r="G1" s="412"/>
      <c r="H1" s="412"/>
      <c r="I1" s="412"/>
    </row>
    <row r="2" spans="1:9" ht="20.25" customHeight="1" thickBot="1">
      <c r="A2" s="75"/>
      <c r="B2" s="673" t="s">
        <v>642</v>
      </c>
      <c r="C2" s="674"/>
      <c r="D2" s="674"/>
      <c r="E2" s="674"/>
      <c r="F2" s="674"/>
      <c r="G2" s="674"/>
      <c r="H2" s="674"/>
      <c r="I2" s="674"/>
    </row>
    <row r="3" spans="1:9" ht="15.6">
      <c r="B3" s="411"/>
      <c r="C3" s="354"/>
      <c r="D3" s="354" t="s">
        <v>145</v>
      </c>
      <c r="E3" s="354" t="s">
        <v>146</v>
      </c>
      <c r="F3" s="354" t="s">
        <v>147</v>
      </c>
      <c r="G3" s="354" t="s">
        <v>148</v>
      </c>
      <c r="H3" s="354" t="s">
        <v>149</v>
      </c>
      <c r="I3" s="380" t="s">
        <v>150</v>
      </c>
    </row>
    <row r="4" spans="1:9" ht="19.5" customHeight="1">
      <c r="B4" s="317" t="s">
        <v>643</v>
      </c>
      <c r="C4" s="318"/>
      <c r="D4" s="318"/>
      <c r="E4" s="318"/>
      <c r="F4" s="318"/>
      <c r="G4" s="318"/>
      <c r="H4" s="318"/>
      <c r="I4" s="729"/>
    </row>
    <row r="5" spans="1:9" ht="15.75" customHeight="1">
      <c r="B5" s="355" t="s">
        <v>644</v>
      </c>
      <c r="C5" s="82"/>
      <c r="D5" s="82">
        <v>0.5</v>
      </c>
      <c r="E5" s="82">
        <v>13.4</v>
      </c>
      <c r="F5" s="82">
        <v>0.5</v>
      </c>
      <c r="G5" s="82">
        <v>0.5</v>
      </c>
      <c r="H5" s="82">
        <v>0.5</v>
      </c>
      <c r="I5" s="381">
        <v>0.5</v>
      </c>
    </row>
    <row r="6" spans="1:9" ht="15.75" customHeight="1">
      <c r="B6" s="355" t="s">
        <v>645</v>
      </c>
      <c r="C6" s="82"/>
      <c r="D6" s="82">
        <v>4</v>
      </c>
      <c r="E6" s="82">
        <v>4</v>
      </c>
      <c r="F6" s="82">
        <v>4</v>
      </c>
      <c r="G6" s="82">
        <v>4</v>
      </c>
      <c r="H6" s="410">
        <v>4</v>
      </c>
      <c r="I6" s="381">
        <v>4</v>
      </c>
    </row>
    <row r="7" spans="1:9" ht="15.75" customHeight="1">
      <c r="B7" s="356" t="s">
        <v>646</v>
      </c>
      <c r="C7" s="311"/>
      <c r="D7" s="311">
        <v>4</v>
      </c>
      <c r="E7" s="311">
        <v>4</v>
      </c>
      <c r="F7" s="311">
        <v>4</v>
      </c>
      <c r="G7" s="311">
        <v>4</v>
      </c>
      <c r="H7" s="243">
        <v>4</v>
      </c>
      <c r="I7" s="146">
        <v>4</v>
      </c>
    </row>
    <row r="8" spans="1:9" ht="18.75" customHeight="1">
      <c r="B8" s="357" t="s">
        <v>647</v>
      </c>
      <c r="C8" s="382"/>
      <c r="D8" s="382"/>
      <c r="E8" s="382"/>
      <c r="F8" s="382"/>
      <c r="G8" s="382"/>
      <c r="H8" s="409"/>
      <c r="I8" s="147"/>
    </row>
    <row r="9" spans="1:9" ht="15.75" customHeight="1">
      <c r="B9" s="355" t="s">
        <v>648</v>
      </c>
      <c r="C9" s="82"/>
      <c r="D9" s="82">
        <v>7.2</v>
      </c>
      <c r="E9" s="82">
        <v>7.8</v>
      </c>
      <c r="F9" s="234">
        <v>2.7</v>
      </c>
      <c r="G9" s="234">
        <v>2.7</v>
      </c>
      <c r="H9" s="234">
        <v>2.7</v>
      </c>
      <c r="I9" s="148">
        <v>3.1</v>
      </c>
    </row>
    <row r="10" spans="1:9" ht="15.75" customHeight="1" thickBot="1">
      <c r="B10" s="355" t="s">
        <v>649</v>
      </c>
      <c r="C10" s="82"/>
      <c r="D10" s="82">
        <v>7.2</v>
      </c>
      <c r="E10" s="82">
        <v>7.6</v>
      </c>
      <c r="F10" s="82">
        <v>2.8</v>
      </c>
      <c r="G10" s="82">
        <v>2.8</v>
      </c>
      <c r="H10" s="82">
        <v>2.8</v>
      </c>
      <c r="I10" s="346">
        <v>3.2</v>
      </c>
    </row>
    <row r="11" spans="1:9">
      <c r="B11" s="711" t="s">
        <v>292</v>
      </c>
      <c r="C11" s="712"/>
      <c r="D11" s="712"/>
      <c r="E11" s="712"/>
      <c r="F11" s="712"/>
      <c r="G11" s="712"/>
      <c r="H11" s="712"/>
      <c r="I11" s="713"/>
    </row>
    <row r="12" spans="1:9" ht="33" customHeight="1">
      <c r="B12" s="714" t="s">
        <v>650</v>
      </c>
      <c r="C12" s="636"/>
      <c r="D12" s="636"/>
      <c r="E12" s="636"/>
      <c r="F12" s="636"/>
      <c r="G12" s="636"/>
      <c r="H12" s="636"/>
      <c r="I12" s="715"/>
    </row>
    <row r="13" spans="1:9" ht="33" customHeight="1" thickBot="1">
      <c r="B13" s="716" t="s">
        <v>651</v>
      </c>
      <c r="C13" s="717"/>
      <c r="D13" s="717"/>
      <c r="E13" s="717"/>
      <c r="F13" s="717"/>
      <c r="G13" s="717"/>
      <c r="H13" s="717"/>
      <c r="I13" s="718"/>
    </row>
    <row r="17" spans="2:7">
      <c r="B17" s="149"/>
    </row>
    <row r="18" spans="2:7">
      <c r="C18" s="10"/>
      <c r="D18" s="10"/>
      <c r="E18" s="10"/>
    </row>
    <row r="19" spans="2:7">
      <c r="C19" s="10"/>
      <c r="D19" s="28"/>
      <c r="E19" s="10"/>
    </row>
    <row r="20" spans="2:7">
      <c r="C20" s="10"/>
      <c r="D20" s="10"/>
      <c r="E20" s="10"/>
      <c r="F20" s="10"/>
      <c r="G20" s="10"/>
    </row>
    <row r="21" spans="2:7">
      <c r="C21" s="10"/>
      <c r="D21" s="10"/>
      <c r="E21" s="10"/>
      <c r="F21" s="10"/>
      <c r="G21" s="10"/>
    </row>
    <row r="22" spans="2:7">
      <c r="C22" s="10"/>
      <c r="D22" s="10"/>
      <c r="E22" s="10"/>
      <c r="F22" s="10"/>
      <c r="G22" s="10"/>
    </row>
    <row r="23" spans="2:7">
      <c r="C23" s="10"/>
      <c r="D23" s="10"/>
      <c r="E23" s="10"/>
      <c r="F23" s="10"/>
      <c r="G23" s="10"/>
    </row>
    <row r="24" spans="2:7">
      <c r="C24" s="10"/>
      <c r="D24" s="10"/>
      <c r="E24" s="10"/>
      <c r="F24" s="10"/>
      <c r="G24" s="10"/>
    </row>
    <row r="25" spans="2:7">
      <c r="C25" s="10"/>
      <c r="D25" s="10"/>
      <c r="E25" s="10"/>
      <c r="F25" s="10"/>
      <c r="G25" s="10"/>
    </row>
    <row r="26" spans="2:7">
      <c r="C26" s="10"/>
      <c r="D26" s="10"/>
      <c r="E26" s="10"/>
      <c r="F26" s="10"/>
      <c r="G26" s="10"/>
    </row>
    <row r="27" spans="2:7">
      <c r="C27" s="10"/>
      <c r="D27" s="10"/>
      <c r="E27" s="10"/>
      <c r="F27" s="10"/>
      <c r="G27" s="10"/>
    </row>
    <row r="28" spans="2:7">
      <c r="C28" s="10"/>
      <c r="D28" s="10"/>
      <c r="E28" s="10"/>
      <c r="F28" s="10"/>
      <c r="G28" s="10"/>
    </row>
    <row r="29" spans="2:7">
      <c r="C29" s="10"/>
      <c r="D29" s="10"/>
      <c r="E29" s="10"/>
      <c r="F29" s="10"/>
      <c r="G29" s="10"/>
    </row>
    <row r="30" spans="2:7">
      <c r="C30" s="10"/>
      <c r="D30" s="10"/>
      <c r="E30" s="10"/>
      <c r="F30" s="10"/>
      <c r="G30" s="10"/>
    </row>
    <row r="31" spans="2:7">
      <c r="C31" s="10"/>
      <c r="D31" s="10"/>
      <c r="E31" s="10"/>
      <c r="F31" s="10"/>
      <c r="G31" s="10"/>
    </row>
    <row r="32" spans="2:7">
      <c r="C32" s="10"/>
      <c r="D32" s="10"/>
      <c r="E32" s="10"/>
      <c r="F32" s="10"/>
      <c r="G32" s="10"/>
    </row>
  </sheetData>
  <mergeCells count="4">
    <mergeCell ref="B2:I2"/>
    <mergeCell ref="B11:I11"/>
    <mergeCell ref="B12:I12"/>
    <mergeCell ref="B13:I13"/>
  </mergeCells>
  <phoneticPr fontId="93" type="noConversion"/>
  <hyperlinks>
    <hyperlink ref="A1" location="Contents!A1" display="Back to contents" xr:uid="{C16D6C89-EC26-42AF-AFCD-8C098000F6F5}"/>
  </hyperlinks>
  <pageMargins left="0.70866141732283472" right="0.70866141732283472" top="0.74803149606299213" bottom="0.74803149606299213" header="0.31496062992125984" footer="0.31496062992125984"/>
  <pageSetup paperSize="9" scale="80" orientation="portrait" r:id="rId1"/>
  <headerFooter>
    <oddHeader>&amp;C&amp;8March 2018 Economic and fiscal outlook: Supplementary economy tables</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8F5AA-3DC2-4B4E-9912-5BBDC6F0ED7D}">
  <sheetPr>
    <tabColor theme="6"/>
  </sheetPr>
  <dimension ref="A1:J298"/>
  <sheetViews>
    <sheetView zoomScaleNormal="100" zoomScaleSheetLayoutView="100" workbookViewId="0"/>
  </sheetViews>
  <sheetFormatPr defaultColWidth="11.5" defaultRowHeight="14.45"/>
  <cols>
    <col min="1" max="1" width="9.25" style="17" customWidth="1"/>
    <col min="2" max="2" width="13.125" style="17" customWidth="1"/>
    <col min="3" max="3" width="16.25" style="17" customWidth="1"/>
    <col min="4" max="4" width="17.875" style="17" customWidth="1"/>
    <col min="5" max="5" width="21.25" style="17" customWidth="1"/>
    <col min="6" max="6" width="21.5" style="17" customWidth="1"/>
    <col min="7" max="7" width="21.75" style="17" customWidth="1"/>
    <col min="8" max="16384" width="11.5" style="17"/>
  </cols>
  <sheetData>
    <row r="1" spans="1:7" ht="33.75" customHeight="1" thickBot="1">
      <c r="A1" s="9" t="s">
        <v>24</v>
      </c>
      <c r="B1" s="359"/>
      <c r="C1" s="359"/>
      <c r="D1" s="359"/>
      <c r="E1" s="359"/>
      <c r="F1" s="359"/>
      <c r="G1" s="359"/>
    </row>
    <row r="2" spans="1:7" ht="19.5" customHeight="1" thickBot="1">
      <c r="B2" s="590" t="s">
        <v>652</v>
      </c>
      <c r="C2" s="688"/>
      <c r="D2" s="688"/>
      <c r="E2" s="688"/>
      <c r="F2" s="688"/>
      <c r="G2" s="591"/>
    </row>
    <row r="3" spans="1:7" ht="19.5" customHeight="1">
      <c r="B3" s="564"/>
      <c r="C3" s="719" t="s">
        <v>653</v>
      </c>
      <c r="D3" s="719"/>
      <c r="E3" s="719"/>
      <c r="F3" s="719"/>
      <c r="G3" s="720"/>
    </row>
    <row r="4" spans="1:7" ht="33" customHeight="1">
      <c r="B4" s="545"/>
      <c r="C4" s="43" t="s">
        <v>654</v>
      </c>
      <c r="D4" s="43" t="s">
        <v>655</v>
      </c>
      <c r="E4" s="43" t="s">
        <v>656</v>
      </c>
      <c r="F4" s="43" t="s">
        <v>657</v>
      </c>
      <c r="G4" s="546" t="s">
        <v>658</v>
      </c>
    </row>
    <row r="5" spans="1:7">
      <c r="B5" s="57" t="s">
        <v>89</v>
      </c>
      <c r="C5" s="186">
        <v>2.0214771414961641</v>
      </c>
      <c r="D5" s="186">
        <v>1.4659200702132003</v>
      </c>
      <c r="E5" s="186">
        <v>1.4393743199698772</v>
      </c>
      <c r="F5" s="186">
        <v>1.2833516069040263</v>
      </c>
      <c r="G5" s="14">
        <v>2.3326566468213183</v>
      </c>
    </row>
    <row r="6" spans="1:7">
      <c r="B6" s="57" t="s">
        <v>90</v>
      </c>
      <c r="C6" s="186">
        <v>1.7955231432130292</v>
      </c>
      <c r="D6" s="186">
        <v>10.208316391482676</v>
      </c>
      <c r="E6" s="186">
        <v>2.6550461583910501</v>
      </c>
      <c r="F6" s="186">
        <v>0.83767206422109552</v>
      </c>
      <c r="G6" s="14">
        <v>2.5366591714137909</v>
      </c>
    </row>
    <row r="7" spans="1:7">
      <c r="B7" s="57" t="s">
        <v>91</v>
      </c>
      <c r="C7" s="186">
        <v>2.1017070543493555</v>
      </c>
      <c r="D7" s="186">
        <v>6.3748500565221189</v>
      </c>
      <c r="E7" s="186">
        <v>-0.64035619846716241</v>
      </c>
      <c r="F7" s="186">
        <v>1.1220472911572354</v>
      </c>
      <c r="G7" s="14">
        <v>2.2091435352063815</v>
      </c>
    </row>
    <row r="8" spans="1:7">
      <c r="B8" s="57" t="s">
        <v>92</v>
      </c>
      <c r="C8" s="186">
        <v>1.8531285141663245</v>
      </c>
      <c r="D8" s="186">
        <v>-1.7742005404863925</v>
      </c>
      <c r="E8" s="186">
        <v>-1.7482827411593793</v>
      </c>
      <c r="F8" s="186">
        <v>0.93689639748137932</v>
      </c>
      <c r="G8" s="14">
        <v>2.0961081672757009</v>
      </c>
    </row>
    <row r="9" spans="1:7">
      <c r="B9" s="57" t="s">
        <v>93</v>
      </c>
      <c r="C9" s="186">
        <v>1.263995624237646</v>
      </c>
      <c r="D9" s="186">
        <v>4.8468339566760665</v>
      </c>
      <c r="E9" s="186">
        <v>1.4649606343720034</v>
      </c>
      <c r="F9" s="186">
        <v>0.94623747910971279</v>
      </c>
      <c r="G9" s="14">
        <v>2.1921760461306894</v>
      </c>
    </row>
    <row r="10" spans="1:7">
      <c r="B10" s="57" t="s">
        <v>94</v>
      </c>
      <c r="C10" s="186">
        <v>1.6888540278031439</v>
      </c>
      <c r="D10" s="186">
        <v>-6.189540060715581</v>
      </c>
      <c r="E10" s="186">
        <v>-15.303965395968033</v>
      </c>
      <c r="F10" s="186">
        <v>0.84581130179506303</v>
      </c>
      <c r="G10" s="14">
        <v>1.7760976521350669</v>
      </c>
    </row>
    <row r="11" spans="1:7">
      <c r="B11" s="57" t="s">
        <v>95</v>
      </c>
      <c r="C11" s="186">
        <v>0.86752929173870008</v>
      </c>
      <c r="D11" s="186">
        <v>-6.2414053690502014</v>
      </c>
      <c r="E11" s="186">
        <v>-11.537858999232608</v>
      </c>
      <c r="F11" s="186">
        <v>1.4920462012467217</v>
      </c>
      <c r="G11" s="14">
        <v>1.0772658283864756</v>
      </c>
    </row>
    <row r="12" spans="1:7">
      <c r="B12" s="57" t="s">
        <v>96</v>
      </c>
      <c r="C12" s="186">
        <v>0.3491371652951436</v>
      </c>
      <c r="D12" s="186">
        <v>-8.3639481435351932</v>
      </c>
      <c r="E12" s="186">
        <v>-9.8797257529124831</v>
      </c>
      <c r="F12" s="186">
        <v>1.2073221915243071</v>
      </c>
      <c r="G12" s="14">
        <v>1.4340655134313041</v>
      </c>
    </row>
    <row r="13" spans="1:7">
      <c r="B13" s="57" t="s">
        <v>97</v>
      </c>
      <c r="C13" s="186">
        <v>0.1101687904882187</v>
      </c>
      <c r="D13" s="186">
        <v>-8.3643672680033134</v>
      </c>
      <c r="E13" s="186">
        <v>-2.7039404121753097</v>
      </c>
      <c r="F13" s="186">
        <v>0.48214410445781564</v>
      </c>
      <c r="G13" s="14">
        <v>1.7881962702887</v>
      </c>
    </row>
    <row r="14" spans="1:7">
      <c r="B14" s="57" t="s">
        <v>98</v>
      </c>
      <c r="C14" s="186">
        <v>1.8700858426279332E-2</v>
      </c>
      <c r="D14" s="186">
        <v>1.5022501417804257</v>
      </c>
      <c r="E14" s="186">
        <v>17.418165087935922</v>
      </c>
      <c r="F14" s="186">
        <v>1.8876191958278055</v>
      </c>
      <c r="G14" s="14">
        <v>1.8730493005269855</v>
      </c>
    </row>
    <row r="15" spans="1:7">
      <c r="B15" s="57" t="s">
        <v>99</v>
      </c>
      <c r="C15" s="186">
        <v>0.71832198034664785</v>
      </c>
      <c r="D15" s="186">
        <v>1.6504218764832768</v>
      </c>
      <c r="E15" s="186">
        <v>17.888734782854687</v>
      </c>
      <c r="F15" s="186">
        <v>2.593360023604685</v>
      </c>
      <c r="G15" s="14">
        <v>2.7284601269690123</v>
      </c>
    </row>
    <row r="16" spans="1:7">
      <c r="B16" s="57" t="s">
        <v>100</v>
      </c>
      <c r="C16" s="186">
        <v>2.8759177953038506</v>
      </c>
      <c r="D16" s="186">
        <v>22.385758916133636</v>
      </c>
      <c r="E16" s="186">
        <v>26.090298440061165</v>
      </c>
      <c r="F16" s="186">
        <v>4.1370059225242617</v>
      </c>
      <c r="G16" s="14">
        <v>3.7051076209440481</v>
      </c>
    </row>
    <row r="17" spans="2:7">
      <c r="B17" s="57" t="s">
        <v>101</v>
      </c>
      <c r="C17" s="186">
        <v>4.7061148257465213</v>
      </c>
      <c r="D17" s="186">
        <v>22.718462654655958</v>
      </c>
      <c r="E17" s="186">
        <v>26.408800789805852</v>
      </c>
      <c r="F17" s="186">
        <v>6.7704378812724952</v>
      </c>
      <c r="G17" s="14">
        <v>3.6524829646860768</v>
      </c>
    </row>
    <row r="18" spans="2:7">
      <c r="B18" s="57" t="s">
        <v>102</v>
      </c>
      <c r="C18" s="186">
        <v>7.2206694395236859</v>
      </c>
      <c r="D18" s="186">
        <v>70.023900538131429</v>
      </c>
      <c r="E18" s="186">
        <v>37.389063756807658</v>
      </c>
      <c r="F18" s="186">
        <v>6.9629773725569111</v>
      </c>
      <c r="G18" s="14">
        <v>5.1499085133858147</v>
      </c>
    </row>
    <row r="19" spans="2:7">
      <c r="B19" s="57" t="s">
        <v>103</v>
      </c>
      <c r="C19" s="186">
        <v>10.962539191863229</v>
      </c>
      <c r="D19" s="186">
        <v>70.38840331187221</v>
      </c>
      <c r="E19" s="186">
        <v>35.849119116694148</v>
      </c>
      <c r="F19" s="186">
        <v>6.5467336767389916</v>
      </c>
      <c r="G19" s="14">
        <v>6.1501107252769804</v>
      </c>
    </row>
    <row r="20" spans="2:7">
      <c r="B20" s="57" t="s">
        <v>104</v>
      </c>
      <c r="C20" s="186">
        <v>12.791835675534591</v>
      </c>
      <c r="D20" s="186">
        <v>90.39879257089207</v>
      </c>
      <c r="E20" s="186">
        <v>18.50303538597182</v>
      </c>
      <c r="F20" s="186">
        <v>6.5013794602760022</v>
      </c>
      <c r="G20" s="14">
        <v>7.1213764405011704</v>
      </c>
    </row>
    <row r="21" spans="2:7">
      <c r="B21" s="6" t="s">
        <v>105</v>
      </c>
      <c r="C21" s="186">
        <v>14.112583415506808</v>
      </c>
      <c r="D21" s="186">
        <v>91.363224538685088</v>
      </c>
      <c r="E21" s="186">
        <v>2.7730582947484761</v>
      </c>
      <c r="F21" s="186">
        <v>5.8079696135528103</v>
      </c>
      <c r="G21" s="14">
        <v>7.0769094221129647</v>
      </c>
    </row>
    <row r="22" spans="2:7">
      <c r="B22" s="6" t="s">
        <v>106</v>
      </c>
      <c r="C22" s="186">
        <v>15.460541420643992</v>
      </c>
      <c r="D22" s="186">
        <v>25.09128354540977</v>
      </c>
      <c r="E22" s="186">
        <v>-15.14493070408135</v>
      </c>
      <c r="F22" s="186">
        <v>7.1944258003654671</v>
      </c>
      <c r="G22" s="14">
        <v>7.477089453795327</v>
      </c>
    </row>
    <row r="23" spans="2:7">
      <c r="B23" s="6" t="s">
        <v>107</v>
      </c>
      <c r="C23" s="186">
        <v>12.528536185486905</v>
      </c>
      <c r="D23" s="186">
        <v>5.1407930756069753</v>
      </c>
      <c r="E23" s="186">
        <v>-16.895557653577818</v>
      </c>
      <c r="F23" s="186">
        <v>6.3591947347140465</v>
      </c>
      <c r="G23" s="14">
        <v>7.2888456084569953</v>
      </c>
    </row>
    <row r="24" spans="2:7">
      <c r="B24" s="6" t="s">
        <v>108</v>
      </c>
      <c r="C24" s="186">
        <v>9.7068807967235937</v>
      </c>
      <c r="D24" s="186">
        <v>-22.067241821508521</v>
      </c>
      <c r="E24" s="186">
        <v>-9.707065440970819</v>
      </c>
      <c r="F24" s="186">
        <v>4.6732085172380478</v>
      </c>
      <c r="G24" s="14">
        <v>6.0270716199158247</v>
      </c>
    </row>
    <row r="25" spans="2:7">
      <c r="B25" s="6" t="s">
        <v>109</v>
      </c>
      <c r="C25" s="547">
        <v>6.7735491470531484</v>
      </c>
      <c r="D25" s="547">
        <v>-18.706759822432396</v>
      </c>
      <c r="E25" s="547">
        <v>-6.8422379671265858</v>
      </c>
      <c r="F25" s="547">
        <v>3.862663197998617</v>
      </c>
      <c r="G25" s="548">
        <v>5.8615861165837613</v>
      </c>
    </row>
    <row r="26" spans="2:7">
      <c r="B26" s="6" t="s">
        <v>110</v>
      </c>
      <c r="C26" s="547">
        <v>4.0913824878486826</v>
      </c>
      <c r="D26" s="547">
        <v>-30.960147604512713</v>
      </c>
      <c r="E26" s="547">
        <v>-1.7348782806867136</v>
      </c>
      <c r="F26" s="547">
        <v>2.3947548279474873</v>
      </c>
      <c r="G26" s="548">
        <v>5.3777779267037751</v>
      </c>
    </row>
    <row r="27" spans="2:7">
      <c r="B27" s="6" t="s">
        <v>111</v>
      </c>
      <c r="C27" s="547">
        <v>2.6386657504223088</v>
      </c>
      <c r="D27" s="547">
        <v>-24.31975013253269</v>
      </c>
      <c r="E27" s="547">
        <v>-3.6156858057505792</v>
      </c>
      <c r="F27" s="547">
        <v>1.8485176965672423</v>
      </c>
      <c r="G27" s="548">
        <v>4.483625675939984</v>
      </c>
    </row>
    <row r="28" spans="2:7">
      <c r="B28" s="6" t="s">
        <v>112</v>
      </c>
      <c r="C28" s="547">
        <v>1.9020398663446292</v>
      </c>
      <c r="D28" s="547">
        <v>-15.936750272628174</v>
      </c>
      <c r="E28" s="547">
        <v>-6.0552729630340085</v>
      </c>
      <c r="F28" s="547">
        <v>1.5697120864208047</v>
      </c>
      <c r="G28" s="548">
        <v>3.5723324527404898</v>
      </c>
    </row>
    <row r="29" spans="2:7">
      <c r="B29" s="6" t="s">
        <v>113</v>
      </c>
      <c r="C29" s="547">
        <v>1.6918394900507616</v>
      </c>
      <c r="D29" s="547">
        <v>-20.351208824483159</v>
      </c>
      <c r="E29" s="547">
        <v>-1.6968805354080962</v>
      </c>
      <c r="F29" s="547">
        <v>1.2976922960432624</v>
      </c>
      <c r="G29" s="548">
        <v>3.3780857453330926</v>
      </c>
    </row>
    <row r="30" spans="2:7">
      <c r="B30" s="6" t="s">
        <v>114</v>
      </c>
      <c r="C30" s="547">
        <v>1.623921771084702</v>
      </c>
      <c r="D30" s="547">
        <v>-12.332908679331322</v>
      </c>
      <c r="E30" s="547">
        <v>3.2050940667756045</v>
      </c>
      <c r="F30" s="547">
        <v>1.1710836541991787</v>
      </c>
      <c r="G30" s="548">
        <v>2.8394351834261533</v>
      </c>
    </row>
    <row r="31" spans="2:7">
      <c r="B31" s="6" t="s">
        <v>115</v>
      </c>
      <c r="C31" s="547">
        <v>1.6184542420797809</v>
      </c>
      <c r="D31" s="547">
        <v>-5.6037102839184065</v>
      </c>
      <c r="E31" s="547">
        <v>3.3145916057083946</v>
      </c>
      <c r="F31" s="547">
        <v>1.0488818999387028</v>
      </c>
      <c r="G31" s="548">
        <v>2.4374566338953407</v>
      </c>
    </row>
    <row r="32" spans="2:7">
      <c r="B32" s="6" t="s">
        <v>116</v>
      </c>
      <c r="C32" s="547">
        <v>1.7133671705803266</v>
      </c>
      <c r="D32" s="547">
        <v>-6.1537588627294966</v>
      </c>
      <c r="E32" s="547">
        <v>3.5377572032421645</v>
      </c>
      <c r="F32" s="547">
        <v>0.90251987386624766</v>
      </c>
      <c r="G32" s="548">
        <v>2.5720418262408451</v>
      </c>
    </row>
    <row r="33" spans="2:7">
      <c r="B33" s="6" t="s">
        <v>117</v>
      </c>
      <c r="C33" s="547">
        <v>1.8044576666615741</v>
      </c>
      <c r="D33" s="547">
        <v>-6.3507416564080206</v>
      </c>
      <c r="E33" s="547">
        <v>3.7522696876587602</v>
      </c>
      <c r="F33" s="547">
        <v>0.89568311393197764</v>
      </c>
      <c r="G33" s="548">
        <v>2.5628008377188483</v>
      </c>
    </row>
    <row r="34" spans="2:7">
      <c r="B34" s="6" t="s">
        <v>118</v>
      </c>
      <c r="C34" s="547">
        <v>1.9989700396134014</v>
      </c>
      <c r="D34" s="547">
        <v>-5.246751772450942</v>
      </c>
      <c r="E34" s="547">
        <v>-0.19549235005902332</v>
      </c>
      <c r="F34" s="547">
        <v>0.84162802134257753</v>
      </c>
      <c r="G34" s="548">
        <v>2.68476211812958</v>
      </c>
    </row>
    <row r="35" spans="2:7">
      <c r="B35" s="6" t="s">
        <v>119</v>
      </c>
      <c r="C35" s="547">
        <v>2.1115083484636532</v>
      </c>
      <c r="D35" s="547">
        <v>-6.3281086092381926</v>
      </c>
      <c r="E35" s="547">
        <v>-6.9242898231358652E-2</v>
      </c>
      <c r="F35" s="547">
        <v>0.87723025801558219</v>
      </c>
      <c r="G35" s="548">
        <v>2.8112779174240821</v>
      </c>
    </row>
    <row r="36" spans="2:7">
      <c r="B36" s="6" t="s">
        <v>120</v>
      </c>
      <c r="C36" s="547">
        <v>3.0079147787746008</v>
      </c>
      <c r="D36" s="547">
        <v>-6.3452332086425312</v>
      </c>
      <c r="E36" s="547">
        <v>2.545453352975624E-2</v>
      </c>
      <c r="F36" s="547">
        <v>0.72395088742729374</v>
      </c>
      <c r="G36" s="548">
        <v>2.7095681177394138</v>
      </c>
    </row>
    <row r="37" spans="2:7">
      <c r="B37" s="549" t="s">
        <v>121</v>
      </c>
      <c r="C37" s="547">
        <v>3.2641423177448115</v>
      </c>
      <c r="D37" s="547">
        <v>-6.7162509664936305</v>
      </c>
      <c r="E37" s="547">
        <v>0.53614417992497998</v>
      </c>
      <c r="F37" s="547">
        <v>0.86054847447565308</v>
      </c>
      <c r="G37" s="548">
        <v>2.7447388538796469</v>
      </c>
    </row>
    <row r="38" spans="2:7">
      <c r="B38" s="549" t="s">
        <v>122</v>
      </c>
      <c r="C38" s="547">
        <v>3.1184588640897681</v>
      </c>
      <c r="D38" s="547">
        <v>0.67675430339591003</v>
      </c>
      <c r="E38" s="547">
        <v>1.3373675382884143</v>
      </c>
      <c r="F38" s="547">
        <v>0.62714088327673334</v>
      </c>
      <c r="G38" s="548">
        <v>2.717004826490288</v>
      </c>
    </row>
    <row r="39" spans="2:7">
      <c r="B39" s="549" t="s">
        <v>123</v>
      </c>
      <c r="C39" s="547">
        <v>3.1646851561070832</v>
      </c>
      <c r="D39" s="547">
        <v>3.353162109806096</v>
      </c>
      <c r="E39" s="547">
        <v>1.8143080529547717</v>
      </c>
      <c r="F39" s="547">
        <v>0.53082589092672272</v>
      </c>
      <c r="G39" s="548">
        <v>2.7308030269439731</v>
      </c>
    </row>
    <row r="40" spans="2:7">
      <c r="B40" s="549" t="s">
        <v>124</v>
      </c>
      <c r="C40" s="547">
        <v>2.5097060779635694</v>
      </c>
      <c r="D40" s="547">
        <v>1.9716376019075721</v>
      </c>
      <c r="E40" s="547">
        <v>2.2730612230865699</v>
      </c>
      <c r="F40" s="547">
        <v>0.82234647218211165</v>
      </c>
      <c r="G40" s="548">
        <v>2.824605470894892</v>
      </c>
    </row>
    <row r="41" spans="2:7">
      <c r="B41" s="549" t="s">
        <v>125</v>
      </c>
      <c r="C41" s="547">
        <v>2.5155330220152594</v>
      </c>
      <c r="D41" s="547">
        <v>4.0191950801960141</v>
      </c>
      <c r="E41" s="547">
        <v>2.2779752282819254</v>
      </c>
      <c r="F41" s="547">
        <v>0.69623956313360491</v>
      </c>
      <c r="G41" s="548">
        <v>2.7976888216869833</v>
      </c>
    </row>
    <row r="42" spans="2:7">
      <c r="B42" s="549" t="s">
        <v>126</v>
      </c>
      <c r="C42" s="547">
        <v>2.4463183375301512</v>
      </c>
      <c r="D42" s="547">
        <v>4.0191950801960363</v>
      </c>
      <c r="E42" s="547">
        <v>2.2670435747264905</v>
      </c>
      <c r="F42" s="547">
        <v>0.74963981728826123</v>
      </c>
      <c r="G42" s="548">
        <v>2.769767608036533</v>
      </c>
    </row>
    <row r="43" spans="2:7">
      <c r="B43" s="549" t="s">
        <v>127</v>
      </c>
      <c r="C43" s="547">
        <v>2.4695056836661289</v>
      </c>
      <c r="D43" s="547">
        <v>4.0191950801960585</v>
      </c>
      <c r="E43" s="547">
        <v>2.2658487851764386</v>
      </c>
      <c r="F43" s="547">
        <v>0.75187084913443947</v>
      </c>
      <c r="G43" s="548">
        <v>2.7523540756407394</v>
      </c>
    </row>
    <row r="44" spans="2:7">
      <c r="B44" s="549" t="s">
        <v>128</v>
      </c>
      <c r="C44" s="547">
        <v>2.5118896079556308</v>
      </c>
      <c r="D44" s="547">
        <v>4.0191950801960585</v>
      </c>
      <c r="E44" s="547">
        <v>2.2646309212482896</v>
      </c>
      <c r="F44" s="547">
        <v>0.780598613622141</v>
      </c>
      <c r="G44" s="548">
        <v>2.7133447741987782</v>
      </c>
    </row>
    <row r="45" spans="2:7">
      <c r="B45" s="249" t="s">
        <v>129</v>
      </c>
      <c r="C45" s="550">
        <v>2.4960604211520909</v>
      </c>
      <c r="D45" s="550">
        <v>4.0191950801960585</v>
      </c>
      <c r="E45" s="550">
        <v>2.2633740733051022</v>
      </c>
      <c r="F45" s="550">
        <v>0.7651721742526485</v>
      </c>
      <c r="G45" s="551">
        <v>2.7323737498388123</v>
      </c>
    </row>
    <row r="46" spans="2:7">
      <c r="B46" s="13">
        <v>2019</v>
      </c>
      <c r="C46" s="151">
        <v>1.9429589633062183</v>
      </c>
      <c r="D46" s="151">
        <v>4.0687214944329009</v>
      </c>
      <c r="E46" s="151">
        <v>0.42644538468359638</v>
      </c>
      <c r="F46" s="151">
        <v>1.0449918399409341</v>
      </c>
      <c r="G46" s="552">
        <v>2.2936418801792979</v>
      </c>
    </row>
    <row r="47" spans="2:7">
      <c r="B47" s="13">
        <v>2020</v>
      </c>
      <c r="C47" s="151">
        <v>1.0423790272686584</v>
      </c>
      <c r="D47" s="151">
        <v>-3.9870149041562275</v>
      </c>
      <c r="E47" s="151">
        <v>-8.8141473784352797</v>
      </c>
      <c r="F47" s="151">
        <v>1.1228542934189512</v>
      </c>
      <c r="G47" s="14">
        <v>1.619901260020884</v>
      </c>
    </row>
    <row r="48" spans="2:7">
      <c r="B48" s="13">
        <v>2021</v>
      </c>
      <c r="C48" s="151">
        <v>0.93077735614124912</v>
      </c>
      <c r="D48" s="151">
        <v>4.2935159165985066</v>
      </c>
      <c r="E48" s="151">
        <v>14.673314474669116</v>
      </c>
      <c r="F48" s="151">
        <v>2.2750323116036419</v>
      </c>
      <c r="G48" s="14">
        <v>2.5237033296821867</v>
      </c>
    </row>
    <row r="49" spans="2:7">
      <c r="B49" s="13">
        <v>2022</v>
      </c>
      <c r="C49" s="151">
        <v>8.9202897831670072</v>
      </c>
      <c r="D49" s="151">
        <v>63.382389768887919</v>
      </c>
      <c r="E49" s="151">
        <v>29.53750476231987</v>
      </c>
      <c r="F49" s="151">
        <v>6.6953820977111</v>
      </c>
      <c r="G49" s="14">
        <v>5.5184696609625101</v>
      </c>
    </row>
    <row r="50" spans="2:7">
      <c r="B50" s="13">
        <v>2023</v>
      </c>
      <c r="C50" s="151">
        <v>12.952135454590325</v>
      </c>
      <c r="D50" s="151">
        <v>24.882014834548329</v>
      </c>
      <c r="E50" s="151">
        <v>-9.7436238759703784</v>
      </c>
      <c r="F50" s="151">
        <v>6.0086996664675931</v>
      </c>
      <c r="G50" s="14">
        <v>6.9674790260702775</v>
      </c>
    </row>
    <row r="51" spans="2:7">
      <c r="B51" s="13">
        <v>2024</v>
      </c>
      <c r="C51" s="553">
        <v>3.851409312917192</v>
      </c>
      <c r="D51" s="553">
        <v>-22.480851958026495</v>
      </c>
      <c r="E51" s="553">
        <v>-4.5620187541494719</v>
      </c>
      <c r="F51" s="553">
        <v>2.4189119522335378</v>
      </c>
      <c r="G51" s="548">
        <v>4.8238305429920025</v>
      </c>
    </row>
    <row r="52" spans="2:7">
      <c r="B52" s="13">
        <v>2025</v>
      </c>
      <c r="C52" s="553">
        <v>1.6618956684488928</v>
      </c>
      <c r="D52" s="553">
        <v>-11.110396662615594</v>
      </c>
      <c r="E52" s="553">
        <v>2.0901405850795172</v>
      </c>
      <c r="F52" s="553">
        <v>1.1050444310118479</v>
      </c>
      <c r="G52" s="548">
        <v>2.8067548472238579</v>
      </c>
    </row>
    <row r="53" spans="2:7">
      <c r="B53" s="13">
        <v>2026</v>
      </c>
      <c r="C53" s="553">
        <v>2.2307127083783076</v>
      </c>
      <c r="D53" s="553">
        <v>-6.0677088116849216</v>
      </c>
      <c r="E53" s="553">
        <v>0.87824724322453362</v>
      </c>
      <c r="F53" s="553">
        <v>0.83462307017935777</v>
      </c>
      <c r="G53" s="548">
        <v>2.692102247752981</v>
      </c>
    </row>
    <row r="54" spans="2:7">
      <c r="B54" s="13">
        <v>2027</v>
      </c>
      <c r="C54" s="553">
        <v>3.0142481039763083</v>
      </c>
      <c r="D54" s="553">
        <v>-0.17867423784601311</v>
      </c>
      <c r="E54" s="553">
        <v>1.490220248563684</v>
      </c>
      <c r="F54" s="553">
        <v>0.7102154302153052</v>
      </c>
      <c r="G54" s="548">
        <v>2.7542880445522</v>
      </c>
    </row>
    <row r="55" spans="2:7">
      <c r="B55" s="172">
        <v>2028</v>
      </c>
      <c r="C55" s="554">
        <v>2.4858116627917926</v>
      </c>
      <c r="D55" s="554">
        <v>4.0191950801960425</v>
      </c>
      <c r="E55" s="554">
        <v>2.268874627358286</v>
      </c>
      <c r="F55" s="554">
        <v>0.74458721079461165</v>
      </c>
      <c r="G55" s="551">
        <v>2.7582888198907582</v>
      </c>
    </row>
    <row r="56" spans="2:7">
      <c r="B56" s="331" t="s">
        <v>141</v>
      </c>
      <c r="C56" s="205">
        <v>1.7535885839915888</v>
      </c>
      <c r="D56" s="205">
        <v>4.9139499660486177</v>
      </c>
      <c r="E56" s="205">
        <v>0.43284196328412794</v>
      </c>
      <c r="F56" s="205">
        <v>0.96071330799235577</v>
      </c>
      <c r="G56" s="552">
        <v>2.2585217300066409</v>
      </c>
    </row>
    <row r="57" spans="2:7">
      <c r="B57" s="13" t="s">
        <v>142</v>
      </c>
      <c r="C57" s="151">
        <v>0.75392231883130156</v>
      </c>
      <c r="D57" s="151">
        <v>-7.289815210326072</v>
      </c>
      <c r="E57" s="151">
        <v>-9.8563726400721077</v>
      </c>
      <c r="F57" s="151">
        <v>1.0068309497559769</v>
      </c>
      <c r="G57" s="14">
        <v>1.5189063160603866</v>
      </c>
    </row>
    <row r="58" spans="2:7">
      <c r="B58" s="13" t="s">
        <v>143</v>
      </c>
      <c r="C58" s="151">
        <v>2.079763864955825</v>
      </c>
      <c r="D58" s="151">
        <v>12.064223397263325</v>
      </c>
      <c r="E58" s="151">
        <v>21.951499775164407</v>
      </c>
      <c r="F58" s="151">
        <v>3.8471057558073118</v>
      </c>
      <c r="G58" s="14">
        <v>2.9897750032815305</v>
      </c>
    </row>
    <row r="59" spans="2:7">
      <c r="B59" s="13" t="s">
        <v>144</v>
      </c>
      <c r="C59" s="151">
        <v>11.271906930607077</v>
      </c>
      <c r="D59" s="151">
        <v>80.543580239895192</v>
      </c>
      <c r="E59" s="151">
        <v>23.62856913855553</v>
      </c>
      <c r="F59" s="151">
        <v>6.4547650307811786</v>
      </c>
      <c r="G59" s="14">
        <v>6.3745762753192325</v>
      </c>
    </row>
    <row r="60" spans="2:7">
      <c r="B60" s="13" t="s">
        <v>145</v>
      </c>
      <c r="C60" s="553">
        <v>11.11737688747691</v>
      </c>
      <c r="D60" s="553">
        <v>-2.635481255731043</v>
      </c>
      <c r="E60" s="553">
        <v>-12.147447941439145</v>
      </c>
      <c r="F60" s="553">
        <v>5.522373062579045</v>
      </c>
      <c r="G60" s="548">
        <v>6.6636481996879775</v>
      </c>
    </row>
    <row r="61" spans="2:7">
      <c r="B61" s="13" t="s">
        <v>146</v>
      </c>
      <c r="C61" s="553">
        <v>2.5809818986665958</v>
      </c>
      <c r="D61" s="553">
        <v>-22.891964208539186</v>
      </c>
      <c r="E61" s="553">
        <v>-3.2756793962198496</v>
      </c>
      <c r="F61" s="553">
        <v>1.7776692267446992</v>
      </c>
      <c r="G61" s="548">
        <v>4.2029554501793349</v>
      </c>
    </row>
    <row r="62" spans="2:7">
      <c r="B62" s="13" t="s">
        <v>147</v>
      </c>
      <c r="C62" s="553">
        <v>1.6900502126015959</v>
      </c>
      <c r="D62" s="553">
        <v>-7.6102798705968109</v>
      </c>
      <c r="E62" s="553">
        <v>3.452428140846231</v>
      </c>
      <c r="F62" s="553">
        <v>1.0045421354840267</v>
      </c>
      <c r="G62" s="548">
        <v>2.6029336203202966</v>
      </c>
    </row>
    <row r="63" spans="2:7">
      <c r="B63" s="13" t="s">
        <v>148</v>
      </c>
      <c r="C63" s="553">
        <v>2.5956338711491167</v>
      </c>
      <c r="D63" s="553">
        <v>-6.159086139206325</v>
      </c>
      <c r="E63" s="553">
        <v>7.4215866291088561E-2</v>
      </c>
      <c r="F63" s="553">
        <v>0.82583941031527663</v>
      </c>
      <c r="G63" s="548">
        <v>2.7375867517931809</v>
      </c>
    </row>
    <row r="64" spans="2:7">
      <c r="B64" s="13" t="s">
        <v>659</v>
      </c>
      <c r="C64" s="553">
        <v>2.82709578004392</v>
      </c>
      <c r="D64" s="553">
        <v>2.5051872738263983</v>
      </c>
      <c r="E64" s="553">
        <v>1.9256780106529203</v>
      </c>
      <c r="F64" s="553">
        <v>0.66913820237979316</v>
      </c>
      <c r="G64" s="548">
        <v>2.7675255365040341</v>
      </c>
    </row>
    <row r="65" spans="2:7" ht="15" thickBot="1">
      <c r="B65" s="267" t="s">
        <v>150</v>
      </c>
      <c r="C65" s="555">
        <v>2.4809435125760002</v>
      </c>
      <c r="D65" s="555">
        <v>4.0191950801960532</v>
      </c>
      <c r="E65" s="555">
        <v>2.2652243386140802</v>
      </c>
      <c r="F65" s="555">
        <v>0.76182036357437255</v>
      </c>
      <c r="G65" s="556">
        <v>2.7419600519287157</v>
      </c>
    </row>
    <row r="67" spans="2:7">
      <c r="B67"/>
    </row>
    <row r="87" spans="1:10" s="2" customFormat="1" ht="15.6">
      <c r="A87" s="7"/>
      <c r="B87" s="17"/>
      <c r="C87" s="17"/>
      <c r="D87" s="17"/>
      <c r="E87" s="17"/>
      <c r="F87" s="17"/>
      <c r="G87" s="17"/>
      <c r="H87" s="151"/>
      <c r="I87" s="27"/>
      <c r="J87" s="27"/>
    </row>
    <row r="88" spans="1:10" s="2" customFormat="1" ht="15.6">
      <c r="A88" s="7"/>
      <c r="B88" s="17"/>
      <c r="C88" s="17"/>
      <c r="D88" s="17"/>
      <c r="E88" s="17"/>
      <c r="F88" s="17"/>
      <c r="G88" s="17"/>
      <c r="H88" s="151"/>
      <c r="I88" s="27"/>
      <c r="J88" s="27"/>
    </row>
    <row r="89" spans="1:10" s="2" customFormat="1" ht="15.6">
      <c r="A89" s="7"/>
      <c r="B89" s="17"/>
      <c r="C89" s="17"/>
      <c r="D89" s="17"/>
      <c r="E89" s="17"/>
      <c r="F89" s="17"/>
      <c r="G89" s="17"/>
      <c r="H89" s="151"/>
      <c r="I89" s="27"/>
      <c r="J89" s="27"/>
    </row>
    <row r="90" spans="1:10" s="2" customFormat="1" ht="15.6">
      <c r="A90" s="7"/>
      <c r="B90" s="17"/>
      <c r="C90" s="17"/>
      <c r="D90" s="17"/>
      <c r="E90" s="17"/>
      <c r="F90" s="17"/>
      <c r="G90" s="17"/>
      <c r="H90" s="151"/>
      <c r="I90" s="27"/>
      <c r="J90" s="27"/>
    </row>
    <row r="134" ht="15" customHeight="1"/>
    <row r="135" ht="15" customHeight="1"/>
    <row r="136" ht="21.6" customHeight="1"/>
    <row r="137" ht="15" customHeight="1"/>
    <row r="191" spans="1:1">
      <c r="A191" s="18"/>
    </row>
    <row r="192" spans="1:1">
      <c r="A192" s="18"/>
    </row>
    <row r="241" spans="8:8" ht="15" customHeight="1"/>
    <row r="253" spans="8:8">
      <c r="H253" s="253"/>
    </row>
    <row r="297" ht="24" customHeight="1"/>
    <row r="298" ht="37.5" customHeight="1"/>
  </sheetData>
  <mergeCells count="2">
    <mergeCell ref="B2:G2"/>
    <mergeCell ref="C3:G3"/>
  </mergeCells>
  <hyperlinks>
    <hyperlink ref="A1" location="Contents!A1" display="Back to contents" xr:uid="{2F1CFD4F-A2D7-4477-9AEE-F1D3A6C6DF77}"/>
  </hyperlinks>
  <pageMargins left="0.70866141732283472" right="0.70866141732283472" top="0.74803149606299213" bottom="0.74803149606299213" header="0.31496062992125984" footer="0.31496062992125984"/>
  <pageSetup paperSize="9" scale="80" orientation="portrait" r:id="rId1"/>
  <headerFooter>
    <oddHeader>&amp;C&amp;8March 2018 Economic and fiscal outlook: Supplementary economy tables</oddHeader>
  </headerFooter>
  <rowBreaks count="1" manualBreakCount="1">
    <brk id="91" min="1" max="9"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39D69-AF88-4C6A-92EE-DA7E38FF35C3}">
  <sheetPr>
    <tabColor theme="6"/>
  </sheetPr>
  <dimension ref="A1:S292"/>
  <sheetViews>
    <sheetView zoomScaleNormal="100" zoomScaleSheetLayoutView="100" workbookViewId="0"/>
  </sheetViews>
  <sheetFormatPr defaultColWidth="11.5" defaultRowHeight="14.45"/>
  <cols>
    <col min="1" max="1" width="9.25" style="17" customWidth="1"/>
    <col min="2" max="2" width="13.125" style="17" customWidth="1"/>
    <col min="3" max="3" width="16.25" style="17" customWidth="1"/>
    <col min="4" max="4" width="17.875" style="17" customWidth="1"/>
    <col min="5" max="5" width="21.25" style="17" customWidth="1"/>
    <col min="6" max="6" width="21.5" style="17" customWidth="1"/>
    <col min="7" max="7" width="21.75" style="17" customWidth="1"/>
    <col min="8" max="16384" width="11.5" style="17"/>
  </cols>
  <sheetData>
    <row r="1" spans="1:9" ht="33.75" customHeight="1" thickBot="1">
      <c r="A1" s="9" t="s">
        <v>24</v>
      </c>
      <c r="B1" s="359"/>
      <c r="C1" s="359"/>
      <c r="D1" s="359"/>
      <c r="E1" s="359"/>
      <c r="F1" s="359"/>
      <c r="G1" s="359"/>
      <c r="I1" s="24"/>
    </row>
    <row r="2" spans="1:9" ht="19.5" customHeight="1" thickBot="1">
      <c r="B2" s="590" t="s">
        <v>660</v>
      </c>
      <c r="C2" s="688"/>
      <c r="D2" s="688"/>
      <c r="E2" s="688"/>
      <c r="F2" s="688"/>
      <c r="G2" s="591"/>
    </row>
    <row r="3" spans="1:9" ht="33" customHeight="1">
      <c r="B3" s="215"/>
      <c r="C3" s="123" t="s">
        <v>654</v>
      </c>
      <c r="D3" s="123" t="s">
        <v>655</v>
      </c>
      <c r="E3" s="123" t="s">
        <v>656</v>
      </c>
      <c r="F3" s="123" t="s">
        <v>657</v>
      </c>
      <c r="G3" s="245" t="s">
        <v>658</v>
      </c>
    </row>
    <row r="4" spans="1:9">
      <c r="B4" s="13">
        <v>2019</v>
      </c>
      <c r="C4" s="192">
        <v>140</v>
      </c>
      <c r="D4" s="192">
        <v>30</v>
      </c>
      <c r="E4" s="192">
        <v>30</v>
      </c>
      <c r="F4" s="192">
        <v>380</v>
      </c>
      <c r="G4" s="198">
        <v>420</v>
      </c>
    </row>
    <row r="5" spans="1:9">
      <c r="B5" s="13">
        <v>2020</v>
      </c>
      <c r="C5" s="192">
        <v>140</v>
      </c>
      <c r="D5" s="192">
        <v>30</v>
      </c>
      <c r="E5" s="192">
        <v>30</v>
      </c>
      <c r="F5" s="192">
        <v>370</v>
      </c>
      <c r="G5" s="198">
        <v>430</v>
      </c>
    </row>
    <row r="6" spans="1:9">
      <c r="B6" s="13">
        <v>2021</v>
      </c>
      <c r="C6" s="192">
        <v>160</v>
      </c>
      <c r="D6" s="192">
        <v>30</v>
      </c>
      <c r="E6" s="192">
        <v>30</v>
      </c>
      <c r="F6" s="192">
        <v>380</v>
      </c>
      <c r="G6" s="198">
        <v>400</v>
      </c>
    </row>
    <row r="7" spans="1:9">
      <c r="B7" s="13">
        <v>2022</v>
      </c>
      <c r="C7" s="192">
        <v>170</v>
      </c>
      <c r="D7" s="192">
        <v>30</v>
      </c>
      <c r="E7" s="192">
        <v>30</v>
      </c>
      <c r="F7" s="192">
        <v>370</v>
      </c>
      <c r="G7" s="198">
        <v>400</v>
      </c>
    </row>
    <row r="8" spans="1:9">
      <c r="B8" s="13">
        <v>2023</v>
      </c>
      <c r="C8" s="192">
        <v>160</v>
      </c>
      <c r="D8" s="192">
        <v>50</v>
      </c>
      <c r="E8" s="192">
        <v>30</v>
      </c>
      <c r="F8" s="192">
        <v>350</v>
      </c>
      <c r="G8" s="198">
        <v>410</v>
      </c>
    </row>
    <row r="9" spans="1:9">
      <c r="B9" s="13">
        <v>2024</v>
      </c>
      <c r="C9" s="557">
        <v>150</v>
      </c>
      <c r="D9" s="557">
        <v>40</v>
      </c>
      <c r="E9" s="557">
        <v>30</v>
      </c>
      <c r="F9" s="557">
        <v>360</v>
      </c>
      <c r="G9" s="558">
        <v>420</v>
      </c>
    </row>
    <row r="10" spans="1:9">
      <c r="B10" s="13">
        <v>2025</v>
      </c>
      <c r="C10" s="557">
        <v>150</v>
      </c>
      <c r="D10" s="557">
        <v>30</v>
      </c>
      <c r="E10" s="557">
        <v>30</v>
      </c>
      <c r="F10" s="557">
        <v>370</v>
      </c>
      <c r="G10" s="558">
        <v>420</v>
      </c>
    </row>
    <row r="11" spans="1:9">
      <c r="B11" s="13">
        <v>2026</v>
      </c>
      <c r="C11" s="557">
        <v>150</v>
      </c>
      <c r="D11" s="557">
        <v>30</v>
      </c>
      <c r="E11" s="557">
        <v>30</v>
      </c>
      <c r="F11" s="557">
        <v>370</v>
      </c>
      <c r="G11" s="558">
        <v>420</v>
      </c>
    </row>
    <row r="12" spans="1:9">
      <c r="B12" s="13">
        <v>2027</v>
      </c>
      <c r="C12" s="557">
        <v>150</v>
      </c>
      <c r="D12" s="557">
        <v>30</v>
      </c>
      <c r="E12" s="557">
        <v>30</v>
      </c>
      <c r="F12" s="557">
        <v>370</v>
      </c>
      <c r="G12" s="558">
        <v>420</v>
      </c>
    </row>
    <row r="13" spans="1:9">
      <c r="B13" s="13">
        <v>2028</v>
      </c>
      <c r="C13" s="557">
        <v>150</v>
      </c>
      <c r="D13" s="557">
        <v>30</v>
      </c>
      <c r="E13" s="557">
        <v>30</v>
      </c>
      <c r="F13" s="557">
        <v>370</v>
      </c>
      <c r="G13" s="558">
        <v>420</v>
      </c>
    </row>
    <row r="14" spans="1:9">
      <c r="B14" s="559" t="s">
        <v>292</v>
      </c>
      <c r="C14" s="560"/>
      <c r="D14" s="560"/>
      <c r="E14" s="560"/>
      <c r="F14" s="560"/>
      <c r="G14" s="561"/>
    </row>
    <row r="15" spans="1:9" ht="12.75" customHeight="1" thickBot="1">
      <c r="B15" s="562" t="s">
        <v>661</v>
      </c>
      <c r="C15" s="170"/>
      <c r="D15" s="170"/>
      <c r="E15" s="170"/>
      <c r="F15" s="170"/>
      <c r="G15" s="563"/>
    </row>
    <row r="81" spans="1:19" s="2" customFormat="1" ht="15.6">
      <c r="A81" s="7"/>
      <c r="B81" s="17"/>
      <c r="C81" s="17"/>
      <c r="D81" s="17"/>
      <c r="E81" s="17"/>
      <c r="F81" s="17"/>
      <c r="G81" s="17"/>
      <c r="H81" s="151"/>
      <c r="I81" s="151"/>
      <c r="J81" s="151"/>
      <c r="K81" s="151"/>
      <c r="L81" s="151"/>
      <c r="N81" s="151"/>
      <c r="O81" s="151"/>
      <c r="R81" s="27"/>
      <c r="S81" s="27"/>
    </row>
    <row r="82" spans="1:19" s="2" customFormat="1" ht="15.6">
      <c r="A82" s="7"/>
      <c r="B82" s="17"/>
      <c r="C82" s="17"/>
      <c r="D82" s="17"/>
      <c r="E82" s="17"/>
      <c r="F82" s="17"/>
      <c r="G82" s="17"/>
      <c r="H82" s="151"/>
      <c r="I82" s="151"/>
      <c r="J82" s="151"/>
      <c r="K82" s="151"/>
      <c r="L82" s="151"/>
      <c r="N82" s="151"/>
      <c r="O82" s="151"/>
      <c r="R82" s="27"/>
      <c r="S82" s="27"/>
    </row>
    <row r="83" spans="1:19" s="2" customFormat="1" ht="15.6">
      <c r="A83" s="7"/>
      <c r="B83" s="17"/>
      <c r="C83" s="17"/>
      <c r="D83" s="17"/>
      <c r="E83" s="17"/>
      <c r="F83" s="17"/>
      <c r="G83" s="17"/>
      <c r="H83" s="151"/>
      <c r="I83" s="151"/>
      <c r="J83" s="151"/>
      <c r="K83" s="151"/>
      <c r="L83" s="151"/>
      <c r="N83" s="151"/>
      <c r="O83" s="151"/>
      <c r="R83" s="27"/>
      <c r="S83" s="27"/>
    </row>
    <row r="84" spans="1:19" s="2" customFormat="1" ht="15.6">
      <c r="A84" s="7"/>
      <c r="B84" s="17"/>
      <c r="C84" s="17"/>
      <c r="D84" s="17"/>
      <c r="E84" s="17"/>
      <c r="F84" s="17"/>
      <c r="G84" s="17"/>
      <c r="H84" s="151"/>
      <c r="I84" s="151"/>
      <c r="J84" s="151"/>
      <c r="K84" s="151"/>
      <c r="L84" s="151"/>
      <c r="N84" s="151"/>
      <c r="O84" s="151"/>
      <c r="R84" s="27"/>
      <c r="S84" s="27"/>
    </row>
    <row r="128" ht="15" customHeight="1"/>
    <row r="129" ht="15" customHeight="1"/>
    <row r="130" ht="21.6" customHeight="1"/>
    <row r="131" ht="15" customHeight="1"/>
    <row r="161" spans="9:11">
      <c r="I161" s="25"/>
      <c r="J161" s="25"/>
    </row>
    <row r="162" spans="9:11">
      <c r="I162" s="25"/>
      <c r="J162" s="25"/>
    </row>
    <row r="163" spans="9:11">
      <c r="I163" s="25"/>
      <c r="J163" s="25"/>
    </row>
    <row r="164" spans="9:11">
      <c r="I164" s="25"/>
      <c r="J164" s="25"/>
    </row>
    <row r="165" spans="9:11">
      <c r="I165" s="25"/>
      <c r="J165" s="25"/>
    </row>
    <row r="166" spans="9:11">
      <c r="I166" s="25"/>
      <c r="J166" s="25"/>
    </row>
    <row r="167" spans="9:11">
      <c r="I167" s="25"/>
      <c r="J167" s="25"/>
      <c r="K167" s="26"/>
    </row>
    <row r="185" spans="1:1">
      <c r="A185" s="18"/>
    </row>
    <row r="186" spans="1:1">
      <c r="A186" s="18"/>
    </row>
    <row r="235" ht="15" customHeight="1"/>
    <row r="247" spans="8:9">
      <c r="H247" s="253"/>
      <c r="I247" s="254"/>
    </row>
    <row r="291" ht="24" customHeight="1"/>
    <row r="292" ht="37.5" customHeight="1"/>
  </sheetData>
  <mergeCells count="1">
    <mergeCell ref="B2:G2"/>
  </mergeCells>
  <hyperlinks>
    <hyperlink ref="A1" location="Contents!A1" display="Back to contents" xr:uid="{9D7AF2CF-7464-4A17-8F4E-F79B5EDDC506}"/>
  </hyperlinks>
  <pageMargins left="0.70866141732283472" right="0.70866141732283472" top="0.74803149606299213" bottom="0.74803149606299213" header="0.31496062992125984" footer="0.31496062992125984"/>
  <pageSetup paperSize="9" scale="80" orientation="portrait" r:id="rId1"/>
  <headerFooter>
    <oddHeader>&amp;C&amp;8March 2018 Economic and fiscal outlook: Supplementary economy tables</oddHeader>
  </headerFooter>
  <rowBreaks count="1" manualBreakCount="1">
    <brk id="85" min="1" max="9"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82D19-E61F-452F-9B00-D7BA29FAD7B3}">
  <sheetPr>
    <tabColor theme="6"/>
  </sheetPr>
  <dimension ref="A1:K82"/>
  <sheetViews>
    <sheetView showGridLines="0" zoomScaleNormal="100" workbookViewId="0"/>
  </sheetViews>
  <sheetFormatPr defaultRowHeight="13.9"/>
  <cols>
    <col min="1" max="1" width="9.875" customWidth="1"/>
    <col min="2" max="3" width="15" customWidth="1"/>
  </cols>
  <sheetData>
    <row r="1" spans="1:8" ht="39" customHeight="1" thickBot="1">
      <c r="A1" s="9" t="s">
        <v>24</v>
      </c>
    </row>
    <row r="2" spans="1:8" ht="33.75" customHeight="1" thickBot="1">
      <c r="B2" s="721" t="s">
        <v>662</v>
      </c>
      <c r="C2" s="722"/>
    </row>
    <row r="3" spans="1:8" ht="33.75" customHeight="1">
      <c r="B3" s="564"/>
      <c r="C3" s="245" t="s">
        <v>663</v>
      </c>
    </row>
    <row r="4" spans="1:8" ht="15.75" customHeight="1">
      <c r="B4" s="57" t="s">
        <v>61</v>
      </c>
      <c r="C4" s="80">
        <v>45.738448773448766</v>
      </c>
    </row>
    <row r="5" spans="1:8" ht="15.75" customHeight="1">
      <c r="B5" s="57" t="s">
        <v>62</v>
      </c>
      <c r="C5" s="80">
        <v>44.963616287094545</v>
      </c>
    </row>
    <row r="6" spans="1:8" ht="15.75" customHeight="1">
      <c r="B6" s="57" t="s">
        <v>63</v>
      </c>
      <c r="C6" s="80">
        <v>42.496899868247688</v>
      </c>
    </row>
    <row r="7" spans="1:8" ht="15.75" customHeight="1">
      <c r="B7" s="57" t="s">
        <v>64</v>
      </c>
      <c r="C7" s="80">
        <v>48.74234487734487</v>
      </c>
    </row>
    <row r="8" spans="1:8" ht="15.75" customHeight="1">
      <c r="B8" s="57" t="s">
        <v>65</v>
      </c>
      <c r="C8" s="80">
        <v>54.664153899240851</v>
      </c>
    </row>
    <row r="9" spans="1:8" ht="15.75" customHeight="1">
      <c r="B9" s="57" t="s">
        <v>66</v>
      </c>
      <c r="C9" s="80">
        <v>49.902182476943345</v>
      </c>
    </row>
    <row r="10" spans="1:8" ht="15.75" customHeight="1">
      <c r="B10" s="57" t="s">
        <v>67</v>
      </c>
      <c r="C10" s="80">
        <v>50.756625572495146</v>
      </c>
    </row>
    <row r="11" spans="1:8" ht="15.75" customHeight="1">
      <c r="B11" s="57" t="s">
        <v>68</v>
      </c>
      <c r="C11" s="80">
        <v>50.215336282075413</v>
      </c>
      <c r="H11" s="565"/>
    </row>
    <row r="12" spans="1:8" ht="15.75" customHeight="1">
      <c r="B12" s="57" t="s">
        <v>69</v>
      </c>
      <c r="C12" s="80">
        <v>46.020519668737059</v>
      </c>
      <c r="H12" s="565"/>
    </row>
    <row r="13" spans="1:8" ht="15.75" customHeight="1">
      <c r="B13" s="57" t="s">
        <v>70</v>
      </c>
      <c r="C13" s="80">
        <v>40.294877344877342</v>
      </c>
    </row>
    <row r="14" spans="1:8" ht="15.75" customHeight="1">
      <c r="B14" s="57" t="s">
        <v>71</v>
      </c>
      <c r="C14" s="80">
        <v>39.275074345943914</v>
      </c>
    </row>
    <row r="15" spans="1:8" ht="15.75" customHeight="1">
      <c r="B15" s="57" t="s">
        <v>72</v>
      </c>
      <c r="C15" s="80">
        <v>45.507268115942026</v>
      </c>
    </row>
    <row r="16" spans="1:8" ht="15.75" customHeight="1">
      <c r="B16" s="57" t="s">
        <v>73</v>
      </c>
      <c r="C16" s="80">
        <v>41.10886363636363</v>
      </c>
    </row>
    <row r="17" spans="2:3" ht="15.75" customHeight="1">
      <c r="B17" s="57" t="s">
        <v>74</v>
      </c>
      <c r="C17" s="80">
        <v>41.518145743145745</v>
      </c>
    </row>
    <row r="18" spans="2:3" ht="15.75" customHeight="1">
      <c r="B18" s="57" t="s">
        <v>75</v>
      </c>
      <c r="C18" s="80">
        <v>41.797176736307158</v>
      </c>
    </row>
    <row r="19" spans="2:3" ht="15.75" customHeight="1">
      <c r="B19" s="57" t="s">
        <v>76</v>
      </c>
      <c r="C19" s="80">
        <v>37.709692891649418</v>
      </c>
    </row>
    <row r="20" spans="2:3" ht="15.75" customHeight="1">
      <c r="B20" s="57" t="s">
        <v>77</v>
      </c>
      <c r="C20" s="80">
        <v>34.854106280193236</v>
      </c>
    </row>
    <row r="21" spans="2:3" ht="15.75" customHeight="1">
      <c r="B21" s="57" t="s">
        <v>78</v>
      </c>
      <c r="C21" s="80">
        <v>34.590353535353529</v>
      </c>
    </row>
    <row r="22" spans="2:3" ht="15.75" customHeight="1">
      <c r="B22" s="57" t="s">
        <v>79</v>
      </c>
      <c r="C22" s="80">
        <v>39.157473806386854</v>
      </c>
    </row>
    <row r="23" spans="2:3" ht="15.75" customHeight="1">
      <c r="B23" s="57" t="s">
        <v>80</v>
      </c>
      <c r="C23" s="80">
        <v>52.32632756132756</v>
      </c>
    </row>
    <row r="24" spans="2:3" ht="15.75" customHeight="1">
      <c r="B24" s="57" t="s">
        <v>81</v>
      </c>
      <c r="C24" s="80">
        <v>47.736835309617902</v>
      </c>
    </row>
    <row r="25" spans="2:3" ht="15.75" customHeight="1">
      <c r="B25" s="57" t="s">
        <v>82</v>
      </c>
      <c r="C25" s="80">
        <v>41.161564558629777</v>
      </c>
    </row>
    <row r="26" spans="2:3" ht="15.75" customHeight="1">
      <c r="B26" s="57" t="s">
        <v>83</v>
      </c>
      <c r="C26" s="80">
        <v>43.237425810904071</v>
      </c>
    </row>
    <row r="27" spans="2:3" ht="15.75" customHeight="1">
      <c r="B27" s="57" t="s">
        <v>84</v>
      </c>
      <c r="C27" s="80">
        <v>50.16390331890333</v>
      </c>
    </row>
    <row r="28" spans="2:3" ht="15.75" customHeight="1">
      <c r="B28" s="57" t="s">
        <v>85</v>
      </c>
      <c r="C28" s="80">
        <v>55.964277997364952</v>
      </c>
    </row>
    <row r="29" spans="2:3" ht="15.75" customHeight="1">
      <c r="B29" s="57" t="s">
        <v>86</v>
      </c>
      <c r="C29" s="80">
        <v>52.226411318150461</v>
      </c>
    </row>
    <row r="30" spans="2:3" ht="15.75" customHeight="1">
      <c r="B30" s="57" t="s">
        <v>87</v>
      </c>
      <c r="C30" s="80">
        <v>60.770452569169962</v>
      </c>
    </row>
    <row r="31" spans="2:3" ht="15.75" customHeight="1">
      <c r="B31" s="57" t="s">
        <v>88</v>
      </c>
      <c r="C31" s="80">
        <v>62.414577137838002</v>
      </c>
    </row>
    <row r="32" spans="2:3" ht="15.75" customHeight="1">
      <c r="B32" s="57" t="s">
        <v>89</v>
      </c>
      <c r="C32" s="80">
        <v>51.481077639751561</v>
      </c>
    </row>
    <row r="33" spans="2:3" ht="15.75" customHeight="1">
      <c r="B33" s="57" t="s">
        <v>90</v>
      </c>
      <c r="C33" s="80">
        <v>41.577866271409761</v>
      </c>
    </row>
    <row r="34" spans="2:3" ht="15.75" customHeight="1">
      <c r="B34" s="57" t="s">
        <v>91</v>
      </c>
      <c r="C34" s="80">
        <v>37.449374176548091</v>
      </c>
    </row>
    <row r="35" spans="2:3" ht="15.75" customHeight="1">
      <c r="B35" s="57" t="s">
        <v>92</v>
      </c>
      <c r="C35" s="80">
        <v>39.539380450467405</v>
      </c>
    </row>
    <row r="36" spans="2:3" ht="15.75" customHeight="1">
      <c r="B36" s="57" t="s">
        <v>93</v>
      </c>
      <c r="C36" s="80">
        <v>32.122095520421603</v>
      </c>
    </row>
    <row r="37" spans="2:3" ht="15.75" customHeight="1">
      <c r="B37" s="57" t="s">
        <v>94</v>
      </c>
      <c r="C37" s="80">
        <v>24.667792207792207</v>
      </c>
    </row>
    <row r="38" spans="2:3" ht="15.75" customHeight="1">
      <c r="B38" s="57" t="s">
        <v>95</v>
      </c>
      <c r="C38" s="80">
        <v>36.664352531526447</v>
      </c>
    </row>
    <row r="39" spans="2:3" ht="15.75" customHeight="1">
      <c r="B39" s="57" t="s">
        <v>96</v>
      </c>
      <c r="C39" s="80">
        <v>46.093440303657694</v>
      </c>
    </row>
    <row r="40" spans="2:3" ht="15.75" customHeight="1">
      <c r="B40" s="57" t="s">
        <v>97</v>
      </c>
      <c r="C40" s="80">
        <v>60.764706004140784</v>
      </c>
    </row>
    <row r="41" spans="2:3" ht="15.75" customHeight="1">
      <c r="B41" s="57" t="s">
        <v>98</v>
      </c>
      <c r="C41" s="80">
        <v>74.621248196248189</v>
      </c>
    </row>
    <row r="42" spans="2:3" ht="15.75" customHeight="1">
      <c r="B42" s="57" t="s">
        <v>99</v>
      </c>
      <c r="C42" s="80">
        <v>130.40681818181818</v>
      </c>
    </row>
    <row r="43" spans="2:3" ht="15.75" customHeight="1">
      <c r="B43" s="57" t="s">
        <v>100</v>
      </c>
      <c r="C43" s="80">
        <v>190.83247913921832</v>
      </c>
    </row>
    <row r="44" spans="2:3" ht="15.75" customHeight="1">
      <c r="B44" s="57" t="s">
        <v>101</v>
      </c>
      <c r="C44" s="80">
        <v>203.23610524499657</v>
      </c>
    </row>
    <row r="45" spans="2:3" ht="15.75" customHeight="1">
      <c r="B45" s="57" t="s">
        <v>102</v>
      </c>
      <c r="C45" s="80">
        <v>151.87838383838383</v>
      </c>
    </row>
    <row r="46" spans="2:3" ht="15.75" customHeight="1">
      <c r="B46" s="57" t="s">
        <v>103</v>
      </c>
      <c r="C46" s="80">
        <v>287.40034098751488</v>
      </c>
    </row>
    <row r="47" spans="2:3" ht="15.75" customHeight="1">
      <c r="B47" s="57" t="s">
        <v>104</v>
      </c>
      <c r="C47" s="80">
        <v>169.05193362193361</v>
      </c>
    </row>
    <row r="48" spans="2:3" ht="15.75" customHeight="1">
      <c r="B48" s="57" t="s">
        <v>105</v>
      </c>
      <c r="C48" s="80">
        <v>130.57536956521736</v>
      </c>
    </row>
    <row r="49" spans="2:3" ht="15.75" customHeight="1">
      <c r="B49" s="57" t="s">
        <v>106</v>
      </c>
      <c r="C49" s="80">
        <v>87.129573781291171</v>
      </c>
    </row>
    <row r="50" spans="2:3" ht="15.75" customHeight="1">
      <c r="B50" s="57" t="s">
        <v>107</v>
      </c>
      <c r="C50" s="80">
        <v>82.479758454106261</v>
      </c>
    </row>
    <row r="51" spans="2:3" ht="15.75" customHeight="1">
      <c r="B51" s="57" t="s">
        <v>108</v>
      </c>
      <c r="C51" s="80">
        <v>84.089437229437237</v>
      </c>
    </row>
    <row r="52" spans="2:3" ht="15.75" customHeight="1">
      <c r="B52" s="57" t="s">
        <v>109</v>
      </c>
      <c r="C52" s="80">
        <v>70.770196078431354</v>
      </c>
    </row>
    <row r="53" spans="2:3" ht="15.75" customHeight="1">
      <c r="B53" s="57" t="s">
        <v>110</v>
      </c>
      <c r="C53" s="80">
        <v>65.271666666666675</v>
      </c>
    </row>
    <row r="54" spans="2:3" ht="15.75" customHeight="1">
      <c r="B54" s="57" t="s">
        <v>111</v>
      </c>
      <c r="C54" s="80">
        <v>66.428333333333342</v>
      </c>
    </row>
    <row r="55" spans="2:3" ht="15.75" customHeight="1">
      <c r="B55" s="57" t="s">
        <v>112</v>
      </c>
      <c r="C55" s="80">
        <v>82.13333333333334</v>
      </c>
    </row>
    <row r="56" spans="2:3" ht="15.75" customHeight="1">
      <c r="B56" s="57" t="s">
        <v>113</v>
      </c>
      <c r="C56" s="80">
        <v>85.444999999999979</v>
      </c>
    </row>
    <row r="57" spans="2:3" ht="15.75" customHeight="1">
      <c r="B57" s="57" t="s">
        <v>114</v>
      </c>
      <c r="C57" s="80">
        <v>68.328333333333333</v>
      </c>
    </row>
    <row r="58" spans="2:3" ht="15.75" customHeight="1">
      <c r="B58" s="57" t="s">
        <v>115</v>
      </c>
      <c r="C58" s="80">
        <v>68.36</v>
      </c>
    </row>
    <row r="59" spans="2:3" ht="15.75" customHeight="1">
      <c r="B59" s="57" t="s">
        <v>116</v>
      </c>
      <c r="C59" s="80">
        <v>83.311666666666653</v>
      </c>
    </row>
    <row r="60" spans="2:3" ht="15.75" customHeight="1">
      <c r="B60" s="57" t="s">
        <v>117</v>
      </c>
      <c r="C60" s="80">
        <v>82.868333333333339</v>
      </c>
    </row>
    <row r="61" spans="2:3" ht="15.75" customHeight="1">
      <c r="B61" s="57" t="s">
        <v>118</v>
      </c>
      <c r="C61" s="80">
        <v>68.53</v>
      </c>
    </row>
    <row r="62" spans="2:3" ht="15.75" customHeight="1">
      <c r="B62" s="57" t="s">
        <v>119</v>
      </c>
      <c r="C62" s="80">
        <v>68.891666666666666</v>
      </c>
    </row>
    <row r="63" spans="2:3" ht="15.75" customHeight="1">
      <c r="B63" s="57" t="s">
        <v>120</v>
      </c>
      <c r="C63" s="80">
        <v>80.623333333333349</v>
      </c>
    </row>
    <row r="64" spans="2:3" ht="15.75" customHeight="1">
      <c r="B64" s="57" t="s">
        <v>121</v>
      </c>
      <c r="C64" s="80">
        <v>73.382230690094502</v>
      </c>
    </row>
    <row r="65" spans="2:3" ht="15.75" customHeight="1">
      <c r="B65" s="57" t="s">
        <v>122</v>
      </c>
      <c r="C65" s="80">
        <v>73.746401529092537</v>
      </c>
    </row>
    <row r="66" spans="2:3" ht="15.75" customHeight="1">
      <c r="B66" s="57" t="s">
        <v>123</v>
      </c>
      <c r="C66" s="80">
        <v>74.112426133524067</v>
      </c>
    </row>
    <row r="67" spans="2:3" ht="15.75" customHeight="1">
      <c r="B67" s="57" t="s">
        <v>124</v>
      </c>
      <c r="C67" s="80">
        <v>74.480319553143858</v>
      </c>
    </row>
    <row r="68" spans="2:3" ht="15.75" customHeight="1">
      <c r="B68" s="57" t="s">
        <v>125</v>
      </c>
      <c r="C68" s="80">
        <v>74.850097121327565</v>
      </c>
    </row>
    <row r="69" spans="2:3" ht="15.75" customHeight="1">
      <c r="B69" s="57" t="s">
        <v>126</v>
      </c>
      <c r="C69" s="80">
        <v>75.221751025919104</v>
      </c>
    </row>
    <row r="70" spans="2:3" ht="15.75" customHeight="1">
      <c r="B70" s="57" t="s">
        <v>127</v>
      </c>
      <c r="C70" s="80">
        <v>75.595272811035898</v>
      </c>
    </row>
    <row r="71" spans="2:3" ht="15.75" customHeight="1">
      <c r="B71" s="57" t="s">
        <v>128</v>
      </c>
      <c r="C71" s="80">
        <v>75.970653517847893</v>
      </c>
    </row>
    <row r="72" spans="2:3" ht="15.75" customHeight="1" thickBot="1">
      <c r="B72" s="268" t="s">
        <v>129</v>
      </c>
      <c r="C72" s="566">
        <v>76.347883833930453</v>
      </c>
    </row>
    <row r="73" spans="2:3" ht="14.45">
      <c r="B73" s="57">
        <v>2020</v>
      </c>
      <c r="C73" s="80">
        <v>34.88692014084949</v>
      </c>
    </row>
    <row r="74" spans="2:3" ht="14.45">
      <c r="B74" s="57">
        <v>2021</v>
      </c>
      <c r="C74" s="80">
        <v>114.15631288035637</v>
      </c>
    </row>
    <row r="75" spans="2:3" ht="14.45">
      <c r="B75" s="57">
        <v>2022</v>
      </c>
      <c r="C75" s="80">
        <v>202.89169092320719</v>
      </c>
    </row>
    <row r="76" spans="2:3" ht="14.45">
      <c r="B76" s="57">
        <v>2023</v>
      </c>
      <c r="C76" s="80">
        <v>96.068534757513007</v>
      </c>
    </row>
    <row r="77" spans="2:3" ht="14.45">
      <c r="B77" s="57">
        <v>2024</v>
      </c>
      <c r="C77" s="80">
        <v>71.150882352941181</v>
      </c>
    </row>
    <row r="78" spans="2:3" ht="14.45">
      <c r="B78" s="57">
        <v>2025</v>
      </c>
      <c r="C78" s="80">
        <v>76.361249999999998</v>
      </c>
    </row>
    <row r="79" spans="2:3" ht="14.45">
      <c r="B79" s="57">
        <v>2026</v>
      </c>
      <c r="C79" s="80">
        <v>75.228333333333339</v>
      </c>
    </row>
    <row r="80" spans="2:3" ht="14.45">
      <c r="B80" s="57">
        <v>2027</v>
      </c>
      <c r="C80" s="80">
        <v>73.930344476463745</v>
      </c>
    </row>
    <row r="81" spans="2:11" ht="15" thickBot="1">
      <c r="B81" s="57">
        <v>2028</v>
      </c>
      <c r="C81" s="80">
        <v>75.409443619032615</v>
      </c>
    </row>
    <row r="82" spans="2:11" ht="55.9" customHeight="1" thickBot="1">
      <c r="B82" s="723" t="s">
        <v>664</v>
      </c>
      <c r="C82" s="724"/>
      <c r="D82" s="567"/>
      <c r="E82" s="568"/>
      <c r="F82" s="568"/>
      <c r="G82" s="568"/>
      <c r="H82" s="568"/>
      <c r="I82" s="568"/>
      <c r="J82" s="568"/>
      <c r="K82" s="568"/>
    </row>
  </sheetData>
  <mergeCells count="2">
    <mergeCell ref="B2:C2"/>
    <mergeCell ref="B82:C82"/>
  </mergeCells>
  <hyperlinks>
    <hyperlink ref="A1" location="Contents!A1" display="Back to contents" xr:uid="{55C080F4-F947-4AAD-A593-81A5AF31861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D335E-50D0-405C-8262-AD2492508493}">
  <sheetPr>
    <tabColor theme="6"/>
  </sheetPr>
  <dimension ref="A1:V155"/>
  <sheetViews>
    <sheetView zoomScaleNormal="100" zoomScaleSheetLayoutView="100" workbookViewId="0"/>
  </sheetViews>
  <sheetFormatPr defaultColWidth="8.875" defaultRowHeight="15.6"/>
  <cols>
    <col min="1" max="1" width="9.125" style="2" customWidth="1"/>
    <col min="2" max="2" width="7.125" style="2" customWidth="1"/>
    <col min="3" max="3" width="10" style="2" bestFit="1" customWidth="1"/>
    <col min="4" max="4" width="11.125" style="2" customWidth="1"/>
    <col min="5" max="5" width="11" style="2" customWidth="1"/>
    <col min="6" max="6" width="10.875" style="2" customWidth="1"/>
    <col min="7" max="9" width="8.875" style="2" customWidth="1"/>
    <col min="10" max="10" width="8.125" style="2" customWidth="1"/>
    <col min="11" max="11" width="6.125" style="2" customWidth="1"/>
    <col min="12" max="12" width="10" style="2" customWidth="1"/>
    <col min="13" max="13" width="6.875" style="2" customWidth="1"/>
    <col min="14" max="14" width="10.875" style="2" customWidth="1"/>
    <col min="15" max="15" width="6.875" style="2" customWidth="1"/>
    <col min="16" max="16" width="7.875" style="2" customWidth="1"/>
    <col min="17" max="16384" width="8.875" style="2"/>
  </cols>
  <sheetData>
    <row r="1" spans="1:18" ht="33.75" customHeight="1" thickBot="1">
      <c r="A1" s="9" t="s">
        <v>24</v>
      </c>
      <c r="B1" s="22"/>
      <c r="C1" s="22"/>
      <c r="D1" s="22"/>
      <c r="E1" s="22"/>
      <c r="F1" s="22"/>
      <c r="G1" s="22"/>
      <c r="H1" s="22"/>
      <c r="I1" s="22"/>
      <c r="J1" s="22"/>
      <c r="K1" s="22"/>
      <c r="L1" s="22"/>
      <c r="M1" s="22"/>
      <c r="N1" s="22"/>
      <c r="O1" s="22"/>
      <c r="P1" s="22"/>
      <c r="Q1" s="225"/>
    </row>
    <row r="2" spans="1:18" ht="18.600000000000001" thickBot="1">
      <c r="A2" s="7"/>
      <c r="B2" s="577" t="s">
        <v>168</v>
      </c>
      <c r="C2" s="578"/>
      <c r="D2" s="578"/>
      <c r="E2" s="578"/>
      <c r="F2" s="578"/>
      <c r="G2" s="578"/>
      <c r="H2" s="578"/>
      <c r="I2" s="578"/>
      <c r="J2" s="578"/>
      <c r="K2" s="578"/>
      <c r="L2" s="578"/>
      <c r="M2" s="578"/>
      <c r="N2" s="578"/>
      <c r="O2" s="578"/>
      <c r="P2" s="725"/>
    </row>
    <row r="3" spans="1:18" s="185" customFormat="1" ht="41.25" customHeight="1">
      <c r="A3" s="183"/>
      <c r="B3" s="579" t="s">
        <v>26</v>
      </c>
      <c r="C3" s="573" t="s">
        <v>27</v>
      </c>
      <c r="D3" s="573" t="s">
        <v>28</v>
      </c>
      <c r="E3" s="226" t="s">
        <v>29</v>
      </c>
      <c r="F3" s="226"/>
      <c r="G3" s="573" t="s">
        <v>30</v>
      </c>
      <c r="H3" s="573" t="s">
        <v>31</v>
      </c>
      <c r="I3" s="573" t="s">
        <v>32</v>
      </c>
      <c r="J3" s="573" t="s">
        <v>33</v>
      </c>
      <c r="K3" s="573" t="s">
        <v>34</v>
      </c>
      <c r="L3" s="573" t="s">
        <v>35</v>
      </c>
      <c r="M3" s="573" t="s">
        <v>36</v>
      </c>
      <c r="N3" s="573" t="s">
        <v>37</v>
      </c>
      <c r="O3" s="573" t="s">
        <v>169</v>
      </c>
      <c r="P3" s="581" t="s">
        <v>170</v>
      </c>
    </row>
    <row r="4" spans="1:18" s="185" customFormat="1" ht="33" customHeight="1">
      <c r="A4" s="183"/>
      <c r="B4" s="580"/>
      <c r="C4" s="573"/>
      <c r="D4" s="573"/>
      <c r="E4" s="221" t="s">
        <v>40</v>
      </c>
      <c r="F4" s="221" t="s">
        <v>43</v>
      </c>
      <c r="G4" s="573"/>
      <c r="H4" s="573"/>
      <c r="I4" s="573"/>
      <c r="J4" s="573"/>
      <c r="K4" s="573"/>
      <c r="L4" s="573"/>
      <c r="M4" s="573"/>
      <c r="N4" s="573"/>
      <c r="O4" s="573"/>
      <c r="P4" s="582"/>
    </row>
    <row r="5" spans="1:18">
      <c r="A5" s="7"/>
      <c r="B5" s="161" t="s">
        <v>45</v>
      </c>
      <c r="C5" s="151">
        <v>255.43799999999999</v>
      </c>
      <c r="D5" s="151">
        <v>80.007000000000005</v>
      </c>
      <c r="E5" s="151">
        <v>71.228999999999999</v>
      </c>
      <c r="F5" s="151">
        <v>12.058</v>
      </c>
      <c r="G5" s="151">
        <v>0.27700000000000002</v>
      </c>
      <c r="H5" s="151">
        <v>406.95100000000002</v>
      </c>
      <c r="I5" s="151">
        <v>-0.16300000000000001</v>
      </c>
      <c r="J5" s="151">
        <v>406.78800000000001</v>
      </c>
      <c r="K5" s="151">
        <v>104.955</v>
      </c>
      <c r="L5" s="151">
        <v>511.74299999999999</v>
      </c>
      <c r="M5" s="151">
        <v>114.19499999999999</v>
      </c>
      <c r="N5" s="151">
        <v>0</v>
      </c>
      <c r="O5" s="151">
        <v>397.548</v>
      </c>
      <c r="P5" s="160">
        <v>396.93599999999998</v>
      </c>
      <c r="Q5" s="227"/>
      <c r="R5" s="228"/>
    </row>
    <row r="6" spans="1:18">
      <c r="A6" s="7"/>
      <c r="B6" s="161" t="s">
        <v>46</v>
      </c>
      <c r="C6" s="151">
        <v>256.14100000000002</v>
      </c>
      <c r="D6" s="151">
        <v>80.198999999999998</v>
      </c>
      <c r="E6" s="151">
        <v>72.373000000000005</v>
      </c>
      <c r="F6" s="151">
        <v>11.632999999999999</v>
      </c>
      <c r="G6" s="151">
        <v>-8.6999999999999994E-2</v>
      </c>
      <c r="H6" s="151">
        <v>408.62599999999998</v>
      </c>
      <c r="I6" s="151">
        <v>0.83</v>
      </c>
      <c r="J6" s="151">
        <v>409.45600000000002</v>
      </c>
      <c r="K6" s="151">
        <v>110.40900000000001</v>
      </c>
      <c r="L6" s="151">
        <v>519.86500000000001</v>
      </c>
      <c r="M6" s="151">
        <v>118.98399999999999</v>
      </c>
      <c r="N6" s="151">
        <v>0</v>
      </c>
      <c r="O6" s="151">
        <v>400.88099999999997</v>
      </c>
      <c r="P6" s="160">
        <v>396.09100000000001</v>
      </c>
      <c r="Q6" s="227"/>
      <c r="R6" s="228"/>
    </row>
    <row r="7" spans="1:18">
      <c r="A7" s="7"/>
      <c r="B7" s="161" t="s">
        <v>47</v>
      </c>
      <c r="C7" s="151">
        <v>255.81899999999999</v>
      </c>
      <c r="D7" s="151">
        <v>81.155000000000001</v>
      </c>
      <c r="E7" s="151">
        <v>69.19</v>
      </c>
      <c r="F7" s="151">
        <v>11.875</v>
      </c>
      <c r="G7" s="151">
        <v>-0.65800000000000003</v>
      </c>
      <c r="H7" s="151">
        <v>405.50599999999997</v>
      </c>
      <c r="I7" s="151">
        <v>0.85499999999999998</v>
      </c>
      <c r="J7" s="151">
        <v>406.36099999999999</v>
      </c>
      <c r="K7" s="151">
        <v>113.34</v>
      </c>
      <c r="L7" s="151">
        <v>519.70100000000002</v>
      </c>
      <c r="M7" s="151">
        <v>119.73099999999999</v>
      </c>
      <c r="N7" s="151">
        <v>0</v>
      </c>
      <c r="O7" s="151">
        <v>399.97</v>
      </c>
      <c r="P7" s="160">
        <v>395.56599999999997</v>
      </c>
      <c r="Q7" s="227"/>
      <c r="R7" s="228"/>
    </row>
    <row r="8" spans="1:18">
      <c r="A8" s="7"/>
      <c r="B8" s="161" t="s">
        <v>48</v>
      </c>
      <c r="C8" s="151">
        <v>247.92400000000001</v>
      </c>
      <c r="D8" s="151">
        <v>83.414000000000001</v>
      </c>
      <c r="E8" s="151">
        <v>68.459999999999994</v>
      </c>
      <c r="F8" s="151">
        <v>12.733000000000001</v>
      </c>
      <c r="G8" s="151">
        <v>0.27900000000000003</v>
      </c>
      <c r="H8" s="151">
        <v>400.077</v>
      </c>
      <c r="I8" s="151">
        <v>-2.2029999999999998</v>
      </c>
      <c r="J8" s="151">
        <v>397.87400000000002</v>
      </c>
      <c r="K8" s="151">
        <v>109.631</v>
      </c>
      <c r="L8" s="151">
        <v>507.505</v>
      </c>
      <c r="M8" s="151">
        <v>112.304</v>
      </c>
      <c r="N8" s="151">
        <v>0</v>
      </c>
      <c r="O8" s="151">
        <v>395.20100000000002</v>
      </c>
      <c r="P8" s="160">
        <v>383.976</v>
      </c>
      <c r="Q8" s="227"/>
      <c r="R8" s="228"/>
    </row>
    <row r="9" spans="1:18">
      <c r="A9" s="7"/>
      <c r="B9" s="161" t="s">
        <v>49</v>
      </c>
      <c r="C9" s="151">
        <v>247.70699999999999</v>
      </c>
      <c r="D9" s="151">
        <v>84.238</v>
      </c>
      <c r="E9" s="151">
        <v>65.081000000000003</v>
      </c>
      <c r="F9" s="151">
        <v>13.271000000000001</v>
      </c>
      <c r="G9" s="151">
        <v>1.2809999999999999</v>
      </c>
      <c r="H9" s="151">
        <v>398.30700000000002</v>
      </c>
      <c r="I9" s="151">
        <v>-6.8570000000000002</v>
      </c>
      <c r="J9" s="151">
        <v>391.45</v>
      </c>
      <c r="K9" s="151">
        <v>103.636</v>
      </c>
      <c r="L9" s="151">
        <v>495.08600000000001</v>
      </c>
      <c r="M9" s="151">
        <v>108.34699999999999</v>
      </c>
      <c r="N9" s="151">
        <v>0</v>
      </c>
      <c r="O9" s="151">
        <v>386.73899999999998</v>
      </c>
      <c r="P9" s="160">
        <v>379.76299999999998</v>
      </c>
      <c r="Q9" s="227"/>
      <c r="R9" s="228"/>
    </row>
    <row r="10" spans="1:18">
      <c r="A10" s="7"/>
      <c r="B10" s="161" t="s">
        <v>50</v>
      </c>
      <c r="C10" s="151">
        <v>248.136</v>
      </c>
      <c r="D10" s="151">
        <v>84.183999999999997</v>
      </c>
      <c r="E10" s="151">
        <v>62.024999999999999</v>
      </c>
      <c r="F10" s="151">
        <v>12.265000000000001</v>
      </c>
      <c r="G10" s="151">
        <v>0.51600000000000001</v>
      </c>
      <c r="H10" s="151">
        <v>394.86099999999999</v>
      </c>
      <c r="I10" s="151">
        <v>-3.7850000000000001</v>
      </c>
      <c r="J10" s="151">
        <v>391.07600000000002</v>
      </c>
      <c r="K10" s="151">
        <v>101.71599999999999</v>
      </c>
      <c r="L10" s="151">
        <v>492.79199999999997</v>
      </c>
      <c r="M10" s="151">
        <v>106.22799999999999</v>
      </c>
      <c r="N10" s="151">
        <v>0</v>
      </c>
      <c r="O10" s="151">
        <v>386.56400000000002</v>
      </c>
      <c r="P10" s="160">
        <v>380.72399999999999</v>
      </c>
      <c r="Q10" s="227"/>
      <c r="R10" s="228"/>
    </row>
    <row r="11" spans="1:18">
      <c r="A11" s="7"/>
      <c r="B11" s="161" t="s">
        <v>51</v>
      </c>
      <c r="C11" s="151">
        <v>249.48099999999999</v>
      </c>
      <c r="D11" s="151">
        <v>86.206999999999994</v>
      </c>
      <c r="E11" s="151">
        <v>62.265000000000001</v>
      </c>
      <c r="F11" s="151">
        <v>13.497999999999999</v>
      </c>
      <c r="G11" s="151">
        <v>0.56999999999999995</v>
      </c>
      <c r="H11" s="151">
        <v>398.52300000000002</v>
      </c>
      <c r="I11" s="151">
        <v>-3.9169999999999998</v>
      </c>
      <c r="J11" s="151">
        <v>394.60599999999999</v>
      </c>
      <c r="K11" s="151">
        <v>102.63200000000001</v>
      </c>
      <c r="L11" s="151">
        <v>497.238</v>
      </c>
      <c r="M11" s="151">
        <v>108.614</v>
      </c>
      <c r="N11" s="151">
        <v>0</v>
      </c>
      <c r="O11" s="151">
        <v>388.62400000000002</v>
      </c>
      <c r="P11" s="160">
        <v>389.47899999999998</v>
      </c>
      <c r="Q11" s="227"/>
      <c r="R11" s="228"/>
    </row>
    <row r="12" spans="1:18">
      <c r="A12" s="7"/>
      <c r="B12" s="161" t="s">
        <v>52</v>
      </c>
      <c r="C12" s="151">
        <v>250.34</v>
      </c>
      <c r="D12" s="151">
        <v>85.941999999999993</v>
      </c>
      <c r="E12" s="151">
        <v>60.697000000000003</v>
      </c>
      <c r="F12" s="151">
        <v>13.189</v>
      </c>
      <c r="G12" s="151">
        <v>-1.2999999999999999E-2</v>
      </c>
      <c r="H12" s="151">
        <v>396.96600000000001</v>
      </c>
      <c r="I12" s="151">
        <v>-6.0709999999999997</v>
      </c>
      <c r="J12" s="151">
        <v>390.89499999999998</v>
      </c>
      <c r="K12" s="151">
        <v>108.358</v>
      </c>
      <c r="L12" s="151">
        <v>499.25299999999999</v>
      </c>
      <c r="M12" s="151">
        <v>112.378</v>
      </c>
      <c r="N12" s="151">
        <v>0</v>
      </c>
      <c r="O12" s="151">
        <v>386.875</v>
      </c>
      <c r="P12" s="160">
        <v>385.82400000000001</v>
      </c>
      <c r="Q12" s="227"/>
      <c r="R12" s="228"/>
    </row>
    <row r="13" spans="1:18">
      <c r="A13" s="7"/>
      <c r="B13" s="161" t="s">
        <v>53</v>
      </c>
      <c r="C13" s="151">
        <v>249.15899999999999</v>
      </c>
      <c r="D13" s="151">
        <v>86.855999999999995</v>
      </c>
      <c r="E13" s="151">
        <v>63.512</v>
      </c>
      <c r="F13" s="151">
        <v>13.272</v>
      </c>
      <c r="G13" s="151">
        <v>-0.221</v>
      </c>
      <c r="H13" s="151">
        <v>399.30599999999998</v>
      </c>
      <c r="I13" s="151">
        <v>1.601</v>
      </c>
      <c r="J13" s="151">
        <v>400.90699999999998</v>
      </c>
      <c r="K13" s="151">
        <v>110.685</v>
      </c>
      <c r="L13" s="151">
        <v>511.59199999999998</v>
      </c>
      <c r="M13" s="151">
        <v>115.479</v>
      </c>
      <c r="N13" s="151">
        <v>0</v>
      </c>
      <c r="O13" s="151">
        <v>396.113</v>
      </c>
      <c r="P13" s="160">
        <v>396.24799999999999</v>
      </c>
      <c r="Q13" s="227"/>
      <c r="R13" s="228"/>
    </row>
    <row r="14" spans="1:18">
      <c r="A14" s="7"/>
      <c r="B14" s="161" t="s">
        <v>54</v>
      </c>
      <c r="C14" s="151">
        <v>257.44900000000001</v>
      </c>
      <c r="D14" s="151">
        <v>86.19</v>
      </c>
      <c r="E14" s="151">
        <v>62.845999999999997</v>
      </c>
      <c r="F14" s="151">
        <v>12.714</v>
      </c>
      <c r="G14" s="151">
        <v>-0.36199999999999999</v>
      </c>
      <c r="H14" s="151">
        <v>406.12299999999999</v>
      </c>
      <c r="I14" s="151">
        <v>0.26100000000000001</v>
      </c>
      <c r="J14" s="151">
        <v>406.38400000000001</v>
      </c>
      <c r="K14" s="151">
        <v>115.919</v>
      </c>
      <c r="L14" s="151">
        <v>522.303</v>
      </c>
      <c r="M14" s="151">
        <v>120.992</v>
      </c>
      <c r="N14" s="151">
        <v>0</v>
      </c>
      <c r="O14" s="151">
        <v>401.31099999999998</v>
      </c>
      <c r="P14" s="160">
        <v>401.77499999999998</v>
      </c>
      <c r="Q14" s="227"/>
      <c r="R14" s="228"/>
    </row>
    <row r="15" spans="1:18">
      <c r="A15" s="7"/>
      <c r="B15" s="161" t="s">
        <v>55</v>
      </c>
      <c r="C15" s="151">
        <v>259.351</v>
      </c>
      <c r="D15" s="151">
        <v>85.911000000000001</v>
      </c>
      <c r="E15" s="151">
        <v>65.225999999999999</v>
      </c>
      <c r="F15" s="151">
        <v>13.003</v>
      </c>
      <c r="G15" s="151">
        <v>0.44700000000000001</v>
      </c>
      <c r="H15" s="151">
        <v>410.935</v>
      </c>
      <c r="I15" s="151">
        <v>1.0960000000000001</v>
      </c>
      <c r="J15" s="151">
        <v>412.03100000000001</v>
      </c>
      <c r="K15" s="151">
        <v>116.69799999999999</v>
      </c>
      <c r="L15" s="151">
        <v>528.72900000000004</v>
      </c>
      <c r="M15" s="151">
        <v>124.53</v>
      </c>
      <c r="N15" s="151">
        <v>0</v>
      </c>
      <c r="O15" s="151">
        <v>404.19900000000001</v>
      </c>
      <c r="P15" s="160">
        <v>403.67500000000001</v>
      </c>
      <c r="Q15" s="227"/>
      <c r="R15" s="228"/>
    </row>
    <row r="16" spans="1:18">
      <c r="A16" s="7"/>
      <c r="B16" s="161" t="s">
        <v>56</v>
      </c>
      <c r="C16" s="151">
        <v>261.15699999999998</v>
      </c>
      <c r="D16" s="151">
        <v>87.358999999999995</v>
      </c>
      <c r="E16" s="151">
        <v>66.706000000000003</v>
      </c>
      <c r="F16" s="151">
        <v>12.587999999999999</v>
      </c>
      <c r="G16" s="151">
        <v>0.57399999999999995</v>
      </c>
      <c r="H16" s="151">
        <v>415.79599999999999</v>
      </c>
      <c r="I16" s="151">
        <v>-1.4830000000000001</v>
      </c>
      <c r="J16" s="151">
        <v>414.31299999999999</v>
      </c>
      <c r="K16" s="151">
        <v>120.874</v>
      </c>
      <c r="L16" s="151">
        <v>535.18700000000001</v>
      </c>
      <c r="M16" s="151">
        <v>128.25700000000001</v>
      </c>
      <c r="N16" s="151">
        <v>0</v>
      </c>
      <c r="O16" s="151">
        <v>406.93</v>
      </c>
      <c r="P16" s="160">
        <v>407.56200000000001</v>
      </c>
      <c r="Q16" s="227"/>
      <c r="R16" s="228"/>
    </row>
    <row r="17" spans="1:18">
      <c r="A17" s="7"/>
      <c r="B17" s="161" t="s">
        <v>57</v>
      </c>
      <c r="C17" s="151">
        <v>263.60199999999998</v>
      </c>
      <c r="D17" s="151">
        <v>89.47</v>
      </c>
      <c r="E17" s="151">
        <v>64.274000000000001</v>
      </c>
      <c r="F17" s="151">
        <v>13.122</v>
      </c>
      <c r="G17" s="151">
        <v>-1.752</v>
      </c>
      <c r="H17" s="151">
        <v>415.59399999999999</v>
      </c>
      <c r="I17" s="151">
        <v>-1.655</v>
      </c>
      <c r="J17" s="151">
        <v>413.93900000000002</v>
      </c>
      <c r="K17" s="151">
        <v>128.71700000000001</v>
      </c>
      <c r="L17" s="151">
        <v>542.65599999999995</v>
      </c>
      <c r="M17" s="151">
        <v>127.92400000000001</v>
      </c>
      <c r="N17" s="151">
        <v>0</v>
      </c>
      <c r="O17" s="151">
        <v>414.73200000000003</v>
      </c>
      <c r="P17" s="160">
        <v>416.43299999999999</v>
      </c>
      <c r="Q17" s="227"/>
      <c r="R17" s="228"/>
    </row>
    <row r="18" spans="1:18">
      <c r="A18" s="7"/>
      <c r="B18" s="161" t="s">
        <v>58</v>
      </c>
      <c r="C18" s="151">
        <v>263.80900000000003</v>
      </c>
      <c r="D18" s="151">
        <v>85.138000000000005</v>
      </c>
      <c r="E18" s="151">
        <v>64.167000000000002</v>
      </c>
      <c r="F18" s="151">
        <v>11.475</v>
      </c>
      <c r="G18" s="151">
        <v>0.44400000000000001</v>
      </c>
      <c r="H18" s="151">
        <v>413.55799999999999</v>
      </c>
      <c r="I18" s="151">
        <v>4.5209999999999999</v>
      </c>
      <c r="J18" s="151">
        <v>418.07900000000001</v>
      </c>
      <c r="K18" s="151">
        <v>129.20099999999999</v>
      </c>
      <c r="L18" s="151">
        <v>547.28</v>
      </c>
      <c r="M18" s="151">
        <v>134.91399999999999</v>
      </c>
      <c r="N18" s="151">
        <v>0</v>
      </c>
      <c r="O18" s="151">
        <v>412.36599999999999</v>
      </c>
      <c r="P18" s="160">
        <v>417.19099999999997</v>
      </c>
      <c r="Q18" s="227"/>
      <c r="R18" s="228"/>
    </row>
    <row r="19" spans="1:18">
      <c r="A19" s="7"/>
      <c r="B19" s="161" t="s">
        <v>59</v>
      </c>
      <c r="C19" s="151">
        <v>266.76600000000002</v>
      </c>
      <c r="D19" s="151">
        <v>85.795000000000002</v>
      </c>
      <c r="E19" s="151">
        <v>66.019000000000005</v>
      </c>
      <c r="F19" s="151">
        <v>11.891</v>
      </c>
      <c r="G19" s="151">
        <v>1.5449999999999999</v>
      </c>
      <c r="H19" s="151">
        <v>420.125</v>
      </c>
      <c r="I19" s="151">
        <v>1.1479999999999999</v>
      </c>
      <c r="J19" s="151">
        <v>421.27300000000002</v>
      </c>
      <c r="K19" s="151">
        <v>131.161</v>
      </c>
      <c r="L19" s="151">
        <v>552.43399999999997</v>
      </c>
      <c r="M19" s="151">
        <v>136.38499999999999</v>
      </c>
      <c r="N19" s="151">
        <v>0</v>
      </c>
      <c r="O19" s="151">
        <v>416.04899999999998</v>
      </c>
      <c r="P19" s="160">
        <v>415.60300000000001</v>
      </c>
      <c r="Q19" s="227"/>
      <c r="R19" s="228"/>
    </row>
    <row r="20" spans="1:18">
      <c r="A20" s="7"/>
      <c r="B20" s="161" t="s">
        <v>60</v>
      </c>
      <c r="C20" s="151">
        <v>269.28899999999999</v>
      </c>
      <c r="D20" s="151">
        <v>87.016000000000005</v>
      </c>
      <c r="E20" s="151">
        <v>66.760000000000005</v>
      </c>
      <c r="F20" s="151">
        <v>11.551</v>
      </c>
      <c r="G20" s="151">
        <v>0.439</v>
      </c>
      <c r="H20" s="151">
        <v>423.50400000000002</v>
      </c>
      <c r="I20" s="151">
        <v>-1.0669999999999999</v>
      </c>
      <c r="J20" s="151">
        <v>422.43700000000001</v>
      </c>
      <c r="K20" s="151">
        <v>132.768</v>
      </c>
      <c r="L20" s="151">
        <v>555.20500000000004</v>
      </c>
      <c r="M20" s="151">
        <v>135.762</v>
      </c>
      <c r="N20" s="151">
        <v>0</v>
      </c>
      <c r="O20" s="151">
        <v>419.44299999999998</v>
      </c>
      <c r="P20" s="160">
        <v>420.30799999999999</v>
      </c>
      <c r="Q20" s="227"/>
      <c r="R20" s="228"/>
    </row>
    <row r="21" spans="1:18">
      <c r="A21" s="7"/>
      <c r="B21" s="161" t="s">
        <v>61</v>
      </c>
      <c r="C21" s="151">
        <v>269.54199999999997</v>
      </c>
      <c r="D21" s="151">
        <v>90.58</v>
      </c>
      <c r="E21" s="151">
        <v>68.143000000000001</v>
      </c>
      <c r="F21" s="151">
        <v>11.71</v>
      </c>
      <c r="G21" s="151">
        <v>-1.149</v>
      </c>
      <c r="H21" s="151">
        <v>427.11599999999999</v>
      </c>
      <c r="I21" s="151">
        <v>-2.1190000000000002</v>
      </c>
      <c r="J21" s="151">
        <v>424.99700000000001</v>
      </c>
      <c r="K21" s="151">
        <v>135.898</v>
      </c>
      <c r="L21" s="151">
        <v>560.89499999999998</v>
      </c>
      <c r="M21" s="151">
        <v>136.191</v>
      </c>
      <c r="N21" s="151">
        <v>0</v>
      </c>
      <c r="O21" s="151">
        <v>424.70400000000001</v>
      </c>
      <c r="P21" s="160">
        <v>422.21300000000002</v>
      </c>
      <c r="Q21" s="227"/>
      <c r="R21" s="228"/>
    </row>
    <row r="22" spans="1:18">
      <c r="A22" s="7"/>
      <c r="B22" s="161" t="s">
        <v>62</v>
      </c>
      <c r="C22" s="151">
        <v>273.13099999999997</v>
      </c>
      <c r="D22" s="151">
        <v>86.96</v>
      </c>
      <c r="E22" s="151">
        <v>66.673000000000002</v>
      </c>
      <c r="F22" s="151">
        <v>11.725</v>
      </c>
      <c r="G22" s="151">
        <v>0.90400000000000003</v>
      </c>
      <c r="H22" s="151">
        <v>427.66800000000001</v>
      </c>
      <c r="I22" s="151">
        <v>5.641</v>
      </c>
      <c r="J22" s="151">
        <v>433.30900000000003</v>
      </c>
      <c r="K22" s="151">
        <v>128.65899999999999</v>
      </c>
      <c r="L22" s="151">
        <v>561.96799999999996</v>
      </c>
      <c r="M22" s="151">
        <v>136.96100000000001</v>
      </c>
      <c r="N22" s="151">
        <v>0</v>
      </c>
      <c r="O22" s="151">
        <v>425.00700000000001</v>
      </c>
      <c r="P22" s="160">
        <v>421.38200000000001</v>
      </c>
      <c r="Q22" s="227"/>
      <c r="R22" s="228"/>
    </row>
    <row r="23" spans="1:18">
      <c r="A23" s="7"/>
      <c r="B23" s="161" t="s">
        <v>63</v>
      </c>
      <c r="C23" s="151">
        <v>275.8</v>
      </c>
      <c r="D23" s="151">
        <v>87.93</v>
      </c>
      <c r="E23" s="151">
        <v>66.319999999999993</v>
      </c>
      <c r="F23" s="151">
        <v>11.019</v>
      </c>
      <c r="G23" s="151">
        <v>0.40600000000000003</v>
      </c>
      <c r="H23" s="151">
        <v>430.45600000000002</v>
      </c>
      <c r="I23" s="151">
        <v>4.4249999999999998</v>
      </c>
      <c r="J23" s="151">
        <v>434.88099999999997</v>
      </c>
      <c r="K23" s="151">
        <v>131.40899999999999</v>
      </c>
      <c r="L23" s="151">
        <v>566.29</v>
      </c>
      <c r="M23" s="151">
        <v>135.35300000000001</v>
      </c>
      <c r="N23" s="151">
        <v>0</v>
      </c>
      <c r="O23" s="151">
        <v>430.93700000000001</v>
      </c>
      <c r="P23" s="160">
        <v>427.49200000000002</v>
      </c>
      <c r="Q23" s="227"/>
      <c r="R23" s="228"/>
    </row>
    <row r="24" spans="1:18">
      <c r="A24" s="7"/>
      <c r="B24" s="161" t="s">
        <v>64</v>
      </c>
      <c r="C24" s="151">
        <v>281.57799999999997</v>
      </c>
      <c r="D24" s="151">
        <v>89.914000000000001</v>
      </c>
      <c r="E24" s="151">
        <v>68.882999999999996</v>
      </c>
      <c r="F24" s="151">
        <v>10.798</v>
      </c>
      <c r="G24" s="151">
        <v>0.191</v>
      </c>
      <c r="H24" s="151">
        <v>440.56599999999997</v>
      </c>
      <c r="I24" s="151">
        <v>-3.0920000000000001</v>
      </c>
      <c r="J24" s="151">
        <v>437.47399999999999</v>
      </c>
      <c r="K24" s="151">
        <v>128.749</v>
      </c>
      <c r="L24" s="151">
        <v>566.22299999999996</v>
      </c>
      <c r="M24" s="151">
        <v>133.15600000000001</v>
      </c>
      <c r="N24" s="151">
        <v>0</v>
      </c>
      <c r="O24" s="151">
        <v>433.06700000000001</v>
      </c>
      <c r="P24" s="160">
        <v>426.66800000000001</v>
      </c>
      <c r="Q24" s="227"/>
      <c r="R24" s="228"/>
    </row>
    <row r="25" spans="1:18">
      <c r="A25" s="7"/>
      <c r="B25" s="161" t="s">
        <v>65</v>
      </c>
      <c r="C25" s="151">
        <v>282.66300000000001</v>
      </c>
      <c r="D25" s="151">
        <v>89.334000000000003</v>
      </c>
      <c r="E25" s="151">
        <v>67.495999999999995</v>
      </c>
      <c r="F25" s="151">
        <v>10.116</v>
      </c>
      <c r="G25" s="151">
        <v>0.86799999999999999</v>
      </c>
      <c r="H25" s="151">
        <v>440.36099999999999</v>
      </c>
      <c r="I25" s="151">
        <v>-0.71199999999999997</v>
      </c>
      <c r="J25" s="151">
        <v>439.649</v>
      </c>
      <c r="K25" s="151">
        <v>135.47999999999999</v>
      </c>
      <c r="L25" s="151">
        <v>575.12900000000002</v>
      </c>
      <c r="M25" s="151">
        <v>137.02600000000001</v>
      </c>
      <c r="N25" s="151">
        <v>0</v>
      </c>
      <c r="O25" s="151">
        <v>438.10300000000001</v>
      </c>
      <c r="P25" s="160">
        <v>427.22500000000002</v>
      </c>
      <c r="Q25" s="227"/>
      <c r="R25" s="228"/>
    </row>
    <row r="26" spans="1:18">
      <c r="A26" s="7"/>
      <c r="B26" s="161" t="s">
        <v>66</v>
      </c>
      <c r="C26" s="151">
        <v>287.08999999999997</v>
      </c>
      <c r="D26" s="151">
        <v>89.024000000000001</v>
      </c>
      <c r="E26" s="151">
        <v>70.448999999999998</v>
      </c>
      <c r="F26" s="151">
        <v>10.792</v>
      </c>
      <c r="G26" s="151">
        <v>3.387</v>
      </c>
      <c r="H26" s="151">
        <v>449.95</v>
      </c>
      <c r="I26" s="151">
        <v>-0.91600000000000004</v>
      </c>
      <c r="J26" s="151">
        <v>449.03399999999999</v>
      </c>
      <c r="K26" s="151">
        <v>136.06700000000001</v>
      </c>
      <c r="L26" s="151">
        <v>585.101</v>
      </c>
      <c r="M26" s="151">
        <v>142.81800000000001</v>
      </c>
      <c r="N26" s="151">
        <v>0</v>
      </c>
      <c r="O26" s="151">
        <v>442.28300000000002</v>
      </c>
      <c r="P26" s="160">
        <v>437.66800000000001</v>
      </c>
      <c r="Q26" s="227"/>
      <c r="R26" s="228"/>
    </row>
    <row r="27" spans="1:18">
      <c r="A27" s="7"/>
      <c r="B27" s="161" t="s">
        <v>67</v>
      </c>
      <c r="C27" s="151">
        <v>291.07400000000001</v>
      </c>
      <c r="D27" s="151">
        <v>88.477999999999994</v>
      </c>
      <c r="E27" s="151">
        <v>73.087000000000003</v>
      </c>
      <c r="F27" s="151">
        <v>11.124000000000001</v>
      </c>
      <c r="G27" s="151">
        <v>-1.0149999999999999</v>
      </c>
      <c r="H27" s="151">
        <v>451.62400000000002</v>
      </c>
      <c r="I27" s="151">
        <v>2.9580000000000002</v>
      </c>
      <c r="J27" s="151">
        <v>454.58199999999999</v>
      </c>
      <c r="K27" s="151">
        <v>136.53299999999999</v>
      </c>
      <c r="L27" s="151">
        <v>591.11500000000001</v>
      </c>
      <c r="M27" s="151">
        <v>142.38800000000001</v>
      </c>
      <c r="N27" s="151">
        <v>0</v>
      </c>
      <c r="O27" s="151">
        <v>448.72699999999998</v>
      </c>
      <c r="P27" s="160">
        <v>440.67399999999998</v>
      </c>
      <c r="Q27" s="227"/>
      <c r="R27" s="228"/>
    </row>
    <row r="28" spans="1:18">
      <c r="A28" s="7"/>
      <c r="B28" s="161" t="s">
        <v>68</v>
      </c>
      <c r="C28" s="151">
        <v>292.26499999999999</v>
      </c>
      <c r="D28" s="151">
        <v>91.736000000000004</v>
      </c>
      <c r="E28" s="151">
        <v>73.412000000000006</v>
      </c>
      <c r="F28" s="151">
        <v>11.536</v>
      </c>
      <c r="G28" s="151">
        <v>3.9750000000000001</v>
      </c>
      <c r="H28" s="151">
        <v>461.38799999999998</v>
      </c>
      <c r="I28" s="151">
        <v>2.008</v>
      </c>
      <c r="J28" s="151">
        <v>463.39600000000002</v>
      </c>
      <c r="K28" s="151">
        <v>131.48400000000001</v>
      </c>
      <c r="L28" s="151">
        <v>594.88</v>
      </c>
      <c r="M28" s="151">
        <v>142.63200000000001</v>
      </c>
      <c r="N28" s="151">
        <v>0</v>
      </c>
      <c r="O28" s="151">
        <v>452.24799999999999</v>
      </c>
      <c r="P28" s="160">
        <v>444.22500000000002</v>
      </c>
      <c r="Q28" s="227"/>
      <c r="R28" s="228"/>
    </row>
    <row r="29" spans="1:18">
      <c r="A29" s="7"/>
      <c r="B29" s="161" t="s">
        <v>69</v>
      </c>
      <c r="C29" s="151">
        <v>294.48399999999998</v>
      </c>
      <c r="D29" s="151">
        <v>92.831000000000003</v>
      </c>
      <c r="E29" s="151">
        <v>75.731999999999999</v>
      </c>
      <c r="F29" s="151">
        <v>12.46</v>
      </c>
      <c r="G29" s="151">
        <v>1.3979999999999999</v>
      </c>
      <c r="H29" s="151">
        <v>464.44499999999999</v>
      </c>
      <c r="I29" s="151">
        <v>0.38500000000000001</v>
      </c>
      <c r="J29" s="151">
        <v>464.83</v>
      </c>
      <c r="K29" s="151">
        <v>132.00700000000001</v>
      </c>
      <c r="L29" s="151">
        <v>596.83699999999999</v>
      </c>
      <c r="M29" s="151">
        <v>138.845</v>
      </c>
      <c r="N29" s="151">
        <v>0</v>
      </c>
      <c r="O29" s="151">
        <v>457.99200000000002</v>
      </c>
      <c r="P29" s="160">
        <v>452.13299999999998</v>
      </c>
      <c r="Q29" s="227"/>
      <c r="R29" s="228"/>
    </row>
    <row r="30" spans="1:18">
      <c r="A30" s="7"/>
      <c r="B30" s="161" t="s">
        <v>70</v>
      </c>
      <c r="C30" s="151">
        <v>298.44400000000002</v>
      </c>
      <c r="D30" s="151">
        <v>90.793000000000006</v>
      </c>
      <c r="E30" s="151">
        <v>76.010000000000005</v>
      </c>
      <c r="F30" s="151">
        <v>11.907</v>
      </c>
      <c r="G30" s="151">
        <v>-2.3959999999999999</v>
      </c>
      <c r="H30" s="151">
        <v>462.851</v>
      </c>
      <c r="I30" s="151">
        <v>4.4119999999999999</v>
      </c>
      <c r="J30" s="151">
        <v>467.26299999999998</v>
      </c>
      <c r="K30" s="151">
        <v>133.19200000000001</v>
      </c>
      <c r="L30" s="151">
        <v>600.45500000000004</v>
      </c>
      <c r="M30" s="151">
        <v>138.839</v>
      </c>
      <c r="N30" s="151">
        <v>0</v>
      </c>
      <c r="O30" s="151">
        <v>461.61599999999999</v>
      </c>
      <c r="P30" s="160">
        <v>454.75200000000001</v>
      </c>
      <c r="Q30" s="227"/>
      <c r="R30" s="228"/>
    </row>
    <row r="31" spans="1:18">
      <c r="A31" s="7"/>
      <c r="B31" s="161" t="s">
        <v>71</v>
      </c>
      <c r="C31" s="151">
        <v>302.36700000000002</v>
      </c>
      <c r="D31" s="151">
        <v>93.188000000000002</v>
      </c>
      <c r="E31" s="151">
        <v>77.716999999999999</v>
      </c>
      <c r="F31" s="151">
        <v>12.702999999999999</v>
      </c>
      <c r="G31" s="151">
        <v>1.5409999999999999</v>
      </c>
      <c r="H31" s="151">
        <v>474.81299999999999</v>
      </c>
      <c r="I31" s="151">
        <v>4.9509999999999996</v>
      </c>
      <c r="J31" s="151">
        <v>479.76400000000001</v>
      </c>
      <c r="K31" s="151">
        <v>132.56</v>
      </c>
      <c r="L31" s="151">
        <v>612.32399999999996</v>
      </c>
      <c r="M31" s="151">
        <v>141.87</v>
      </c>
      <c r="N31" s="151">
        <v>0</v>
      </c>
      <c r="O31" s="151">
        <v>470.45400000000001</v>
      </c>
      <c r="P31" s="160">
        <v>460.75700000000001</v>
      </c>
      <c r="Q31" s="227"/>
      <c r="R31" s="228"/>
    </row>
    <row r="32" spans="1:18">
      <c r="A32" s="7"/>
      <c r="B32" s="161" t="s">
        <v>72</v>
      </c>
      <c r="C32" s="151">
        <v>303.39</v>
      </c>
      <c r="D32" s="151">
        <v>93.198999999999998</v>
      </c>
      <c r="E32" s="151">
        <v>79.203000000000003</v>
      </c>
      <c r="F32" s="151">
        <v>13.124000000000001</v>
      </c>
      <c r="G32" s="151">
        <v>5.56</v>
      </c>
      <c r="H32" s="151">
        <v>481.35199999999998</v>
      </c>
      <c r="I32" s="151">
        <v>5.4820000000000002</v>
      </c>
      <c r="J32" s="151">
        <v>486.834</v>
      </c>
      <c r="K32" s="151">
        <v>134.477</v>
      </c>
      <c r="L32" s="151">
        <v>621.31100000000004</v>
      </c>
      <c r="M32" s="151">
        <v>148.85900000000001</v>
      </c>
      <c r="N32" s="151">
        <v>0</v>
      </c>
      <c r="O32" s="151">
        <v>472.452</v>
      </c>
      <c r="P32" s="160">
        <v>461.6</v>
      </c>
      <c r="Q32" s="227"/>
      <c r="R32" s="228"/>
    </row>
    <row r="33" spans="1:18">
      <c r="A33" s="7"/>
      <c r="B33" s="161" t="s">
        <v>73</v>
      </c>
      <c r="C33" s="151">
        <v>303.22300000000001</v>
      </c>
      <c r="D33" s="151">
        <v>93.611999999999995</v>
      </c>
      <c r="E33" s="151">
        <v>82.105000000000004</v>
      </c>
      <c r="F33" s="151">
        <v>12.891999999999999</v>
      </c>
      <c r="G33" s="151">
        <v>2.464</v>
      </c>
      <c r="H33" s="151">
        <v>481.404</v>
      </c>
      <c r="I33" s="151">
        <v>4.0880000000000001</v>
      </c>
      <c r="J33" s="151">
        <v>485.49200000000002</v>
      </c>
      <c r="K33" s="151">
        <v>133.02099999999999</v>
      </c>
      <c r="L33" s="151">
        <v>618.51300000000003</v>
      </c>
      <c r="M33" s="151">
        <v>143.77500000000001</v>
      </c>
      <c r="N33" s="151">
        <v>0</v>
      </c>
      <c r="O33" s="151">
        <v>474.738</v>
      </c>
      <c r="P33" s="160">
        <v>464.73899999999998</v>
      </c>
      <c r="Q33" s="227"/>
      <c r="R33" s="228"/>
    </row>
    <row r="34" spans="1:18">
      <c r="A34" s="7"/>
      <c r="B34" s="161" t="s">
        <v>74</v>
      </c>
      <c r="C34" s="151">
        <v>305.43599999999998</v>
      </c>
      <c r="D34" s="151">
        <v>92.656999999999996</v>
      </c>
      <c r="E34" s="151">
        <v>83.108000000000004</v>
      </c>
      <c r="F34" s="151">
        <v>13.433</v>
      </c>
      <c r="G34" s="151">
        <v>0.158</v>
      </c>
      <c r="H34" s="151">
        <v>481.35899999999998</v>
      </c>
      <c r="I34" s="151">
        <v>-1.762</v>
      </c>
      <c r="J34" s="151">
        <v>479.59699999999998</v>
      </c>
      <c r="K34" s="151">
        <v>136.69499999999999</v>
      </c>
      <c r="L34" s="151">
        <v>616.29200000000003</v>
      </c>
      <c r="M34" s="151">
        <v>139.71</v>
      </c>
      <c r="N34" s="151">
        <v>0</v>
      </c>
      <c r="O34" s="151">
        <v>476.58199999999999</v>
      </c>
      <c r="P34" s="160">
        <v>470.96600000000001</v>
      </c>
      <c r="Q34" s="227"/>
      <c r="R34" s="228"/>
    </row>
    <row r="35" spans="1:18">
      <c r="A35" s="7"/>
      <c r="B35" s="161" t="s">
        <v>75</v>
      </c>
      <c r="C35" s="151">
        <v>310.06</v>
      </c>
      <c r="D35" s="151">
        <v>94.46</v>
      </c>
      <c r="E35" s="151">
        <v>82.843000000000004</v>
      </c>
      <c r="F35" s="151">
        <v>12.792</v>
      </c>
      <c r="G35" s="151">
        <v>0.379</v>
      </c>
      <c r="H35" s="151">
        <v>487.74200000000002</v>
      </c>
      <c r="I35" s="151">
        <v>3.1E-2</v>
      </c>
      <c r="J35" s="151">
        <v>487.77300000000002</v>
      </c>
      <c r="K35" s="151">
        <v>129.78800000000001</v>
      </c>
      <c r="L35" s="151">
        <v>617.56100000000004</v>
      </c>
      <c r="M35" s="151">
        <v>137.67599999999999</v>
      </c>
      <c r="N35" s="151">
        <v>0</v>
      </c>
      <c r="O35" s="151">
        <v>479.88499999999999</v>
      </c>
      <c r="P35" s="160">
        <v>471.46</v>
      </c>
      <c r="Q35" s="227"/>
      <c r="R35" s="228"/>
    </row>
    <row r="36" spans="1:18">
      <c r="A36" s="7"/>
      <c r="B36" s="161" t="s">
        <v>76</v>
      </c>
      <c r="C36" s="151">
        <v>309.60599999999999</v>
      </c>
      <c r="D36" s="151">
        <v>93.909000000000006</v>
      </c>
      <c r="E36" s="151">
        <v>84.917000000000002</v>
      </c>
      <c r="F36" s="151">
        <v>12.548</v>
      </c>
      <c r="G36" s="151">
        <v>-2.1219999999999999</v>
      </c>
      <c r="H36" s="151">
        <v>486.31</v>
      </c>
      <c r="I36" s="151">
        <v>6.2489999999999997</v>
      </c>
      <c r="J36" s="151">
        <v>492.55900000000003</v>
      </c>
      <c r="K36" s="151">
        <v>134.15</v>
      </c>
      <c r="L36" s="151">
        <v>626.70899999999995</v>
      </c>
      <c r="M36" s="151">
        <v>141.46299999999999</v>
      </c>
      <c r="N36" s="151">
        <v>0</v>
      </c>
      <c r="O36" s="151">
        <v>485.24599999999998</v>
      </c>
      <c r="P36" s="160">
        <v>467.517</v>
      </c>
      <c r="Q36" s="227"/>
      <c r="R36" s="228"/>
    </row>
    <row r="37" spans="1:18">
      <c r="A37" s="7"/>
      <c r="B37" s="161" t="s">
        <v>77</v>
      </c>
      <c r="C37" s="151">
        <v>316.34699999999998</v>
      </c>
      <c r="D37" s="151">
        <v>95.376000000000005</v>
      </c>
      <c r="E37" s="151">
        <v>86.287000000000006</v>
      </c>
      <c r="F37" s="151">
        <v>12.629</v>
      </c>
      <c r="G37" s="151">
        <v>0.71899999999999997</v>
      </c>
      <c r="H37" s="151">
        <v>498.72899999999998</v>
      </c>
      <c r="I37" s="151">
        <v>-1.286</v>
      </c>
      <c r="J37" s="151">
        <v>497.44299999999998</v>
      </c>
      <c r="K37" s="151">
        <v>136.06800000000001</v>
      </c>
      <c r="L37" s="151">
        <v>633.51099999999997</v>
      </c>
      <c r="M37" s="151">
        <v>143.78100000000001</v>
      </c>
      <c r="N37" s="151">
        <v>0</v>
      </c>
      <c r="O37" s="151">
        <v>489.73</v>
      </c>
      <c r="P37" s="160">
        <v>474.94499999999999</v>
      </c>
      <c r="Q37" s="227"/>
      <c r="R37" s="228"/>
    </row>
    <row r="38" spans="1:18">
      <c r="A38" s="7"/>
      <c r="B38" s="161" t="s">
        <v>78</v>
      </c>
      <c r="C38" s="151">
        <v>320.339</v>
      </c>
      <c r="D38" s="151">
        <v>95.123999999999995</v>
      </c>
      <c r="E38" s="151">
        <v>88.055999999999997</v>
      </c>
      <c r="F38" s="151">
        <v>12.718</v>
      </c>
      <c r="G38" s="151">
        <v>-0.63300000000000001</v>
      </c>
      <c r="H38" s="151">
        <v>502.88600000000002</v>
      </c>
      <c r="I38" s="151">
        <v>-2.6080000000000001</v>
      </c>
      <c r="J38" s="151">
        <v>500.27800000000002</v>
      </c>
      <c r="K38" s="151">
        <v>142.49700000000001</v>
      </c>
      <c r="L38" s="151">
        <v>642.77499999999998</v>
      </c>
      <c r="M38" s="151">
        <v>148.834</v>
      </c>
      <c r="N38" s="151">
        <v>0</v>
      </c>
      <c r="O38" s="151">
        <v>493.94099999999997</v>
      </c>
      <c r="P38" s="160">
        <v>479.92200000000003</v>
      </c>
      <c r="Q38" s="227"/>
      <c r="R38" s="228"/>
    </row>
    <row r="39" spans="1:18">
      <c r="A39" s="7"/>
      <c r="B39" s="161" t="s">
        <v>79</v>
      </c>
      <c r="C39" s="151">
        <v>325.553</v>
      </c>
      <c r="D39" s="151">
        <v>95.861999999999995</v>
      </c>
      <c r="E39" s="151">
        <v>91.32</v>
      </c>
      <c r="F39" s="151">
        <v>13.063000000000001</v>
      </c>
      <c r="G39" s="151">
        <v>3.1190000000000002</v>
      </c>
      <c r="H39" s="151">
        <v>515.85400000000004</v>
      </c>
      <c r="I39" s="151">
        <v>1.4750000000000001</v>
      </c>
      <c r="J39" s="151">
        <v>517.32899999999995</v>
      </c>
      <c r="K39" s="151">
        <v>143.81700000000001</v>
      </c>
      <c r="L39" s="151">
        <v>661.14599999999996</v>
      </c>
      <c r="M39" s="151">
        <v>160.49600000000001</v>
      </c>
      <c r="N39" s="151">
        <v>0</v>
      </c>
      <c r="O39" s="151">
        <v>500.65</v>
      </c>
      <c r="P39" s="160">
        <v>490.39100000000002</v>
      </c>
      <c r="Q39" s="227"/>
      <c r="R39" s="228"/>
    </row>
    <row r="40" spans="1:18">
      <c r="A40" s="7"/>
      <c r="B40" s="161" t="s">
        <v>80</v>
      </c>
      <c r="C40" s="151">
        <v>327.20600000000002</v>
      </c>
      <c r="D40" s="151">
        <v>96.397999999999996</v>
      </c>
      <c r="E40" s="151">
        <v>90.938999999999993</v>
      </c>
      <c r="F40" s="151">
        <v>13.064</v>
      </c>
      <c r="G40" s="151">
        <v>-1.7030000000000001</v>
      </c>
      <c r="H40" s="151">
        <v>512.84</v>
      </c>
      <c r="I40" s="151">
        <v>1.5109999999999999</v>
      </c>
      <c r="J40" s="151">
        <v>514.351</v>
      </c>
      <c r="K40" s="151">
        <v>153.25</v>
      </c>
      <c r="L40" s="151">
        <v>667.601</v>
      </c>
      <c r="M40" s="151">
        <v>160.27699999999999</v>
      </c>
      <c r="N40" s="151">
        <v>0</v>
      </c>
      <c r="O40" s="151">
        <v>507.32400000000001</v>
      </c>
      <c r="P40" s="160">
        <v>499.654</v>
      </c>
      <c r="Q40" s="227"/>
      <c r="R40" s="228"/>
    </row>
    <row r="41" spans="1:18">
      <c r="A41" s="7"/>
      <c r="B41" s="161" t="s">
        <v>81</v>
      </c>
      <c r="C41" s="151">
        <v>329.56099999999998</v>
      </c>
      <c r="D41" s="151">
        <v>97.084999999999994</v>
      </c>
      <c r="E41" s="151">
        <v>92.811000000000007</v>
      </c>
      <c r="F41" s="151">
        <v>12.874000000000001</v>
      </c>
      <c r="G41" s="151">
        <v>-0.71199999999999997</v>
      </c>
      <c r="H41" s="151">
        <v>518.745</v>
      </c>
      <c r="I41" s="151">
        <v>1.982</v>
      </c>
      <c r="J41" s="151">
        <v>520.72699999999998</v>
      </c>
      <c r="K41" s="151">
        <v>157.43700000000001</v>
      </c>
      <c r="L41" s="151">
        <v>678.16399999999999</v>
      </c>
      <c r="M41" s="151">
        <v>164.238</v>
      </c>
      <c r="N41" s="151">
        <v>0</v>
      </c>
      <c r="O41" s="151">
        <v>513.92600000000004</v>
      </c>
      <c r="P41" s="160">
        <v>509.40800000000002</v>
      </c>
      <c r="Q41" s="227"/>
      <c r="R41" s="228"/>
    </row>
    <row r="42" spans="1:18">
      <c r="A42" s="7"/>
      <c r="B42" s="161" t="s">
        <v>82</v>
      </c>
      <c r="C42" s="151">
        <v>331.98200000000003</v>
      </c>
      <c r="D42" s="151">
        <v>96.328000000000003</v>
      </c>
      <c r="E42" s="151">
        <v>95.16</v>
      </c>
      <c r="F42" s="151">
        <v>14.75</v>
      </c>
      <c r="G42" s="151">
        <v>0.317</v>
      </c>
      <c r="H42" s="151">
        <v>523.78700000000003</v>
      </c>
      <c r="I42" s="151">
        <v>1.403</v>
      </c>
      <c r="J42" s="151">
        <v>525.19000000000005</v>
      </c>
      <c r="K42" s="151">
        <v>160.435</v>
      </c>
      <c r="L42" s="151">
        <v>685.625</v>
      </c>
      <c r="M42" s="151">
        <v>168.06</v>
      </c>
      <c r="N42" s="151">
        <v>0</v>
      </c>
      <c r="O42" s="151">
        <v>517.56500000000005</v>
      </c>
      <c r="P42" s="160">
        <v>509.42200000000003</v>
      </c>
      <c r="Q42" s="227"/>
      <c r="R42" s="228"/>
    </row>
    <row r="43" spans="1:18">
      <c r="A43" s="7"/>
      <c r="B43" s="161" t="s">
        <v>83</v>
      </c>
      <c r="C43" s="151">
        <v>335.73599999999999</v>
      </c>
      <c r="D43" s="151">
        <v>96.980999999999995</v>
      </c>
      <c r="E43" s="151">
        <v>94.950999999999993</v>
      </c>
      <c r="F43" s="151">
        <v>14.853</v>
      </c>
      <c r="G43" s="151">
        <v>0.245</v>
      </c>
      <c r="H43" s="151">
        <v>527.91300000000001</v>
      </c>
      <c r="I43" s="151">
        <v>0.214</v>
      </c>
      <c r="J43" s="151">
        <v>528.12699999999995</v>
      </c>
      <c r="K43" s="151">
        <v>163.49299999999999</v>
      </c>
      <c r="L43" s="151">
        <v>691.62</v>
      </c>
      <c r="M43" s="151">
        <v>170.40100000000001</v>
      </c>
      <c r="N43" s="151">
        <v>0</v>
      </c>
      <c r="O43" s="151">
        <v>521.21900000000005</v>
      </c>
      <c r="P43" s="160">
        <v>516.45299999999997</v>
      </c>
      <c r="Q43" s="227"/>
      <c r="R43" s="228"/>
    </row>
    <row r="44" spans="1:18">
      <c r="A44" s="7"/>
      <c r="B44" s="161" t="s">
        <v>84</v>
      </c>
      <c r="C44" s="151">
        <v>339.642</v>
      </c>
      <c r="D44" s="151">
        <v>98.183000000000007</v>
      </c>
      <c r="E44" s="151">
        <v>97.09</v>
      </c>
      <c r="F44" s="151">
        <v>14.923</v>
      </c>
      <c r="G44" s="151">
        <v>0.99199999999999999</v>
      </c>
      <c r="H44" s="151">
        <v>535.90700000000004</v>
      </c>
      <c r="I44" s="151">
        <v>0.45600000000000002</v>
      </c>
      <c r="J44" s="151">
        <v>536.36300000000006</v>
      </c>
      <c r="K44" s="151">
        <v>161.92099999999999</v>
      </c>
      <c r="L44" s="151">
        <v>698.28399999999999</v>
      </c>
      <c r="M44" s="151">
        <v>168.512</v>
      </c>
      <c r="N44" s="151">
        <v>0</v>
      </c>
      <c r="O44" s="151">
        <v>529.77200000000005</v>
      </c>
      <c r="P44" s="160">
        <v>524.79200000000003</v>
      </c>
      <c r="Q44" s="227"/>
      <c r="R44" s="228"/>
    </row>
    <row r="45" spans="1:18">
      <c r="A45" s="7"/>
      <c r="B45" s="161" t="s">
        <v>85</v>
      </c>
      <c r="C45" s="151">
        <v>343.64100000000002</v>
      </c>
      <c r="D45" s="151">
        <v>98.753</v>
      </c>
      <c r="E45" s="151">
        <v>96.126999999999995</v>
      </c>
      <c r="F45" s="151">
        <v>14.27</v>
      </c>
      <c r="G45" s="151">
        <v>0.17299999999999999</v>
      </c>
      <c r="H45" s="151">
        <v>538.69399999999996</v>
      </c>
      <c r="I45" s="151">
        <v>-0.114</v>
      </c>
      <c r="J45" s="151">
        <v>538.58000000000004</v>
      </c>
      <c r="K45" s="151">
        <v>165.04499999999999</v>
      </c>
      <c r="L45" s="151">
        <v>703.625</v>
      </c>
      <c r="M45" s="151">
        <v>172.35900000000001</v>
      </c>
      <c r="N45" s="151">
        <v>0</v>
      </c>
      <c r="O45" s="151">
        <v>531.26599999999996</v>
      </c>
      <c r="P45" s="160">
        <v>522.61400000000003</v>
      </c>
      <c r="Q45" s="227"/>
      <c r="R45" s="228"/>
    </row>
    <row r="46" spans="1:18">
      <c r="A46" s="7"/>
      <c r="B46" s="161" t="s">
        <v>86</v>
      </c>
      <c r="C46" s="151">
        <v>344.262</v>
      </c>
      <c r="D46" s="151">
        <v>99.094999999999999</v>
      </c>
      <c r="E46" s="151">
        <v>95.804000000000002</v>
      </c>
      <c r="F46" s="151">
        <v>14.295</v>
      </c>
      <c r="G46" s="151">
        <v>1.345</v>
      </c>
      <c r="H46" s="151">
        <v>540.50599999999997</v>
      </c>
      <c r="I46" s="151">
        <v>1.3</v>
      </c>
      <c r="J46" s="151">
        <v>541.80600000000004</v>
      </c>
      <c r="K46" s="151">
        <v>169.107</v>
      </c>
      <c r="L46" s="151">
        <v>710.91300000000001</v>
      </c>
      <c r="M46" s="151">
        <v>175.30500000000001</v>
      </c>
      <c r="N46" s="151">
        <v>0</v>
      </c>
      <c r="O46" s="151">
        <v>535.60799999999995</v>
      </c>
      <c r="P46" s="160">
        <v>529.39300000000003</v>
      </c>
      <c r="Q46" s="227"/>
      <c r="R46" s="228"/>
    </row>
    <row r="47" spans="1:18">
      <c r="A47" s="7"/>
      <c r="B47" s="161" t="s">
        <v>87</v>
      </c>
      <c r="C47" s="151">
        <v>349.01600000000002</v>
      </c>
      <c r="D47" s="151">
        <v>99.93</v>
      </c>
      <c r="E47" s="151">
        <v>97.22</v>
      </c>
      <c r="F47" s="151">
        <v>15.045999999999999</v>
      </c>
      <c r="G47" s="151">
        <v>1.1140000000000001</v>
      </c>
      <c r="H47" s="151">
        <v>547.28</v>
      </c>
      <c r="I47" s="151">
        <v>-1.9039999999999999</v>
      </c>
      <c r="J47" s="151">
        <v>545.37599999999998</v>
      </c>
      <c r="K47" s="151">
        <v>172.77699999999999</v>
      </c>
      <c r="L47" s="151">
        <v>718.15300000000002</v>
      </c>
      <c r="M47" s="151">
        <v>178.03</v>
      </c>
      <c r="N47" s="151">
        <v>0</v>
      </c>
      <c r="O47" s="151">
        <v>540.12300000000005</v>
      </c>
      <c r="P47" s="160">
        <v>533.03</v>
      </c>
      <c r="Q47" s="227"/>
      <c r="R47" s="228"/>
    </row>
    <row r="48" spans="1:18">
      <c r="A48" s="7"/>
      <c r="B48" s="161" t="s">
        <v>88</v>
      </c>
      <c r="C48" s="151">
        <v>354.75400000000002</v>
      </c>
      <c r="D48" s="151">
        <v>101.28700000000001</v>
      </c>
      <c r="E48" s="151">
        <v>98.173000000000002</v>
      </c>
      <c r="F48" s="151">
        <v>14.835000000000001</v>
      </c>
      <c r="G48" s="151">
        <v>0.19400000000000001</v>
      </c>
      <c r="H48" s="151">
        <v>554.40800000000002</v>
      </c>
      <c r="I48" s="151">
        <v>1.8879999999999999</v>
      </c>
      <c r="J48" s="151">
        <v>556.29600000000005</v>
      </c>
      <c r="K48" s="151">
        <v>172.77099999999999</v>
      </c>
      <c r="L48" s="151">
        <v>729.06700000000001</v>
      </c>
      <c r="M48" s="151">
        <v>183.76</v>
      </c>
      <c r="N48" s="151">
        <v>0</v>
      </c>
      <c r="O48" s="151">
        <v>545.30700000000002</v>
      </c>
      <c r="P48" s="160">
        <v>538.01400000000001</v>
      </c>
      <c r="Q48" s="227"/>
      <c r="R48" s="228"/>
    </row>
    <row r="49" spans="1:18">
      <c r="A49" s="7"/>
      <c r="B49" s="161" t="s">
        <v>89</v>
      </c>
      <c r="C49" s="151">
        <v>354.66300000000001</v>
      </c>
      <c r="D49" s="151">
        <v>102.79300000000001</v>
      </c>
      <c r="E49" s="151">
        <v>101.292</v>
      </c>
      <c r="F49" s="151">
        <v>15.712</v>
      </c>
      <c r="G49" s="151">
        <v>11.414999999999999</v>
      </c>
      <c r="H49" s="151">
        <v>570.16300000000001</v>
      </c>
      <c r="I49" s="151">
        <v>5.8419999999999996</v>
      </c>
      <c r="J49" s="151">
        <v>576.005</v>
      </c>
      <c r="K49" s="151">
        <v>170.08099999999999</v>
      </c>
      <c r="L49" s="151">
        <v>746.08600000000001</v>
      </c>
      <c r="M49" s="151">
        <v>196.69200000000001</v>
      </c>
      <c r="N49" s="151">
        <v>0</v>
      </c>
      <c r="O49" s="151">
        <v>549.39400000000001</v>
      </c>
      <c r="P49" s="160">
        <v>548.70000000000005</v>
      </c>
      <c r="Q49" s="227"/>
      <c r="R49" s="228"/>
    </row>
    <row r="50" spans="1:18">
      <c r="A50" s="7"/>
      <c r="B50" s="161" t="s">
        <v>90</v>
      </c>
      <c r="C50" s="151">
        <v>357.52199999999999</v>
      </c>
      <c r="D50" s="151">
        <v>106.226</v>
      </c>
      <c r="E50" s="151">
        <v>101.304</v>
      </c>
      <c r="F50" s="151">
        <v>15.118</v>
      </c>
      <c r="G50" s="151">
        <v>1.8460000000000001</v>
      </c>
      <c r="H50" s="151">
        <v>566.89800000000002</v>
      </c>
      <c r="I50" s="151">
        <v>-1.216</v>
      </c>
      <c r="J50" s="151">
        <v>565.68200000000002</v>
      </c>
      <c r="K50" s="151">
        <v>170.11099999999999</v>
      </c>
      <c r="L50" s="151">
        <v>735.79300000000001</v>
      </c>
      <c r="M50" s="151">
        <v>179.845</v>
      </c>
      <c r="N50" s="151">
        <v>0</v>
      </c>
      <c r="O50" s="151">
        <v>555.94799999999998</v>
      </c>
      <c r="P50" s="160">
        <v>558.73599999999999</v>
      </c>
      <c r="Q50" s="227"/>
      <c r="R50" s="228"/>
    </row>
    <row r="51" spans="1:18">
      <c r="A51" s="7"/>
      <c r="B51" s="161" t="s">
        <v>91</v>
      </c>
      <c r="C51" s="151">
        <v>358.274</v>
      </c>
      <c r="D51" s="151">
        <v>107.931</v>
      </c>
      <c r="E51" s="151">
        <v>102.59699999999999</v>
      </c>
      <c r="F51" s="151">
        <v>15.694000000000001</v>
      </c>
      <c r="G51" s="151">
        <v>1.4390000000000001</v>
      </c>
      <c r="H51" s="151">
        <v>570.24099999999999</v>
      </c>
      <c r="I51" s="151">
        <v>-2.95</v>
      </c>
      <c r="J51" s="151">
        <v>567.29100000000005</v>
      </c>
      <c r="K51" s="151">
        <v>180.68700000000001</v>
      </c>
      <c r="L51" s="151">
        <v>747.97799999999995</v>
      </c>
      <c r="M51" s="151">
        <v>185.18799999999999</v>
      </c>
      <c r="N51" s="151">
        <v>0</v>
      </c>
      <c r="O51" s="151">
        <v>562.79</v>
      </c>
      <c r="P51" s="160">
        <v>560.41200000000003</v>
      </c>
      <c r="Q51" s="227"/>
      <c r="R51" s="228"/>
    </row>
    <row r="52" spans="1:18">
      <c r="A52" s="7"/>
      <c r="B52" s="161" t="s">
        <v>92</v>
      </c>
      <c r="C52" s="151">
        <v>357.48099999999999</v>
      </c>
      <c r="D52" s="151">
        <v>109.642</v>
      </c>
      <c r="E52" s="151">
        <v>101.23</v>
      </c>
      <c r="F52" s="151">
        <v>15.615</v>
      </c>
      <c r="G52" s="151">
        <v>-11.82</v>
      </c>
      <c r="H52" s="151">
        <v>556.53300000000002</v>
      </c>
      <c r="I52" s="151">
        <v>-0.41399999999999998</v>
      </c>
      <c r="J52" s="151">
        <v>556.11900000000003</v>
      </c>
      <c r="K52" s="151">
        <v>185.81700000000001</v>
      </c>
      <c r="L52" s="151">
        <v>741.93600000000004</v>
      </c>
      <c r="M52" s="151">
        <v>176.14699999999999</v>
      </c>
      <c r="N52" s="151">
        <v>0</v>
      </c>
      <c r="O52" s="151">
        <v>565.78899999999999</v>
      </c>
      <c r="P52" s="160">
        <v>563.81899999999996</v>
      </c>
      <c r="Q52" s="227"/>
      <c r="R52" s="228"/>
    </row>
    <row r="53" spans="1:18">
      <c r="A53" s="7"/>
      <c r="B53" s="161" t="s">
        <v>93</v>
      </c>
      <c r="C53" s="151">
        <v>346.06599999999997</v>
      </c>
      <c r="D53" s="151">
        <v>108.901</v>
      </c>
      <c r="E53" s="151">
        <v>98.224000000000004</v>
      </c>
      <c r="F53" s="151">
        <v>15.173</v>
      </c>
      <c r="G53" s="151">
        <v>0.79100000000000004</v>
      </c>
      <c r="H53" s="151">
        <v>553.98199999999997</v>
      </c>
      <c r="I53" s="151">
        <v>-1.482</v>
      </c>
      <c r="J53" s="151">
        <v>552.5</v>
      </c>
      <c r="K53" s="151">
        <v>171.57900000000001</v>
      </c>
      <c r="L53" s="151">
        <v>724.07899999999995</v>
      </c>
      <c r="M53" s="151">
        <v>167.9</v>
      </c>
      <c r="N53" s="151">
        <v>0</v>
      </c>
      <c r="O53" s="151">
        <v>556.17899999999997</v>
      </c>
      <c r="P53" s="160">
        <v>547.26300000000003</v>
      </c>
      <c r="Q53" s="227"/>
      <c r="R53" s="228"/>
    </row>
    <row r="54" spans="1:18">
      <c r="A54" s="7"/>
      <c r="B54" s="161" t="s">
        <v>94</v>
      </c>
      <c r="C54" s="151">
        <v>266.85300000000001</v>
      </c>
      <c r="D54" s="151">
        <v>121.447</v>
      </c>
      <c r="E54" s="151">
        <v>80.143000000000001</v>
      </c>
      <c r="F54" s="151">
        <v>16.852</v>
      </c>
      <c r="G54" s="151">
        <v>-8.6560000000000006</v>
      </c>
      <c r="H54" s="151">
        <v>459.78699999999998</v>
      </c>
      <c r="I54" s="151">
        <v>-6.8029999999999999</v>
      </c>
      <c r="J54" s="151">
        <v>452.98399999999998</v>
      </c>
      <c r="K54" s="151">
        <v>147.22</v>
      </c>
      <c r="L54" s="151">
        <v>600.20399999999995</v>
      </c>
      <c r="M54" s="151">
        <v>124.45699999999999</v>
      </c>
      <c r="N54" s="151">
        <v>0</v>
      </c>
      <c r="O54" s="151">
        <v>475.74700000000001</v>
      </c>
      <c r="P54" s="160">
        <v>454.161</v>
      </c>
      <c r="Q54" s="227"/>
      <c r="R54" s="228"/>
    </row>
    <row r="55" spans="1:18">
      <c r="A55" s="7"/>
      <c r="B55" s="161" t="s">
        <v>95</v>
      </c>
      <c r="C55" s="151">
        <v>319.13600000000002</v>
      </c>
      <c r="D55" s="151">
        <v>121.322</v>
      </c>
      <c r="E55" s="151">
        <v>92.349000000000004</v>
      </c>
      <c r="F55" s="151">
        <v>16.901</v>
      </c>
      <c r="G55" s="151">
        <v>1.1719999999999999</v>
      </c>
      <c r="H55" s="151">
        <v>533.97900000000004</v>
      </c>
      <c r="I55" s="151">
        <v>-0.95099999999999996</v>
      </c>
      <c r="J55" s="151">
        <v>533.02800000000002</v>
      </c>
      <c r="K55" s="151">
        <v>147.82499999999999</v>
      </c>
      <c r="L55" s="151">
        <v>680.85299999999995</v>
      </c>
      <c r="M55" s="151">
        <v>147.185</v>
      </c>
      <c r="N55" s="151">
        <v>0</v>
      </c>
      <c r="O55" s="151">
        <v>533.66800000000001</v>
      </c>
      <c r="P55" s="160">
        <v>527.79200000000003</v>
      </c>
      <c r="Q55" s="227"/>
      <c r="R55" s="228"/>
    </row>
    <row r="56" spans="1:18">
      <c r="A56" s="7"/>
      <c r="B56" s="161" t="s">
        <v>96</v>
      </c>
      <c r="C56" s="151">
        <v>314.01799999999997</v>
      </c>
      <c r="D56" s="151">
        <v>123.94799999999999</v>
      </c>
      <c r="E56" s="151">
        <v>96.772000000000006</v>
      </c>
      <c r="F56" s="151">
        <v>17.161000000000001</v>
      </c>
      <c r="G56" s="151">
        <v>7.6619999999999999</v>
      </c>
      <c r="H56" s="151">
        <v>542.4</v>
      </c>
      <c r="I56" s="151">
        <v>10.552</v>
      </c>
      <c r="J56" s="151">
        <v>552.952</v>
      </c>
      <c r="K56" s="151">
        <v>158.18100000000001</v>
      </c>
      <c r="L56" s="151">
        <v>711.13300000000004</v>
      </c>
      <c r="M56" s="151">
        <v>172.43899999999999</v>
      </c>
      <c r="N56" s="151">
        <v>0</v>
      </c>
      <c r="O56" s="151">
        <v>538.69399999999996</v>
      </c>
      <c r="P56" s="160">
        <v>530.24099999999999</v>
      </c>
      <c r="Q56" s="227"/>
      <c r="R56" s="228"/>
    </row>
    <row r="57" spans="1:18">
      <c r="A57" s="7"/>
      <c r="B57" s="161" t="s">
        <v>97</v>
      </c>
      <c r="C57" s="151">
        <v>306.50700000000001</v>
      </c>
      <c r="D57" s="151">
        <v>129.09899999999999</v>
      </c>
      <c r="E57" s="151">
        <v>95.16</v>
      </c>
      <c r="F57" s="151">
        <v>18.039000000000001</v>
      </c>
      <c r="G57" s="151">
        <v>8.5839999999999996</v>
      </c>
      <c r="H57" s="151">
        <v>539.35</v>
      </c>
      <c r="I57" s="151">
        <v>-1.153</v>
      </c>
      <c r="J57" s="151">
        <v>538.197</v>
      </c>
      <c r="K57" s="151">
        <v>156.517</v>
      </c>
      <c r="L57" s="151">
        <v>694.71400000000006</v>
      </c>
      <c r="M57" s="151">
        <v>156.702</v>
      </c>
      <c r="N57" s="151">
        <v>0</v>
      </c>
      <c r="O57" s="151">
        <v>538.01199999999994</v>
      </c>
      <c r="P57" s="160">
        <v>537.21299999999997</v>
      </c>
      <c r="Q57" s="227"/>
      <c r="R57" s="228"/>
    </row>
    <row r="58" spans="1:18">
      <c r="A58" s="7"/>
      <c r="B58" s="161" t="s">
        <v>98</v>
      </c>
      <c r="C58" s="151">
        <v>342.73</v>
      </c>
      <c r="D58" s="151">
        <v>126.02</v>
      </c>
      <c r="E58" s="151">
        <v>99.19</v>
      </c>
      <c r="F58" s="151">
        <v>17.678999999999998</v>
      </c>
      <c r="G58" s="151">
        <v>-0.58299999999999996</v>
      </c>
      <c r="H58" s="151">
        <v>567.35699999999997</v>
      </c>
      <c r="I58" s="151">
        <v>-7.6390000000000002</v>
      </c>
      <c r="J58" s="151">
        <v>559.71799999999996</v>
      </c>
      <c r="K58" s="151">
        <v>170.17699999999999</v>
      </c>
      <c r="L58" s="151">
        <v>729.89499999999998</v>
      </c>
      <c r="M58" s="151">
        <v>162.00800000000001</v>
      </c>
      <c r="N58" s="151">
        <v>0</v>
      </c>
      <c r="O58" s="151">
        <v>567.88699999999994</v>
      </c>
      <c r="P58" s="160">
        <v>569.78099999999995</v>
      </c>
      <c r="Q58" s="227"/>
      <c r="R58" s="228"/>
    </row>
    <row r="59" spans="1:18">
      <c r="A59" s="7"/>
      <c r="B59" s="161" t="s">
        <v>99</v>
      </c>
      <c r="C59" s="151">
        <v>357.10300000000001</v>
      </c>
      <c r="D59" s="151">
        <v>126.34699999999999</v>
      </c>
      <c r="E59" s="151">
        <v>104.563</v>
      </c>
      <c r="F59" s="151">
        <v>18.065999999999999</v>
      </c>
      <c r="G59" s="151">
        <v>3.6840000000000002</v>
      </c>
      <c r="H59" s="151">
        <v>591.697</v>
      </c>
      <c r="I59" s="151">
        <v>0.58499999999999996</v>
      </c>
      <c r="J59" s="151">
        <v>592.28200000000004</v>
      </c>
      <c r="K59" s="151">
        <v>163.01</v>
      </c>
      <c r="L59" s="151">
        <v>755.29200000000003</v>
      </c>
      <c r="M59" s="151">
        <v>173.786</v>
      </c>
      <c r="N59" s="151">
        <v>0</v>
      </c>
      <c r="O59" s="151">
        <v>581.50599999999997</v>
      </c>
      <c r="P59" s="160">
        <v>583.95000000000005</v>
      </c>
      <c r="Q59" s="227"/>
      <c r="R59" s="228"/>
    </row>
    <row r="60" spans="1:18">
      <c r="A60" s="7"/>
      <c r="B60" s="161" t="s">
        <v>100</v>
      </c>
      <c r="C60" s="151">
        <v>362.99599999999998</v>
      </c>
      <c r="D60" s="151">
        <v>127.25</v>
      </c>
      <c r="E60" s="151">
        <v>104.934</v>
      </c>
      <c r="F60" s="151">
        <v>17.928000000000001</v>
      </c>
      <c r="G60" s="151">
        <v>-2.9590000000000001</v>
      </c>
      <c r="H60" s="151">
        <v>592.221</v>
      </c>
      <c r="I60" s="151">
        <v>5.1790000000000003</v>
      </c>
      <c r="J60" s="151">
        <v>597.4</v>
      </c>
      <c r="K60" s="151">
        <v>186.322</v>
      </c>
      <c r="L60" s="151">
        <v>783.72199999999998</v>
      </c>
      <c r="M60" s="151">
        <v>187.048</v>
      </c>
      <c r="N60" s="151">
        <v>0</v>
      </c>
      <c r="O60" s="151">
        <v>596.67399999999998</v>
      </c>
      <c r="P60" s="160">
        <v>605.66800000000001</v>
      </c>
      <c r="Q60" s="227"/>
      <c r="R60" s="228"/>
    </row>
    <row r="61" spans="1:18">
      <c r="A61" s="7"/>
      <c r="B61" s="161" t="s">
        <v>101</v>
      </c>
      <c r="C61" s="151">
        <v>373.512</v>
      </c>
      <c r="D61" s="151">
        <v>133.14599999999999</v>
      </c>
      <c r="E61" s="151">
        <v>110.419</v>
      </c>
      <c r="F61" s="151">
        <v>19.375</v>
      </c>
      <c r="G61" s="151">
        <v>8.4939999999999998</v>
      </c>
      <c r="H61" s="151">
        <v>625.57100000000003</v>
      </c>
      <c r="I61" s="151">
        <v>9.7309999999999999</v>
      </c>
      <c r="J61" s="151">
        <v>635.30200000000002</v>
      </c>
      <c r="K61" s="151">
        <v>179.13200000000001</v>
      </c>
      <c r="L61" s="151">
        <v>814.43399999999997</v>
      </c>
      <c r="M61" s="151">
        <v>212.54</v>
      </c>
      <c r="N61" s="151">
        <v>6.4349999999999996</v>
      </c>
      <c r="O61" s="151">
        <v>608.32899999999995</v>
      </c>
      <c r="P61" s="160">
        <v>601.96</v>
      </c>
      <c r="Q61" s="227"/>
      <c r="R61" s="228"/>
    </row>
    <row r="62" spans="1:18">
      <c r="A62" s="7"/>
      <c r="B62" s="161" t="s">
        <v>102</v>
      </c>
      <c r="C62" s="151">
        <v>385.74599999999998</v>
      </c>
      <c r="D62" s="151">
        <v>128.435</v>
      </c>
      <c r="E62" s="151">
        <v>113.29</v>
      </c>
      <c r="F62" s="151">
        <v>18.266999999999999</v>
      </c>
      <c r="G62" s="151">
        <v>2.581</v>
      </c>
      <c r="H62" s="151">
        <v>630.05200000000002</v>
      </c>
      <c r="I62" s="151">
        <v>10.917999999999999</v>
      </c>
      <c r="J62" s="151">
        <v>640.97</v>
      </c>
      <c r="K62" s="151">
        <v>199.08099999999999</v>
      </c>
      <c r="L62" s="151">
        <v>840.05100000000004</v>
      </c>
      <c r="M62" s="151">
        <v>226.69300000000001</v>
      </c>
      <c r="N62" s="151">
        <v>7.9139999999999997</v>
      </c>
      <c r="O62" s="151">
        <v>621.27200000000005</v>
      </c>
      <c r="P62" s="160">
        <v>630.94399999999996</v>
      </c>
      <c r="Q62" s="227"/>
      <c r="R62" s="228"/>
    </row>
    <row r="63" spans="1:18">
      <c r="A63" s="7"/>
      <c r="B63" s="161" t="s">
        <v>103</v>
      </c>
      <c r="C63" s="151">
        <v>391.16899999999998</v>
      </c>
      <c r="D63" s="151">
        <v>132.11799999999999</v>
      </c>
      <c r="E63" s="151">
        <v>116.934</v>
      </c>
      <c r="F63" s="151">
        <v>19.225000000000001</v>
      </c>
      <c r="G63" s="151">
        <v>-11.955</v>
      </c>
      <c r="H63" s="151">
        <v>628.26599999999996</v>
      </c>
      <c r="I63" s="151">
        <v>2.7050000000000001</v>
      </c>
      <c r="J63" s="151">
        <v>630.971</v>
      </c>
      <c r="K63" s="151">
        <v>227.423</v>
      </c>
      <c r="L63" s="151">
        <v>858.39400000000001</v>
      </c>
      <c r="M63" s="151">
        <v>235.017</v>
      </c>
      <c r="N63" s="151">
        <v>7.1980000000000004</v>
      </c>
      <c r="O63" s="151">
        <v>630.57500000000005</v>
      </c>
      <c r="P63" s="160">
        <v>631.38599999999997</v>
      </c>
      <c r="Q63" s="227"/>
      <c r="R63" s="228"/>
    </row>
    <row r="64" spans="1:18">
      <c r="A64" s="7"/>
      <c r="B64" s="161" t="s">
        <v>104</v>
      </c>
      <c r="C64" s="151">
        <v>399.839</v>
      </c>
      <c r="D64" s="151">
        <v>132.49299999999999</v>
      </c>
      <c r="E64" s="151">
        <v>118.785</v>
      </c>
      <c r="F64" s="151">
        <v>20.725999999999999</v>
      </c>
      <c r="G64" s="151">
        <v>-17.266999999999999</v>
      </c>
      <c r="H64" s="151">
        <v>633.85</v>
      </c>
      <c r="I64" s="151">
        <v>1.5629999999999999</v>
      </c>
      <c r="J64" s="151">
        <v>635.41300000000001</v>
      </c>
      <c r="K64" s="151">
        <v>232.125</v>
      </c>
      <c r="L64" s="151">
        <v>867.53800000000001</v>
      </c>
      <c r="M64" s="151">
        <v>230.339</v>
      </c>
      <c r="N64" s="151">
        <v>8.6059999999999999</v>
      </c>
      <c r="O64" s="151">
        <v>645.80499999999995</v>
      </c>
      <c r="P64" s="160">
        <v>654.04100000000005</v>
      </c>
      <c r="Q64" s="227"/>
      <c r="R64" s="228"/>
    </row>
    <row r="65" spans="1:18">
      <c r="A65" s="7"/>
      <c r="B65" s="52" t="s">
        <v>105</v>
      </c>
      <c r="C65" s="151">
        <v>410.541</v>
      </c>
      <c r="D65" s="151">
        <v>133.13300000000001</v>
      </c>
      <c r="E65" s="151">
        <v>122.62</v>
      </c>
      <c r="F65" s="151">
        <v>22.13</v>
      </c>
      <c r="G65" s="151">
        <v>-5.3959999999999999</v>
      </c>
      <c r="H65" s="151">
        <v>660.89800000000002</v>
      </c>
      <c r="I65" s="151">
        <v>0.51100000000000001</v>
      </c>
      <c r="J65" s="151">
        <v>661.40899999999999</v>
      </c>
      <c r="K65" s="151">
        <v>219.303</v>
      </c>
      <c r="L65" s="151">
        <v>880.71199999999999</v>
      </c>
      <c r="M65" s="151">
        <v>226.30099999999999</v>
      </c>
      <c r="N65" s="151">
        <v>5.5129999999999999</v>
      </c>
      <c r="O65" s="151">
        <v>659.92399999999998</v>
      </c>
      <c r="P65" s="160">
        <v>656.49</v>
      </c>
      <c r="Q65" s="227"/>
      <c r="R65" s="228"/>
    </row>
    <row r="66" spans="1:18">
      <c r="A66" s="7"/>
      <c r="B66" s="52" t="s">
        <v>106</v>
      </c>
      <c r="C66" s="151">
        <v>417.47899999999998</v>
      </c>
      <c r="D66" s="151">
        <v>140.10300000000001</v>
      </c>
      <c r="E66" s="151">
        <v>122.306</v>
      </c>
      <c r="F66" s="151">
        <v>21.341999999999999</v>
      </c>
      <c r="G66" s="151">
        <v>-3.1059999999999999</v>
      </c>
      <c r="H66" s="151">
        <v>676.78200000000004</v>
      </c>
      <c r="I66" s="151">
        <v>0.95299999999999996</v>
      </c>
      <c r="J66" s="151">
        <v>677.73500000000001</v>
      </c>
      <c r="K66" s="151">
        <v>217.52799999999999</v>
      </c>
      <c r="L66" s="151">
        <v>895.26300000000003</v>
      </c>
      <c r="M66" s="151">
        <v>225.08500000000001</v>
      </c>
      <c r="N66" s="151">
        <v>5.65</v>
      </c>
      <c r="O66" s="151">
        <v>675.82799999999997</v>
      </c>
      <c r="P66" s="160">
        <v>664.43299999999999</v>
      </c>
      <c r="Q66" s="227"/>
      <c r="R66" s="228"/>
    </row>
    <row r="67" spans="1:18">
      <c r="A67" s="7"/>
      <c r="B67" s="52" t="s">
        <v>107</v>
      </c>
      <c r="C67" s="151">
        <v>418.48200000000003</v>
      </c>
      <c r="D67" s="151">
        <v>140.13800000000001</v>
      </c>
      <c r="E67" s="151">
        <v>121.398</v>
      </c>
      <c r="F67" s="151">
        <v>22.404</v>
      </c>
      <c r="G67" s="151">
        <v>-0.42899999999999999</v>
      </c>
      <c r="H67" s="151">
        <v>679.58900000000006</v>
      </c>
      <c r="I67" s="151">
        <v>5.0259999999999998</v>
      </c>
      <c r="J67" s="151">
        <v>684.61500000000001</v>
      </c>
      <c r="K67" s="151">
        <v>214.137</v>
      </c>
      <c r="L67" s="151">
        <v>898.75199999999995</v>
      </c>
      <c r="M67" s="151">
        <v>219.27699999999999</v>
      </c>
      <c r="N67" s="151">
        <v>5.7290000000000001</v>
      </c>
      <c r="O67" s="151">
        <v>685.20399999999995</v>
      </c>
      <c r="P67" s="160">
        <v>678.12900000000002</v>
      </c>
      <c r="Q67" s="227"/>
      <c r="R67" s="228"/>
    </row>
    <row r="68" spans="1:18">
      <c r="A68" s="7"/>
      <c r="B68" s="52" t="s">
        <v>108</v>
      </c>
      <c r="C68" s="151">
        <v>420.73544199999998</v>
      </c>
      <c r="D68" s="151">
        <v>143.01609962531003</v>
      </c>
      <c r="E68" s="151">
        <v>119.367284</v>
      </c>
      <c r="F68" s="151">
        <v>22.4044402</v>
      </c>
      <c r="G68" s="151">
        <v>-1.4665732900000001</v>
      </c>
      <c r="H68" s="151">
        <v>681.65225233530998</v>
      </c>
      <c r="I68" s="151">
        <v>0.56634485900000009</v>
      </c>
      <c r="J68" s="151">
        <v>682.21859719430995</v>
      </c>
      <c r="K68" s="151">
        <v>211.142831</v>
      </c>
      <c r="L68" s="151">
        <v>893.36142799999993</v>
      </c>
      <c r="M68" s="151">
        <v>215.32817399999999</v>
      </c>
      <c r="N68" s="151">
        <v>5.7194106300000005</v>
      </c>
      <c r="O68" s="151">
        <v>683.75266399999998</v>
      </c>
      <c r="P68" s="160">
        <v>678.75021100000004</v>
      </c>
      <c r="Q68" s="227"/>
      <c r="R68" s="228"/>
    </row>
    <row r="69" spans="1:18">
      <c r="A69" s="7"/>
      <c r="B69" s="52" t="s">
        <v>109</v>
      </c>
      <c r="C69" s="151">
        <v>423.81570299999998</v>
      </c>
      <c r="D69" s="151">
        <v>144.38506083893833</v>
      </c>
      <c r="E69" s="151">
        <v>118.19904799999999</v>
      </c>
      <c r="F69" s="151">
        <v>22.389105300000001</v>
      </c>
      <c r="G69" s="151">
        <v>-1.4729028399999999</v>
      </c>
      <c r="H69" s="151">
        <v>684.9269089989383</v>
      </c>
      <c r="I69" s="151">
        <v>0.83897190799999999</v>
      </c>
      <c r="J69" s="151">
        <v>685.76588090693826</v>
      </c>
      <c r="K69" s="151">
        <v>209.49069599999999</v>
      </c>
      <c r="L69" s="151">
        <v>895.25657799999999</v>
      </c>
      <c r="M69" s="151">
        <v>215.12284199999999</v>
      </c>
      <c r="N69" s="151">
        <v>5.7238527299999999</v>
      </c>
      <c r="O69" s="151">
        <v>685.85758799999996</v>
      </c>
      <c r="P69" s="160">
        <v>680.10830299999998</v>
      </c>
      <c r="Q69" s="227"/>
      <c r="R69" s="228"/>
    </row>
    <row r="70" spans="1:18">
      <c r="A70" s="7"/>
      <c r="B70" s="52" t="s">
        <v>110</v>
      </c>
      <c r="C70" s="151">
        <v>427.26954899999998</v>
      </c>
      <c r="D70" s="151">
        <v>145.00696121362827</v>
      </c>
      <c r="E70" s="151">
        <v>117.921351</v>
      </c>
      <c r="F70" s="151">
        <v>22.463665099999993</v>
      </c>
      <c r="G70" s="151">
        <v>-1.4789651100000001</v>
      </c>
      <c r="H70" s="151">
        <v>688.71889610362837</v>
      </c>
      <c r="I70" s="151">
        <v>0.99307670299999995</v>
      </c>
      <c r="J70" s="151">
        <v>689.7119728066283</v>
      </c>
      <c r="K70" s="151">
        <v>208.97422599999999</v>
      </c>
      <c r="L70" s="151">
        <v>898.68619899999999</v>
      </c>
      <c r="M70" s="151">
        <v>215.62296900000001</v>
      </c>
      <c r="N70" s="151">
        <v>5.7263993800000001</v>
      </c>
      <c r="O70" s="151">
        <v>688.78962899999999</v>
      </c>
      <c r="P70" s="160">
        <v>680.51548400000001</v>
      </c>
      <c r="Q70" s="227"/>
      <c r="R70" s="228"/>
    </row>
    <row r="71" spans="1:18">
      <c r="A71" s="7"/>
      <c r="B71" s="52" t="s">
        <v>111</v>
      </c>
      <c r="C71" s="151">
        <v>430.71236700000003</v>
      </c>
      <c r="D71" s="151">
        <v>145.5186470578785</v>
      </c>
      <c r="E71" s="151">
        <v>118.14054700000001</v>
      </c>
      <c r="F71" s="151">
        <v>22.523503999999999</v>
      </c>
      <c r="G71" s="151">
        <v>-1.4845899899999999</v>
      </c>
      <c r="H71" s="151">
        <v>692.88697106787856</v>
      </c>
      <c r="I71" s="151">
        <v>0.89478095299999993</v>
      </c>
      <c r="J71" s="151">
        <v>693.78175202087846</v>
      </c>
      <c r="K71" s="151">
        <v>208.90941699999999</v>
      </c>
      <c r="L71" s="151">
        <v>902.69116899999995</v>
      </c>
      <c r="M71" s="151">
        <v>215.11982599999999</v>
      </c>
      <c r="N71" s="151">
        <v>5.7400804099999991</v>
      </c>
      <c r="O71" s="151">
        <v>693.31142299999999</v>
      </c>
      <c r="P71" s="160">
        <v>681.65854899999999</v>
      </c>
      <c r="Q71" s="227"/>
      <c r="R71" s="228"/>
    </row>
    <row r="72" spans="1:18">
      <c r="A72" s="7"/>
      <c r="B72" s="52" t="s">
        <v>112</v>
      </c>
      <c r="C72" s="151">
        <v>434.33846899999998</v>
      </c>
      <c r="D72" s="151">
        <v>146.18812641518812</v>
      </c>
      <c r="E72" s="151">
        <v>118.540918</v>
      </c>
      <c r="F72" s="151">
        <v>22.5354113</v>
      </c>
      <c r="G72" s="151">
        <v>-1.48973165</v>
      </c>
      <c r="H72" s="151">
        <v>697.57778176518809</v>
      </c>
      <c r="I72" s="151">
        <v>0.81106368699999998</v>
      </c>
      <c r="J72" s="151">
        <v>698.38884545218809</v>
      </c>
      <c r="K72" s="151">
        <v>209.11971100000002</v>
      </c>
      <c r="L72" s="151">
        <v>907.508556</v>
      </c>
      <c r="M72" s="151">
        <v>214.863024</v>
      </c>
      <c r="N72" s="151">
        <v>5.7562612600000005</v>
      </c>
      <c r="O72" s="151">
        <v>698.401793</v>
      </c>
      <c r="P72" s="160">
        <v>686.06135699999993</v>
      </c>
      <c r="Q72" s="227"/>
      <c r="R72" s="228"/>
    </row>
    <row r="73" spans="1:18">
      <c r="A73" s="7"/>
      <c r="B73" s="52" t="s">
        <v>113</v>
      </c>
      <c r="C73" s="151">
        <v>438.31504999999999</v>
      </c>
      <c r="D73" s="151">
        <v>146.56539928555722</v>
      </c>
      <c r="E73" s="151">
        <v>119.093451</v>
      </c>
      <c r="F73" s="151">
        <v>22.5243872</v>
      </c>
      <c r="G73" s="151">
        <v>-1.4949578300000002</v>
      </c>
      <c r="H73" s="151">
        <v>702.47894245555733</v>
      </c>
      <c r="I73" s="151">
        <v>0.81531354599999994</v>
      </c>
      <c r="J73" s="151">
        <v>703.2942560015573</v>
      </c>
      <c r="K73" s="151">
        <v>209.433685</v>
      </c>
      <c r="L73" s="151">
        <v>912.72794099999999</v>
      </c>
      <c r="M73" s="151">
        <v>214.79523999999998</v>
      </c>
      <c r="N73" s="151">
        <v>5.7731294000000002</v>
      </c>
      <c r="O73" s="151">
        <v>703.70582999999999</v>
      </c>
      <c r="P73" s="160">
        <v>691.06652899999995</v>
      </c>
      <c r="Q73" s="227"/>
      <c r="R73" s="228"/>
    </row>
    <row r="74" spans="1:18">
      <c r="A74" s="7"/>
      <c r="B74" s="52" t="s">
        <v>114</v>
      </c>
      <c r="C74" s="151">
        <v>442.36994300000003</v>
      </c>
      <c r="D74" s="151">
        <v>147.01819816862636</v>
      </c>
      <c r="E74" s="151">
        <v>119.898321</v>
      </c>
      <c r="F74" s="151">
        <v>22.463920600000002</v>
      </c>
      <c r="G74" s="151">
        <v>-1.5001917900000001</v>
      </c>
      <c r="H74" s="151">
        <v>707.78627037862645</v>
      </c>
      <c r="I74" s="151">
        <v>0.76878389400000002</v>
      </c>
      <c r="J74" s="151">
        <v>708.55505427262642</v>
      </c>
      <c r="K74" s="151">
        <v>209.773932</v>
      </c>
      <c r="L74" s="151">
        <v>918.32898599999999</v>
      </c>
      <c r="M74" s="151">
        <v>214.74000599999999</v>
      </c>
      <c r="N74" s="151">
        <v>5.7921894400000005</v>
      </c>
      <c r="O74" s="151">
        <v>709.38117</v>
      </c>
      <c r="P74" s="160">
        <v>696.61159499999997</v>
      </c>
      <c r="Q74" s="227"/>
      <c r="R74" s="228"/>
    </row>
    <row r="75" spans="1:18">
      <c r="A75" s="7"/>
      <c r="B75" s="52" t="s">
        <v>115</v>
      </c>
      <c r="C75" s="151">
        <v>446.49384000000003</v>
      </c>
      <c r="D75" s="151">
        <v>147.74547103899536</v>
      </c>
      <c r="E75" s="151">
        <v>120.75377999999999</v>
      </c>
      <c r="F75" s="151">
        <v>22.4528964</v>
      </c>
      <c r="G75" s="151">
        <v>-1.5054435000000002</v>
      </c>
      <c r="H75" s="151">
        <v>713.48764753899536</v>
      </c>
      <c r="I75" s="151">
        <v>0.86511137399999993</v>
      </c>
      <c r="J75" s="151">
        <v>714.35275891299534</v>
      </c>
      <c r="K75" s="151">
        <v>210.177673</v>
      </c>
      <c r="L75" s="151">
        <v>924.53043200000002</v>
      </c>
      <c r="M75" s="151">
        <v>214.73453899999998</v>
      </c>
      <c r="N75" s="151">
        <v>5.81403084</v>
      </c>
      <c r="O75" s="151">
        <v>715.60992399999998</v>
      </c>
      <c r="P75" s="160">
        <v>702.77763300000004</v>
      </c>
      <c r="Q75" s="227"/>
      <c r="R75" s="228"/>
    </row>
    <row r="76" spans="1:18">
      <c r="A76" s="7"/>
      <c r="B76" s="52" t="s">
        <v>116</v>
      </c>
      <c r="C76" s="151">
        <v>450.689234</v>
      </c>
      <c r="D76" s="151">
        <v>148.75501140972383</v>
      </c>
      <c r="E76" s="151">
        <v>121.68544800000001</v>
      </c>
      <c r="F76" s="151">
        <v>22.4433832</v>
      </c>
      <c r="G76" s="151">
        <v>-1.5107265000000001</v>
      </c>
      <c r="H76" s="151">
        <v>719.61896690972378</v>
      </c>
      <c r="I76" s="151">
        <v>0.89614260099999998</v>
      </c>
      <c r="J76" s="151">
        <v>720.51510951072385</v>
      </c>
      <c r="K76" s="151">
        <v>210.66940400000001</v>
      </c>
      <c r="L76" s="151">
        <v>931.18451399999992</v>
      </c>
      <c r="M76" s="151">
        <v>214.84733399999999</v>
      </c>
      <c r="N76" s="151">
        <v>5.8374186000000003</v>
      </c>
      <c r="O76" s="151">
        <v>722.17459900000006</v>
      </c>
      <c r="P76" s="160">
        <v>709.25265899999999</v>
      </c>
      <c r="Q76" s="227"/>
      <c r="R76" s="228"/>
    </row>
    <row r="77" spans="1:18">
      <c r="A77" s="7"/>
      <c r="B77" s="52" t="s">
        <v>117</v>
      </c>
      <c r="C77" s="151">
        <v>454.92765399999996</v>
      </c>
      <c r="D77" s="151">
        <v>149.89681928081168</v>
      </c>
      <c r="E77" s="151">
        <v>122.84514999999999</v>
      </c>
      <c r="F77" s="151">
        <v>22.485380899999999</v>
      </c>
      <c r="G77" s="151">
        <v>-1.51615024</v>
      </c>
      <c r="H77" s="151">
        <v>726.15347304081172</v>
      </c>
      <c r="I77" s="151">
        <v>0.81270447499999998</v>
      </c>
      <c r="J77" s="151">
        <v>726.96617751581175</v>
      </c>
      <c r="K77" s="151">
        <v>211.22824700000001</v>
      </c>
      <c r="L77" s="151">
        <v>938.19442400000003</v>
      </c>
      <c r="M77" s="151">
        <v>215.07481200000001</v>
      </c>
      <c r="N77" s="151">
        <v>5.8622552099999998</v>
      </c>
      <c r="O77" s="151">
        <v>728.98186699999997</v>
      </c>
      <c r="P77" s="160">
        <v>715.99269299999992</v>
      </c>
      <c r="Q77" s="227"/>
      <c r="R77" s="228"/>
    </row>
    <row r="78" spans="1:18">
      <c r="A78" s="7"/>
      <c r="B78" s="52" t="s">
        <v>118</v>
      </c>
      <c r="C78" s="151">
        <v>459.23196799999999</v>
      </c>
      <c r="D78" s="151">
        <v>151.1468662453465</v>
      </c>
      <c r="E78" s="151">
        <v>123.960095</v>
      </c>
      <c r="F78" s="151">
        <v>22.548603100000001</v>
      </c>
      <c r="G78" s="151">
        <v>-1.52161412</v>
      </c>
      <c r="H78" s="151">
        <v>732.81731512534645</v>
      </c>
      <c r="I78" s="151">
        <v>0.70299693100000005</v>
      </c>
      <c r="J78" s="151">
        <v>733.52031205634648</v>
      </c>
      <c r="K78" s="151">
        <v>211.82351800000001</v>
      </c>
      <c r="L78" s="151">
        <v>945.34382999999991</v>
      </c>
      <c r="M78" s="151">
        <v>215.382497</v>
      </c>
      <c r="N78" s="151">
        <v>5.8880770399999998</v>
      </c>
      <c r="O78" s="151">
        <v>735.84941000000003</v>
      </c>
      <c r="P78" s="160">
        <v>722.77248499999996</v>
      </c>
      <c r="Q78" s="227"/>
      <c r="R78" s="228"/>
    </row>
    <row r="79" spans="1:18">
      <c r="A79" s="7"/>
      <c r="B79" s="52" t="s">
        <v>119</v>
      </c>
      <c r="C79" s="151">
        <v>463.58413900000005</v>
      </c>
      <c r="D79" s="151">
        <v>152.28867411643432</v>
      </c>
      <c r="E79" s="151">
        <v>125.05894000000001</v>
      </c>
      <c r="F79" s="151">
        <v>22.590600800000001</v>
      </c>
      <c r="G79" s="151">
        <v>-1.52714723</v>
      </c>
      <c r="H79" s="151">
        <v>739.40460588643441</v>
      </c>
      <c r="I79" s="151">
        <v>0.62779634699999998</v>
      </c>
      <c r="J79" s="151">
        <v>740.03240223343448</v>
      </c>
      <c r="K79" s="151">
        <v>212.45666599999998</v>
      </c>
      <c r="L79" s="151">
        <v>952.48906799999997</v>
      </c>
      <c r="M79" s="151">
        <v>215.7791</v>
      </c>
      <c r="N79" s="151">
        <v>5.9139547199999996</v>
      </c>
      <c r="O79" s="151">
        <v>742.62392199999999</v>
      </c>
      <c r="P79" s="160">
        <v>729.46177399999999</v>
      </c>
      <c r="Q79" s="227"/>
      <c r="R79" s="228"/>
    </row>
    <row r="80" spans="1:18">
      <c r="A80" s="7"/>
      <c r="B80" s="52" t="s">
        <v>120</v>
      </c>
      <c r="C80" s="151">
        <v>468.061305</v>
      </c>
      <c r="D80" s="151">
        <v>153.45451039443452</v>
      </c>
      <c r="E80" s="151">
        <v>126.188897</v>
      </c>
      <c r="F80" s="151">
        <v>22.6378849</v>
      </c>
      <c r="G80" s="151">
        <v>-1.5327814599999998</v>
      </c>
      <c r="H80" s="151">
        <v>746.1719309344345</v>
      </c>
      <c r="I80" s="151">
        <v>0.49661833300000002</v>
      </c>
      <c r="J80" s="151">
        <v>746.66854926743451</v>
      </c>
      <c r="K80" s="151">
        <v>213.21471499999998</v>
      </c>
      <c r="L80" s="151">
        <v>959.88326500000005</v>
      </c>
      <c r="M80" s="151">
        <v>216.29281</v>
      </c>
      <c r="N80" s="151">
        <v>5.9413577899999996</v>
      </c>
      <c r="O80" s="151">
        <v>749.53181299999994</v>
      </c>
      <c r="P80" s="160">
        <v>736.33639700000003</v>
      </c>
      <c r="Q80" s="227"/>
      <c r="R80" s="228"/>
    </row>
    <row r="81" spans="1:22">
      <c r="A81" s="7"/>
      <c r="B81" s="52" t="s">
        <v>121</v>
      </c>
      <c r="C81" s="151">
        <v>472.62651299999999</v>
      </c>
      <c r="D81" s="151">
        <v>154.64437507934699</v>
      </c>
      <c r="E81" s="151">
        <v>127.21592999999999</v>
      </c>
      <c r="F81" s="151">
        <v>22.640455300000003</v>
      </c>
      <c r="G81" s="151">
        <v>-1.5385149200000001</v>
      </c>
      <c r="H81" s="151">
        <v>752.94830315934701</v>
      </c>
      <c r="I81" s="151">
        <v>0.48112870400000002</v>
      </c>
      <c r="J81" s="151">
        <v>753.42943186334708</v>
      </c>
      <c r="K81" s="151">
        <v>214.146107</v>
      </c>
      <c r="L81" s="151">
        <v>967.57554000000005</v>
      </c>
      <c r="M81" s="151">
        <v>217.16863699999999</v>
      </c>
      <c r="N81" s="151">
        <v>5.96884806</v>
      </c>
      <c r="O81" s="151">
        <v>756.37575100000004</v>
      </c>
      <c r="P81" s="160">
        <v>743.11387500000001</v>
      </c>
      <c r="Q81" s="151"/>
      <c r="R81" s="151"/>
      <c r="U81" s="27"/>
      <c r="V81" s="27"/>
    </row>
    <row r="82" spans="1:22">
      <c r="A82" s="7"/>
      <c r="B82" s="52" t="s">
        <v>122</v>
      </c>
      <c r="C82" s="151">
        <v>477.26562199999995</v>
      </c>
      <c r="D82" s="151">
        <v>155.79581705071445</v>
      </c>
      <c r="E82" s="151">
        <v>128.21766099999999</v>
      </c>
      <c r="F82" s="151">
        <v>22.647835999999998</v>
      </c>
      <c r="G82" s="151">
        <v>-1.5443202499999999</v>
      </c>
      <c r="H82" s="151">
        <v>759.73477980071448</v>
      </c>
      <c r="I82" s="151">
        <v>0.47822680900000003</v>
      </c>
      <c r="J82" s="151">
        <v>760.21300660971451</v>
      </c>
      <c r="K82" s="151">
        <v>215.195549</v>
      </c>
      <c r="L82" s="151">
        <v>975.40855599999998</v>
      </c>
      <c r="M82" s="151">
        <v>218.15676400000001</v>
      </c>
      <c r="N82" s="151">
        <v>5.9965925999999996</v>
      </c>
      <c r="O82" s="151">
        <v>763.24838499999998</v>
      </c>
      <c r="P82" s="160">
        <v>749.99374999999998</v>
      </c>
      <c r="Q82" s="151"/>
      <c r="R82" s="151"/>
      <c r="U82" s="27"/>
      <c r="V82" s="27"/>
    </row>
    <row r="83" spans="1:22">
      <c r="A83" s="7"/>
      <c r="B83" s="52" t="s">
        <v>123</v>
      </c>
      <c r="C83" s="151">
        <v>481.932323</v>
      </c>
      <c r="D83" s="151">
        <v>156.98568173562694</v>
      </c>
      <c r="E83" s="151">
        <v>129.06608299999999</v>
      </c>
      <c r="F83" s="151">
        <v>22.650406500000003</v>
      </c>
      <c r="G83" s="151">
        <v>-1.55018061</v>
      </c>
      <c r="H83" s="151">
        <v>766.43390712562689</v>
      </c>
      <c r="I83" s="151">
        <v>0.52823317699999994</v>
      </c>
      <c r="J83" s="151">
        <v>766.96214030262684</v>
      </c>
      <c r="K83" s="151">
        <v>216.37029100000001</v>
      </c>
      <c r="L83" s="151">
        <v>983.33243099999993</v>
      </c>
      <c r="M83" s="151">
        <v>219.24370099999999</v>
      </c>
      <c r="N83" s="151">
        <v>6.0244181799999996</v>
      </c>
      <c r="O83" s="151">
        <v>770.11314800000002</v>
      </c>
      <c r="P83" s="160">
        <v>756.79869499999995</v>
      </c>
      <c r="Q83" s="151"/>
      <c r="R83" s="151"/>
      <c r="U83" s="27"/>
      <c r="V83" s="27"/>
    </row>
    <row r="84" spans="1:22">
      <c r="A84" s="7"/>
      <c r="B84" s="52" t="s">
        <v>124</v>
      </c>
      <c r="C84" s="151">
        <v>486.64846199999999</v>
      </c>
      <c r="D84" s="151">
        <v>158.23799754099687</v>
      </c>
      <c r="E84" s="151">
        <v>129.90604099999999</v>
      </c>
      <c r="F84" s="151">
        <v>22.628453099999998</v>
      </c>
      <c r="G84" s="151">
        <v>-1.5561473100000001</v>
      </c>
      <c r="H84" s="151">
        <v>773.23635323099688</v>
      </c>
      <c r="I84" s="151">
        <v>0.52121442200000001</v>
      </c>
      <c r="J84" s="151">
        <v>773.75756765299684</v>
      </c>
      <c r="K84" s="151">
        <v>217.629774</v>
      </c>
      <c r="L84" s="151">
        <v>991.38734099999999</v>
      </c>
      <c r="M84" s="151">
        <v>220.39024600000002</v>
      </c>
      <c r="N84" s="151">
        <v>6.0530190499999996</v>
      </c>
      <c r="O84" s="151">
        <v>777.05011399999989</v>
      </c>
      <c r="P84" s="160">
        <v>763.67306799999994</v>
      </c>
      <c r="Q84" s="151"/>
      <c r="R84" s="151"/>
      <c r="U84" s="27"/>
      <c r="V84" s="27"/>
    </row>
    <row r="85" spans="1:22">
      <c r="A85" s="7"/>
      <c r="B85" s="52" t="s">
        <v>125</v>
      </c>
      <c r="C85" s="151">
        <v>491.40142599999996</v>
      </c>
      <c r="D85" s="151">
        <v>159.55276446682424</v>
      </c>
      <c r="E85" s="151">
        <v>130.813986</v>
      </c>
      <c r="F85" s="151">
        <v>22.581975999999997</v>
      </c>
      <c r="G85" s="151">
        <v>-1.56214903</v>
      </c>
      <c r="H85" s="151">
        <v>780.20602743682423</v>
      </c>
      <c r="I85" s="151">
        <v>0.46942919</v>
      </c>
      <c r="J85" s="151">
        <v>780.67545662682437</v>
      </c>
      <c r="K85" s="151">
        <v>218.87999100000002</v>
      </c>
      <c r="L85" s="151">
        <v>999.55544799999996</v>
      </c>
      <c r="M85" s="151">
        <v>221.55900500000001</v>
      </c>
      <c r="N85" s="151">
        <v>6.0823161700000004</v>
      </c>
      <c r="O85" s="151">
        <v>784.07875899999999</v>
      </c>
      <c r="P85" s="160">
        <v>770.67319799999996</v>
      </c>
      <c r="Q85" s="227"/>
      <c r="R85" s="228"/>
    </row>
    <row r="86" spans="1:22">
      <c r="A86" s="7"/>
      <c r="B86" s="52" t="s">
        <v>126</v>
      </c>
      <c r="C86" s="151">
        <v>496.19731199999995</v>
      </c>
      <c r="D86" s="151">
        <v>160.9932594420446</v>
      </c>
      <c r="E86" s="151">
        <v>131.65745100000001</v>
      </c>
      <c r="F86" s="151">
        <v>22.523951700000001</v>
      </c>
      <c r="G86" s="151">
        <v>-1.5681679799999999</v>
      </c>
      <c r="H86" s="151">
        <v>787.27985446204457</v>
      </c>
      <c r="I86" s="151">
        <v>0.43292256300000004</v>
      </c>
      <c r="J86" s="151">
        <v>787.7127770250446</v>
      </c>
      <c r="K86" s="151">
        <v>220.15421599999999</v>
      </c>
      <c r="L86" s="151">
        <v>1007.86699</v>
      </c>
      <c r="M86" s="151">
        <v>222.76384899999999</v>
      </c>
      <c r="N86" s="151">
        <v>6.1121338299999994</v>
      </c>
      <c r="O86" s="151">
        <v>791.21527900000001</v>
      </c>
      <c r="P86" s="160">
        <v>777.79841699999997</v>
      </c>
      <c r="Q86" s="227"/>
      <c r="R86" s="228"/>
    </row>
    <row r="87" spans="1:22">
      <c r="A87" s="7"/>
      <c r="B87" s="52" t="s">
        <v>127</v>
      </c>
      <c r="C87" s="151">
        <v>501.03375399999999</v>
      </c>
      <c r="D87" s="151">
        <v>162.22281873025509</v>
      </c>
      <c r="E87" s="151">
        <v>132.50564399999999</v>
      </c>
      <c r="F87" s="151">
        <v>22.466084900000006</v>
      </c>
      <c r="G87" s="151">
        <v>-1.5742034300000001</v>
      </c>
      <c r="H87" s="151">
        <v>794.18801330025508</v>
      </c>
      <c r="I87" s="151">
        <v>0.48894230599999999</v>
      </c>
      <c r="J87" s="151">
        <v>794.67695560625509</v>
      </c>
      <c r="K87" s="151">
        <v>221.39457300000001</v>
      </c>
      <c r="L87" s="151">
        <v>1016.0715300000001</v>
      </c>
      <c r="M87" s="151">
        <v>223.99872299999998</v>
      </c>
      <c r="N87" s="151">
        <v>6.1407033199999992</v>
      </c>
      <c r="O87" s="151">
        <v>798.21350899999993</v>
      </c>
      <c r="P87" s="160">
        <v>784.70093200000008</v>
      </c>
      <c r="Q87" s="227"/>
      <c r="R87" s="228"/>
    </row>
    <row r="88" spans="1:22">
      <c r="A88" s="7"/>
      <c r="B88" s="52" t="s">
        <v>128</v>
      </c>
      <c r="C88" s="151">
        <v>505.91618099999999</v>
      </c>
      <c r="D88" s="151">
        <v>163.51691254595534</v>
      </c>
      <c r="E88" s="151">
        <v>133.389568</v>
      </c>
      <c r="F88" s="151">
        <v>22.408375299999999</v>
      </c>
      <c r="G88" s="151">
        <v>-1.58026793</v>
      </c>
      <c r="H88" s="151">
        <v>801.24239361595539</v>
      </c>
      <c r="I88" s="151">
        <v>0.51639848199999994</v>
      </c>
      <c r="J88" s="151">
        <v>801.75879209795539</v>
      </c>
      <c r="K88" s="151">
        <v>222.67911999999998</v>
      </c>
      <c r="L88" s="151">
        <v>1024.4379100000001</v>
      </c>
      <c r="M88" s="151">
        <v>225.24219299999999</v>
      </c>
      <c r="N88" s="151">
        <v>6.1700860199999994</v>
      </c>
      <c r="O88" s="151">
        <v>805.36580600000002</v>
      </c>
      <c r="P88" s="160">
        <v>791.79656599999998</v>
      </c>
      <c r="Q88" s="227"/>
      <c r="R88" s="228"/>
    </row>
    <row r="89" spans="1:22">
      <c r="A89" s="7"/>
      <c r="B89" s="163" t="s">
        <v>129</v>
      </c>
      <c r="C89" s="191">
        <v>510.87639200000001</v>
      </c>
      <c r="D89" s="191">
        <v>164.8755408891453</v>
      </c>
      <c r="E89" s="191">
        <v>134.28893100000002</v>
      </c>
      <c r="F89" s="191">
        <v>22.366625199999998</v>
      </c>
      <c r="G89" s="191">
        <v>-1.58636435</v>
      </c>
      <c r="H89" s="191">
        <v>808.45449953914522</v>
      </c>
      <c r="I89" s="191">
        <v>0.58018475400000002</v>
      </c>
      <c r="J89" s="191">
        <v>809.03468429314535</v>
      </c>
      <c r="K89" s="191">
        <v>224.075479</v>
      </c>
      <c r="L89" s="191">
        <v>1033.11016</v>
      </c>
      <c r="M89" s="191">
        <v>226.62949799999998</v>
      </c>
      <c r="N89" s="191">
        <v>6.2003031100000001</v>
      </c>
      <c r="O89" s="191">
        <v>812.68096800000001</v>
      </c>
      <c r="P89" s="413">
        <v>799.06560900000011</v>
      </c>
      <c r="Q89" s="227"/>
      <c r="R89" s="228"/>
    </row>
    <row r="90" spans="1:22">
      <c r="A90" s="7"/>
      <c r="B90" s="52">
        <v>2008</v>
      </c>
      <c r="C90" s="151">
        <v>1015.322</v>
      </c>
      <c r="D90" s="151">
        <v>324.77499999999998</v>
      </c>
      <c r="E90" s="151">
        <v>281.25200000000001</v>
      </c>
      <c r="F90" s="151">
        <v>48.298999999999999</v>
      </c>
      <c r="G90" s="151">
        <v>-0.189</v>
      </c>
      <c r="H90" s="151">
        <v>1621.16</v>
      </c>
      <c r="I90" s="151">
        <v>-0.68100000000000005</v>
      </c>
      <c r="J90" s="151">
        <v>1620.479</v>
      </c>
      <c r="K90" s="151">
        <v>438.33499999999998</v>
      </c>
      <c r="L90" s="151">
        <v>2058.8139999999999</v>
      </c>
      <c r="M90" s="151">
        <v>465.214</v>
      </c>
      <c r="N90" s="151">
        <v>0</v>
      </c>
      <c r="O90" s="151">
        <v>1593.6</v>
      </c>
      <c r="P90" s="14">
        <v>1572.569</v>
      </c>
      <c r="Q90" s="227"/>
      <c r="R90" s="228"/>
    </row>
    <row r="91" spans="1:22">
      <c r="A91" s="7"/>
      <c r="B91" s="52">
        <v>2009</v>
      </c>
      <c r="C91" s="151">
        <v>995.66399999999999</v>
      </c>
      <c r="D91" s="151">
        <v>340.57100000000003</v>
      </c>
      <c r="E91" s="151">
        <v>250.06800000000001</v>
      </c>
      <c r="F91" s="151">
        <v>52.222999999999999</v>
      </c>
      <c r="G91" s="151">
        <v>2.3540000000000001</v>
      </c>
      <c r="H91" s="151">
        <v>1588.6569999999999</v>
      </c>
      <c r="I91" s="151">
        <v>-20.63</v>
      </c>
      <c r="J91" s="151">
        <v>1568.027</v>
      </c>
      <c r="K91" s="151">
        <v>416.34199999999998</v>
      </c>
      <c r="L91" s="151">
        <v>1984.3689999999999</v>
      </c>
      <c r="M91" s="151">
        <v>435.56700000000001</v>
      </c>
      <c r="N91" s="151">
        <v>0</v>
      </c>
      <c r="O91" s="151">
        <v>1548.8019999999999</v>
      </c>
      <c r="P91" s="14">
        <v>1535.79</v>
      </c>
    </row>
    <row r="92" spans="1:22">
      <c r="A92" s="7"/>
      <c r="B92" s="52">
        <v>2010</v>
      </c>
      <c r="C92" s="151">
        <v>1027.116</v>
      </c>
      <c r="D92" s="151">
        <v>346.31599999999997</v>
      </c>
      <c r="E92" s="151">
        <v>258.29000000000002</v>
      </c>
      <c r="F92" s="151">
        <v>51.576999999999998</v>
      </c>
      <c r="G92" s="151">
        <v>0.438</v>
      </c>
      <c r="H92" s="151">
        <v>1632.16</v>
      </c>
      <c r="I92" s="151">
        <v>1.4750000000000001</v>
      </c>
      <c r="J92" s="151">
        <v>1633.635</v>
      </c>
      <c r="K92" s="151">
        <v>464.17599999999999</v>
      </c>
      <c r="L92" s="151">
        <v>2097.8110000000001</v>
      </c>
      <c r="M92" s="151">
        <v>489.25799999999998</v>
      </c>
      <c r="N92" s="151">
        <v>0</v>
      </c>
      <c r="O92" s="151">
        <v>1608.5530000000001</v>
      </c>
      <c r="P92" s="14">
        <v>1609.26</v>
      </c>
    </row>
    <row r="93" spans="1:22">
      <c r="A93" s="7"/>
      <c r="B93" s="52">
        <v>2011</v>
      </c>
      <c r="C93" s="151">
        <v>1063.4659999999999</v>
      </c>
      <c r="D93" s="151">
        <v>347.41899999999998</v>
      </c>
      <c r="E93" s="151">
        <v>261.22000000000003</v>
      </c>
      <c r="F93" s="151">
        <v>48.039000000000001</v>
      </c>
      <c r="G93" s="151">
        <v>0.67600000000000005</v>
      </c>
      <c r="H93" s="151">
        <v>1672.7809999999999</v>
      </c>
      <c r="I93" s="151">
        <v>2.9470000000000001</v>
      </c>
      <c r="J93" s="151">
        <v>1675.7280000000001</v>
      </c>
      <c r="K93" s="151">
        <v>521.84699999999998</v>
      </c>
      <c r="L93" s="151">
        <v>2197.5749999999998</v>
      </c>
      <c r="M93" s="151">
        <v>534.98500000000001</v>
      </c>
      <c r="N93" s="151">
        <v>0</v>
      </c>
      <c r="O93" s="151">
        <v>1662.59</v>
      </c>
      <c r="P93" s="14">
        <v>1669.5350000000001</v>
      </c>
    </row>
    <row r="94" spans="1:22">
      <c r="A94" s="7"/>
      <c r="B94" s="52">
        <v>2012</v>
      </c>
      <c r="C94" s="151">
        <v>1100.0509999999999</v>
      </c>
      <c r="D94" s="151">
        <v>355.38400000000001</v>
      </c>
      <c r="E94" s="151">
        <v>270.01900000000001</v>
      </c>
      <c r="F94" s="151">
        <v>45.252000000000002</v>
      </c>
      <c r="G94" s="151">
        <v>0.35199999999999998</v>
      </c>
      <c r="H94" s="151">
        <v>1725.806</v>
      </c>
      <c r="I94" s="151">
        <v>4.8550000000000004</v>
      </c>
      <c r="J94" s="151">
        <v>1730.6610000000001</v>
      </c>
      <c r="K94" s="151">
        <v>524.71500000000003</v>
      </c>
      <c r="L94" s="151">
        <v>2255.3760000000002</v>
      </c>
      <c r="M94" s="151">
        <v>541.66099999999994</v>
      </c>
      <c r="N94" s="151">
        <v>0</v>
      </c>
      <c r="O94" s="151">
        <v>1713.7149999999999</v>
      </c>
      <c r="P94" s="14">
        <v>1697.7550000000001</v>
      </c>
    </row>
    <row r="95" spans="1:22">
      <c r="A95" s="7"/>
      <c r="B95" s="52">
        <v>2013</v>
      </c>
      <c r="C95" s="151">
        <v>1153.0920000000001</v>
      </c>
      <c r="D95" s="151">
        <v>358.572</v>
      </c>
      <c r="E95" s="151">
        <v>284.44400000000002</v>
      </c>
      <c r="F95" s="151">
        <v>43.567999999999998</v>
      </c>
      <c r="G95" s="151">
        <v>7.2149999999999999</v>
      </c>
      <c r="H95" s="151">
        <v>1803.3230000000001</v>
      </c>
      <c r="I95" s="151">
        <v>3.3380000000000001</v>
      </c>
      <c r="J95" s="151">
        <v>1806.6610000000001</v>
      </c>
      <c r="K95" s="151">
        <v>539.56399999999996</v>
      </c>
      <c r="L95" s="151">
        <v>2346.2249999999999</v>
      </c>
      <c r="M95" s="151">
        <v>564.86400000000003</v>
      </c>
      <c r="N95" s="151">
        <v>0</v>
      </c>
      <c r="O95" s="151">
        <v>1781.3610000000001</v>
      </c>
      <c r="P95" s="14">
        <v>1749.7919999999999</v>
      </c>
    </row>
    <row r="96" spans="1:22">
      <c r="A96" s="7"/>
      <c r="B96" s="165">
        <v>2014</v>
      </c>
      <c r="C96" s="151">
        <v>1198.6849999999999</v>
      </c>
      <c r="D96" s="151">
        <v>370.01100000000002</v>
      </c>
      <c r="E96" s="151">
        <v>308.66199999999998</v>
      </c>
      <c r="F96" s="151">
        <v>50.194000000000003</v>
      </c>
      <c r="G96" s="151">
        <v>6.1029999999999998</v>
      </c>
      <c r="H96" s="151">
        <v>1883.461</v>
      </c>
      <c r="I96" s="151">
        <v>15.23</v>
      </c>
      <c r="J96" s="151">
        <v>1898.691</v>
      </c>
      <c r="K96" s="151">
        <v>532.23599999999999</v>
      </c>
      <c r="L96" s="151">
        <v>2430.9270000000001</v>
      </c>
      <c r="M96" s="151">
        <v>568.41300000000001</v>
      </c>
      <c r="N96" s="151">
        <v>0</v>
      </c>
      <c r="O96" s="151">
        <v>1862.5139999999999</v>
      </c>
      <c r="P96" s="14">
        <v>1829.242</v>
      </c>
    </row>
    <row r="97" spans="1:16">
      <c r="A97" s="7"/>
      <c r="B97" s="165">
        <v>2015</v>
      </c>
      <c r="C97" s="151">
        <v>1228.325</v>
      </c>
      <c r="D97" s="151">
        <v>374.63799999999998</v>
      </c>
      <c r="E97" s="151">
        <v>332.97300000000001</v>
      </c>
      <c r="F97" s="151">
        <v>51.664999999999999</v>
      </c>
      <c r="G97" s="151">
        <v>0.879</v>
      </c>
      <c r="H97" s="151">
        <v>1936.8150000000001</v>
      </c>
      <c r="I97" s="151">
        <v>8.6059999999999999</v>
      </c>
      <c r="J97" s="151">
        <v>1945.421</v>
      </c>
      <c r="K97" s="151">
        <v>533.654</v>
      </c>
      <c r="L97" s="151">
        <v>2479.0749999999998</v>
      </c>
      <c r="M97" s="151">
        <v>562.62400000000002</v>
      </c>
      <c r="N97" s="151">
        <v>0</v>
      </c>
      <c r="O97" s="151">
        <v>1916.451</v>
      </c>
      <c r="P97" s="14">
        <v>1874.682</v>
      </c>
    </row>
    <row r="98" spans="1:16">
      <c r="A98" s="7"/>
      <c r="B98" s="165">
        <v>2016</v>
      </c>
      <c r="C98" s="151">
        <v>1289.4449999999999</v>
      </c>
      <c r="D98" s="151">
        <v>382.76</v>
      </c>
      <c r="E98" s="151">
        <v>356.60199999999998</v>
      </c>
      <c r="F98" s="151">
        <v>51.473999999999997</v>
      </c>
      <c r="G98" s="151">
        <v>1.502</v>
      </c>
      <c r="H98" s="151">
        <v>2030.309</v>
      </c>
      <c r="I98" s="151">
        <v>-0.90800000000000003</v>
      </c>
      <c r="J98" s="151">
        <v>2029.4010000000001</v>
      </c>
      <c r="K98" s="151">
        <v>575.63199999999995</v>
      </c>
      <c r="L98" s="151">
        <v>2605.0329999999999</v>
      </c>
      <c r="M98" s="151">
        <v>613.38800000000003</v>
      </c>
      <c r="N98" s="151">
        <v>0</v>
      </c>
      <c r="O98" s="151">
        <v>1991.645</v>
      </c>
      <c r="P98" s="14">
        <v>1944.912</v>
      </c>
    </row>
    <row r="99" spans="1:16">
      <c r="A99" s="7"/>
      <c r="B99" s="165">
        <v>2017</v>
      </c>
      <c r="C99" s="151">
        <v>1336.921</v>
      </c>
      <c r="D99" s="151">
        <v>388.577</v>
      </c>
      <c r="E99" s="151">
        <v>380.012</v>
      </c>
      <c r="F99" s="151">
        <v>57.4</v>
      </c>
      <c r="G99" s="151">
        <v>0.84199999999999997</v>
      </c>
      <c r="H99" s="151">
        <v>2106.3519999999999</v>
      </c>
      <c r="I99" s="151">
        <v>4.0549999999999997</v>
      </c>
      <c r="J99" s="151">
        <v>2110.4070000000002</v>
      </c>
      <c r="K99" s="151">
        <v>643.28599999999994</v>
      </c>
      <c r="L99" s="151">
        <v>2753.6930000000002</v>
      </c>
      <c r="M99" s="151">
        <v>671.21100000000001</v>
      </c>
      <c r="N99" s="151">
        <v>0</v>
      </c>
      <c r="O99" s="151">
        <v>2082.482</v>
      </c>
      <c r="P99" s="14">
        <v>2060.0749999999998</v>
      </c>
    </row>
    <row r="100" spans="1:16">
      <c r="A100" s="7"/>
      <c r="B100" s="165">
        <v>2018</v>
      </c>
      <c r="C100" s="151">
        <v>1391.673</v>
      </c>
      <c r="D100" s="151">
        <v>399.065</v>
      </c>
      <c r="E100" s="151">
        <v>387.32400000000001</v>
      </c>
      <c r="F100" s="151">
        <v>58.445999999999998</v>
      </c>
      <c r="G100" s="151">
        <v>2.8260000000000001</v>
      </c>
      <c r="H100" s="151">
        <v>2180.8879999999999</v>
      </c>
      <c r="I100" s="151">
        <v>1.17</v>
      </c>
      <c r="J100" s="151">
        <v>2182.058</v>
      </c>
      <c r="K100" s="151">
        <v>679.7</v>
      </c>
      <c r="L100" s="151">
        <v>2861.7579999999998</v>
      </c>
      <c r="M100" s="151">
        <v>709.45399999999995</v>
      </c>
      <c r="N100" s="151">
        <v>0</v>
      </c>
      <c r="O100" s="151">
        <v>2152.3040000000001</v>
      </c>
      <c r="P100" s="14">
        <v>2123.0509999999999</v>
      </c>
    </row>
    <row r="101" spans="1:16">
      <c r="A101" s="7"/>
      <c r="B101" s="165">
        <v>2019</v>
      </c>
      <c r="C101" s="151">
        <v>1427.94</v>
      </c>
      <c r="D101" s="151">
        <v>426.59199999999998</v>
      </c>
      <c r="E101" s="151">
        <v>406.423</v>
      </c>
      <c r="F101" s="151">
        <v>62.139000000000003</v>
      </c>
      <c r="G101" s="151">
        <v>2.88</v>
      </c>
      <c r="H101" s="151">
        <v>2263.835</v>
      </c>
      <c r="I101" s="151">
        <v>1.262</v>
      </c>
      <c r="J101" s="151">
        <v>2265.0970000000002</v>
      </c>
      <c r="K101" s="151">
        <v>706.69600000000003</v>
      </c>
      <c r="L101" s="151">
        <v>2971.7930000000001</v>
      </c>
      <c r="M101" s="151">
        <v>737.87199999999996</v>
      </c>
      <c r="N101" s="151">
        <v>0</v>
      </c>
      <c r="O101" s="151">
        <v>2233.9209999999998</v>
      </c>
      <c r="P101" s="14">
        <v>2231.6669999999999</v>
      </c>
    </row>
    <row r="102" spans="1:16">
      <c r="A102" s="7"/>
      <c r="B102" s="165">
        <v>2020</v>
      </c>
      <c r="C102" s="151">
        <v>1246.0730000000001</v>
      </c>
      <c r="D102" s="151">
        <v>475.61799999999999</v>
      </c>
      <c r="E102" s="151">
        <v>367.488</v>
      </c>
      <c r="F102" s="151">
        <v>66.087000000000003</v>
      </c>
      <c r="G102" s="151">
        <v>0.96899999999999997</v>
      </c>
      <c r="H102" s="151">
        <v>2090.1480000000001</v>
      </c>
      <c r="I102" s="151">
        <v>1.3160000000000001</v>
      </c>
      <c r="J102" s="151">
        <v>2091.4639999999999</v>
      </c>
      <c r="K102" s="151">
        <v>624.80499999999995</v>
      </c>
      <c r="L102" s="151">
        <v>2716.2689999999998</v>
      </c>
      <c r="M102" s="151">
        <v>611.98099999999999</v>
      </c>
      <c r="N102" s="151">
        <v>0</v>
      </c>
      <c r="O102" s="151">
        <v>2104.288</v>
      </c>
      <c r="P102" s="14">
        <v>2059.4569999999999</v>
      </c>
    </row>
    <row r="103" spans="1:16">
      <c r="A103" s="7"/>
      <c r="B103" s="165">
        <v>2021</v>
      </c>
      <c r="C103" s="151">
        <v>1369.336</v>
      </c>
      <c r="D103" s="151">
        <v>508.71600000000001</v>
      </c>
      <c r="E103" s="151">
        <v>403.84699999999998</v>
      </c>
      <c r="F103" s="151">
        <v>71.712000000000003</v>
      </c>
      <c r="G103" s="151">
        <v>8.7260000000000009</v>
      </c>
      <c r="H103" s="151">
        <v>2290.625</v>
      </c>
      <c r="I103" s="151">
        <v>-3.028</v>
      </c>
      <c r="J103" s="151">
        <v>2287.5970000000002</v>
      </c>
      <c r="K103" s="151">
        <v>676.02599999999995</v>
      </c>
      <c r="L103" s="151">
        <v>2963.623</v>
      </c>
      <c r="M103" s="151">
        <v>679.54399999999998</v>
      </c>
      <c r="N103" s="151">
        <v>0</v>
      </c>
      <c r="O103" s="151">
        <v>2284.0790000000002</v>
      </c>
      <c r="P103" s="14">
        <v>2296.6120000000001</v>
      </c>
    </row>
    <row r="104" spans="1:16">
      <c r="A104" s="7"/>
      <c r="B104" s="52">
        <v>2022</v>
      </c>
      <c r="C104" s="151">
        <v>1550.2660000000001</v>
      </c>
      <c r="D104" s="151">
        <v>526.19200000000001</v>
      </c>
      <c r="E104" s="151">
        <v>459.428</v>
      </c>
      <c r="F104" s="151">
        <v>77.593000000000004</v>
      </c>
      <c r="G104" s="151">
        <v>-18.146999999999998</v>
      </c>
      <c r="H104" s="151">
        <v>2517.739</v>
      </c>
      <c r="I104" s="151">
        <v>24.917000000000002</v>
      </c>
      <c r="J104" s="151">
        <v>2542.6559999999999</v>
      </c>
      <c r="K104" s="151">
        <v>837.76099999999997</v>
      </c>
      <c r="L104" s="151">
        <v>3380.4169999999999</v>
      </c>
      <c r="M104" s="151">
        <v>904.58900000000006</v>
      </c>
      <c r="N104" s="151">
        <v>30.152999999999999</v>
      </c>
      <c r="O104" s="151">
        <v>2505.9810000000002</v>
      </c>
      <c r="P104" s="14">
        <v>2518.3310000000001</v>
      </c>
    </row>
    <row r="105" spans="1:16">
      <c r="A105" s="7"/>
      <c r="B105" s="165">
        <v>2023</v>
      </c>
      <c r="C105" s="151">
        <v>1667.2374420000001</v>
      </c>
      <c r="D105" s="151">
        <v>556.39009962531009</v>
      </c>
      <c r="E105" s="151">
        <v>485.691284</v>
      </c>
      <c r="F105" s="151">
        <v>88.280440200000001</v>
      </c>
      <c r="G105" s="151">
        <v>-10.39757329</v>
      </c>
      <c r="H105" s="151">
        <v>2698.9212523353099</v>
      </c>
      <c r="I105" s="151">
        <v>7.0563448590000002</v>
      </c>
      <c r="J105" s="151">
        <v>2705.97759719431</v>
      </c>
      <c r="K105" s="151">
        <v>862.11083099999996</v>
      </c>
      <c r="L105" s="151">
        <v>3568.088428</v>
      </c>
      <c r="M105" s="151">
        <v>885.991174</v>
      </c>
      <c r="N105" s="151">
        <v>22.611410629999998</v>
      </c>
      <c r="O105" s="151">
        <v>2704.7086639999998</v>
      </c>
      <c r="P105" s="14">
        <v>2677.8022110000002</v>
      </c>
    </row>
    <row r="106" spans="1:16">
      <c r="A106" s="7"/>
      <c r="B106" s="52">
        <v>2024</v>
      </c>
      <c r="C106" s="151">
        <v>1716.136088</v>
      </c>
      <c r="D106" s="151">
        <v>581.09879552563325</v>
      </c>
      <c r="E106" s="151">
        <v>472.80186400000002</v>
      </c>
      <c r="F106" s="151">
        <v>89.911685700000007</v>
      </c>
      <c r="G106" s="151">
        <v>-5.9261895899999999</v>
      </c>
      <c r="H106" s="151">
        <v>2764.1105579356331</v>
      </c>
      <c r="I106" s="151">
        <v>3.5378932509999994</v>
      </c>
      <c r="J106" s="151">
        <v>2767.6484511866329</v>
      </c>
      <c r="K106" s="151">
        <v>836.49405000000002</v>
      </c>
      <c r="L106" s="151">
        <v>3604.1425019999997</v>
      </c>
      <c r="M106" s="151">
        <v>860.72866099999999</v>
      </c>
      <c r="N106" s="151">
        <v>22.946593780000001</v>
      </c>
      <c r="O106" s="151">
        <v>2766.3604329999998</v>
      </c>
      <c r="P106" s="14">
        <v>2728.3436929999998</v>
      </c>
    </row>
    <row r="107" spans="1:16">
      <c r="A107" s="7"/>
      <c r="B107" s="52">
        <v>2025</v>
      </c>
      <c r="C107" s="151">
        <v>1777.8680670000001</v>
      </c>
      <c r="D107" s="151">
        <v>590.08407990290266</v>
      </c>
      <c r="E107" s="151">
        <v>481.43099999999998</v>
      </c>
      <c r="F107" s="151">
        <v>89.884587400000001</v>
      </c>
      <c r="G107" s="151">
        <v>-6.0113196200000001</v>
      </c>
      <c r="H107" s="151">
        <v>2843.3718272829028</v>
      </c>
      <c r="I107" s="151">
        <v>3.3453514150000001</v>
      </c>
      <c r="J107" s="151">
        <v>2846.7171786979034</v>
      </c>
      <c r="K107" s="151">
        <v>840.05469400000004</v>
      </c>
      <c r="L107" s="151">
        <v>3686.7718730000001</v>
      </c>
      <c r="M107" s="151">
        <v>859.117119</v>
      </c>
      <c r="N107" s="151">
        <v>23.21676828</v>
      </c>
      <c r="O107" s="151">
        <v>2850.8715230000003</v>
      </c>
      <c r="P107" s="14">
        <v>2799.7084159999999</v>
      </c>
    </row>
    <row r="108" spans="1:16">
      <c r="A108" s="7"/>
      <c r="B108" s="52">
        <v>2026</v>
      </c>
      <c r="C108" s="151">
        <v>1845.8050659999999</v>
      </c>
      <c r="D108" s="151">
        <v>606.78687003702703</v>
      </c>
      <c r="E108" s="151">
        <v>498.05308200000002</v>
      </c>
      <c r="F108" s="151">
        <v>90.262469699999997</v>
      </c>
      <c r="G108" s="151">
        <v>-6.0976930500000002</v>
      </c>
      <c r="H108" s="151">
        <v>2944.547324987027</v>
      </c>
      <c r="I108" s="151">
        <v>2.6401160859999999</v>
      </c>
      <c r="J108" s="151">
        <v>2947.187441073027</v>
      </c>
      <c r="K108" s="151">
        <v>848.72314599999993</v>
      </c>
      <c r="L108" s="151">
        <v>3795.9105869999999</v>
      </c>
      <c r="M108" s="151">
        <v>862.52921900000001</v>
      </c>
      <c r="N108" s="151">
        <v>23.605644760000004</v>
      </c>
      <c r="O108" s="151">
        <v>2956.987012</v>
      </c>
      <c r="P108" s="14">
        <v>2904.5633489999996</v>
      </c>
    </row>
    <row r="109" spans="1:16">
      <c r="A109" s="7"/>
      <c r="B109" s="52">
        <v>2027</v>
      </c>
      <c r="C109" s="151">
        <v>1918.4729200000002</v>
      </c>
      <c r="D109" s="151">
        <v>625.6638714066853</v>
      </c>
      <c r="E109" s="151">
        <v>514.40571499999999</v>
      </c>
      <c r="F109" s="151">
        <v>90.567150899999987</v>
      </c>
      <c r="G109" s="151">
        <v>-6.1891630900000001</v>
      </c>
      <c r="H109" s="151">
        <v>3052.3533433166854</v>
      </c>
      <c r="I109" s="151">
        <v>2.0088031119999998</v>
      </c>
      <c r="J109" s="151">
        <v>3054.3621464286857</v>
      </c>
      <c r="K109" s="151">
        <v>863.34172099999989</v>
      </c>
      <c r="L109" s="151">
        <v>3917.7038679999996</v>
      </c>
      <c r="M109" s="151">
        <v>874.95934799999998</v>
      </c>
      <c r="N109" s="151">
        <v>24.04287789</v>
      </c>
      <c r="O109" s="151">
        <v>3066.7873979999999</v>
      </c>
      <c r="P109" s="14">
        <v>3013.5793879999997</v>
      </c>
    </row>
    <row r="110" spans="1:16">
      <c r="A110" s="7"/>
      <c r="B110" s="163">
        <v>2028</v>
      </c>
      <c r="C110" s="191">
        <v>1994.548673</v>
      </c>
      <c r="D110" s="191">
        <v>646.28575518507932</v>
      </c>
      <c r="E110" s="191">
        <v>528.36664899999994</v>
      </c>
      <c r="F110" s="191">
        <v>89.980387899999997</v>
      </c>
      <c r="G110" s="191">
        <v>-6.2847883700000002</v>
      </c>
      <c r="H110" s="191">
        <v>3162.916288815079</v>
      </c>
      <c r="I110" s="191">
        <v>1.9076925409999999</v>
      </c>
      <c r="J110" s="191">
        <v>3164.8239813560799</v>
      </c>
      <c r="K110" s="191">
        <v>883.10789999999997</v>
      </c>
      <c r="L110" s="191">
        <v>4047.9318780000003</v>
      </c>
      <c r="M110" s="191">
        <v>893.56376999999998</v>
      </c>
      <c r="N110" s="191">
        <v>24.505239339999999</v>
      </c>
      <c r="O110" s="191">
        <v>3178.8733529999995</v>
      </c>
      <c r="P110" s="150">
        <v>3124.9691130000006</v>
      </c>
    </row>
    <row r="111" spans="1:16">
      <c r="B111" s="229" t="s">
        <v>130</v>
      </c>
      <c r="C111" s="151">
        <v>1007.591</v>
      </c>
      <c r="D111" s="151">
        <v>329.00599999999997</v>
      </c>
      <c r="E111" s="151">
        <v>275.10399999999998</v>
      </c>
      <c r="F111" s="151">
        <v>49.512</v>
      </c>
      <c r="G111" s="151">
        <v>0.81499999999999995</v>
      </c>
      <c r="H111" s="151">
        <v>1612.5160000000001</v>
      </c>
      <c r="I111" s="151">
        <v>-7.375</v>
      </c>
      <c r="J111" s="151">
        <v>1605.1410000000001</v>
      </c>
      <c r="K111" s="151">
        <v>437.01600000000002</v>
      </c>
      <c r="L111" s="151">
        <v>2042.1569999999999</v>
      </c>
      <c r="M111" s="151">
        <v>459.36599999999999</v>
      </c>
      <c r="N111" s="151">
        <v>0</v>
      </c>
      <c r="O111" s="151">
        <v>1582.7909999999999</v>
      </c>
      <c r="P111" s="14">
        <v>1555.396</v>
      </c>
    </row>
    <row r="112" spans="1:16">
      <c r="B112" s="165" t="s">
        <v>131</v>
      </c>
      <c r="C112" s="151">
        <v>997.11599999999999</v>
      </c>
      <c r="D112" s="151">
        <v>343.18900000000002</v>
      </c>
      <c r="E112" s="151">
        <v>248.499</v>
      </c>
      <c r="F112" s="151">
        <v>52.223999999999997</v>
      </c>
      <c r="G112" s="151">
        <v>0.85199999999999998</v>
      </c>
      <c r="H112" s="151">
        <v>1589.6559999999999</v>
      </c>
      <c r="I112" s="151">
        <v>-12.172000000000001</v>
      </c>
      <c r="J112" s="151">
        <v>1577.4839999999999</v>
      </c>
      <c r="K112" s="151">
        <v>423.39100000000002</v>
      </c>
      <c r="L112" s="151">
        <v>2000.875</v>
      </c>
      <c r="M112" s="151">
        <v>442.69900000000001</v>
      </c>
      <c r="N112" s="151">
        <v>0</v>
      </c>
      <c r="O112" s="151">
        <v>1558.1759999999999</v>
      </c>
      <c r="P112" s="160">
        <v>1552.2750000000001</v>
      </c>
    </row>
    <row r="113" spans="2:16">
      <c r="B113" s="165" t="s">
        <v>132</v>
      </c>
      <c r="C113" s="151">
        <v>1041.559</v>
      </c>
      <c r="D113" s="151">
        <v>348.93</v>
      </c>
      <c r="E113" s="151">
        <v>259.05200000000002</v>
      </c>
      <c r="F113" s="151">
        <v>51.427</v>
      </c>
      <c r="G113" s="151">
        <v>-1.093</v>
      </c>
      <c r="H113" s="151">
        <v>1648.4480000000001</v>
      </c>
      <c r="I113" s="151">
        <v>-1.7809999999999999</v>
      </c>
      <c r="J113" s="151">
        <v>1646.6669999999999</v>
      </c>
      <c r="K113" s="151">
        <v>482.20800000000003</v>
      </c>
      <c r="L113" s="151">
        <v>2128.875</v>
      </c>
      <c r="M113" s="151">
        <v>501.70299999999997</v>
      </c>
      <c r="N113" s="151">
        <v>0</v>
      </c>
      <c r="O113" s="151">
        <v>1627.172</v>
      </c>
      <c r="P113" s="160">
        <v>1629.4449999999999</v>
      </c>
    </row>
    <row r="114" spans="2:16">
      <c r="B114" s="165" t="s">
        <v>133</v>
      </c>
      <c r="C114" s="151">
        <v>1069.4059999999999</v>
      </c>
      <c r="D114" s="151">
        <v>348.529</v>
      </c>
      <c r="E114" s="151">
        <v>265.089</v>
      </c>
      <c r="F114" s="151">
        <v>46.627000000000002</v>
      </c>
      <c r="G114" s="151">
        <v>1.2789999999999999</v>
      </c>
      <c r="H114" s="151">
        <v>1684.3030000000001</v>
      </c>
      <c r="I114" s="151">
        <v>2.4830000000000001</v>
      </c>
      <c r="J114" s="151">
        <v>1686.7860000000001</v>
      </c>
      <c r="K114" s="151">
        <v>529.02800000000002</v>
      </c>
      <c r="L114" s="151">
        <v>2215.8139999999999</v>
      </c>
      <c r="M114" s="151">
        <v>543.25199999999995</v>
      </c>
      <c r="N114" s="151">
        <v>0</v>
      </c>
      <c r="O114" s="151">
        <v>1672.5619999999999</v>
      </c>
      <c r="P114" s="160">
        <v>1675.3150000000001</v>
      </c>
    </row>
    <row r="115" spans="2:16">
      <c r="B115" s="165" t="s">
        <v>134</v>
      </c>
      <c r="C115" s="151">
        <v>1113.172</v>
      </c>
      <c r="D115" s="151">
        <v>354.13799999999998</v>
      </c>
      <c r="E115" s="151">
        <v>269.37200000000001</v>
      </c>
      <c r="F115" s="151">
        <v>43.658000000000001</v>
      </c>
      <c r="G115" s="151">
        <v>2.3690000000000002</v>
      </c>
      <c r="H115" s="151">
        <v>1739.0509999999999</v>
      </c>
      <c r="I115" s="151">
        <v>6.2619999999999996</v>
      </c>
      <c r="J115" s="151">
        <v>1745.3130000000001</v>
      </c>
      <c r="K115" s="151">
        <v>524.29700000000003</v>
      </c>
      <c r="L115" s="151">
        <v>2269.61</v>
      </c>
      <c r="M115" s="151">
        <v>542.49599999999998</v>
      </c>
      <c r="N115" s="151">
        <v>0</v>
      </c>
      <c r="O115" s="151">
        <v>1727.114</v>
      </c>
      <c r="P115" s="160">
        <v>1702.7670000000001</v>
      </c>
    </row>
    <row r="116" spans="2:16">
      <c r="B116" s="165" t="s">
        <v>135</v>
      </c>
      <c r="C116" s="151">
        <v>1164.913</v>
      </c>
      <c r="D116" s="151">
        <v>362.06900000000002</v>
      </c>
      <c r="E116" s="151">
        <v>292.68</v>
      </c>
      <c r="F116" s="151">
        <v>45.911999999999999</v>
      </c>
      <c r="G116" s="151">
        <v>7.7450000000000001</v>
      </c>
      <c r="H116" s="151">
        <v>1827.4069999999999</v>
      </c>
      <c r="I116" s="151">
        <v>4.4349999999999996</v>
      </c>
      <c r="J116" s="151">
        <v>1831.8420000000001</v>
      </c>
      <c r="K116" s="151">
        <v>536.09100000000001</v>
      </c>
      <c r="L116" s="151">
        <v>2367.933</v>
      </c>
      <c r="M116" s="151">
        <v>566.68299999999999</v>
      </c>
      <c r="N116" s="151">
        <v>0</v>
      </c>
      <c r="O116" s="151">
        <v>1801.25</v>
      </c>
      <c r="P116" s="160">
        <v>1774.7</v>
      </c>
    </row>
    <row r="117" spans="2:16">
      <c r="B117" s="165" t="s">
        <v>136</v>
      </c>
      <c r="C117" s="151">
        <v>1207.424</v>
      </c>
      <c r="D117" s="151">
        <v>370.79199999999997</v>
      </c>
      <c r="E117" s="151">
        <v>315.03500000000003</v>
      </c>
      <c r="F117" s="151">
        <v>50.625999999999998</v>
      </c>
      <c r="G117" s="151">
        <v>7.1689999999999996</v>
      </c>
      <c r="H117" s="151">
        <v>1900.42</v>
      </c>
      <c r="I117" s="151">
        <v>18.933</v>
      </c>
      <c r="J117" s="151">
        <v>1919.3530000000001</v>
      </c>
      <c r="K117" s="151">
        <v>533.25</v>
      </c>
      <c r="L117" s="151">
        <v>2452.6030000000001</v>
      </c>
      <c r="M117" s="151">
        <v>573.34299999999996</v>
      </c>
      <c r="N117" s="151">
        <v>0</v>
      </c>
      <c r="O117" s="151">
        <v>1879.26</v>
      </c>
      <c r="P117" s="160">
        <v>1841.848</v>
      </c>
    </row>
    <row r="118" spans="2:16">
      <c r="B118" s="165" t="s">
        <v>137</v>
      </c>
      <c r="C118" s="151">
        <v>1241.4490000000001</v>
      </c>
      <c r="D118" s="151">
        <v>376.40199999999999</v>
      </c>
      <c r="E118" s="151">
        <v>337.15499999999997</v>
      </c>
      <c r="F118" s="151">
        <v>51.402000000000001</v>
      </c>
      <c r="G118" s="151">
        <v>-0.86599999999999999</v>
      </c>
      <c r="H118" s="151">
        <v>1954.14</v>
      </c>
      <c r="I118" s="151">
        <v>3.2320000000000002</v>
      </c>
      <c r="J118" s="151">
        <v>1957.3720000000001</v>
      </c>
      <c r="K118" s="151">
        <v>536.70100000000002</v>
      </c>
      <c r="L118" s="151">
        <v>2494.0729999999999</v>
      </c>
      <c r="M118" s="151">
        <v>562.63</v>
      </c>
      <c r="N118" s="151">
        <v>0</v>
      </c>
      <c r="O118" s="151">
        <v>1931.443</v>
      </c>
      <c r="P118" s="160">
        <v>1884.8879999999999</v>
      </c>
    </row>
    <row r="119" spans="2:16">
      <c r="B119" s="165" t="s">
        <v>138</v>
      </c>
      <c r="C119" s="151">
        <v>1302.6590000000001</v>
      </c>
      <c r="D119" s="151">
        <v>384.46899999999999</v>
      </c>
      <c r="E119" s="151">
        <v>363.12599999999998</v>
      </c>
      <c r="F119" s="151">
        <v>51.719000000000001</v>
      </c>
      <c r="G119" s="151">
        <v>7.0999999999999994E-2</v>
      </c>
      <c r="H119" s="151">
        <v>2050.3249999999998</v>
      </c>
      <c r="I119" s="151">
        <v>2.36</v>
      </c>
      <c r="J119" s="151">
        <v>2052.6849999999999</v>
      </c>
      <c r="K119" s="151">
        <v>597.00099999999998</v>
      </c>
      <c r="L119" s="151">
        <v>2649.6860000000001</v>
      </c>
      <c r="M119" s="151">
        <v>633.84500000000003</v>
      </c>
      <c r="N119" s="151">
        <v>0</v>
      </c>
      <c r="O119" s="151">
        <v>2015.8409999999999</v>
      </c>
      <c r="P119" s="160">
        <v>1979.375</v>
      </c>
    </row>
    <row r="120" spans="2:16">
      <c r="B120" s="165" t="s">
        <v>139</v>
      </c>
      <c r="C120" s="151">
        <v>1351.001</v>
      </c>
      <c r="D120" s="151">
        <v>390.245</v>
      </c>
      <c r="E120" s="151">
        <v>383.32799999999997</v>
      </c>
      <c r="F120" s="151">
        <v>58.795999999999999</v>
      </c>
      <c r="G120" s="151">
        <v>1.7270000000000001</v>
      </c>
      <c r="H120" s="151">
        <v>2126.3009999999999</v>
      </c>
      <c r="I120" s="151">
        <v>1.9590000000000001</v>
      </c>
      <c r="J120" s="151">
        <v>2128.2600000000002</v>
      </c>
      <c r="K120" s="151">
        <v>650.89400000000001</v>
      </c>
      <c r="L120" s="151">
        <v>2779.154</v>
      </c>
      <c r="M120" s="151">
        <v>679.33199999999999</v>
      </c>
      <c r="N120" s="151">
        <v>0</v>
      </c>
      <c r="O120" s="151">
        <v>2099.8220000000001</v>
      </c>
      <c r="P120" s="160">
        <v>2073.2809999999999</v>
      </c>
    </row>
    <row r="121" spans="2:16">
      <c r="B121" s="165" t="s">
        <v>140</v>
      </c>
      <c r="C121" s="151">
        <v>1402.6949999999999</v>
      </c>
      <c r="D121" s="151">
        <v>403.10500000000002</v>
      </c>
      <c r="E121" s="151">
        <v>392.48899999999998</v>
      </c>
      <c r="F121" s="151">
        <v>59.887999999999998</v>
      </c>
      <c r="G121" s="151">
        <v>14.068</v>
      </c>
      <c r="H121" s="151">
        <v>2212.357</v>
      </c>
      <c r="I121" s="151">
        <v>7.1260000000000003</v>
      </c>
      <c r="J121" s="151">
        <v>2219.4830000000002</v>
      </c>
      <c r="K121" s="151">
        <v>684.73599999999999</v>
      </c>
      <c r="L121" s="151">
        <v>2904.2190000000001</v>
      </c>
      <c r="M121" s="151">
        <v>733.78700000000003</v>
      </c>
      <c r="N121" s="151">
        <v>0</v>
      </c>
      <c r="O121" s="151">
        <v>2170.4319999999998</v>
      </c>
      <c r="P121" s="160">
        <v>2149.1370000000002</v>
      </c>
    </row>
    <row r="122" spans="2:16">
      <c r="B122" s="165" t="s">
        <v>141</v>
      </c>
      <c r="C122" s="151">
        <v>1419.3430000000001</v>
      </c>
      <c r="D122" s="151">
        <v>432.7</v>
      </c>
      <c r="E122" s="151">
        <v>403.35500000000002</v>
      </c>
      <c r="F122" s="151">
        <v>61.6</v>
      </c>
      <c r="G122" s="151">
        <v>-7.7439999999999998</v>
      </c>
      <c r="H122" s="151">
        <v>2247.654</v>
      </c>
      <c r="I122" s="151">
        <v>-6.0620000000000003</v>
      </c>
      <c r="J122" s="151">
        <v>2241.5920000000001</v>
      </c>
      <c r="K122" s="151">
        <v>708.19399999999996</v>
      </c>
      <c r="L122" s="151">
        <v>2949.7860000000001</v>
      </c>
      <c r="M122" s="151">
        <v>709.08</v>
      </c>
      <c r="N122" s="151">
        <v>0</v>
      </c>
      <c r="O122" s="151">
        <v>2240.7060000000001</v>
      </c>
      <c r="P122" s="160">
        <v>2230.23</v>
      </c>
    </row>
    <row r="123" spans="2:16">
      <c r="B123" s="165" t="s">
        <v>142</v>
      </c>
      <c r="C123" s="151">
        <v>1206.5139999999999</v>
      </c>
      <c r="D123" s="151">
        <v>495.81599999999997</v>
      </c>
      <c r="E123" s="151">
        <v>364.42399999999998</v>
      </c>
      <c r="F123" s="151">
        <v>68.953000000000003</v>
      </c>
      <c r="G123" s="151">
        <v>8.7620000000000005</v>
      </c>
      <c r="H123" s="151">
        <v>2075.5160000000001</v>
      </c>
      <c r="I123" s="151">
        <v>1.645</v>
      </c>
      <c r="J123" s="151">
        <v>2077.1610000000001</v>
      </c>
      <c r="K123" s="151">
        <v>609.74300000000005</v>
      </c>
      <c r="L123" s="151">
        <v>2686.904</v>
      </c>
      <c r="M123" s="151">
        <v>600.78300000000002</v>
      </c>
      <c r="N123" s="151">
        <v>0</v>
      </c>
      <c r="O123" s="151">
        <v>2086.1210000000001</v>
      </c>
      <c r="P123" s="160">
        <v>2049.4070000000002</v>
      </c>
    </row>
    <row r="124" spans="2:16">
      <c r="B124" s="165" t="s">
        <v>143</v>
      </c>
      <c r="C124" s="151">
        <v>1436.3409999999999</v>
      </c>
      <c r="D124" s="151">
        <v>512.76300000000003</v>
      </c>
      <c r="E124" s="151">
        <v>419.10599999999999</v>
      </c>
      <c r="F124" s="151">
        <v>73.048000000000002</v>
      </c>
      <c r="G124" s="151">
        <v>8.6359999999999992</v>
      </c>
      <c r="H124" s="151">
        <v>2376.846</v>
      </c>
      <c r="I124" s="151">
        <v>7.8559999999999999</v>
      </c>
      <c r="J124" s="151">
        <v>2384.7020000000002</v>
      </c>
      <c r="K124" s="151">
        <v>698.64099999999996</v>
      </c>
      <c r="L124" s="151">
        <v>3083.3429999999998</v>
      </c>
      <c r="M124" s="151">
        <v>735.38199999999995</v>
      </c>
      <c r="N124" s="151">
        <v>6.4349999999999996</v>
      </c>
      <c r="O124" s="151">
        <v>2354.3960000000002</v>
      </c>
      <c r="P124" s="160">
        <v>2361.3589999999999</v>
      </c>
    </row>
    <row r="125" spans="2:16">
      <c r="B125" s="165" t="s">
        <v>144</v>
      </c>
      <c r="C125" s="151">
        <v>1587.2950000000001</v>
      </c>
      <c r="D125" s="151">
        <v>526.17899999999997</v>
      </c>
      <c r="E125" s="151">
        <v>471.62900000000002</v>
      </c>
      <c r="F125" s="151">
        <v>80.347999999999999</v>
      </c>
      <c r="G125" s="151">
        <v>-32.036999999999999</v>
      </c>
      <c r="H125" s="151">
        <v>2553.0659999999998</v>
      </c>
      <c r="I125" s="151">
        <v>15.696999999999999</v>
      </c>
      <c r="J125" s="151">
        <v>2568.7629999999999</v>
      </c>
      <c r="K125" s="151">
        <v>877.93200000000002</v>
      </c>
      <c r="L125" s="151">
        <v>3446.6950000000002</v>
      </c>
      <c r="M125" s="151">
        <v>918.35</v>
      </c>
      <c r="N125" s="151">
        <v>29.231000000000002</v>
      </c>
      <c r="O125" s="151">
        <v>2557.576</v>
      </c>
      <c r="P125" s="160">
        <v>2572.8609999999999</v>
      </c>
    </row>
    <row r="126" spans="2:16">
      <c r="B126" s="165" t="s">
        <v>145</v>
      </c>
      <c r="C126" s="151">
        <v>1680.5121449999999</v>
      </c>
      <c r="D126" s="151">
        <v>567.64216046424838</v>
      </c>
      <c r="E126" s="151">
        <v>481.270332</v>
      </c>
      <c r="F126" s="151">
        <v>88.539545499999988</v>
      </c>
      <c r="G126" s="151">
        <v>-6.4744761300000002</v>
      </c>
      <c r="H126" s="151">
        <v>2722.9501613342482</v>
      </c>
      <c r="I126" s="151">
        <v>7.3843167670000005</v>
      </c>
      <c r="J126" s="151">
        <v>2730.3344781012479</v>
      </c>
      <c r="K126" s="151">
        <v>852.29852700000004</v>
      </c>
      <c r="L126" s="151">
        <v>3582.633006</v>
      </c>
      <c r="M126" s="151">
        <v>874.81301600000006</v>
      </c>
      <c r="N126" s="151">
        <v>22.822263359999997</v>
      </c>
      <c r="O126" s="151">
        <v>2730.6422519999996</v>
      </c>
      <c r="P126" s="160">
        <v>2701.4205139999999</v>
      </c>
    </row>
    <row r="127" spans="2:16">
      <c r="B127" s="165" t="s">
        <v>146</v>
      </c>
      <c r="C127" s="151">
        <v>1730.6354350000001</v>
      </c>
      <c r="D127" s="151">
        <v>583.279133972252</v>
      </c>
      <c r="E127" s="151">
        <v>473.69626699999998</v>
      </c>
      <c r="F127" s="151">
        <v>90.046967600000002</v>
      </c>
      <c r="G127" s="151">
        <v>-5.9482445800000008</v>
      </c>
      <c r="H127" s="151">
        <v>2781.6625913922521</v>
      </c>
      <c r="I127" s="151">
        <v>3.5142348889999999</v>
      </c>
      <c r="J127" s="151">
        <v>2785.1768262812525</v>
      </c>
      <c r="K127" s="151">
        <v>836.43703900000014</v>
      </c>
      <c r="L127" s="151">
        <v>3621.6138650000003</v>
      </c>
      <c r="M127" s="151">
        <v>860.40105900000003</v>
      </c>
      <c r="N127" s="151">
        <v>22.995870450000002</v>
      </c>
      <c r="O127" s="151">
        <v>2784.2086749999999</v>
      </c>
      <c r="P127" s="160">
        <v>2739.3019190000005</v>
      </c>
    </row>
    <row r="128" spans="2:16">
      <c r="B128" s="165" t="s">
        <v>147</v>
      </c>
      <c r="C128" s="151">
        <v>1794.480671</v>
      </c>
      <c r="D128" s="151">
        <v>593.41549989815724</v>
      </c>
      <c r="E128" s="151">
        <v>485.18269900000001</v>
      </c>
      <c r="F128" s="151">
        <v>89.845581100000004</v>
      </c>
      <c r="G128" s="151">
        <v>-6.0325120299999995</v>
      </c>
      <c r="H128" s="151">
        <v>2867.0463578681574</v>
      </c>
      <c r="I128" s="151">
        <v>3.3427423439999999</v>
      </c>
      <c r="J128" s="151">
        <v>2870.3891002121572</v>
      </c>
      <c r="K128" s="151">
        <v>841.84925599999997</v>
      </c>
      <c r="L128" s="151">
        <v>3712.2383560000003</v>
      </c>
      <c r="M128" s="151">
        <v>859.39669100000003</v>
      </c>
      <c r="N128" s="151">
        <v>23.305894090000002</v>
      </c>
      <c r="O128" s="151">
        <v>2876.1475599999999</v>
      </c>
      <c r="P128" s="160">
        <v>2824.6345799999999</v>
      </c>
    </row>
    <row r="129" spans="2:16">
      <c r="B129" s="165" t="s">
        <v>148</v>
      </c>
      <c r="C129" s="151">
        <v>1863.503925</v>
      </c>
      <c r="D129" s="151">
        <v>611.53442583556239</v>
      </c>
      <c r="E129" s="151">
        <v>502.42386200000004</v>
      </c>
      <c r="F129" s="151">
        <v>90.417544100000001</v>
      </c>
      <c r="G129" s="151">
        <v>-6.1200577300000001</v>
      </c>
      <c r="H129" s="151">
        <v>2971.3421551055621</v>
      </c>
      <c r="I129" s="151">
        <v>2.3085403150000001</v>
      </c>
      <c r="J129" s="151">
        <v>2973.6506954205624</v>
      </c>
      <c r="K129" s="151">
        <v>851.64100599999995</v>
      </c>
      <c r="L129" s="151">
        <v>3825.2917030000003</v>
      </c>
      <c r="M129" s="151">
        <v>864.62304400000005</v>
      </c>
      <c r="N129" s="151">
        <v>23.712237609999999</v>
      </c>
      <c r="O129" s="151">
        <v>2984.3808960000001</v>
      </c>
      <c r="P129" s="160">
        <v>2931.6845309999999</v>
      </c>
    </row>
    <row r="130" spans="2:16">
      <c r="B130" s="165" t="s">
        <v>149</v>
      </c>
      <c r="C130" s="151">
        <v>1937.2478329999999</v>
      </c>
      <c r="D130" s="151">
        <v>630.5722607941625</v>
      </c>
      <c r="E130" s="151">
        <v>518.00377100000003</v>
      </c>
      <c r="F130" s="151">
        <v>90.5086716</v>
      </c>
      <c r="G130" s="151">
        <v>-6.2127972000000007</v>
      </c>
      <c r="H130" s="151">
        <v>3079.6110675941623</v>
      </c>
      <c r="I130" s="151">
        <v>1.9971035979999998</v>
      </c>
      <c r="J130" s="151">
        <v>3081.6081711921624</v>
      </c>
      <c r="K130" s="151">
        <v>868.075605</v>
      </c>
      <c r="L130" s="151">
        <v>3949.6837759999994</v>
      </c>
      <c r="M130" s="151">
        <v>879.34971600000006</v>
      </c>
      <c r="N130" s="151">
        <v>24.156345999999999</v>
      </c>
      <c r="O130" s="151">
        <v>3094.4904059999999</v>
      </c>
      <c r="P130" s="160">
        <v>3041.1387109999996</v>
      </c>
    </row>
    <row r="131" spans="2:16" ht="16.149999999999999" thickBot="1">
      <c r="B131" s="266" t="s">
        <v>150</v>
      </c>
      <c r="C131" s="151">
        <v>2014.023639</v>
      </c>
      <c r="D131" s="151">
        <v>651.60853160740032</v>
      </c>
      <c r="E131" s="151">
        <v>531.84159399999987</v>
      </c>
      <c r="F131" s="151">
        <v>89.765037100000001</v>
      </c>
      <c r="G131" s="151">
        <v>-6.3090036899999999</v>
      </c>
      <c r="H131" s="151">
        <v>3191.1647609174006</v>
      </c>
      <c r="I131" s="151">
        <v>2.018448105</v>
      </c>
      <c r="J131" s="151">
        <v>3193.1832090224007</v>
      </c>
      <c r="K131" s="151">
        <v>888.30338800000004</v>
      </c>
      <c r="L131" s="151">
        <v>4081.4865900000004</v>
      </c>
      <c r="M131" s="151">
        <v>898.63426300000003</v>
      </c>
      <c r="N131" s="151">
        <v>24.623226279999997</v>
      </c>
      <c r="O131" s="151">
        <v>3207.4755620000001</v>
      </c>
      <c r="P131" s="160">
        <v>3153.3615240000004</v>
      </c>
    </row>
    <row r="132" spans="2:16">
      <c r="B132" s="390" t="s">
        <v>151</v>
      </c>
      <c r="C132" s="391"/>
      <c r="D132" s="391"/>
      <c r="E132" s="391"/>
      <c r="F132" s="391"/>
      <c r="G132" s="391"/>
      <c r="H132" s="391"/>
      <c r="I132" s="391"/>
      <c r="J132" s="391"/>
      <c r="K132" s="391"/>
      <c r="L132" s="391"/>
      <c r="M132" s="391"/>
      <c r="N132" s="391"/>
      <c r="O132" s="391"/>
      <c r="P132" s="394"/>
    </row>
    <row r="133" spans="2:16">
      <c r="B133" s="358" t="s">
        <v>171</v>
      </c>
      <c r="C133" s="359"/>
      <c r="D133" s="359"/>
      <c r="E133" s="359"/>
      <c r="F133" s="359"/>
      <c r="G133" s="359"/>
      <c r="H133" s="359"/>
      <c r="I133" s="359"/>
      <c r="J133" s="359"/>
      <c r="K133" s="359"/>
      <c r="L133" s="359"/>
      <c r="M133" s="359"/>
      <c r="N133" s="359"/>
      <c r="O133" s="359"/>
      <c r="P133" s="369"/>
    </row>
    <row r="134" spans="2:16">
      <c r="B134" s="358" t="s">
        <v>172</v>
      </c>
      <c r="C134" s="359"/>
      <c r="D134" s="359"/>
      <c r="E134" s="359"/>
      <c r="F134" s="359"/>
      <c r="G134" s="359"/>
      <c r="H134" s="359"/>
      <c r="I134" s="359"/>
      <c r="J134" s="359"/>
      <c r="K134" s="359"/>
      <c r="L134" s="359"/>
      <c r="M134" s="359"/>
      <c r="N134" s="359"/>
      <c r="O134" s="359"/>
      <c r="P134" s="369"/>
    </row>
    <row r="135" spans="2:16">
      <c r="B135" s="358" t="s">
        <v>173</v>
      </c>
      <c r="C135" s="359"/>
      <c r="D135" s="359"/>
      <c r="E135" s="359"/>
      <c r="F135" s="359"/>
      <c r="G135" s="359"/>
      <c r="H135" s="359"/>
      <c r="I135" s="359"/>
      <c r="J135" s="359"/>
      <c r="K135" s="359"/>
      <c r="L135" s="359"/>
      <c r="M135" s="359"/>
      <c r="N135" s="359"/>
      <c r="O135" s="359"/>
      <c r="P135" s="369"/>
    </row>
    <row r="136" spans="2:16">
      <c r="B136" s="358" t="s">
        <v>174</v>
      </c>
      <c r="C136" s="359"/>
      <c r="D136" s="359"/>
      <c r="E136" s="359"/>
      <c r="F136" s="359"/>
      <c r="G136" s="359"/>
      <c r="H136" s="359"/>
      <c r="I136" s="359"/>
      <c r="J136" s="359"/>
      <c r="K136" s="359"/>
      <c r="L136" s="359"/>
      <c r="M136" s="359"/>
      <c r="N136" s="359"/>
      <c r="O136" s="359"/>
      <c r="P136" s="369"/>
    </row>
    <row r="137" spans="2:16">
      <c r="B137" s="358" t="s">
        <v>175</v>
      </c>
      <c r="C137" s="359"/>
      <c r="D137" s="359"/>
      <c r="E137" s="359"/>
      <c r="F137" s="359"/>
      <c r="G137" s="359"/>
      <c r="H137" s="359"/>
      <c r="I137" s="359"/>
      <c r="J137" s="359"/>
      <c r="K137" s="359"/>
      <c r="L137" s="359"/>
      <c r="M137" s="359"/>
      <c r="N137" s="359"/>
      <c r="O137" s="359"/>
      <c r="P137" s="369"/>
    </row>
    <row r="138" spans="2:16">
      <c r="B138" s="361" t="s">
        <v>160</v>
      </c>
      <c r="C138" s="364"/>
      <c r="D138" s="364"/>
      <c r="E138" s="364"/>
      <c r="F138" s="364"/>
      <c r="G138" s="364"/>
      <c r="H138" s="364"/>
      <c r="I138" s="364"/>
      <c r="J138" s="364"/>
      <c r="K138" s="364"/>
      <c r="L138" s="364"/>
      <c r="M138" s="364"/>
      <c r="N138" s="364"/>
      <c r="O138" s="364"/>
      <c r="P138" s="370"/>
    </row>
    <row r="139" spans="2:16">
      <c r="B139" s="358" t="s">
        <v>176</v>
      </c>
      <c r="C139" s="359"/>
      <c r="D139" s="359"/>
      <c r="E139" s="359"/>
      <c r="F139" s="359"/>
      <c r="G139" s="359"/>
      <c r="H139" s="359"/>
      <c r="I139" s="359"/>
      <c r="J139" s="359"/>
      <c r="K139" s="359"/>
      <c r="L139" s="359"/>
      <c r="M139" s="359"/>
      <c r="N139" s="359"/>
      <c r="O139" s="359"/>
      <c r="P139" s="369"/>
    </row>
    <row r="140" spans="2:16">
      <c r="B140" s="358" t="s">
        <v>162</v>
      </c>
      <c r="C140" s="359"/>
      <c r="D140" s="359"/>
      <c r="E140" s="359"/>
      <c r="F140" s="359"/>
      <c r="G140" s="359"/>
      <c r="H140" s="359"/>
      <c r="I140" s="359"/>
      <c r="J140" s="359"/>
      <c r="K140" s="359"/>
      <c r="L140" s="359"/>
      <c r="M140" s="359"/>
      <c r="N140" s="359"/>
      <c r="O140" s="359"/>
      <c r="P140" s="369"/>
    </row>
    <row r="141" spans="2:16">
      <c r="B141" s="358" t="s">
        <v>177</v>
      </c>
      <c r="C141" s="359"/>
      <c r="D141" s="359"/>
      <c r="E141" s="359"/>
      <c r="F141" s="359"/>
      <c r="G141" s="359"/>
      <c r="H141" s="359"/>
      <c r="I141" s="359"/>
      <c r="J141" s="359"/>
      <c r="K141" s="359"/>
      <c r="L141" s="359"/>
      <c r="M141" s="359"/>
      <c r="N141" s="359"/>
      <c r="O141" s="359"/>
      <c r="P141" s="369"/>
    </row>
    <row r="142" spans="2:16">
      <c r="B142" s="358" t="s">
        <v>178</v>
      </c>
      <c r="C142" s="359"/>
      <c r="D142" s="359"/>
      <c r="E142" s="359"/>
      <c r="F142" s="359"/>
      <c r="G142" s="359"/>
      <c r="H142" s="359"/>
      <c r="I142" s="359"/>
      <c r="J142" s="359"/>
      <c r="K142" s="359"/>
      <c r="L142" s="359"/>
      <c r="M142" s="359"/>
      <c r="N142" s="359"/>
      <c r="O142" s="359"/>
      <c r="P142" s="369"/>
    </row>
    <row r="143" spans="2:16">
      <c r="B143" s="358" t="s">
        <v>179</v>
      </c>
      <c r="C143" s="359"/>
      <c r="D143" s="359"/>
      <c r="E143" s="359"/>
      <c r="F143" s="359"/>
      <c r="G143" s="359"/>
      <c r="H143" s="359"/>
      <c r="I143" s="359"/>
      <c r="J143" s="359"/>
      <c r="K143" s="359"/>
      <c r="L143" s="359"/>
      <c r="M143" s="359"/>
      <c r="N143" s="359"/>
      <c r="O143" s="359"/>
      <c r="P143" s="369"/>
    </row>
    <row r="144" spans="2:16">
      <c r="B144" s="358" t="s">
        <v>180</v>
      </c>
      <c r="C144" s="359"/>
      <c r="D144" s="359"/>
      <c r="E144" s="359"/>
      <c r="F144" s="359"/>
      <c r="G144" s="359"/>
      <c r="H144" s="359"/>
      <c r="I144" s="359"/>
      <c r="J144" s="359"/>
      <c r="K144" s="359"/>
      <c r="L144" s="359"/>
      <c r="M144" s="359"/>
      <c r="N144" s="359"/>
      <c r="O144" s="359"/>
      <c r="P144" s="369"/>
    </row>
    <row r="145" spans="2:16">
      <c r="B145" s="358" t="s">
        <v>181</v>
      </c>
      <c r="C145" s="359"/>
      <c r="D145" s="359"/>
      <c r="E145" s="359"/>
      <c r="F145" s="359"/>
      <c r="G145" s="359"/>
      <c r="H145" s="359"/>
      <c r="I145" s="359"/>
      <c r="J145" s="359"/>
      <c r="K145" s="359"/>
      <c r="L145" s="359"/>
      <c r="M145" s="359"/>
      <c r="N145" s="359"/>
      <c r="O145" s="359"/>
      <c r="P145" s="369"/>
    </row>
    <row r="146" spans="2:16" ht="16.149999999999999" thickBot="1">
      <c r="B146" s="366" t="s">
        <v>182</v>
      </c>
      <c r="C146" s="367"/>
      <c r="D146" s="367"/>
      <c r="E146" s="367"/>
      <c r="F146" s="367"/>
      <c r="G146" s="367"/>
      <c r="H146" s="367"/>
      <c r="I146" s="367"/>
      <c r="J146" s="367"/>
      <c r="K146" s="367"/>
      <c r="L146" s="367"/>
      <c r="M146" s="367"/>
      <c r="N146" s="367"/>
      <c r="O146" s="367"/>
      <c r="P146" s="371"/>
    </row>
    <row r="147" spans="2:16">
      <c r="C147" s="230"/>
      <c r="D147" s="230"/>
      <c r="E147" s="230"/>
      <c r="F147" s="230"/>
      <c r="G147" s="230"/>
      <c r="H147" s="230"/>
      <c r="I147" s="230"/>
      <c r="J147" s="230"/>
      <c r="K147" s="230"/>
      <c r="L147" s="230"/>
      <c r="M147" s="230"/>
      <c r="N147" s="230"/>
      <c r="O147" s="230"/>
      <c r="P147" s="230"/>
    </row>
    <row r="148" spans="2:16">
      <c r="C148" s="230"/>
      <c r="D148" s="230"/>
      <c r="E148" s="230"/>
      <c r="F148" s="230"/>
      <c r="G148" s="230"/>
      <c r="H148" s="230"/>
      <c r="I148" s="230"/>
      <c r="J148" s="230"/>
      <c r="K148" s="230"/>
      <c r="L148" s="230"/>
      <c r="M148" s="230"/>
      <c r="N148" s="230"/>
      <c r="O148" s="230"/>
      <c r="P148" s="230"/>
    </row>
    <row r="149" spans="2:16">
      <c r="C149" s="230"/>
      <c r="D149" s="230"/>
      <c r="E149" s="230"/>
      <c r="F149" s="230"/>
      <c r="G149" s="230"/>
      <c r="H149" s="230"/>
      <c r="I149" s="230"/>
      <c r="J149" s="230"/>
      <c r="K149" s="230"/>
      <c r="L149" s="230"/>
      <c r="M149" s="230"/>
      <c r="N149" s="230"/>
      <c r="O149" s="230"/>
      <c r="P149" s="230"/>
    </row>
    <row r="150" spans="2:16">
      <c r="C150" s="230"/>
      <c r="D150" s="230"/>
      <c r="E150" s="230"/>
      <c r="F150" s="230"/>
      <c r="G150" s="230"/>
      <c r="H150" s="230"/>
      <c r="I150" s="230"/>
      <c r="J150" s="230"/>
      <c r="K150" s="230"/>
      <c r="L150" s="230"/>
      <c r="M150" s="230"/>
      <c r="N150" s="230"/>
      <c r="O150" s="230"/>
      <c r="P150" s="230"/>
    </row>
    <row r="151" spans="2:16">
      <c r="C151" s="230"/>
      <c r="D151" s="230"/>
      <c r="E151" s="230"/>
      <c r="F151" s="230"/>
      <c r="G151" s="230"/>
      <c r="H151" s="230"/>
      <c r="I151" s="230"/>
      <c r="J151" s="230"/>
      <c r="K151" s="230"/>
      <c r="L151" s="230"/>
      <c r="M151" s="230"/>
      <c r="N151" s="230"/>
      <c r="O151" s="230"/>
      <c r="P151" s="230"/>
    </row>
    <row r="152" spans="2:16">
      <c r="C152" s="230"/>
      <c r="D152" s="230"/>
      <c r="E152" s="230"/>
      <c r="F152" s="230"/>
      <c r="G152" s="230"/>
      <c r="H152" s="230"/>
      <c r="I152" s="230"/>
      <c r="J152" s="230"/>
      <c r="K152" s="230"/>
      <c r="L152" s="230"/>
      <c r="M152" s="230"/>
      <c r="N152" s="230"/>
      <c r="O152" s="230"/>
      <c r="P152" s="230"/>
    </row>
    <row r="153" spans="2:16">
      <c r="C153" s="230"/>
      <c r="D153" s="230"/>
      <c r="E153" s="230"/>
      <c r="F153" s="230"/>
      <c r="G153" s="230"/>
      <c r="H153" s="230"/>
      <c r="I153" s="230"/>
      <c r="J153" s="230"/>
      <c r="K153" s="230"/>
      <c r="L153" s="230"/>
      <c r="M153" s="230"/>
      <c r="N153" s="230"/>
      <c r="O153" s="230"/>
      <c r="P153" s="230"/>
    </row>
    <row r="154" spans="2:16">
      <c r="C154" s="230"/>
      <c r="D154" s="230"/>
      <c r="E154" s="230"/>
      <c r="F154" s="230"/>
      <c r="G154" s="230"/>
      <c r="H154" s="230"/>
      <c r="I154" s="230"/>
      <c r="J154" s="230"/>
      <c r="K154" s="230"/>
      <c r="L154" s="230"/>
      <c r="M154" s="230"/>
      <c r="N154" s="230"/>
      <c r="O154" s="230"/>
      <c r="P154" s="230"/>
    </row>
    <row r="155" spans="2:16">
      <c r="C155" s="230"/>
      <c r="D155" s="230"/>
      <c r="E155" s="230"/>
      <c r="F155" s="230"/>
      <c r="G155" s="230"/>
      <c r="H155" s="230"/>
      <c r="I155" s="230"/>
      <c r="J155" s="230"/>
      <c r="K155" s="230"/>
      <c r="L155" s="230"/>
      <c r="M155" s="230"/>
      <c r="N155" s="230"/>
      <c r="O155" s="230"/>
      <c r="P155" s="230"/>
    </row>
  </sheetData>
  <mergeCells count="14">
    <mergeCell ref="B2:P2"/>
    <mergeCell ref="B3:B4"/>
    <mergeCell ref="C3:C4"/>
    <mergeCell ref="D3:D4"/>
    <mergeCell ref="G3:G4"/>
    <mergeCell ref="H3:H4"/>
    <mergeCell ref="I3:I4"/>
    <mergeCell ref="J3:J4"/>
    <mergeCell ref="K3:K4"/>
    <mergeCell ref="L3:L4"/>
    <mergeCell ref="M3:M4"/>
    <mergeCell ref="N3:N4"/>
    <mergeCell ref="O3:O4"/>
    <mergeCell ref="P3:P4"/>
  </mergeCells>
  <hyperlinks>
    <hyperlink ref="A1" location="Contents!A1" display="Back to contents" xr:uid="{65D4C44E-8543-49B5-9870-F44F55DD2153}"/>
  </hyperlinks>
  <pageMargins left="0.70866141732283472" right="0.70866141732283472" top="0.74803149606299213" bottom="0.74803149606299213" header="0.31496062992125984" footer="0.31496062992125984"/>
  <pageSetup paperSize="9" scale="80" orientation="portrait" r:id="rId1"/>
  <headerFooter>
    <oddHeader>&amp;C&amp;8March 2018 Economic and fiscal outlook: Supplementary economy tables</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7F15E-C048-43DB-AD6F-099DCBABFB36}">
  <sheetPr>
    <tabColor theme="6"/>
    <pageSetUpPr fitToPage="1"/>
  </sheetPr>
  <dimension ref="A1:V151"/>
  <sheetViews>
    <sheetView showGridLines="0" zoomScaleNormal="100" zoomScaleSheetLayoutView="25" workbookViewId="0"/>
  </sheetViews>
  <sheetFormatPr defaultColWidth="8.875" defaultRowHeight="15.6"/>
  <cols>
    <col min="1" max="1" width="9.125" style="2" customWidth="1"/>
    <col min="2" max="2" width="10.125" style="2" customWidth="1"/>
    <col min="3" max="9" width="15.875" style="2" customWidth="1"/>
    <col min="10" max="10" width="17.125" style="2" customWidth="1"/>
    <col min="11" max="11" width="9.875" style="2" bestFit="1" customWidth="1"/>
    <col min="12" max="16384" width="8.875" style="2"/>
  </cols>
  <sheetData>
    <row r="1" spans="1:21" ht="33.75" customHeight="1" thickBot="1">
      <c r="A1" s="9" t="s">
        <v>24</v>
      </c>
      <c r="B1" s="22"/>
      <c r="C1" s="22"/>
      <c r="D1" s="22"/>
      <c r="E1" s="22"/>
      <c r="F1" s="22"/>
      <c r="G1" s="22"/>
      <c r="H1" s="22"/>
      <c r="I1" s="22"/>
      <c r="J1" s="22"/>
      <c r="K1" s="7"/>
      <c r="L1" s="7"/>
      <c r="M1" s="7"/>
      <c r="N1" s="7"/>
    </row>
    <row r="2" spans="1:21" s="154" customFormat="1" ht="18.600000000000001" thickBot="1">
      <c r="A2" s="152"/>
      <c r="B2" s="577" t="s">
        <v>183</v>
      </c>
      <c r="C2" s="578"/>
      <c r="D2" s="578"/>
      <c r="E2" s="578"/>
      <c r="F2" s="578"/>
      <c r="G2" s="578"/>
      <c r="H2" s="578"/>
      <c r="I2" s="583"/>
      <c r="J2" s="153"/>
      <c r="K2" s="152"/>
      <c r="L2" s="152"/>
      <c r="M2" s="152"/>
      <c r="N2" s="152"/>
    </row>
    <row r="3" spans="1:21" s="157" customFormat="1" ht="46.9">
      <c r="A3" s="155"/>
      <c r="B3" s="156" t="s">
        <v>26</v>
      </c>
      <c r="C3" s="79" t="s">
        <v>184</v>
      </c>
      <c r="D3" s="79" t="s">
        <v>185</v>
      </c>
      <c r="E3" s="79" t="s">
        <v>186</v>
      </c>
      <c r="F3" s="79" t="s">
        <v>187</v>
      </c>
      <c r="G3" s="79" t="s">
        <v>188</v>
      </c>
      <c r="H3" s="132" t="s">
        <v>189</v>
      </c>
      <c r="I3" s="534" t="s">
        <v>169</v>
      </c>
      <c r="J3" s="155"/>
      <c r="K3" s="155"/>
      <c r="L3" s="155"/>
      <c r="M3" s="155"/>
      <c r="N3" s="155"/>
    </row>
    <row r="4" spans="1:21">
      <c r="A4" s="7"/>
      <c r="B4" s="158" t="s">
        <v>45</v>
      </c>
      <c r="C4" s="151">
        <v>190.995</v>
      </c>
      <c r="D4" s="151">
        <v>59.436</v>
      </c>
      <c r="E4" s="159">
        <f>F4-C4-D4-H4</f>
        <v>103.73999999999998</v>
      </c>
      <c r="F4" s="159">
        <v>354.17099999999999</v>
      </c>
      <c r="G4" s="151">
        <v>43.377000000000002</v>
      </c>
      <c r="H4" s="151">
        <v>0</v>
      </c>
      <c r="I4" s="160">
        <v>397.548</v>
      </c>
      <c r="J4" s="454"/>
      <c r="M4" s="453"/>
      <c r="N4" s="455"/>
      <c r="Q4" s="3"/>
      <c r="R4" s="3"/>
      <c r="S4" s="3"/>
      <c r="T4" s="3"/>
      <c r="U4" s="3"/>
    </row>
    <row r="5" spans="1:21">
      <c r="A5" s="7"/>
      <c r="B5" s="158" t="s">
        <v>46</v>
      </c>
      <c r="C5" s="151">
        <v>189.92599999999999</v>
      </c>
      <c r="D5" s="151">
        <v>65.685000000000002</v>
      </c>
      <c r="E5" s="159">
        <f t="shared" ref="E5:E68" si="0">F5-C5-D5-H5</f>
        <v>100.887</v>
      </c>
      <c r="F5" s="159">
        <v>356.49799999999999</v>
      </c>
      <c r="G5" s="151">
        <v>44.383000000000003</v>
      </c>
      <c r="H5" s="151">
        <v>0</v>
      </c>
      <c r="I5" s="160">
        <v>400.88099999999997</v>
      </c>
      <c r="J5" s="454"/>
      <c r="K5" s="452"/>
      <c r="L5" s="452"/>
      <c r="M5" s="453"/>
      <c r="N5" s="455"/>
      <c r="Q5" s="3"/>
      <c r="R5" s="3"/>
      <c r="S5" s="3"/>
      <c r="T5" s="3"/>
      <c r="U5" s="3"/>
    </row>
    <row r="6" spans="1:21">
      <c r="A6" s="7"/>
      <c r="B6" s="158" t="s">
        <v>47</v>
      </c>
      <c r="C6" s="151">
        <v>188.916</v>
      </c>
      <c r="D6" s="151">
        <v>66.853999999999999</v>
      </c>
      <c r="E6" s="159">
        <f t="shared" si="0"/>
        <v>102.348</v>
      </c>
      <c r="F6" s="159">
        <v>358.11799999999999</v>
      </c>
      <c r="G6" s="151">
        <v>41.851999999999997</v>
      </c>
      <c r="H6" s="151">
        <v>0</v>
      </c>
      <c r="I6" s="160">
        <v>399.97</v>
      </c>
      <c r="J6" s="454"/>
      <c r="K6" s="452"/>
      <c r="L6" s="452"/>
      <c r="M6" s="453"/>
      <c r="N6" s="455"/>
      <c r="Q6" s="3"/>
      <c r="R6" s="3"/>
      <c r="S6" s="3"/>
      <c r="T6" s="3"/>
      <c r="U6" s="3"/>
    </row>
    <row r="7" spans="1:21">
      <c r="A7" s="7"/>
      <c r="B7" s="158" t="s">
        <v>48</v>
      </c>
      <c r="C7" s="151">
        <v>187.73500000000001</v>
      </c>
      <c r="D7" s="151">
        <v>61.66</v>
      </c>
      <c r="E7" s="159">
        <f t="shared" si="0"/>
        <v>105.99799999999996</v>
      </c>
      <c r="F7" s="159">
        <v>355.39299999999997</v>
      </c>
      <c r="G7" s="151">
        <v>39.808</v>
      </c>
      <c r="H7" s="151">
        <v>0</v>
      </c>
      <c r="I7" s="160">
        <v>395.20100000000002</v>
      </c>
      <c r="J7" s="454"/>
      <c r="K7" s="452"/>
      <c r="L7" s="452"/>
      <c r="M7" s="453"/>
      <c r="N7" s="455"/>
      <c r="Q7" s="3"/>
      <c r="R7" s="3"/>
      <c r="S7" s="3"/>
      <c r="T7" s="3"/>
      <c r="U7" s="3"/>
    </row>
    <row r="8" spans="1:21">
      <c r="A8" s="7"/>
      <c r="B8" s="158" t="s">
        <v>49</v>
      </c>
      <c r="C8" s="151">
        <v>184.88399999999999</v>
      </c>
      <c r="D8" s="151">
        <v>57.023000000000003</v>
      </c>
      <c r="E8" s="159">
        <f t="shared" si="0"/>
        <v>107.20600000000002</v>
      </c>
      <c r="F8" s="159">
        <v>349.113</v>
      </c>
      <c r="G8" s="151">
        <v>37.625999999999998</v>
      </c>
      <c r="H8" s="151">
        <v>0</v>
      </c>
      <c r="I8" s="160">
        <v>386.73899999999998</v>
      </c>
      <c r="J8" s="454"/>
      <c r="K8" s="452"/>
      <c r="L8" s="452"/>
      <c r="M8" s="453"/>
      <c r="N8" s="455"/>
      <c r="Q8" s="3"/>
      <c r="R8" s="3"/>
      <c r="S8" s="3"/>
      <c r="T8" s="3"/>
      <c r="U8" s="3"/>
    </row>
    <row r="9" spans="1:21">
      <c r="A9" s="7"/>
      <c r="B9" s="158" t="s">
        <v>50</v>
      </c>
      <c r="C9" s="151">
        <v>187.917</v>
      </c>
      <c r="D9" s="151">
        <v>54.624000000000002</v>
      </c>
      <c r="E9" s="159">
        <f t="shared" si="0"/>
        <v>105.25999999999999</v>
      </c>
      <c r="F9" s="159">
        <v>347.80099999999999</v>
      </c>
      <c r="G9" s="151">
        <v>38.762999999999998</v>
      </c>
      <c r="H9" s="151">
        <v>0</v>
      </c>
      <c r="I9" s="160">
        <v>386.56400000000002</v>
      </c>
      <c r="J9" s="454"/>
      <c r="K9" s="452"/>
      <c r="L9" s="452"/>
      <c r="M9" s="453"/>
      <c r="N9" s="455"/>
      <c r="Q9" s="3"/>
      <c r="R9" s="3"/>
      <c r="S9" s="3"/>
      <c r="T9" s="3"/>
      <c r="U9" s="3"/>
    </row>
    <row r="10" spans="1:21">
      <c r="A10" s="7"/>
      <c r="B10" s="158" t="s">
        <v>51</v>
      </c>
      <c r="C10" s="151">
        <v>187.679</v>
      </c>
      <c r="D10" s="151">
        <v>61.616999999999997</v>
      </c>
      <c r="E10" s="159">
        <f t="shared" si="0"/>
        <v>98.978999999999985</v>
      </c>
      <c r="F10" s="159">
        <v>348.27499999999998</v>
      </c>
      <c r="G10" s="151">
        <v>40.348999999999997</v>
      </c>
      <c r="H10" s="151">
        <v>0</v>
      </c>
      <c r="I10" s="160">
        <v>388.62400000000002</v>
      </c>
      <c r="J10" s="454"/>
      <c r="K10" s="452"/>
      <c r="L10" s="452"/>
      <c r="M10" s="453"/>
      <c r="N10" s="455"/>
      <c r="Q10" s="3"/>
      <c r="R10" s="3"/>
      <c r="S10" s="3"/>
      <c r="T10" s="3"/>
      <c r="U10" s="3"/>
    </row>
    <row r="11" spans="1:21">
      <c r="A11" s="7"/>
      <c r="B11" s="158" t="s">
        <v>52</v>
      </c>
      <c r="C11" s="151">
        <v>187.845</v>
      </c>
      <c r="D11" s="151">
        <v>50.795000000000002</v>
      </c>
      <c r="E11" s="159">
        <f t="shared" si="0"/>
        <v>107.29700000000001</v>
      </c>
      <c r="F11" s="159">
        <v>345.93700000000001</v>
      </c>
      <c r="G11" s="151">
        <v>40.938000000000002</v>
      </c>
      <c r="H11" s="151">
        <v>0</v>
      </c>
      <c r="I11" s="160">
        <v>386.875</v>
      </c>
      <c r="J11" s="454"/>
      <c r="K11" s="452"/>
      <c r="L11" s="452"/>
      <c r="M11" s="453"/>
      <c r="N11" s="455"/>
      <c r="Q11" s="3"/>
      <c r="R11" s="3"/>
      <c r="S11" s="3"/>
      <c r="T11" s="3"/>
      <c r="U11" s="3"/>
    </row>
    <row r="12" spans="1:21">
      <c r="A12" s="7"/>
      <c r="B12" s="158" t="s">
        <v>53</v>
      </c>
      <c r="C12" s="151">
        <v>188.374</v>
      </c>
      <c r="D12" s="151">
        <v>55.962000000000003</v>
      </c>
      <c r="E12" s="159">
        <f t="shared" si="0"/>
        <v>107.38500000000001</v>
      </c>
      <c r="F12" s="159">
        <v>351.721</v>
      </c>
      <c r="G12" s="151">
        <v>44.392000000000003</v>
      </c>
      <c r="H12" s="151">
        <v>0</v>
      </c>
      <c r="I12" s="160">
        <v>396.113</v>
      </c>
      <c r="J12" s="454"/>
      <c r="K12" s="452"/>
      <c r="L12" s="452"/>
      <c r="M12" s="453"/>
      <c r="N12" s="455"/>
      <c r="Q12" s="3"/>
      <c r="R12" s="3"/>
      <c r="S12" s="3"/>
      <c r="T12" s="3"/>
      <c r="U12" s="3"/>
    </row>
    <row r="13" spans="1:21">
      <c r="A13" s="7"/>
      <c r="B13" s="158" t="s">
        <v>54</v>
      </c>
      <c r="C13" s="151">
        <v>188.67500000000001</v>
      </c>
      <c r="D13" s="151">
        <v>58.335000000000001</v>
      </c>
      <c r="E13" s="159">
        <f t="shared" si="0"/>
        <v>105.494</v>
      </c>
      <c r="F13" s="159">
        <v>352.50400000000002</v>
      </c>
      <c r="G13" s="151">
        <v>48.807000000000002</v>
      </c>
      <c r="H13" s="151">
        <v>0</v>
      </c>
      <c r="I13" s="160">
        <v>401.31099999999998</v>
      </c>
      <c r="J13" s="454"/>
      <c r="K13" s="452"/>
      <c r="L13" s="452"/>
      <c r="M13" s="453"/>
      <c r="N13" s="455"/>
      <c r="Q13" s="3"/>
      <c r="R13" s="3"/>
      <c r="S13" s="3"/>
      <c r="T13" s="3"/>
      <c r="U13" s="3"/>
    </row>
    <row r="14" spans="1:21">
      <c r="A14" s="7"/>
      <c r="B14" s="158" t="s">
        <v>55</v>
      </c>
      <c r="C14" s="151">
        <v>190.5</v>
      </c>
      <c r="D14" s="151">
        <v>60.677999999999997</v>
      </c>
      <c r="E14" s="159">
        <f t="shared" si="0"/>
        <v>107.83199999999999</v>
      </c>
      <c r="F14" s="159">
        <v>359.01</v>
      </c>
      <c r="G14" s="151">
        <v>45.189</v>
      </c>
      <c r="H14" s="151">
        <v>0</v>
      </c>
      <c r="I14" s="160">
        <v>404.19900000000001</v>
      </c>
      <c r="J14" s="454"/>
      <c r="K14" s="452"/>
      <c r="L14" s="452"/>
      <c r="M14" s="453"/>
      <c r="N14" s="455"/>
      <c r="Q14" s="3"/>
      <c r="R14" s="3"/>
      <c r="S14" s="3"/>
      <c r="T14" s="3"/>
      <c r="U14" s="3"/>
    </row>
    <row r="15" spans="1:21">
      <c r="A15" s="7"/>
      <c r="B15" s="158" t="s">
        <v>56</v>
      </c>
      <c r="C15" s="151">
        <v>191.51499999999999</v>
      </c>
      <c r="D15" s="151">
        <v>64.381</v>
      </c>
      <c r="E15" s="159">
        <f t="shared" si="0"/>
        <v>105.62300000000002</v>
      </c>
      <c r="F15" s="159">
        <v>361.51900000000001</v>
      </c>
      <c r="G15" s="151">
        <v>45.411000000000001</v>
      </c>
      <c r="H15" s="151">
        <v>0</v>
      </c>
      <c r="I15" s="160">
        <v>406.93</v>
      </c>
      <c r="J15" s="454"/>
      <c r="K15" s="452"/>
      <c r="L15" s="452"/>
      <c r="M15" s="453"/>
      <c r="N15" s="455"/>
      <c r="Q15" s="3"/>
      <c r="R15" s="3"/>
      <c r="S15" s="3"/>
      <c r="T15" s="3"/>
      <c r="U15" s="3"/>
    </row>
    <row r="16" spans="1:21">
      <c r="A16" s="7"/>
      <c r="B16" s="158" t="s">
        <v>57</v>
      </c>
      <c r="C16" s="151">
        <v>195.79</v>
      </c>
      <c r="D16" s="151">
        <v>62.146999999999998</v>
      </c>
      <c r="E16" s="159">
        <f t="shared" si="0"/>
        <v>106.92000000000004</v>
      </c>
      <c r="F16" s="159">
        <v>364.85700000000003</v>
      </c>
      <c r="G16" s="151">
        <v>49.875</v>
      </c>
      <c r="H16" s="151">
        <v>0</v>
      </c>
      <c r="I16" s="160">
        <v>414.73200000000003</v>
      </c>
      <c r="J16" s="454"/>
      <c r="K16" s="452"/>
      <c r="L16" s="452"/>
      <c r="M16" s="453"/>
      <c r="N16" s="455"/>
      <c r="Q16" s="3"/>
      <c r="R16" s="3"/>
      <c r="S16" s="3"/>
      <c r="T16" s="3"/>
      <c r="U16" s="3"/>
    </row>
    <row r="17" spans="1:21">
      <c r="A17" s="7"/>
      <c r="B17" s="158" t="s">
        <v>58</v>
      </c>
      <c r="C17" s="151">
        <v>193.98400000000001</v>
      </c>
      <c r="D17" s="151">
        <v>60.601999999999997</v>
      </c>
      <c r="E17" s="159">
        <f t="shared" si="0"/>
        <v>108.42399999999998</v>
      </c>
      <c r="F17" s="159">
        <v>363.01</v>
      </c>
      <c r="G17" s="151">
        <v>49.356000000000002</v>
      </c>
      <c r="H17" s="151">
        <v>0</v>
      </c>
      <c r="I17" s="160">
        <v>412.36599999999999</v>
      </c>
      <c r="J17" s="454"/>
      <c r="K17" s="452"/>
      <c r="L17" s="452"/>
      <c r="M17" s="453"/>
      <c r="N17" s="455"/>
      <c r="Q17" s="3"/>
      <c r="R17" s="3"/>
      <c r="S17" s="3"/>
      <c r="T17" s="3"/>
      <c r="U17" s="3"/>
    </row>
    <row r="18" spans="1:21">
      <c r="A18" s="7"/>
      <c r="B18" s="158" t="s">
        <v>59</v>
      </c>
      <c r="C18" s="151">
        <v>193.482</v>
      </c>
      <c r="D18" s="151">
        <v>60.834000000000003</v>
      </c>
      <c r="E18" s="159">
        <f t="shared" si="0"/>
        <v>110.46000000000001</v>
      </c>
      <c r="F18" s="159">
        <v>364.77600000000001</v>
      </c>
      <c r="G18" s="151">
        <v>51.273000000000003</v>
      </c>
      <c r="H18" s="151">
        <v>0</v>
      </c>
      <c r="I18" s="160">
        <v>416.04899999999998</v>
      </c>
      <c r="J18" s="454"/>
      <c r="K18" s="452"/>
      <c r="L18" s="452"/>
      <c r="M18" s="453"/>
      <c r="N18" s="455"/>
      <c r="Q18" s="3"/>
      <c r="R18" s="3"/>
      <c r="S18" s="3"/>
      <c r="T18" s="3"/>
      <c r="U18" s="3"/>
    </row>
    <row r="19" spans="1:21">
      <c r="A19" s="7"/>
      <c r="B19" s="158" t="s">
        <v>60</v>
      </c>
      <c r="C19" s="151">
        <v>193.03800000000001</v>
      </c>
      <c r="D19" s="151">
        <v>64.13</v>
      </c>
      <c r="E19" s="159">
        <f t="shared" si="0"/>
        <v>111.92099999999999</v>
      </c>
      <c r="F19" s="159">
        <v>369.089</v>
      </c>
      <c r="G19" s="151">
        <v>50.353999999999999</v>
      </c>
      <c r="H19" s="151">
        <v>0</v>
      </c>
      <c r="I19" s="160">
        <v>419.44299999999998</v>
      </c>
      <c r="J19" s="454"/>
      <c r="K19" s="452"/>
      <c r="L19" s="452"/>
      <c r="M19" s="453"/>
      <c r="N19" s="455"/>
      <c r="Q19" s="3"/>
      <c r="R19" s="3"/>
      <c r="S19" s="3"/>
      <c r="T19" s="3"/>
      <c r="U19" s="3"/>
    </row>
    <row r="20" spans="1:21">
      <c r="A20" s="7"/>
      <c r="B20" s="158" t="s">
        <v>61</v>
      </c>
      <c r="C20" s="151">
        <v>195.67699999999999</v>
      </c>
      <c r="D20" s="151">
        <v>63.203000000000003</v>
      </c>
      <c r="E20" s="159">
        <f t="shared" si="0"/>
        <v>114.08499999999998</v>
      </c>
      <c r="F20" s="159">
        <v>372.96499999999997</v>
      </c>
      <c r="G20" s="151">
        <v>51.738999999999997</v>
      </c>
      <c r="H20" s="151">
        <v>0</v>
      </c>
      <c r="I20" s="160">
        <v>424.70400000000001</v>
      </c>
      <c r="J20" s="454"/>
      <c r="K20" s="452"/>
      <c r="L20" s="452"/>
      <c r="M20" s="453"/>
      <c r="N20" s="455"/>
      <c r="Q20" s="3"/>
      <c r="R20" s="3"/>
      <c r="S20" s="3"/>
      <c r="T20" s="3"/>
      <c r="U20" s="3"/>
    </row>
    <row r="21" spans="1:21">
      <c r="A21" s="7"/>
      <c r="B21" s="158" t="s">
        <v>62</v>
      </c>
      <c r="C21" s="151">
        <v>197.40799999999999</v>
      </c>
      <c r="D21" s="151">
        <v>62.542999999999999</v>
      </c>
      <c r="E21" s="159">
        <f t="shared" si="0"/>
        <v>114.68699999999998</v>
      </c>
      <c r="F21" s="159">
        <v>374.63799999999998</v>
      </c>
      <c r="G21" s="151">
        <v>50.369</v>
      </c>
      <c r="H21" s="151">
        <v>0</v>
      </c>
      <c r="I21" s="160">
        <v>425.00700000000001</v>
      </c>
      <c r="J21" s="454"/>
      <c r="K21" s="452"/>
      <c r="L21" s="452"/>
      <c r="M21" s="453"/>
      <c r="N21" s="455"/>
      <c r="Q21" s="3"/>
      <c r="R21" s="3"/>
      <c r="S21" s="3"/>
      <c r="T21" s="3"/>
      <c r="U21" s="3"/>
    </row>
    <row r="22" spans="1:21">
      <c r="A22" s="7"/>
      <c r="B22" s="158" t="s">
        <v>63</v>
      </c>
      <c r="C22" s="151">
        <v>197.06899999999999</v>
      </c>
      <c r="D22" s="151">
        <v>66.956000000000003</v>
      </c>
      <c r="E22" s="159">
        <f t="shared" si="0"/>
        <v>115.29200000000002</v>
      </c>
      <c r="F22" s="159">
        <v>379.31700000000001</v>
      </c>
      <c r="G22" s="151">
        <v>51.62</v>
      </c>
      <c r="H22" s="151">
        <v>0</v>
      </c>
      <c r="I22" s="160">
        <v>430.93700000000001</v>
      </c>
      <c r="J22" s="454"/>
      <c r="K22" s="452"/>
      <c r="L22" s="452"/>
      <c r="M22" s="453"/>
      <c r="N22" s="455"/>
      <c r="Q22" s="3"/>
      <c r="R22" s="3"/>
      <c r="S22" s="3"/>
      <c r="T22" s="3"/>
      <c r="U22" s="3"/>
    </row>
    <row r="23" spans="1:21">
      <c r="A23" s="7"/>
      <c r="B23" s="158" t="s">
        <v>64</v>
      </c>
      <c r="C23" s="151">
        <v>198.334</v>
      </c>
      <c r="D23" s="151">
        <v>68.512</v>
      </c>
      <c r="E23" s="159">
        <f t="shared" si="0"/>
        <v>113.33999999999997</v>
      </c>
      <c r="F23" s="159">
        <v>380.18599999999998</v>
      </c>
      <c r="G23" s="151">
        <v>52.881</v>
      </c>
      <c r="H23" s="151">
        <v>0</v>
      </c>
      <c r="I23" s="160">
        <v>433.06700000000001</v>
      </c>
      <c r="J23" s="454"/>
      <c r="K23" s="452"/>
      <c r="L23" s="452"/>
      <c r="M23" s="453"/>
      <c r="N23" s="455"/>
      <c r="Q23" s="3"/>
      <c r="R23" s="3"/>
      <c r="S23" s="3"/>
      <c r="T23" s="3"/>
      <c r="U23" s="3"/>
    </row>
    <row r="24" spans="1:21">
      <c r="A24" s="7"/>
      <c r="B24" s="158" t="s">
        <v>65</v>
      </c>
      <c r="C24" s="151">
        <v>199.374</v>
      </c>
      <c r="D24" s="151">
        <v>71.415999999999997</v>
      </c>
      <c r="E24" s="159">
        <f t="shared" si="0"/>
        <v>113.98800000000003</v>
      </c>
      <c r="F24" s="159">
        <v>384.77800000000002</v>
      </c>
      <c r="G24" s="151">
        <v>53.325000000000003</v>
      </c>
      <c r="H24" s="151">
        <v>0</v>
      </c>
      <c r="I24" s="160">
        <v>438.10300000000001</v>
      </c>
      <c r="J24" s="454"/>
      <c r="K24" s="452"/>
      <c r="L24" s="452"/>
      <c r="M24" s="453"/>
      <c r="N24" s="455"/>
      <c r="Q24" s="3"/>
      <c r="R24" s="3"/>
      <c r="S24" s="3"/>
      <c r="T24" s="3"/>
      <c r="U24" s="3"/>
    </row>
    <row r="25" spans="1:21">
      <c r="A25" s="7"/>
      <c r="B25" s="161" t="s">
        <v>66</v>
      </c>
      <c r="C25" s="151">
        <v>206.37</v>
      </c>
      <c r="D25" s="151">
        <v>65.192999999999998</v>
      </c>
      <c r="E25" s="159">
        <f t="shared" si="0"/>
        <v>117.50699999999999</v>
      </c>
      <c r="F25" s="159">
        <v>389.07</v>
      </c>
      <c r="G25" s="151">
        <v>53.213000000000001</v>
      </c>
      <c r="H25" s="151">
        <v>0</v>
      </c>
      <c r="I25" s="160">
        <v>442.28300000000002</v>
      </c>
      <c r="J25" s="454"/>
      <c r="K25" s="452"/>
      <c r="L25" s="452"/>
      <c r="M25" s="453"/>
      <c r="N25" s="455"/>
      <c r="Q25" s="3"/>
      <c r="R25" s="3"/>
      <c r="S25" s="3"/>
      <c r="T25" s="3"/>
      <c r="U25" s="3"/>
    </row>
    <row r="26" spans="1:21">
      <c r="A26" s="7"/>
      <c r="B26" s="161" t="s">
        <v>67</v>
      </c>
      <c r="C26" s="151">
        <v>208.15600000000001</v>
      </c>
      <c r="D26" s="151">
        <v>68.209999999999994</v>
      </c>
      <c r="E26" s="159">
        <f t="shared" si="0"/>
        <v>116.73</v>
      </c>
      <c r="F26" s="159">
        <v>393.096</v>
      </c>
      <c r="G26" s="151">
        <v>55.631</v>
      </c>
      <c r="H26" s="151">
        <v>0</v>
      </c>
      <c r="I26" s="160">
        <v>448.72699999999998</v>
      </c>
      <c r="J26" s="454"/>
      <c r="K26" s="452"/>
      <c r="L26" s="452"/>
      <c r="M26" s="453"/>
      <c r="N26" s="455"/>
      <c r="Q26" s="3"/>
      <c r="R26" s="3"/>
      <c r="S26" s="3"/>
      <c r="T26" s="3"/>
      <c r="U26" s="3"/>
    </row>
    <row r="27" spans="1:21">
      <c r="A27" s="7"/>
      <c r="B27" s="161" t="s">
        <v>68</v>
      </c>
      <c r="C27" s="151">
        <v>212.19800000000001</v>
      </c>
      <c r="D27" s="151">
        <v>69.114999999999995</v>
      </c>
      <c r="E27" s="159">
        <f t="shared" si="0"/>
        <v>115.41200000000002</v>
      </c>
      <c r="F27" s="159">
        <v>396.72500000000002</v>
      </c>
      <c r="G27" s="151">
        <v>55.523000000000003</v>
      </c>
      <c r="H27" s="151">
        <v>0</v>
      </c>
      <c r="I27" s="160">
        <v>452.24799999999999</v>
      </c>
      <c r="J27" s="454"/>
      <c r="K27" s="452"/>
      <c r="L27" s="452"/>
      <c r="M27" s="453"/>
      <c r="N27" s="455"/>
      <c r="Q27" s="3"/>
      <c r="R27" s="3"/>
      <c r="S27" s="3"/>
      <c r="T27" s="3"/>
      <c r="U27" s="3"/>
    </row>
    <row r="28" spans="1:21">
      <c r="A28" s="7"/>
      <c r="B28" s="161" t="s">
        <v>69</v>
      </c>
      <c r="C28" s="151">
        <v>214.773</v>
      </c>
      <c r="D28" s="151">
        <v>70.77</v>
      </c>
      <c r="E28" s="159">
        <f t="shared" si="0"/>
        <v>115.27100000000003</v>
      </c>
      <c r="F28" s="159">
        <v>400.81400000000002</v>
      </c>
      <c r="G28" s="151">
        <v>57.177999999999997</v>
      </c>
      <c r="H28" s="151">
        <v>0</v>
      </c>
      <c r="I28" s="160">
        <v>457.99200000000002</v>
      </c>
      <c r="J28" s="454"/>
      <c r="K28" s="452"/>
      <c r="L28" s="452"/>
      <c r="M28" s="453"/>
      <c r="N28" s="455"/>
      <c r="Q28" s="3"/>
      <c r="R28" s="3"/>
      <c r="S28" s="3"/>
      <c r="T28" s="3"/>
      <c r="U28" s="3"/>
    </row>
    <row r="29" spans="1:21">
      <c r="A29" s="7"/>
      <c r="B29" s="161" t="s">
        <v>70</v>
      </c>
      <c r="C29" s="151">
        <v>214.68100000000001</v>
      </c>
      <c r="D29" s="151">
        <v>74.387</v>
      </c>
      <c r="E29" s="159">
        <f t="shared" si="0"/>
        <v>116.28700000000001</v>
      </c>
      <c r="F29" s="159">
        <v>405.35500000000002</v>
      </c>
      <c r="G29" s="151">
        <v>56.261000000000003</v>
      </c>
      <c r="H29" s="151">
        <v>0</v>
      </c>
      <c r="I29" s="160">
        <v>461.61599999999999</v>
      </c>
      <c r="J29" s="454"/>
      <c r="K29" s="452"/>
      <c r="L29" s="452"/>
      <c r="M29" s="453"/>
      <c r="N29" s="455"/>
      <c r="Q29" s="3"/>
      <c r="R29" s="3"/>
      <c r="S29" s="3"/>
      <c r="T29" s="3"/>
      <c r="U29" s="3"/>
    </row>
    <row r="30" spans="1:21">
      <c r="A30" s="7"/>
      <c r="B30" s="161" t="s">
        <v>71</v>
      </c>
      <c r="C30" s="151">
        <v>214.05699999999999</v>
      </c>
      <c r="D30" s="151">
        <v>80.55</v>
      </c>
      <c r="E30" s="159">
        <f t="shared" si="0"/>
        <v>118.73299999999999</v>
      </c>
      <c r="F30" s="159">
        <v>413.34</v>
      </c>
      <c r="G30" s="151">
        <v>57.113999999999997</v>
      </c>
      <c r="H30" s="151">
        <v>0</v>
      </c>
      <c r="I30" s="160">
        <v>470.45400000000001</v>
      </c>
      <c r="J30" s="454"/>
      <c r="K30" s="452"/>
      <c r="L30" s="452"/>
      <c r="M30" s="453"/>
      <c r="N30" s="455"/>
      <c r="Q30" s="3"/>
      <c r="R30" s="3"/>
      <c r="S30" s="3"/>
      <c r="T30" s="3"/>
      <c r="U30" s="3"/>
    </row>
    <row r="31" spans="1:21">
      <c r="A31" s="7"/>
      <c r="B31" s="161" t="s">
        <v>72</v>
      </c>
      <c r="C31" s="151">
        <v>216.173</v>
      </c>
      <c r="D31" s="151">
        <v>77.691000000000003</v>
      </c>
      <c r="E31" s="159">
        <f t="shared" si="0"/>
        <v>120.893</v>
      </c>
      <c r="F31" s="159">
        <v>414.75700000000001</v>
      </c>
      <c r="G31" s="151">
        <v>57.695</v>
      </c>
      <c r="H31" s="151">
        <v>0</v>
      </c>
      <c r="I31" s="160">
        <v>472.452</v>
      </c>
      <c r="J31" s="454"/>
      <c r="K31" s="452"/>
      <c r="L31" s="452"/>
      <c r="M31" s="453"/>
      <c r="N31" s="455"/>
      <c r="Q31" s="3"/>
      <c r="R31" s="3"/>
      <c r="S31" s="3"/>
      <c r="T31" s="3"/>
      <c r="U31" s="3"/>
    </row>
    <row r="32" spans="1:21">
      <c r="A32" s="7"/>
      <c r="B32" s="161" t="s">
        <v>73</v>
      </c>
      <c r="C32" s="151">
        <v>218.93100000000001</v>
      </c>
      <c r="D32" s="151">
        <v>79.546999999999997</v>
      </c>
      <c r="E32" s="159">
        <f t="shared" si="0"/>
        <v>118.38</v>
      </c>
      <c r="F32" s="159">
        <v>416.858</v>
      </c>
      <c r="G32" s="151">
        <v>57.88</v>
      </c>
      <c r="H32" s="151">
        <v>0</v>
      </c>
      <c r="I32" s="160">
        <v>474.738</v>
      </c>
      <c r="J32" s="454"/>
      <c r="K32" s="452"/>
      <c r="L32" s="452"/>
      <c r="M32" s="453"/>
      <c r="N32" s="455"/>
      <c r="Q32" s="3"/>
      <c r="R32" s="3"/>
      <c r="S32" s="3"/>
      <c r="T32" s="3"/>
      <c r="U32" s="3"/>
    </row>
    <row r="33" spans="1:21">
      <c r="A33" s="7"/>
      <c r="B33" s="161" t="s">
        <v>74</v>
      </c>
      <c r="C33" s="151">
        <v>221.334</v>
      </c>
      <c r="D33" s="151">
        <v>78.266000000000005</v>
      </c>
      <c r="E33" s="159">
        <f t="shared" si="0"/>
        <v>119.52</v>
      </c>
      <c r="F33" s="159">
        <v>419.12</v>
      </c>
      <c r="G33" s="151">
        <v>57.462000000000003</v>
      </c>
      <c r="H33" s="151">
        <v>0</v>
      </c>
      <c r="I33" s="160">
        <v>476.58199999999999</v>
      </c>
      <c r="J33" s="454"/>
      <c r="K33" s="452"/>
      <c r="L33" s="452"/>
      <c r="M33" s="453"/>
      <c r="N33" s="455"/>
      <c r="Q33" s="3"/>
      <c r="R33" s="3"/>
      <c r="S33" s="3"/>
      <c r="T33" s="3"/>
      <c r="U33" s="3"/>
    </row>
    <row r="34" spans="1:21">
      <c r="A34" s="7"/>
      <c r="B34" s="161" t="s">
        <v>75</v>
      </c>
      <c r="C34" s="151">
        <v>224.92400000000001</v>
      </c>
      <c r="D34" s="151">
        <v>76.275000000000006</v>
      </c>
      <c r="E34" s="159">
        <f t="shared" si="0"/>
        <v>119.404</v>
      </c>
      <c r="F34" s="159">
        <v>420.60300000000001</v>
      </c>
      <c r="G34" s="151">
        <v>59.281999999999996</v>
      </c>
      <c r="H34" s="151">
        <v>0</v>
      </c>
      <c r="I34" s="160">
        <v>479.88499999999999</v>
      </c>
      <c r="J34" s="454"/>
      <c r="K34" s="452"/>
      <c r="L34" s="452"/>
      <c r="M34" s="453"/>
      <c r="N34" s="455"/>
      <c r="Q34" s="3"/>
      <c r="R34" s="3"/>
      <c r="S34" s="3"/>
      <c r="T34" s="3"/>
      <c r="U34" s="3"/>
    </row>
    <row r="35" spans="1:21">
      <c r="A35" s="7"/>
      <c r="B35" s="161" t="s">
        <v>76</v>
      </c>
      <c r="C35" s="151">
        <v>226.01400000000001</v>
      </c>
      <c r="D35" s="151">
        <v>80.712000000000003</v>
      </c>
      <c r="E35" s="159">
        <f t="shared" si="0"/>
        <v>119.444</v>
      </c>
      <c r="F35" s="159">
        <v>426.17</v>
      </c>
      <c r="G35" s="151">
        <v>59.076000000000001</v>
      </c>
      <c r="H35" s="151">
        <v>0</v>
      </c>
      <c r="I35" s="160">
        <v>485.24599999999998</v>
      </c>
      <c r="J35" s="454"/>
      <c r="K35" s="452"/>
      <c r="L35" s="452"/>
      <c r="M35" s="453"/>
      <c r="N35" s="455"/>
      <c r="Q35" s="3"/>
      <c r="R35" s="3"/>
      <c r="S35" s="3"/>
      <c r="T35" s="3"/>
      <c r="U35" s="3"/>
    </row>
    <row r="36" spans="1:21">
      <c r="A36" s="7"/>
      <c r="B36" s="161" t="s">
        <v>77</v>
      </c>
      <c r="C36" s="151">
        <v>227.89</v>
      </c>
      <c r="D36" s="151">
        <v>79.968999999999994</v>
      </c>
      <c r="E36" s="159">
        <f t="shared" si="0"/>
        <v>121.53300000000002</v>
      </c>
      <c r="F36" s="159">
        <v>429.392</v>
      </c>
      <c r="G36" s="151">
        <v>60.338000000000001</v>
      </c>
      <c r="H36" s="151">
        <v>0</v>
      </c>
      <c r="I36" s="160">
        <v>489.73</v>
      </c>
      <c r="J36" s="454"/>
      <c r="K36" s="452"/>
      <c r="L36" s="452"/>
      <c r="M36" s="453"/>
      <c r="N36" s="455"/>
      <c r="Q36" s="3"/>
      <c r="R36" s="3"/>
      <c r="S36" s="3"/>
      <c r="T36" s="3"/>
      <c r="U36" s="3"/>
    </row>
    <row r="37" spans="1:21">
      <c r="A37" s="7"/>
      <c r="B37" s="161" t="s">
        <v>78</v>
      </c>
      <c r="C37" s="151">
        <v>230.238</v>
      </c>
      <c r="D37" s="151">
        <v>81.855999999999995</v>
      </c>
      <c r="E37" s="159">
        <f t="shared" si="0"/>
        <v>122.37</v>
      </c>
      <c r="F37" s="159">
        <v>434.464</v>
      </c>
      <c r="G37" s="151">
        <v>59.476999999999997</v>
      </c>
      <c r="H37" s="151">
        <v>0</v>
      </c>
      <c r="I37" s="160">
        <v>493.94099999999997</v>
      </c>
      <c r="J37" s="454"/>
      <c r="K37" s="452"/>
      <c r="L37" s="452"/>
      <c r="M37" s="453"/>
      <c r="N37" s="455"/>
      <c r="Q37" s="3"/>
      <c r="R37" s="3"/>
      <c r="S37" s="3"/>
      <c r="T37" s="3"/>
      <c r="U37" s="3"/>
    </row>
    <row r="38" spans="1:21">
      <c r="A38" s="7"/>
      <c r="B38" s="161" t="s">
        <v>79</v>
      </c>
      <c r="C38" s="151">
        <v>231.22399999999999</v>
      </c>
      <c r="D38" s="151">
        <v>80.745000000000005</v>
      </c>
      <c r="E38" s="159">
        <f t="shared" si="0"/>
        <v>128.06299999999999</v>
      </c>
      <c r="F38" s="159">
        <v>440.03199999999998</v>
      </c>
      <c r="G38" s="151">
        <v>60.618000000000002</v>
      </c>
      <c r="H38" s="151">
        <v>0</v>
      </c>
      <c r="I38" s="160">
        <v>500.65</v>
      </c>
      <c r="J38" s="454"/>
      <c r="K38" s="452"/>
      <c r="L38" s="452"/>
      <c r="M38" s="453"/>
      <c r="N38" s="455"/>
      <c r="Q38" s="3"/>
      <c r="R38" s="3"/>
      <c r="S38" s="3"/>
      <c r="T38" s="3"/>
      <c r="U38" s="3"/>
    </row>
    <row r="39" spans="1:21">
      <c r="A39" s="7"/>
      <c r="B39" s="161" t="s">
        <v>80</v>
      </c>
      <c r="C39" s="151">
        <v>232.42</v>
      </c>
      <c r="D39" s="151">
        <v>82.361999999999995</v>
      </c>
      <c r="E39" s="159">
        <f t="shared" si="0"/>
        <v>130.91700000000003</v>
      </c>
      <c r="F39" s="159">
        <v>445.69900000000001</v>
      </c>
      <c r="G39" s="151">
        <v>61.625</v>
      </c>
      <c r="H39" s="151">
        <v>0</v>
      </c>
      <c r="I39" s="160">
        <v>507.32400000000001</v>
      </c>
      <c r="J39" s="454"/>
      <c r="K39" s="452"/>
      <c r="L39" s="452"/>
      <c r="M39" s="453"/>
      <c r="N39" s="455"/>
      <c r="Q39" s="3"/>
      <c r="R39" s="3"/>
      <c r="S39" s="3"/>
      <c r="T39" s="3"/>
      <c r="U39" s="3"/>
    </row>
    <row r="40" spans="1:21">
      <c r="A40" s="7"/>
      <c r="B40" s="161" t="s">
        <v>81</v>
      </c>
      <c r="C40" s="151">
        <v>236.428</v>
      </c>
      <c r="D40" s="151">
        <v>83.688000000000002</v>
      </c>
      <c r="E40" s="159">
        <f t="shared" si="0"/>
        <v>131.52000000000004</v>
      </c>
      <c r="F40" s="159">
        <v>451.63600000000002</v>
      </c>
      <c r="G40" s="151">
        <v>62.29</v>
      </c>
      <c r="H40" s="151">
        <v>0</v>
      </c>
      <c r="I40" s="160">
        <v>513.92600000000004</v>
      </c>
      <c r="J40" s="454"/>
      <c r="K40" s="452"/>
      <c r="L40" s="452"/>
      <c r="M40" s="453"/>
      <c r="N40" s="455"/>
      <c r="Q40" s="3"/>
      <c r="R40" s="3"/>
      <c r="S40" s="3"/>
      <c r="T40" s="3"/>
      <c r="U40" s="3"/>
    </row>
    <row r="41" spans="1:21">
      <c r="A41" s="7"/>
      <c r="B41" s="161" t="s">
        <v>82</v>
      </c>
      <c r="C41" s="151">
        <v>241.19900000000001</v>
      </c>
      <c r="D41" s="151">
        <v>82.394000000000005</v>
      </c>
      <c r="E41" s="159">
        <f t="shared" si="0"/>
        <v>131.81</v>
      </c>
      <c r="F41" s="159">
        <v>455.40300000000002</v>
      </c>
      <c r="G41" s="151">
        <v>62.161999999999999</v>
      </c>
      <c r="H41" s="151">
        <v>0</v>
      </c>
      <c r="I41" s="160">
        <v>517.56500000000005</v>
      </c>
      <c r="J41" s="454"/>
      <c r="K41" s="452"/>
      <c r="L41" s="452"/>
      <c r="M41" s="453"/>
      <c r="N41" s="455"/>
      <c r="Q41" s="3"/>
      <c r="R41" s="3"/>
      <c r="S41" s="3"/>
      <c r="T41" s="3"/>
      <c r="U41" s="3"/>
    </row>
    <row r="42" spans="1:21">
      <c r="A42" s="7"/>
      <c r="B42" s="161" t="s">
        <v>83</v>
      </c>
      <c r="C42" s="151">
        <v>242.98</v>
      </c>
      <c r="D42" s="151">
        <v>83.543000000000006</v>
      </c>
      <c r="E42" s="159">
        <f t="shared" si="0"/>
        <v>130.49600000000001</v>
      </c>
      <c r="F42" s="159">
        <v>457.01900000000001</v>
      </c>
      <c r="G42" s="151">
        <v>64.2</v>
      </c>
      <c r="H42" s="151">
        <v>0</v>
      </c>
      <c r="I42" s="160">
        <v>521.21900000000005</v>
      </c>
      <c r="J42" s="454"/>
      <c r="K42" s="452"/>
      <c r="L42" s="452"/>
      <c r="M42" s="453"/>
      <c r="N42" s="455"/>
      <c r="Q42" s="3"/>
      <c r="R42" s="3"/>
      <c r="S42" s="3"/>
      <c r="T42" s="3"/>
      <c r="U42" s="3"/>
    </row>
    <row r="43" spans="1:21">
      <c r="A43" s="7"/>
      <c r="B43" s="161" t="s">
        <v>84</v>
      </c>
      <c r="C43" s="151">
        <v>244.852</v>
      </c>
      <c r="D43" s="151">
        <v>91.010999999999996</v>
      </c>
      <c r="E43" s="159">
        <f t="shared" si="0"/>
        <v>130.01799999999997</v>
      </c>
      <c r="F43" s="159">
        <v>465.88099999999997</v>
      </c>
      <c r="G43" s="151">
        <v>63.890999999999998</v>
      </c>
      <c r="H43" s="151">
        <v>0</v>
      </c>
      <c r="I43" s="160">
        <v>529.77200000000005</v>
      </c>
      <c r="J43" s="454"/>
      <c r="K43" s="452"/>
      <c r="L43" s="452"/>
      <c r="M43" s="453"/>
      <c r="N43" s="455"/>
      <c r="Q43" s="3"/>
      <c r="R43" s="3"/>
      <c r="S43" s="3"/>
      <c r="T43" s="3"/>
      <c r="U43" s="3"/>
    </row>
    <row r="44" spans="1:21">
      <c r="A44" s="7"/>
      <c r="B44" s="161" t="s">
        <v>85</v>
      </c>
      <c r="C44" s="151">
        <v>248.767</v>
      </c>
      <c r="D44" s="151">
        <v>86.048000000000002</v>
      </c>
      <c r="E44" s="159">
        <f t="shared" si="0"/>
        <v>133.327</v>
      </c>
      <c r="F44" s="159">
        <v>468.142</v>
      </c>
      <c r="G44" s="151">
        <v>63.124000000000002</v>
      </c>
      <c r="H44" s="151">
        <v>0</v>
      </c>
      <c r="I44" s="160">
        <v>531.26599999999996</v>
      </c>
      <c r="J44" s="454"/>
      <c r="K44" s="452"/>
      <c r="L44" s="452"/>
      <c r="M44" s="453"/>
      <c r="N44" s="455"/>
      <c r="Q44" s="3"/>
      <c r="R44" s="3"/>
      <c r="S44" s="3"/>
      <c r="T44" s="3"/>
      <c r="U44" s="3"/>
    </row>
    <row r="45" spans="1:21">
      <c r="A45" s="7"/>
      <c r="B45" s="161" t="s">
        <v>86</v>
      </c>
      <c r="C45" s="151">
        <v>248.38399999999999</v>
      </c>
      <c r="D45" s="151">
        <v>88.131</v>
      </c>
      <c r="E45" s="159">
        <f t="shared" si="0"/>
        <v>133.80799999999999</v>
      </c>
      <c r="F45" s="159">
        <v>470.32299999999998</v>
      </c>
      <c r="G45" s="151">
        <v>65.284999999999997</v>
      </c>
      <c r="H45" s="151">
        <v>0</v>
      </c>
      <c r="I45" s="160">
        <v>535.60799999999995</v>
      </c>
      <c r="J45" s="454"/>
      <c r="K45" s="452"/>
      <c r="L45" s="452"/>
      <c r="M45" s="453"/>
      <c r="N45" s="455"/>
      <c r="Q45" s="3"/>
      <c r="R45" s="3"/>
      <c r="S45" s="3"/>
      <c r="T45" s="3"/>
      <c r="U45" s="3"/>
    </row>
    <row r="46" spans="1:21">
      <c r="A46" s="7"/>
      <c r="B46" s="161" t="s">
        <v>87</v>
      </c>
      <c r="C46" s="151">
        <v>252.215</v>
      </c>
      <c r="D46" s="151">
        <v>87.495999999999995</v>
      </c>
      <c r="E46" s="159">
        <f t="shared" si="0"/>
        <v>135.28399999999999</v>
      </c>
      <c r="F46" s="159">
        <v>474.995</v>
      </c>
      <c r="G46" s="151">
        <v>65.128</v>
      </c>
      <c r="H46" s="151">
        <v>0</v>
      </c>
      <c r="I46" s="160">
        <v>540.12300000000005</v>
      </c>
      <c r="J46" s="454"/>
      <c r="K46" s="452"/>
      <c r="L46" s="452"/>
      <c r="M46" s="453"/>
      <c r="N46" s="455"/>
      <c r="Q46" s="3"/>
      <c r="R46" s="3"/>
      <c r="S46" s="3"/>
      <c r="T46" s="3"/>
      <c r="U46" s="3"/>
    </row>
    <row r="47" spans="1:21">
      <c r="A47" s="7"/>
      <c r="B47" s="161" t="s">
        <v>88</v>
      </c>
      <c r="C47" s="151">
        <v>256.08999999999997</v>
      </c>
      <c r="D47" s="151">
        <v>86.564999999999998</v>
      </c>
      <c r="E47" s="159">
        <f t="shared" si="0"/>
        <v>137.05100000000004</v>
      </c>
      <c r="F47" s="159">
        <v>479.70600000000002</v>
      </c>
      <c r="G47" s="151">
        <v>65.600999999999999</v>
      </c>
      <c r="H47" s="151">
        <v>0</v>
      </c>
      <c r="I47" s="160">
        <v>545.30700000000002</v>
      </c>
      <c r="J47" s="454"/>
      <c r="K47" s="452"/>
      <c r="L47" s="452"/>
      <c r="M47" s="453"/>
      <c r="N47" s="455"/>
      <c r="Q47" s="3"/>
      <c r="R47" s="3"/>
      <c r="S47" s="3"/>
      <c r="T47" s="3"/>
      <c r="U47" s="3"/>
    </row>
    <row r="48" spans="1:21">
      <c r="A48" s="7"/>
      <c r="B48" s="161" t="s">
        <v>89</v>
      </c>
      <c r="C48" s="151">
        <v>257.62299999999999</v>
      </c>
      <c r="D48" s="151">
        <v>85.230999999999995</v>
      </c>
      <c r="E48" s="159">
        <f t="shared" si="0"/>
        <v>140.38499999999999</v>
      </c>
      <c r="F48" s="159">
        <v>483.23899999999998</v>
      </c>
      <c r="G48" s="151">
        <v>66.155000000000001</v>
      </c>
      <c r="H48" s="151">
        <v>0</v>
      </c>
      <c r="I48" s="160">
        <v>549.39400000000001</v>
      </c>
      <c r="J48" s="454"/>
      <c r="K48" s="452"/>
      <c r="L48" s="452"/>
      <c r="M48" s="453"/>
      <c r="N48" s="455"/>
      <c r="Q48" s="3"/>
      <c r="R48" s="3"/>
      <c r="S48" s="3"/>
      <c r="T48" s="3"/>
      <c r="U48" s="3"/>
    </row>
    <row r="49" spans="1:21">
      <c r="A49" s="7"/>
      <c r="B49" s="161" t="s">
        <v>90</v>
      </c>
      <c r="C49" s="151">
        <v>261.93099999999998</v>
      </c>
      <c r="D49" s="151">
        <v>90.191999999999993</v>
      </c>
      <c r="E49" s="159">
        <f t="shared" si="0"/>
        <v>137.58800000000002</v>
      </c>
      <c r="F49" s="159">
        <v>489.71100000000001</v>
      </c>
      <c r="G49" s="151">
        <v>66.236999999999995</v>
      </c>
      <c r="H49" s="151">
        <v>0</v>
      </c>
      <c r="I49" s="160">
        <v>555.94799999999998</v>
      </c>
      <c r="J49" s="454"/>
      <c r="K49" s="452"/>
      <c r="L49" s="452"/>
      <c r="M49" s="453"/>
      <c r="N49" s="455"/>
      <c r="Q49" s="3"/>
      <c r="R49" s="3"/>
      <c r="S49" s="3"/>
      <c r="T49" s="3"/>
      <c r="U49" s="3"/>
    </row>
    <row r="50" spans="1:21">
      <c r="A50" s="7"/>
      <c r="B50" s="161" t="s">
        <v>91</v>
      </c>
      <c r="C50" s="151">
        <v>261.02699999999999</v>
      </c>
      <c r="D50" s="151">
        <v>94.091999999999999</v>
      </c>
      <c r="E50" s="159">
        <f t="shared" si="0"/>
        <v>140.82300000000004</v>
      </c>
      <c r="F50" s="159">
        <v>495.94200000000001</v>
      </c>
      <c r="G50" s="151">
        <v>66.847999999999999</v>
      </c>
      <c r="H50" s="151">
        <v>0</v>
      </c>
      <c r="I50" s="160">
        <v>562.79</v>
      </c>
      <c r="J50" s="454"/>
      <c r="K50" s="452"/>
      <c r="L50" s="452"/>
      <c r="M50" s="453"/>
      <c r="N50" s="455"/>
      <c r="Q50" s="3"/>
      <c r="R50" s="3"/>
      <c r="S50" s="3"/>
      <c r="T50" s="3"/>
      <c r="U50" s="3"/>
    </row>
    <row r="51" spans="1:21">
      <c r="A51" s="7"/>
      <c r="B51" s="161" t="s">
        <v>92</v>
      </c>
      <c r="C51" s="151">
        <v>262.40899999999999</v>
      </c>
      <c r="D51" s="151">
        <v>92.372</v>
      </c>
      <c r="E51" s="159">
        <f t="shared" si="0"/>
        <v>144.71199999999999</v>
      </c>
      <c r="F51" s="159">
        <v>499.49299999999999</v>
      </c>
      <c r="G51" s="151">
        <v>66.296000000000006</v>
      </c>
      <c r="H51" s="151">
        <v>0</v>
      </c>
      <c r="I51" s="160">
        <v>565.78899999999999</v>
      </c>
      <c r="J51" s="454"/>
      <c r="K51" s="452"/>
      <c r="L51" s="452"/>
      <c r="M51" s="453"/>
      <c r="N51" s="455"/>
      <c r="Q51" s="3"/>
      <c r="R51" s="3"/>
      <c r="S51" s="3"/>
      <c r="T51" s="3"/>
      <c r="U51" s="3"/>
    </row>
    <row r="52" spans="1:21">
      <c r="A52" s="7"/>
      <c r="B52" s="161" t="s">
        <v>93</v>
      </c>
      <c r="C52" s="151">
        <v>263.26400000000001</v>
      </c>
      <c r="D52" s="151">
        <v>87.108999999999995</v>
      </c>
      <c r="E52" s="159">
        <f t="shared" si="0"/>
        <v>143.35700000000003</v>
      </c>
      <c r="F52" s="159">
        <v>493.73</v>
      </c>
      <c r="G52" s="151">
        <v>62.448999999999998</v>
      </c>
      <c r="H52" s="151">
        <v>0</v>
      </c>
      <c r="I52" s="160">
        <v>556.17899999999997</v>
      </c>
      <c r="J52" s="454"/>
      <c r="K52" s="452"/>
      <c r="L52" s="452"/>
      <c r="M52" s="453"/>
      <c r="N52" s="455"/>
      <c r="Q52" s="3"/>
      <c r="R52" s="3"/>
      <c r="S52" s="3"/>
      <c r="T52" s="3"/>
      <c r="U52" s="3"/>
    </row>
    <row r="53" spans="1:21">
      <c r="A53" s="7"/>
      <c r="B53" s="161" t="s">
        <v>94</v>
      </c>
      <c r="C53" s="151">
        <v>255.01900000000001</v>
      </c>
      <c r="D53" s="151">
        <v>84.340999999999994</v>
      </c>
      <c r="E53" s="159">
        <f t="shared" si="0"/>
        <v>140.32900000000001</v>
      </c>
      <c r="F53" s="159">
        <v>479.68900000000002</v>
      </c>
      <c r="G53" s="151">
        <v>-3.9420000000000002</v>
      </c>
      <c r="H53" s="151">
        <v>0</v>
      </c>
      <c r="I53" s="160">
        <v>475.74700000000001</v>
      </c>
      <c r="J53" s="454"/>
      <c r="K53" s="452"/>
      <c r="L53" s="452"/>
      <c r="M53" s="453"/>
      <c r="N53" s="455"/>
      <c r="Q53" s="3"/>
      <c r="R53" s="3"/>
      <c r="S53" s="3"/>
      <c r="T53" s="3"/>
      <c r="U53" s="3"/>
    </row>
    <row r="54" spans="1:21">
      <c r="A54" s="7"/>
      <c r="B54" s="161" t="s">
        <v>95</v>
      </c>
      <c r="C54" s="151">
        <v>260.86599999999999</v>
      </c>
      <c r="D54" s="151">
        <v>99.974000000000004</v>
      </c>
      <c r="E54" s="159">
        <f t="shared" si="0"/>
        <v>138.11600000000004</v>
      </c>
      <c r="F54" s="159">
        <v>498.95600000000002</v>
      </c>
      <c r="G54" s="151">
        <v>34.712000000000003</v>
      </c>
      <c r="H54" s="151">
        <v>0</v>
      </c>
      <c r="I54" s="160">
        <v>533.66800000000001</v>
      </c>
      <c r="J54" s="454"/>
      <c r="K54" s="452"/>
      <c r="L54" s="452"/>
      <c r="M54" s="453"/>
      <c r="N54" s="455"/>
      <c r="Q54" s="3"/>
      <c r="R54" s="3"/>
      <c r="S54" s="3"/>
      <c r="T54" s="3"/>
      <c r="U54" s="3"/>
    </row>
    <row r="55" spans="1:21">
      <c r="A55" s="7"/>
      <c r="B55" s="161" t="s">
        <v>96</v>
      </c>
      <c r="C55" s="151">
        <v>267.988</v>
      </c>
      <c r="D55" s="151">
        <v>90.116</v>
      </c>
      <c r="E55" s="159">
        <f t="shared" si="0"/>
        <v>140.86200000000002</v>
      </c>
      <c r="F55" s="159">
        <v>498.96600000000001</v>
      </c>
      <c r="G55" s="151">
        <v>39.728000000000002</v>
      </c>
      <c r="H55" s="151">
        <v>0</v>
      </c>
      <c r="I55" s="160">
        <v>538.69399999999996</v>
      </c>
      <c r="J55" s="454"/>
      <c r="K55" s="452"/>
      <c r="L55" s="452"/>
      <c r="M55" s="453"/>
      <c r="N55" s="455"/>
      <c r="Q55" s="3"/>
      <c r="R55" s="3"/>
      <c r="S55" s="3"/>
      <c r="T55" s="3"/>
      <c r="U55" s="3"/>
    </row>
    <row r="56" spans="1:21">
      <c r="A56" s="7"/>
      <c r="B56" s="161" t="s">
        <v>97</v>
      </c>
      <c r="C56" s="151">
        <v>268.85199999999998</v>
      </c>
      <c r="D56" s="151">
        <v>92.174999999999997</v>
      </c>
      <c r="E56" s="159">
        <f t="shared" si="0"/>
        <v>141.21600000000001</v>
      </c>
      <c r="F56" s="159">
        <v>502.24299999999999</v>
      </c>
      <c r="G56" s="151">
        <v>35.768999999999998</v>
      </c>
      <c r="H56" s="151">
        <v>0</v>
      </c>
      <c r="I56" s="160">
        <v>538.01199999999994</v>
      </c>
      <c r="J56" s="454"/>
      <c r="K56" s="452"/>
      <c r="L56" s="452"/>
      <c r="M56" s="453"/>
      <c r="N56" s="455"/>
      <c r="Q56" s="3"/>
      <c r="R56" s="3"/>
      <c r="S56" s="3"/>
      <c r="T56" s="3"/>
      <c r="U56" s="3"/>
    </row>
    <row r="57" spans="1:21">
      <c r="A57" s="7"/>
      <c r="B57" s="158" t="s">
        <v>98</v>
      </c>
      <c r="C57" s="151">
        <v>276.54700000000003</v>
      </c>
      <c r="D57" s="151">
        <v>97.956999999999994</v>
      </c>
      <c r="E57" s="159">
        <f t="shared" si="0"/>
        <v>145.97199999999998</v>
      </c>
      <c r="F57" s="159">
        <v>520.476</v>
      </c>
      <c r="G57" s="151">
        <v>47.411000000000001</v>
      </c>
      <c r="H57" s="151">
        <v>0</v>
      </c>
      <c r="I57" s="160">
        <v>567.88699999999994</v>
      </c>
      <c r="J57" s="454"/>
      <c r="K57" s="452"/>
      <c r="L57" s="452"/>
      <c r="M57" s="453"/>
      <c r="N57" s="455"/>
      <c r="Q57" s="3"/>
      <c r="R57" s="3"/>
      <c r="S57" s="3"/>
      <c r="T57" s="3"/>
      <c r="U57" s="3"/>
    </row>
    <row r="58" spans="1:21">
      <c r="A58" s="7"/>
      <c r="B58" s="158" t="s">
        <v>99</v>
      </c>
      <c r="C58" s="151">
        <v>279.11500000000001</v>
      </c>
      <c r="D58" s="151">
        <v>95.358999999999995</v>
      </c>
      <c r="E58" s="159">
        <f t="shared" si="0"/>
        <v>147.815</v>
      </c>
      <c r="F58" s="159">
        <v>522.28899999999999</v>
      </c>
      <c r="G58" s="151">
        <v>59.216999999999999</v>
      </c>
      <c r="H58" s="151">
        <v>0</v>
      </c>
      <c r="I58" s="160">
        <v>581.50599999999997</v>
      </c>
      <c r="J58" s="454"/>
      <c r="K58" s="452"/>
      <c r="L58" s="452"/>
      <c r="M58" s="453"/>
      <c r="N58" s="455"/>
      <c r="Q58" s="3"/>
      <c r="R58" s="3"/>
      <c r="S58" s="3"/>
      <c r="T58" s="3"/>
      <c r="U58" s="3"/>
    </row>
    <row r="59" spans="1:21">
      <c r="A59" s="7"/>
      <c r="B59" s="158" t="s">
        <v>100</v>
      </c>
      <c r="C59" s="151">
        <v>282.80099999999999</v>
      </c>
      <c r="D59" s="151">
        <v>94.239000000000004</v>
      </c>
      <c r="E59" s="159">
        <f t="shared" si="0"/>
        <v>151.07199999999997</v>
      </c>
      <c r="F59" s="159">
        <v>528.11199999999997</v>
      </c>
      <c r="G59" s="151">
        <v>68.561999999999998</v>
      </c>
      <c r="H59" s="151">
        <v>0</v>
      </c>
      <c r="I59" s="160">
        <v>596.67399999999998</v>
      </c>
      <c r="J59" s="454"/>
      <c r="K59" s="452"/>
      <c r="L59" s="452"/>
      <c r="M59" s="453"/>
      <c r="N59" s="455"/>
      <c r="Q59" s="3"/>
      <c r="R59" s="3"/>
      <c r="S59" s="3"/>
      <c r="T59" s="3"/>
      <c r="U59" s="3"/>
    </row>
    <row r="60" spans="1:21">
      <c r="A60" s="7"/>
      <c r="B60" s="158" t="s">
        <v>101</v>
      </c>
      <c r="C60" s="151">
        <v>289.702</v>
      </c>
      <c r="D60" s="151">
        <v>97.626000000000005</v>
      </c>
      <c r="E60" s="159">
        <f t="shared" si="0"/>
        <v>155.66100000000003</v>
      </c>
      <c r="F60" s="159">
        <v>537.92600000000004</v>
      </c>
      <c r="G60" s="151">
        <v>70.403000000000006</v>
      </c>
      <c r="H60" s="151">
        <v>-5.0629999999999997</v>
      </c>
      <c r="I60" s="160">
        <v>608.32899999999995</v>
      </c>
      <c r="J60" s="454"/>
      <c r="K60" s="452"/>
      <c r="L60" s="452"/>
      <c r="M60" s="453"/>
      <c r="N60" s="455"/>
      <c r="Q60" s="3"/>
      <c r="R60" s="3"/>
      <c r="S60" s="3"/>
      <c r="T60" s="3"/>
      <c r="U60" s="3"/>
    </row>
    <row r="61" spans="1:21">
      <c r="A61" s="7"/>
      <c r="B61" s="158" t="s">
        <v>102</v>
      </c>
      <c r="C61" s="151">
        <v>291.42700000000002</v>
      </c>
      <c r="D61" s="151">
        <v>112.729</v>
      </c>
      <c r="E61" s="159">
        <f t="shared" si="0"/>
        <v>151.47400000000005</v>
      </c>
      <c r="F61" s="159">
        <v>549.19000000000005</v>
      </c>
      <c r="G61" s="151">
        <v>72.081999999999994</v>
      </c>
      <c r="H61" s="151">
        <v>-6.44</v>
      </c>
      <c r="I61" s="160">
        <v>621.27200000000005</v>
      </c>
      <c r="J61" s="454"/>
      <c r="K61" s="452"/>
      <c r="L61" s="452"/>
      <c r="M61" s="453"/>
      <c r="N61" s="455"/>
      <c r="Q61" s="3"/>
      <c r="R61" s="3"/>
      <c r="S61" s="3"/>
      <c r="T61" s="3"/>
      <c r="U61" s="3"/>
    </row>
    <row r="62" spans="1:21">
      <c r="A62" s="7"/>
      <c r="B62" s="158" t="s">
        <v>103</v>
      </c>
      <c r="C62" s="151">
        <v>296.60199999999998</v>
      </c>
      <c r="D62" s="151">
        <v>97.45</v>
      </c>
      <c r="E62" s="159">
        <f t="shared" si="0"/>
        <v>167.81100000000004</v>
      </c>
      <c r="F62" s="159">
        <v>556.03399999999999</v>
      </c>
      <c r="G62" s="151">
        <v>74.540999999999997</v>
      </c>
      <c r="H62" s="151">
        <v>-5.8289999999999997</v>
      </c>
      <c r="I62" s="160">
        <v>630.57500000000005</v>
      </c>
      <c r="J62" s="454"/>
      <c r="K62" s="452"/>
      <c r="L62" s="452"/>
      <c r="M62" s="453"/>
      <c r="N62" s="455"/>
      <c r="Q62" s="3"/>
      <c r="R62" s="3"/>
      <c r="S62" s="3"/>
      <c r="T62" s="3"/>
      <c r="U62" s="3"/>
    </row>
    <row r="63" spans="1:21">
      <c r="A63" s="7"/>
      <c r="B63" s="158" t="s">
        <v>104</v>
      </c>
      <c r="C63" s="151">
        <v>303.149</v>
      </c>
      <c r="D63" s="151">
        <v>108.309</v>
      </c>
      <c r="E63" s="159">
        <f t="shared" si="0"/>
        <v>174.35599999999997</v>
      </c>
      <c r="F63" s="159">
        <v>580.52099999999996</v>
      </c>
      <c r="G63" s="151">
        <v>65.284000000000006</v>
      </c>
      <c r="H63" s="151">
        <v>-5.2930000000000001</v>
      </c>
      <c r="I63" s="160">
        <v>645.80499999999995</v>
      </c>
      <c r="J63" s="454"/>
      <c r="K63" s="452"/>
      <c r="L63" s="452"/>
      <c r="M63" s="453"/>
      <c r="N63" s="455"/>
      <c r="Q63" s="3"/>
      <c r="R63" s="3"/>
      <c r="S63" s="3"/>
      <c r="T63" s="3"/>
      <c r="U63" s="3"/>
    </row>
    <row r="64" spans="1:21">
      <c r="A64" s="7"/>
      <c r="B64" s="158" t="s">
        <v>105</v>
      </c>
      <c r="C64" s="151">
        <v>309.03199999999998</v>
      </c>
      <c r="D64" s="151">
        <v>115.485</v>
      </c>
      <c r="E64" s="159">
        <f t="shared" si="0"/>
        <v>179.39300000000003</v>
      </c>
      <c r="F64" s="159">
        <v>602.23500000000001</v>
      </c>
      <c r="G64" s="151">
        <v>57.689</v>
      </c>
      <c r="H64" s="151">
        <v>-1.675</v>
      </c>
      <c r="I64" s="160">
        <v>659.92399999999998</v>
      </c>
      <c r="J64" s="454"/>
      <c r="K64" s="452"/>
      <c r="L64" s="452"/>
      <c r="M64" s="453"/>
      <c r="N64" s="455"/>
      <c r="Q64" s="3"/>
      <c r="R64" s="3"/>
      <c r="S64" s="3"/>
      <c r="T64" s="3"/>
      <c r="U64" s="3"/>
    </row>
    <row r="65" spans="1:22">
      <c r="A65" s="7"/>
      <c r="B65" s="158" t="s">
        <v>106</v>
      </c>
      <c r="C65" s="151">
        <v>315.08499999999998</v>
      </c>
      <c r="D65" s="151">
        <v>107.83</v>
      </c>
      <c r="E65" s="159">
        <f t="shared" si="0"/>
        <v>182.2170000000001</v>
      </c>
      <c r="F65" s="159">
        <v>603.41600000000005</v>
      </c>
      <c r="G65" s="151">
        <v>72.412000000000006</v>
      </c>
      <c r="H65" s="151">
        <v>-1.716</v>
      </c>
      <c r="I65" s="160">
        <v>675.82799999999997</v>
      </c>
      <c r="J65" s="454"/>
      <c r="K65" s="452"/>
      <c r="L65" s="452"/>
      <c r="M65" s="453"/>
      <c r="N65" s="455"/>
      <c r="Q65" s="3"/>
      <c r="R65" s="3"/>
      <c r="S65" s="3"/>
      <c r="T65" s="3"/>
      <c r="U65" s="3"/>
    </row>
    <row r="66" spans="1:22">
      <c r="A66" s="7"/>
      <c r="B66" s="158" t="s">
        <v>107</v>
      </c>
      <c r="C66" s="151">
        <v>320.78699999999998</v>
      </c>
      <c r="D66" s="151">
        <v>107.241</v>
      </c>
      <c r="E66" s="159">
        <f t="shared" si="0"/>
        <v>182.19700000000003</v>
      </c>
      <c r="F66" s="159">
        <v>608.48599999999999</v>
      </c>
      <c r="G66" s="151">
        <v>76.718000000000004</v>
      </c>
      <c r="H66" s="151">
        <v>-1.7390000000000001</v>
      </c>
      <c r="I66" s="160">
        <v>685.20399999999995</v>
      </c>
      <c r="J66" s="454"/>
      <c r="K66" s="452"/>
      <c r="L66" s="452"/>
      <c r="M66" s="453"/>
      <c r="N66" s="455"/>
      <c r="Q66" s="3"/>
      <c r="R66" s="3"/>
      <c r="S66" s="3"/>
      <c r="T66" s="3"/>
      <c r="U66" s="3"/>
    </row>
    <row r="67" spans="1:22">
      <c r="A67" s="7"/>
      <c r="B67" s="158" t="s">
        <v>108</v>
      </c>
      <c r="C67" s="151">
        <v>319.7588341</v>
      </c>
      <c r="D67" s="151">
        <v>106.2222105</v>
      </c>
      <c r="E67" s="159">
        <f t="shared" si="0"/>
        <v>185.34780376000001</v>
      </c>
      <c r="F67" s="159">
        <v>609.58984836000002</v>
      </c>
      <c r="G67" s="151">
        <v>74.16281524</v>
      </c>
      <c r="H67" s="151">
        <v>-1.7390000000000001</v>
      </c>
      <c r="I67" s="160">
        <v>683.75266399999998</v>
      </c>
      <c r="J67" s="454"/>
      <c r="K67" s="452"/>
      <c r="L67" s="452"/>
      <c r="M67" s="453"/>
      <c r="N67" s="455"/>
      <c r="Q67" s="3"/>
      <c r="R67" s="3"/>
      <c r="S67" s="3"/>
      <c r="T67" s="3"/>
      <c r="U67" s="3"/>
    </row>
    <row r="68" spans="1:22">
      <c r="A68" s="7"/>
      <c r="B68" s="158" t="s">
        <v>109</v>
      </c>
      <c r="C68" s="151">
        <v>323.71878359999994</v>
      </c>
      <c r="D68" s="151">
        <v>106.38154381575001</v>
      </c>
      <c r="E68" s="159">
        <f t="shared" si="0"/>
        <v>181.53197357425012</v>
      </c>
      <c r="F68" s="159">
        <v>609.89330099000006</v>
      </c>
      <c r="G68" s="151">
        <v>75.964287310000017</v>
      </c>
      <c r="H68" s="151">
        <v>-1.7390000000000001</v>
      </c>
      <c r="I68" s="160">
        <v>685.85758799999996</v>
      </c>
      <c r="J68" s="454"/>
      <c r="K68" s="452"/>
      <c r="L68" s="452"/>
      <c r="M68" s="453"/>
      <c r="N68" s="455"/>
      <c r="Q68" s="3"/>
      <c r="R68" s="3"/>
      <c r="S68" s="3"/>
      <c r="T68" s="3"/>
      <c r="U68" s="3"/>
    </row>
    <row r="69" spans="1:22">
      <c r="A69" s="7"/>
      <c r="B69" s="158" t="s">
        <v>110</v>
      </c>
      <c r="C69" s="151">
        <v>327.54011359999998</v>
      </c>
      <c r="D69" s="151">
        <v>106.67409306124331</v>
      </c>
      <c r="E69" s="159">
        <f t="shared" ref="E69:E88" si="1">F69-C69-D69-H69</f>
        <v>179.01659732875672</v>
      </c>
      <c r="F69" s="159">
        <v>611.49180398999999</v>
      </c>
      <c r="G69" s="151">
        <v>77.29782471</v>
      </c>
      <c r="H69" s="151">
        <v>-1.7390000000000001</v>
      </c>
      <c r="I69" s="160">
        <v>688.78962899999999</v>
      </c>
      <c r="J69" s="454"/>
      <c r="K69" s="452"/>
      <c r="L69" s="452"/>
      <c r="M69" s="453"/>
      <c r="N69" s="455"/>
      <c r="Q69" s="3"/>
      <c r="R69" s="3"/>
      <c r="S69" s="3"/>
      <c r="T69" s="3"/>
      <c r="U69" s="3"/>
    </row>
    <row r="70" spans="1:22">
      <c r="A70" s="7"/>
      <c r="B70" s="158" t="s">
        <v>111</v>
      </c>
      <c r="C70" s="151">
        <v>330.58151409999999</v>
      </c>
      <c r="D70" s="151">
        <v>107.44748023593732</v>
      </c>
      <c r="E70" s="159">
        <f t="shared" si="1"/>
        <v>179.01482828406267</v>
      </c>
      <c r="F70" s="159">
        <v>615.30482261999998</v>
      </c>
      <c r="G70" s="151">
        <v>78.006600879999993</v>
      </c>
      <c r="H70" s="151">
        <v>-1.7390000000000001</v>
      </c>
      <c r="I70" s="160">
        <v>693.31142299999999</v>
      </c>
      <c r="J70" s="454"/>
      <c r="K70" s="452"/>
      <c r="L70" s="452"/>
      <c r="M70" s="453"/>
      <c r="N70" s="455"/>
      <c r="Q70" s="3"/>
      <c r="R70" s="3"/>
      <c r="S70" s="3"/>
      <c r="T70" s="3"/>
      <c r="U70" s="3"/>
    </row>
    <row r="71" spans="1:22">
      <c r="A71" s="7"/>
      <c r="B71" s="158" t="s">
        <v>112</v>
      </c>
      <c r="C71" s="151">
        <v>332.70074659999995</v>
      </c>
      <c r="D71" s="151">
        <v>108.25333633770686</v>
      </c>
      <c r="E71" s="159">
        <f t="shared" si="1"/>
        <v>180.34981598229322</v>
      </c>
      <c r="F71" s="159">
        <v>619.56489892000002</v>
      </c>
      <c r="G71" s="151">
        <v>78.836894180000002</v>
      </c>
      <c r="H71" s="151">
        <v>-1.7390000000000001</v>
      </c>
      <c r="I71" s="160">
        <v>698.401793</v>
      </c>
      <c r="J71" s="454"/>
      <c r="K71" s="452"/>
      <c r="L71" s="452"/>
      <c r="M71" s="453"/>
      <c r="N71" s="455"/>
      <c r="Q71" s="3"/>
      <c r="R71" s="3"/>
      <c r="S71" s="3"/>
      <c r="T71" s="3"/>
      <c r="U71" s="3"/>
    </row>
    <row r="72" spans="1:22">
      <c r="A72" s="7"/>
      <c r="B72" s="158" t="s">
        <v>113</v>
      </c>
      <c r="C72" s="151">
        <v>334.82504510000001</v>
      </c>
      <c r="D72" s="151">
        <v>109.0922996943241</v>
      </c>
      <c r="E72" s="159">
        <f t="shared" si="1"/>
        <v>181.81813784567598</v>
      </c>
      <c r="F72" s="159">
        <v>623.99648264000007</v>
      </c>
      <c r="G72" s="151">
        <v>79.709346860000011</v>
      </c>
      <c r="H72" s="151">
        <v>-1.7390000000000001</v>
      </c>
      <c r="I72" s="160">
        <v>703.70582999999999</v>
      </c>
      <c r="J72" s="454"/>
      <c r="K72" s="452"/>
      <c r="L72" s="452"/>
      <c r="M72" s="453"/>
      <c r="N72" s="455"/>
      <c r="Q72" s="3"/>
      <c r="R72" s="3"/>
      <c r="S72" s="3"/>
      <c r="T72" s="3"/>
      <c r="U72" s="3"/>
    </row>
    <row r="73" spans="1:22">
      <c r="A73" s="7"/>
      <c r="B73" s="52" t="s">
        <v>114</v>
      </c>
      <c r="C73" s="151">
        <v>337.11781660000003</v>
      </c>
      <c r="D73" s="151">
        <v>110.01958424172584</v>
      </c>
      <c r="E73" s="159">
        <f t="shared" si="1"/>
        <v>183.31289224827415</v>
      </c>
      <c r="F73" s="159">
        <v>628.71129309000003</v>
      </c>
      <c r="G73" s="151">
        <v>80.669876510000009</v>
      </c>
      <c r="H73" s="151">
        <v>-1.7390000000000001</v>
      </c>
      <c r="I73" s="160">
        <v>709.38117</v>
      </c>
      <c r="J73" s="454"/>
      <c r="K73" s="452"/>
      <c r="L73" s="452"/>
      <c r="M73" s="453"/>
      <c r="N73" s="455"/>
      <c r="Q73" s="3"/>
      <c r="R73" s="3"/>
      <c r="S73" s="3"/>
      <c r="T73" s="3"/>
      <c r="U73" s="3"/>
    </row>
    <row r="74" spans="1:22">
      <c r="A74" s="7"/>
      <c r="B74" s="52" t="s">
        <v>115</v>
      </c>
      <c r="C74" s="151">
        <v>339.47772149999997</v>
      </c>
      <c r="D74" s="151">
        <v>111.03726539596181</v>
      </c>
      <c r="E74" s="159">
        <f t="shared" si="1"/>
        <v>185.33732430403822</v>
      </c>
      <c r="F74" s="159">
        <v>634.1133112</v>
      </c>
      <c r="G74" s="151">
        <v>81.496612800000008</v>
      </c>
      <c r="H74" s="151">
        <v>-1.7390000000000001</v>
      </c>
      <c r="I74" s="160">
        <v>715.60992399999998</v>
      </c>
      <c r="J74" s="454"/>
      <c r="K74" s="452"/>
      <c r="L74" s="452"/>
      <c r="M74" s="453"/>
      <c r="N74" s="455"/>
      <c r="Q74" s="3"/>
      <c r="R74" s="3"/>
      <c r="S74" s="3"/>
      <c r="T74" s="3"/>
      <c r="U74" s="3"/>
    </row>
    <row r="75" spans="1:22">
      <c r="A75" s="7"/>
      <c r="B75" s="52" t="s">
        <v>116</v>
      </c>
      <c r="C75" s="151">
        <v>341.88227929999999</v>
      </c>
      <c r="D75" s="151">
        <v>112.17539736627042</v>
      </c>
      <c r="E75" s="159">
        <f t="shared" si="1"/>
        <v>187.58464154372953</v>
      </c>
      <c r="F75" s="159">
        <v>639.90331820999995</v>
      </c>
      <c r="G75" s="151">
        <v>82.271280490000024</v>
      </c>
      <c r="H75" s="151">
        <v>-1.7390000000000001</v>
      </c>
      <c r="I75" s="160">
        <v>722.17459900000006</v>
      </c>
      <c r="J75" s="454"/>
      <c r="K75" s="452"/>
      <c r="L75" s="452"/>
      <c r="M75" s="453"/>
      <c r="N75" s="455"/>
      <c r="Q75" s="3"/>
      <c r="R75" s="3"/>
      <c r="S75" s="3"/>
      <c r="T75" s="3"/>
      <c r="U75" s="3"/>
    </row>
    <row r="76" spans="1:22">
      <c r="A76" s="7"/>
      <c r="B76" s="52" t="s">
        <v>117</v>
      </c>
      <c r="C76" s="151">
        <v>344.48798240000002</v>
      </c>
      <c r="D76" s="151">
        <v>113.38128288795784</v>
      </c>
      <c r="E76" s="159">
        <f t="shared" si="1"/>
        <v>189.8797719220421</v>
      </c>
      <c r="F76" s="159">
        <v>646.01003720999995</v>
      </c>
      <c r="G76" s="151">
        <v>82.971829490000005</v>
      </c>
      <c r="H76" s="151">
        <v>-1.7390000000000001</v>
      </c>
      <c r="I76" s="160">
        <v>728.98186699999997</v>
      </c>
      <c r="J76" s="454"/>
      <c r="K76" s="452"/>
      <c r="L76" s="452"/>
      <c r="M76" s="453"/>
      <c r="N76" s="455"/>
      <c r="Q76" s="3"/>
      <c r="R76" s="3"/>
      <c r="S76" s="3"/>
      <c r="T76" s="3"/>
      <c r="U76" s="3"/>
    </row>
    <row r="77" spans="1:22">
      <c r="A77" s="7"/>
      <c r="B77" s="52" t="s">
        <v>118</v>
      </c>
      <c r="C77" s="151">
        <v>347.05328749999995</v>
      </c>
      <c r="D77" s="151">
        <v>114.62847699972536</v>
      </c>
      <c r="E77" s="159">
        <f t="shared" si="1"/>
        <v>192.3712053002748</v>
      </c>
      <c r="F77" s="159">
        <v>652.31396980000011</v>
      </c>
      <c r="G77" s="151">
        <v>83.5354399</v>
      </c>
      <c r="H77" s="151">
        <v>-1.7390000000000001</v>
      </c>
      <c r="I77" s="160">
        <v>735.84941000000003</v>
      </c>
      <c r="J77" s="454"/>
      <c r="K77" s="452"/>
      <c r="L77" s="452"/>
      <c r="M77" s="453"/>
      <c r="N77" s="455"/>
      <c r="Q77" s="3"/>
      <c r="R77" s="3"/>
      <c r="S77" s="3"/>
      <c r="T77" s="3"/>
      <c r="U77" s="3"/>
    </row>
    <row r="78" spans="1:22">
      <c r="A78" s="7"/>
      <c r="B78" s="52" t="s">
        <v>119</v>
      </c>
      <c r="C78" s="151">
        <v>349.67249040000002</v>
      </c>
      <c r="D78" s="151">
        <v>115.91804736597226</v>
      </c>
      <c r="E78" s="159">
        <f t="shared" si="1"/>
        <v>194.54600189402774</v>
      </c>
      <c r="F78" s="159">
        <v>658.39753966000001</v>
      </c>
      <c r="G78" s="151">
        <v>84.226382839999985</v>
      </c>
      <c r="H78" s="151">
        <v>-1.7390000000000001</v>
      </c>
      <c r="I78" s="160">
        <v>742.62392199999999</v>
      </c>
      <c r="J78" s="454"/>
      <c r="K78" s="452"/>
      <c r="L78" s="452"/>
      <c r="M78" s="453"/>
      <c r="N78" s="455"/>
      <c r="Q78" s="3"/>
      <c r="R78" s="3"/>
      <c r="S78" s="3"/>
      <c r="T78" s="3"/>
      <c r="U78" s="3"/>
    </row>
    <row r="79" spans="1:22">
      <c r="A79" s="7"/>
      <c r="B79" s="52" t="s">
        <v>120</v>
      </c>
      <c r="C79" s="151">
        <v>352.29520560000003</v>
      </c>
      <c r="D79" s="151">
        <v>117.25110491068097</v>
      </c>
      <c r="E79" s="159">
        <f t="shared" si="1"/>
        <v>196.74686738931902</v>
      </c>
      <c r="F79" s="159">
        <v>664.55417790000001</v>
      </c>
      <c r="G79" s="151">
        <v>84.977635500000005</v>
      </c>
      <c r="H79" s="151">
        <v>-1.7390000000000001</v>
      </c>
      <c r="I79" s="160">
        <v>749.53181299999994</v>
      </c>
      <c r="J79" s="454"/>
      <c r="K79" s="452"/>
      <c r="L79" s="452"/>
      <c r="M79" s="453"/>
      <c r="N79" s="455"/>
      <c r="Q79" s="3"/>
      <c r="R79" s="3"/>
      <c r="S79" s="3"/>
      <c r="T79" s="3"/>
      <c r="U79" s="3"/>
    </row>
    <row r="80" spans="1:22">
      <c r="A80" s="7"/>
      <c r="B80" s="52" t="s">
        <v>121</v>
      </c>
      <c r="C80" s="151">
        <v>354.93145620000001</v>
      </c>
      <c r="D80" s="151">
        <v>118.62880539338144</v>
      </c>
      <c r="E80" s="159">
        <f t="shared" si="1"/>
        <v>198.77025991661856</v>
      </c>
      <c r="F80" s="159">
        <v>670.59152151000001</v>
      </c>
      <c r="G80" s="151">
        <v>85.784229789999998</v>
      </c>
      <c r="H80" s="151">
        <v>-1.7390000000000001</v>
      </c>
      <c r="I80" s="160">
        <v>756.37575100000004</v>
      </c>
      <c r="J80" s="454"/>
      <c r="K80" s="452"/>
      <c r="L80" s="452"/>
      <c r="M80" s="453"/>
      <c r="N80" s="455"/>
      <c r="Q80" s="151"/>
      <c r="R80" s="151"/>
      <c r="U80" s="27"/>
      <c r="V80" s="27"/>
    </row>
    <row r="81" spans="1:22">
      <c r="A81" s="7"/>
      <c r="B81" s="52" t="s">
        <v>122</v>
      </c>
      <c r="C81" s="151">
        <v>357.63217800000001</v>
      </c>
      <c r="D81" s="151">
        <v>120.05235105810199</v>
      </c>
      <c r="E81" s="159">
        <f t="shared" si="1"/>
        <v>200.75653144189803</v>
      </c>
      <c r="F81" s="159">
        <v>676.70206050000002</v>
      </c>
      <c r="G81" s="151">
        <v>86.546324999999996</v>
      </c>
      <c r="H81" s="151">
        <v>-1.7390000000000001</v>
      </c>
      <c r="I81" s="160">
        <v>763.24838499999998</v>
      </c>
      <c r="J81" s="454"/>
      <c r="K81" s="452"/>
      <c r="L81" s="452"/>
      <c r="M81" s="453"/>
      <c r="N81" s="455"/>
      <c r="Q81" s="151"/>
      <c r="R81" s="151"/>
      <c r="U81" s="27"/>
      <c r="V81" s="27"/>
    </row>
    <row r="82" spans="1:22">
      <c r="A82" s="7"/>
      <c r="B82" s="52" t="s">
        <v>123</v>
      </c>
      <c r="C82" s="151">
        <v>360.46461499999998</v>
      </c>
      <c r="D82" s="151">
        <v>121.46296618303471</v>
      </c>
      <c r="E82" s="159">
        <f t="shared" si="1"/>
        <v>202.57301720696532</v>
      </c>
      <c r="F82" s="159">
        <v>682.76159839000002</v>
      </c>
      <c r="G82" s="151">
        <v>87.351550010000011</v>
      </c>
      <c r="H82" s="151">
        <v>-1.7390000000000001</v>
      </c>
      <c r="I82" s="160">
        <v>770.11314800000002</v>
      </c>
      <c r="J82" s="454"/>
      <c r="K82" s="452"/>
      <c r="L82" s="452"/>
      <c r="M82" s="453"/>
      <c r="N82" s="455"/>
      <c r="Q82" s="151"/>
      <c r="R82" s="151"/>
      <c r="U82" s="27"/>
      <c r="V82" s="27"/>
    </row>
    <row r="83" spans="1:22">
      <c r="A83" s="7"/>
      <c r="B83" s="52" t="s">
        <v>124</v>
      </c>
      <c r="C83" s="151">
        <v>363.43350770000001</v>
      </c>
      <c r="D83" s="151">
        <v>122.89015603568537</v>
      </c>
      <c r="E83" s="159">
        <f t="shared" si="1"/>
        <v>204.27331010431462</v>
      </c>
      <c r="F83" s="159">
        <v>688.85797384</v>
      </c>
      <c r="G83" s="151">
        <v>88.192140159999994</v>
      </c>
      <c r="H83" s="151">
        <v>-1.7390000000000001</v>
      </c>
      <c r="I83" s="160">
        <v>777.05011399999989</v>
      </c>
      <c r="J83" s="454"/>
      <c r="K83" s="452"/>
      <c r="L83" s="452"/>
      <c r="M83" s="453"/>
      <c r="N83" s="455"/>
      <c r="Q83" s="151"/>
      <c r="R83" s="151"/>
      <c r="U83" s="27"/>
      <c r="V83" s="27"/>
    </row>
    <row r="84" spans="1:22">
      <c r="A84" s="7"/>
      <c r="B84" s="52" t="s">
        <v>125</v>
      </c>
      <c r="C84" s="151">
        <v>366.41156139999998</v>
      </c>
      <c r="D84" s="151">
        <v>124.33411536910464</v>
      </c>
      <c r="E84" s="159">
        <f t="shared" si="1"/>
        <v>206.00504006089545</v>
      </c>
      <c r="F84" s="159">
        <v>695.01171683000007</v>
      </c>
      <c r="G84" s="151">
        <v>89.067042270000002</v>
      </c>
      <c r="H84" s="151">
        <v>-1.7390000000000001</v>
      </c>
      <c r="I84" s="160">
        <v>784.07875899999999</v>
      </c>
      <c r="J84" s="454"/>
      <c r="K84" s="452"/>
      <c r="L84" s="452"/>
      <c r="M84" s="453"/>
      <c r="N84" s="455"/>
      <c r="Q84" s="3"/>
      <c r="R84" s="3"/>
      <c r="S84" s="3"/>
      <c r="T84" s="3"/>
      <c r="U84" s="3"/>
    </row>
    <row r="85" spans="1:22">
      <c r="A85" s="7"/>
      <c r="B85" s="52" t="s">
        <v>126</v>
      </c>
      <c r="C85" s="151">
        <v>369.40481490000002</v>
      </c>
      <c r="D85" s="151">
        <v>125.83855816507082</v>
      </c>
      <c r="E85" s="159">
        <f t="shared" si="1"/>
        <v>207.74395291492917</v>
      </c>
      <c r="F85" s="159">
        <v>701.24832598</v>
      </c>
      <c r="G85" s="151">
        <v>89.96695342000001</v>
      </c>
      <c r="H85" s="151">
        <v>-1.7390000000000001</v>
      </c>
      <c r="I85" s="160">
        <v>791.21527900000001</v>
      </c>
      <c r="J85" s="454"/>
      <c r="K85" s="452"/>
      <c r="L85" s="452"/>
      <c r="M85" s="453"/>
      <c r="N85" s="455"/>
    </row>
    <row r="86" spans="1:22">
      <c r="A86" s="7"/>
      <c r="B86" s="52" t="s">
        <v>127</v>
      </c>
      <c r="C86" s="151">
        <v>372.40665210000003</v>
      </c>
      <c r="D86" s="151">
        <v>127.3863724305012</v>
      </c>
      <c r="E86" s="159">
        <f t="shared" si="1"/>
        <v>209.33447174949882</v>
      </c>
      <c r="F86" s="159">
        <v>707.38849628000003</v>
      </c>
      <c r="G86" s="151">
        <v>90.825012819999998</v>
      </c>
      <c r="H86" s="151">
        <v>-1.7390000000000001</v>
      </c>
      <c r="I86" s="160">
        <v>798.21350899999993</v>
      </c>
      <c r="J86" s="454"/>
      <c r="K86" s="452"/>
      <c r="L86" s="452"/>
      <c r="M86" s="453"/>
      <c r="N86" s="455"/>
    </row>
    <row r="87" spans="1:22">
      <c r="A87" s="7"/>
      <c r="B87" s="52" t="s">
        <v>128</v>
      </c>
      <c r="C87" s="151">
        <v>375.46489969999999</v>
      </c>
      <c r="D87" s="151">
        <v>129.01691799761159</v>
      </c>
      <c r="E87" s="159">
        <f t="shared" si="1"/>
        <v>210.90542048238845</v>
      </c>
      <c r="F87" s="159">
        <v>713.64823818000002</v>
      </c>
      <c r="G87" s="151">
        <v>91.717568120000024</v>
      </c>
      <c r="H87" s="151">
        <v>-1.7390000000000001</v>
      </c>
      <c r="I87" s="160">
        <v>805.36580600000002</v>
      </c>
      <c r="J87" s="454"/>
      <c r="K87" s="452"/>
      <c r="L87" s="452"/>
      <c r="M87" s="453"/>
      <c r="N87" s="455"/>
    </row>
    <row r="88" spans="1:22">
      <c r="A88" s="7"/>
      <c r="B88" s="163" t="s">
        <v>129</v>
      </c>
      <c r="C88" s="191">
        <v>378.5298641</v>
      </c>
      <c r="D88" s="191">
        <v>130.668334547981</v>
      </c>
      <c r="E88" s="191">
        <f t="shared" si="1"/>
        <v>212.57734358201901</v>
      </c>
      <c r="F88" s="191">
        <v>720.03654223000001</v>
      </c>
      <c r="G88" s="191">
        <v>92.644426069999994</v>
      </c>
      <c r="H88" s="191">
        <v>-1.7390000000000001</v>
      </c>
      <c r="I88" s="413">
        <v>812.68096800000001</v>
      </c>
      <c r="J88" s="454"/>
      <c r="K88" s="452"/>
      <c r="L88" s="452"/>
      <c r="M88" s="453"/>
      <c r="N88" s="455"/>
    </row>
    <row r="89" spans="1:22">
      <c r="A89" s="7"/>
      <c r="B89" s="164">
        <v>2008</v>
      </c>
      <c r="C89" s="151">
        <v>757.572</v>
      </c>
      <c r="D89" s="151">
        <v>253.63499999999999</v>
      </c>
      <c r="E89" s="162">
        <f>F89-C89-D89-H89</f>
        <v>412.97300000000007</v>
      </c>
      <c r="F89" s="151">
        <v>1424.18</v>
      </c>
      <c r="G89" s="151">
        <v>169.42</v>
      </c>
      <c r="H89" s="151">
        <v>0</v>
      </c>
      <c r="I89" s="160">
        <v>1593.6</v>
      </c>
      <c r="J89" s="454"/>
      <c r="K89" s="456"/>
      <c r="L89" s="456"/>
      <c r="M89" s="457"/>
      <c r="N89" s="455"/>
    </row>
    <row r="90" spans="1:22">
      <c r="A90" s="7"/>
      <c r="B90" s="52">
        <v>2009</v>
      </c>
      <c r="C90" s="151">
        <v>748.32500000000005</v>
      </c>
      <c r="D90" s="151">
        <v>224.059</v>
      </c>
      <c r="E90" s="162">
        <f t="shared" ref="E90:E109" si="2">F90-C90-D90-H90</f>
        <v>418.74199999999996</v>
      </c>
      <c r="F90" s="151">
        <v>1391.126</v>
      </c>
      <c r="G90" s="151">
        <v>157.67599999999999</v>
      </c>
      <c r="H90" s="151">
        <v>0</v>
      </c>
      <c r="I90" s="160">
        <v>1548.8019999999999</v>
      </c>
      <c r="J90" s="454"/>
      <c r="K90" s="452"/>
      <c r="L90" s="452"/>
      <c r="M90" s="453"/>
      <c r="N90" s="455"/>
    </row>
    <row r="91" spans="1:22">
      <c r="A91" s="7"/>
      <c r="B91" s="52">
        <v>2010</v>
      </c>
      <c r="C91" s="151">
        <v>759.06399999999996</v>
      </c>
      <c r="D91" s="151">
        <v>239.35599999999999</v>
      </c>
      <c r="E91" s="162">
        <f t="shared" si="2"/>
        <v>426.33399999999995</v>
      </c>
      <c r="F91" s="151">
        <v>1424.7539999999999</v>
      </c>
      <c r="G91" s="151">
        <v>183.79900000000001</v>
      </c>
      <c r="H91" s="151">
        <v>0</v>
      </c>
      <c r="I91" s="160">
        <v>1608.5530000000001</v>
      </c>
      <c r="J91" s="454"/>
      <c r="K91" s="452"/>
      <c r="L91" s="452"/>
      <c r="M91" s="453"/>
      <c r="N91" s="455"/>
    </row>
    <row r="92" spans="1:22">
      <c r="A92" s="7"/>
      <c r="B92" s="52">
        <v>2011</v>
      </c>
      <c r="C92" s="151">
        <v>776.29399999999998</v>
      </c>
      <c r="D92" s="151">
        <v>247.71299999999999</v>
      </c>
      <c r="E92" s="162">
        <f t="shared" si="2"/>
        <v>437.72500000000002</v>
      </c>
      <c r="F92" s="151">
        <v>1461.732</v>
      </c>
      <c r="G92" s="151">
        <v>200.858</v>
      </c>
      <c r="H92" s="151">
        <v>0</v>
      </c>
      <c r="I92" s="160">
        <v>1662.59</v>
      </c>
      <c r="J92" s="454"/>
      <c r="K92" s="452"/>
      <c r="L92" s="452"/>
      <c r="M92" s="453"/>
      <c r="N92" s="455"/>
    </row>
    <row r="93" spans="1:22">
      <c r="B93" s="52">
        <v>2012</v>
      </c>
      <c r="C93" s="151">
        <v>788.48800000000006</v>
      </c>
      <c r="D93" s="151">
        <v>261.214</v>
      </c>
      <c r="E93" s="162">
        <f t="shared" si="2"/>
        <v>457.40399999999994</v>
      </c>
      <c r="F93" s="151">
        <v>1507.106</v>
      </c>
      <c r="G93" s="151">
        <v>206.60900000000001</v>
      </c>
      <c r="H93" s="151">
        <v>0</v>
      </c>
      <c r="I93" s="160">
        <v>1713.7149999999999</v>
      </c>
      <c r="J93" s="454"/>
      <c r="K93" s="452"/>
      <c r="L93" s="452"/>
      <c r="M93" s="453"/>
      <c r="N93" s="455"/>
    </row>
    <row r="94" spans="1:22">
      <c r="B94" s="52">
        <v>2013</v>
      </c>
      <c r="C94" s="151">
        <v>826.09799999999996</v>
      </c>
      <c r="D94" s="151">
        <v>273.93400000000003</v>
      </c>
      <c r="E94" s="162">
        <f t="shared" si="2"/>
        <v>463.63700000000011</v>
      </c>
      <c r="F94" s="151">
        <v>1563.6690000000001</v>
      </c>
      <c r="G94" s="151">
        <v>217.69200000000001</v>
      </c>
      <c r="H94" s="151">
        <v>0</v>
      </c>
      <c r="I94" s="160">
        <v>1781.3610000000001</v>
      </c>
      <c r="J94" s="454"/>
      <c r="K94" s="452"/>
      <c r="L94" s="452"/>
      <c r="M94" s="453"/>
      <c r="N94" s="455"/>
    </row>
    <row r="95" spans="1:22">
      <c r="B95" s="165">
        <v>2014</v>
      </c>
      <c r="C95" s="151">
        <v>859.68399999999997</v>
      </c>
      <c r="D95" s="151">
        <v>303.39800000000002</v>
      </c>
      <c r="E95" s="162">
        <f t="shared" si="2"/>
        <v>471.18400000000008</v>
      </c>
      <c r="F95" s="151">
        <v>1634.2660000000001</v>
      </c>
      <c r="G95" s="151">
        <v>228.24799999999999</v>
      </c>
      <c r="H95" s="151">
        <v>0</v>
      </c>
      <c r="I95" s="160">
        <v>1862.5139999999999</v>
      </c>
      <c r="J95" s="454"/>
      <c r="K95" s="452"/>
      <c r="L95" s="452"/>
      <c r="M95" s="453"/>
      <c r="N95" s="455"/>
    </row>
    <row r="96" spans="1:22">
      <c r="B96" s="165">
        <v>2015</v>
      </c>
      <c r="C96" s="151">
        <v>891.20299999999997</v>
      </c>
      <c r="D96" s="151">
        <v>314.8</v>
      </c>
      <c r="E96" s="162">
        <f t="shared" si="2"/>
        <v>476.74799999999999</v>
      </c>
      <c r="F96" s="151">
        <v>1682.751</v>
      </c>
      <c r="G96" s="151">
        <v>233.7</v>
      </c>
      <c r="H96" s="151">
        <v>0</v>
      </c>
      <c r="I96" s="160">
        <v>1916.451</v>
      </c>
      <c r="J96" s="454"/>
      <c r="K96" s="452"/>
      <c r="L96" s="452"/>
      <c r="M96" s="453"/>
      <c r="N96" s="455"/>
    </row>
    <row r="97" spans="2:14">
      <c r="B97" s="165">
        <v>2016</v>
      </c>
      <c r="C97" s="151">
        <v>921.77200000000005</v>
      </c>
      <c r="D97" s="151">
        <v>324.93200000000002</v>
      </c>
      <c r="E97" s="162">
        <f t="shared" si="2"/>
        <v>502.88299999999992</v>
      </c>
      <c r="F97" s="151">
        <v>1749.587</v>
      </c>
      <c r="G97" s="151">
        <v>242.05799999999999</v>
      </c>
      <c r="H97" s="151">
        <v>0</v>
      </c>
      <c r="I97" s="160">
        <v>1991.645</v>
      </c>
      <c r="J97" s="454"/>
      <c r="K97" s="452"/>
      <c r="L97" s="452"/>
      <c r="M97" s="453"/>
      <c r="N97" s="455"/>
    </row>
    <row r="98" spans="2:14">
      <c r="B98" s="165">
        <v>2017</v>
      </c>
      <c r="C98" s="151">
        <v>965.45899999999995</v>
      </c>
      <c r="D98" s="151">
        <v>340.63600000000002</v>
      </c>
      <c r="E98" s="162">
        <f t="shared" si="2"/>
        <v>523.84400000000005</v>
      </c>
      <c r="F98" s="151">
        <v>1829.9390000000001</v>
      </c>
      <c r="G98" s="151">
        <v>252.54300000000001</v>
      </c>
      <c r="H98" s="151">
        <v>0</v>
      </c>
      <c r="I98" s="160">
        <v>2082.482</v>
      </c>
      <c r="J98" s="454"/>
      <c r="K98" s="452"/>
      <c r="L98" s="452"/>
      <c r="M98" s="453"/>
      <c r="N98" s="455"/>
    </row>
    <row r="99" spans="2:14">
      <c r="B99" s="165">
        <v>2018</v>
      </c>
      <c r="C99" s="151">
        <v>1005.456</v>
      </c>
      <c r="D99" s="151">
        <v>348.24</v>
      </c>
      <c r="E99" s="162">
        <f t="shared" si="2"/>
        <v>539.46999999999991</v>
      </c>
      <c r="F99" s="151">
        <v>1893.1659999999999</v>
      </c>
      <c r="G99" s="151">
        <v>259.13799999999998</v>
      </c>
      <c r="H99" s="151">
        <v>0</v>
      </c>
      <c r="I99" s="160">
        <v>2152.3040000000001</v>
      </c>
      <c r="J99" s="454"/>
      <c r="K99" s="452"/>
      <c r="L99" s="452"/>
      <c r="M99" s="453"/>
      <c r="N99" s="455"/>
    </row>
    <row r="100" spans="2:14">
      <c r="B100" s="165">
        <v>2019</v>
      </c>
      <c r="C100" s="151">
        <v>1042.99</v>
      </c>
      <c r="D100" s="151">
        <v>361.887</v>
      </c>
      <c r="E100" s="162">
        <f t="shared" si="2"/>
        <v>563.50800000000004</v>
      </c>
      <c r="F100" s="151">
        <v>1968.385</v>
      </c>
      <c r="G100" s="151">
        <v>265.536</v>
      </c>
      <c r="H100" s="151">
        <v>0</v>
      </c>
      <c r="I100" s="160">
        <v>2233.9209999999998</v>
      </c>
      <c r="J100" s="454"/>
      <c r="K100" s="452"/>
      <c r="L100" s="452"/>
      <c r="M100" s="453"/>
      <c r="N100" s="455"/>
    </row>
    <row r="101" spans="2:14">
      <c r="B101" s="165">
        <v>2020</v>
      </c>
      <c r="C101" s="151">
        <v>1047.1369999999999</v>
      </c>
      <c r="D101" s="151">
        <v>361.54</v>
      </c>
      <c r="E101" s="162">
        <f t="shared" si="2"/>
        <v>562.66399999999999</v>
      </c>
      <c r="F101" s="151">
        <v>1971.3409999999999</v>
      </c>
      <c r="G101" s="151">
        <v>132.947</v>
      </c>
      <c r="H101" s="151">
        <v>0</v>
      </c>
      <c r="I101" s="160">
        <v>2104.288</v>
      </c>
      <c r="J101" s="454"/>
      <c r="K101" s="452"/>
      <c r="L101" s="452"/>
      <c r="M101" s="453"/>
      <c r="N101" s="455"/>
    </row>
    <row r="102" spans="2:14">
      <c r="B102" s="165">
        <v>2021</v>
      </c>
      <c r="C102" s="151">
        <v>1107.3150000000001</v>
      </c>
      <c r="D102" s="151">
        <v>379.73</v>
      </c>
      <c r="E102" s="162">
        <f t="shared" si="2"/>
        <v>586.07499999999982</v>
      </c>
      <c r="F102" s="151">
        <v>2073.12</v>
      </c>
      <c r="G102" s="151">
        <v>210.959</v>
      </c>
      <c r="H102" s="151">
        <v>0</v>
      </c>
      <c r="I102" s="160">
        <v>2284.0790000000002</v>
      </c>
      <c r="J102" s="454"/>
      <c r="K102" s="452"/>
      <c r="L102" s="452"/>
      <c r="M102" s="453"/>
      <c r="N102" s="455"/>
    </row>
    <row r="103" spans="2:14">
      <c r="B103" s="165">
        <v>2022</v>
      </c>
      <c r="C103" s="151">
        <v>1180.8800000000001</v>
      </c>
      <c r="D103" s="151">
        <v>416.11399999999998</v>
      </c>
      <c r="E103" s="162">
        <f t="shared" si="2"/>
        <v>649.30199999999968</v>
      </c>
      <c r="F103" s="151">
        <v>2223.6709999999998</v>
      </c>
      <c r="G103" s="151">
        <v>282.31</v>
      </c>
      <c r="H103" s="151">
        <v>-22.625</v>
      </c>
      <c r="I103" s="14">
        <v>2505.9810000000002</v>
      </c>
      <c r="J103" s="454"/>
      <c r="K103" s="452"/>
      <c r="L103" s="452"/>
      <c r="M103" s="453"/>
      <c r="N103" s="455"/>
    </row>
    <row r="104" spans="2:14">
      <c r="B104" s="165">
        <v>2023</v>
      </c>
      <c r="C104" s="151">
        <v>1264.6628341000001</v>
      </c>
      <c r="D104" s="151">
        <v>436.7782105</v>
      </c>
      <c r="E104" s="162">
        <f t="shared" si="2"/>
        <v>729.15480376000005</v>
      </c>
      <c r="F104" s="151">
        <v>2423.7268483600001</v>
      </c>
      <c r="G104" s="151">
        <v>280.98181524</v>
      </c>
      <c r="H104" s="151">
        <v>-6.8689999999999998</v>
      </c>
      <c r="I104" s="14">
        <v>2704.7086639999998</v>
      </c>
      <c r="J104" s="454"/>
      <c r="K104" s="452"/>
      <c r="L104" s="452"/>
      <c r="M104" s="453"/>
      <c r="N104" s="455"/>
    </row>
    <row r="105" spans="2:14">
      <c r="B105" s="165">
        <v>2024</v>
      </c>
      <c r="C105" s="151">
        <v>1314.5411578999999</v>
      </c>
      <c r="D105" s="151">
        <v>428.75645345063754</v>
      </c>
      <c r="E105" s="162">
        <f t="shared" si="2"/>
        <v>719.91321516936284</v>
      </c>
      <c r="F105" s="151">
        <v>2456.2548265200003</v>
      </c>
      <c r="G105" s="151">
        <v>310.10560708000003</v>
      </c>
      <c r="H105" s="151">
        <v>-6.9560000000000004</v>
      </c>
      <c r="I105" s="14">
        <v>2766.3604329999998</v>
      </c>
      <c r="J105" s="454"/>
      <c r="K105" s="452"/>
      <c r="L105" s="452"/>
      <c r="M105" s="453"/>
      <c r="N105" s="455"/>
    </row>
    <row r="106" spans="2:14">
      <c r="B106" s="165">
        <v>2025</v>
      </c>
      <c r="C106" s="151">
        <v>1353.3028624999999</v>
      </c>
      <c r="D106" s="151">
        <v>442.32454669828218</v>
      </c>
      <c r="E106" s="162">
        <f t="shared" si="2"/>
        <v>738.05299594171777</v>
      </c>
      <c r="F106" s="151">
        <v>2526.7244051399998</v>
      </c>
      <c r="G106" s="151">
        <v>324.14711665999999</v>
      </c>
      <c r="H106" s="151">
        <v>-6.9560000000000004</v>
      </c>
      <c r="I106" s="14">
        <v>2850.8715230000003</v>
      </c>
      <c r="J106" s="454"/>
      <c r="K106" s="452"/>
      <c r="L106" s="452"/>
      <c r="M106" s="453"/>
      <c r="N106" s="455"/>
    </row>
    <row r="107" spans="2:14">
      <c r="B107" s="165">
        <v>2026</v>
      </c>
      <c r="C107" s="151">
        <v>1393.5089659</v>
      </c>
      <c r="D107" s="151">
        <v>461.1789121643364</v>
      </c>
      <c r="E107" s="162">
        <f t="shared" si="2"/>
        <v>773.54384650566351</v>
      </c>
      <c r="F107" s="151">
        <v>2621.27572457</v>
      </c>
      <c r="G107" s="151">
        <v>335.71128773000004</v>
      </c>
      <c r="H107" s="151">
        <v>-6.9560000000000004</v>
      </c>
      <c r="I107" s="14">
        <v>2956.987012</v>
      </c>
      <c r="J107" s="454"/>
      <c r="K107" s="452"/>
      <c r="L107" s="452"/>
      <c r="M107" s="453"/>
      <c r="N107" s="455"/>
    </row>
    <row r="108" spans="2:14">
      <c r="B108" s="165">
        <v>2027</v>
      </c>
      <c r="C108" s="151">
        <v>1436.4617569</v>
      </c>
      <c r="D108" s="151">
        <v>483.03427867020355</v>
      </c>
      <c r="E108" s="162">
        <f t="shared" si="2"/>
        <v>806.37311866979655</v>
      </c>
      <c r="F108" s="151">
        <v>2718.91315424</v>
      </c>
      <c r="G108" s="151">
        <v>347.87424496</v>
      </c>
      <c r="H108" s="151">
        <v>-6.9560000000000004</v>
      </c>
      <c r="I108" s="14">
        <v>3066.7873979999999</v>
      </c>
      <c r="J108" s="454"/>
      <c r="K108" s="452"/>
      <c r="L108" s="452"/>
      <c r="M108" s="453"/>
      <c r="N108" s="455"/>
    </row>
    <row r="109" spans="2:14">
      <c r="B109" s="165">
        <v>2028</v>
      </c>
      <c r="C109" s="191">
        <v>1483.6879281000001</v>
      </c>
      <c r="D109" s="191">
        <v>506.5759639622882</v>
      </c>
      <c r="E109" s="414">
        <f t="shared" si="2"/>
        <v>833.98888520771163</v>
      </c>
      <c r="F109" s="191">
        <v>2817.2967772699999</v>
      </c>
      <c r="G109" s="191">
        <v>361.57657663000003</v>
      </c>
      <c r="H109" s="191">
        <v>-6.9560000000000004</v>
      </c>
      <c r="I109" s="150">
        <v>3178.8733529999995</v>
      </c>
      <c r="J109" s="454"/>
      <c r="K109" s="452"/>
      <c r="L109" s="452"/>
      <c r="M109" s="453"/>
      <c r="N109" s="455"/>
    </row>
    <row r="110" spans="2:14">
      <c r="B110" s="167" t="s">
        <v>130</v>
      </c>
      <c r="C110" s="151">
        <v>751.46100000000001</v>
      </c>
      <c r="D110" s="151">
        <v>251.22200000000001</v>
      </c>
      <c r="E110" s="162">
        <f t="shared" ref="E110" si="3">F110-C110-D110-H110</f>
        <v>416.43900000000008</v>
      </c>
      <c r="F110" s="151">
        <v>1419.1220000000001</v>
      </c>
      <c r="G110" s="151">
        <v>163.66900000000001</v>
      </c>
      <c r="H110" s="151">
        <v>0</v>
      </c>
      <c r="I110" s="160">
        <v>1582.7909999999999</v>
      </c>
      <c r="J110" s="454"/>
      <c r="K110" s="452"/>
      <c r="L110" s="452"/>
      <c r="M110" s="453"/>
      <c r="N110" s="455"/>
    </row>
    <row r="111" spans="2:14">
      <c r="B111" s="165" t="s">
        <v>131</v>
      </c>
      <c r="C111" s="151">
        <v>751.81500000000005</v>
      </c>
      <c r="D111" s="151">
        <v>222.99799999999999</v>
      </c>
      <c r="E111" s="151">
        <f t="shared" ref="E111:E130" si="4">F111-C111-D111-H111</f>
        <v>418.92099999999988</v>
      </c>
      <c r="F111" s="151">
        <v>1393.7339999999999</v>
      </c>
      <c r="G111" s="151">
        <v>164.44200000000001</v>
      </c>
      <c r="H111" s="151">
        <v>0</v>
      </c>
      <c r="I111" s="160">
        <v>1558.1759999999999</v>
      </c>
      <c r="J111" s="454"/>
      <c r="K111" s="452"/>
      <c r="L111" s="452"/>
      <c r="M111" s="453"/>
      <c r="N111" s="455"/>
    </row>
    <row r="112" spans="2:14">
      <c r="B112" s="165" t="s">
        <v>132</v>
      </c>
      <c r="C112" s="151">
        <v>766.48</v>
      </c>
      <c r="D112" s="151">
        <v>245.541</v>
      </c>
      <c r="E112" s="151">
        <f t="shared" si="4"/>
        <v>425.86900000000009</v>
      </c>
      <c r="F112" s="151">
        <v>1437.89</v>
      </c>
      <c r="G112" s="151">
        <v>189.28200000000001</v>
      </c>
      <c r="H112" s="151">
        <v>0</v>
      </c>
      <c r="I112" s="160">
        <v>1627.172</v>
      </c>
      <c r="J112" s="454"/>
      <c r="K112" s="452"/>
      <c r="L112" s="452"/>
      <c r="M112" s="453"/>
      <c r="N112" s="455"/>
    </row>
    <row r="113" spans="2:14">
      <c r="B113" s="165" t="s">
        <v>133</v>
      </c>
      <c r="C113" s="151">
        <v>776.18100000000004</v>
      </c>
      <c r="D113" s="151">
        <v>248.76900000000001</v>
      </c>
      <c r="E113" s="151">
        <f t="shared" si="4"/>
        <v>444.88999999999987</v>
      </c>
      <c r="F113" s="151">
        <v>1469.84</v>
      </c>
      <c r="G113" s="151">
        <v>202.72200000000001</v>
      </c>
      <c r="H113" s="151">
        <v>0</v>
      </c>
      <c r="I113" s="160">
        <v>1672.5619999999999</v>
      </c>
      <c r="J113" s="454"/>
      <c r="K113" s="452"/>
      <c r="L113" s="452"/>
      <c r="M113" s="453"/>
      <c r="N113" s="455"/>
    </row>
    <row r="114" spans="2:14">
      <c r="B114" s="165" t="s">
        <v>134</v>
      </c>
      <c r="C114" s="151">
        <v>792.18499999999995</v>
      </c>
      <c r="D114" s="151">
        <v>269.42700000000002</v>
      </c>
      <c r="E114" s="151">
        <f t="shared" si="4"/>
        <v>457.30700000000013</v>
      </c>
      <c r="F114" s="151">
        <v>1518.9190000000001</v>
      </c>
      <c r="G114" s="151">
        <v>208.19499999999999</v>
      </c>
      <c r="H114" s="151">
        <v>0</v>
      </c>
      <c r="I114" s="160">
        <v>1727.114</v>
      </c>
      <c r="J114" s="454"/>
      <c r="K114" s="452"/>
      <c r="L114" s="452"/>
      <c r="M114" s="453"/>
      <c r="N114" s="455"/>
    </row>
    <row r="115" spans="2:14">
      <c r="B115" s="165" t="s">
        <v>135</v>
      </c>
      <c r="C115" s="151">
        <v>841.49699999999996</v>
      </c>
      <c r="D115" s="151">
        <v>273.28800000000001</v>
      </c>
      <c r="E115" s="162">
        <f t="shared" si="4"/>
        <v>464.91999999999996</v>
      </c>
      <c r="F115" s="151">
        <v>1579.7049999999999</v>
      </c>
      <c r="G115" s="151">
        <v>221.54499999999999</v>
      </c>
      <c r="H115" s="151">
        <v>0</v>
      </c>
      <c r="I115" s="160">
        <v>1801.25</v>
      </c>
      <c r="J115" s="454"/>
      <c r="K115" s="452"/>
      <c r="L115" s="452"/>
      <c r="M115" s="453"/>
      <c r="N115" s="455"/>
    </row>
    <row r="116" spans="2:14">
      <c r="B116" s="165" t="s">
        <v>136</v>
      </c>
      <c r="C116" s="151">
        <v>863.84199999999998</v>
      </c>
      <c r="D116" s="151">
        <v>312.17500000000001</v>
      </c>
      <c r="E116" s="162">
        <f t="shared" si="4"/>
        <v>474.29299999999995</v>
      </c>
      <c r="F116" s="151">
        <v>1650.31</v>
      </c>
      <c r="G116" s="151">
        <v>228.95</v>
      </c>
      <c r="H116" s="151">
        <v>0</v>
      </c>
      <c r="I116" s="160">
        <v>1879.26</v>
      </c>
      <c r="J116" s="454"/>
      <c r="K116" s="452"/>
      <c r="L116" s="452"/>
      <c r="M116" s="453"/>
      <c r="N116" s="455"/>
    </row>
    <row r="117" spans="2:14" ht="17.25" customHeight="1">
      <c r="B117" s="165" t="s">
        <v>137</v>
      </c>
      <c r="C117" s="151">
        <v>900.16200000000003</v>
      </c>
      <c r="D117" s="151">
        <v>315.22199999999998</v>
      </c>
      <c r="E117" s="162">
        <f t="shared" si="4"/>
        <v>479.90100000000007</v>
      </c>
      <c r="F117" s="151">
        <v>1695.2850000000001</v>
      </c>
      <c r="G117" s="151">
        <v>236.15799999999999</v>
      </c>
      <c r="H117" s="151">
        <v>0</v>
      </c>
      <c r="I117" s="160">
        <v>1931.443</v>
      </c>
      <c r="J117" s="454"/>
      <c r="K117" s="452"/>
      <c r="L117" s="452"/>
      <c r="M117" s="453"/>
      <c r="N117" s="455"/>
    </row>
    <row r="118" spans="2:14">
      <c r="B118" s="165" t="s">
        <v>138</v>
      </c>
      <c r="C118" s="151">
        <v>930.31</v>
      </c>
      <c r="D118" s="151">
        <v>328.65100000000001</v>
      </c>
      <c r="E118" s="162">
        <f t="shared" si="4"/>
        <v>512.86999999999989</v>
      </c>
      <c r="F118" s="151">
        <v>1771.8309999999999</v>
      </c>
      <c r="G118" s="151">
        <v>244.01</v>
      </c>
      <c r="H118" s="151">
        <v>0</v>
      </c>
      <c r="I118" s="160">
        <v>2015.8409999999999</v>
      </c>
      <c r="J118" s="454"/>
      <c r="K118" s="452"/>
      <c r="L118" s="452"/>
      <c r="M118" s="453"/>
      <c r="N118" s="455"/>
    </row>
    <row r="119" spans="2:14">
      <c r="B119" s="165" t="s">
        <v>139</v>
      </c>
      <c r="C119" s="151">
        <v>977.798</v>
      </c>
      <c r="D119" s="151">
        <v>342.99599999999998</v>
      </c>
      <c r="E119" s="162">
        <f t="shared" si="4"/>
        <v>525.65099999999995</v>
      </c>
      <c r="F119" s="151">
        <v>1846.4449999999999</v>
      </c>
      <c r="G119" s="151">
        <v>253.37700000000001</v>
      </c>
      <c r="H119" s="151">
        <v>0</v>
      </c>
      <c r="I119" s="160">
        <v>2099.8220000000001</v>
      </c>
      <c r="J119" s="454"/>
      <c r="K119" s="452"/>
      <c r="L119" s="452"/>
      <c r="M119" s="453"/>
      <c r="N119" s="455"/>
    </row>
    <row r="120" spans="2:14">
      <c r="B120" s="165" t="s">
        <v>140</v>
      </c>
      <c r="C120" s="151">
        <v>1014.312</v>
      </c>
      <c r="D120" s="151">
        <v>347.423</v>
      </c>
      <c r="E120" s="162">
        <f t="shared" si="4"/>
        <v>546.52799999999991</v>
      </c>
      <c r="F120" s="151">
        <v>1908.2629999999999</v>
      </c>
      <c r="G120" s="151">
        <v>262.16899999999998</v>
      </c>
      <c r="H120" s="151">
        <v>0</v>
      </c>
      <c r="I120" s="160">
        <v>2170.4319999999998</v>
      </c>
      <c r="J120" s="454"/>
      <c r="K120" s="452"/>
      <c r="L120" s="452"/>
      <c r="M120" s="453"/>
      <c r="N120" s="455"/>
    </row>
    <row r="121" spans="2:14">
      <c r="B121" s="165" t="s">
        <v>141</v>
      </c>
      <c r="C121" s="151">
        <v>1048.6310000000001</v>
      </c>
      <c r="D121" s="151">
        <v>363.76499999999999</v>
      </c>
      <c r="E121" s="162">
        <f t="shared" si="4"/>
        <v>566.4799999999999</v>
      </c>
      <c r="F121" s="151">
        <v>1978.876</v>
      </c>
      <c r="G121" s="151">
        <v>261.83</v>
      </c>
      <c r="H121" s="151">
        <v>0</v>
      </c>
      <c r="I121" s="160">
        <v>2240.7060000000001</v>
      </c>
      <c r="J121" s="454"/>
      <c r="K121" s="452"/>
      <c r="L121" s="452"/>
      <c r="M121" s="453"/>
      <c r="N121" s="455"/>
    </row>
    <row r="122" spans="2:14">
      <c r="B122" s="165" t="s">
        <v>142</v>
      </c>
      <c r="C122" s="151">
        <v>1052.7249999999999</v>
      </c>
      <c r="D122" s="151">
        <v>366.60599999999999</v>
      </c>
      <c r="E122" s="162">
        <f t="shared" si="4"/>
        <v>560.52300000000014</v>
      </c>
      <c r="F122" s="151">
        <v>1979.854</v>
      </c>
      <c r="G122" s="151">
        <v>106.267</v>
      </c>
      <c r="H122" s="151">
        <v>0</v>
      </c>
      <c r="I122" s="160">
        <v>2086.1210000000001</v>
      </c>
      <c r="J122" s="454"/>
      <c r="K122" s="452"/>
      <c r="L122" s="452"/>
      <c r="M122" s="453"/>
      <c r="N122" s="455"/>
    </row>
    <row r="123" spans="2:14">
      <c r="B123" s="165" t="s">
        <v>143</v>
      </c>
      <c r="C123" s="151">
        <v>1128.165</v>
      </c>
      <c r="D123" s="151">
        <v>385.18099999999998</v>
      </c>
      <c r="E123" s="162">
        <f t="shared" si="4"/>
        <v>600.51999999999987</v>
      </c>
      <c r="F123" s="151">
        <v>2108.8029999999999</v>
      </c>
      <c r="G123" s="151">
        <v>245.59299999999999</v>
      </c>
      <c r="H123" s="151">
        <v>-5.0629999999999997</v>
      </c>
      <c r="I123" s="160">
        <v>2354.3960000000002</v>
      </c>
      <c r="J123" s="454"/>
      <c r="K123" s="452"/>
      <c r="L123" s="452"/>
      <c r="M123" s="453"/>
      <c r="N123" s="455"/>
    </row>
    <row r="124" spans="2:14">
      <c r="B124" s="165" t="s">
        <v>144</v>
      </c>
      <c r="C124" s="151">
        <v>1200.21</v>
      </c>
      <c r="D124" s="151">
        <v>433.97300000000001</v>
      </c>
      <c r="E124" s="162">
        <f t="shared" si="4"/>
        <v>673.03399999999999</v>
      </c>
      <c r="F124" s="151">
        <v>2287.98</v>
      </c>
      <c r="G124" s="151">
        <v>269.596</v>
      </c>
      <c r="H124" s="151">
        <v>-19.236999999999998</v>
      </c>
      <c r="I124" s="160">
        <v>2557.576</v>
      </c>
      <c r="J124" s="454"/>
      <c r="K124" s="452"/>
      <c r="L124" s="452"/>
      <c r="M124" s="453"/>
      <c r="N124" s="455"/>
    </row>
    <row r="125" spans="2:14">
      <c r="B125" s="165" t="s">
        <v>145</v>
      </c>
      <c r="C125" s="151">
        <v>1279.3496176999997</v>
      </c>
      <c r="D125" s="151">
        <v>427.67475431574996</v>
      </c>
      <c r="E125" s="162">
        <f t="shared" si="4"/>
        <v>731.29377733425042</v>
      </c>
      <c r="F125" s="151">
        <v>2431.3851493500001</v>
      </c>
      <c r="G125" s="151">
        <v>299.25710255000001</v>
      </c>
      <c r="H125" s="151">
        <v>-6.9329999999999998</v>
      </c>
      <c r="I125" s="160">
        <v>2730.6422519999996</v>
      </c>
      <c r="J125" s="454"/>
      <c r="K125" s="452"/>
      <c r="L125" s="452"/>
      <c r="M125" s="453"/>
      <c r="N125" s="455"/>
    </row>
    <row r="126" spans="2:14">
      <c r="B126" s="165" t="s">
        <v>146</v>
      </c>
      <c r="C126" s="151">
        <v>1325.6474194</v>
      </c>
      <c r="D126" s="151">
        <v>431.46720932921158</v>
      </c>
      <c r="E126" s="162">
        <f t="shared" si="4"/>
        <v>720.19937944078868</v>
      </c>
      <c r="F126" s="151">
        <v>2470.3580081700002</v>
      </c>
      <c r="G126" s="151">
        <v>313.85066662999998</v>
      </c>
      <c r="H126" s="151">
        <v>-6.9560000000000004</v>
      </c>
      <c r="I126" s="160">
        <v>2784.2086749999999</v>
      </c>
      <c r="J126" s="454"/>
      <c r="K126" s="452"/>
      <c r="L126" s="452"/>
      <c r="M126" s="453"/>
      <c r="N126" s="455"/>
    </row>
    <row r="127" spans="2:14" ht="17.25" customHeight="1">
      <c r="B127" s="165" t="s">
        <v>147</v>
      </c>
      <c r="C127" s="151">
        <v>1362.9657998</v>
      </c>
      <c r="D127" s="151">
        <v>446.61352989191596</v>
      </c>
      <c r="E127" s="162">
        <f t="shared" si="4"/>
        <v>746.11463001808386</v>
      </c>
      <c r="F127" s="151">
        <v>2548.7379597099998</v>
      </c>
      <c r="G127" s="151">
        <v>327.40959929000002</v>
      </c>
      <c r="H127" s="151">
        <v>-6.9560000000000004</v>
      </c>
      <c r="I127" s="160">
        <v>2876.1475599999999</v>
      </c>
      <c r="J127" s="454"/>
      <c r="K127" s="452"/>
      <c r="L127" s="452"/>
      <c r="M127" s="453"/>
      <c r="N127" s="455"/>
    </row>
    <row r="128" spans="2:14" ht="15" customHeight="1">
      <c r="B128" s="165" t="s">
        <v>148</v>
      </c>
      <c r="C128" s="151">
        <v>1403.9524397000002</v>
      </c>
      <c r="D128" s="151">
        <v>466.42643466976006</v>
      </c>
      <c r="E128" s="162">
        <f t="shared" si="4"/>
        <v>782.43433450023952</v>
      </c>
      <c r="F128" s="151">
        <v>2645.8572088699998</v>
      </c>
      <c r="G128" s="151">
        <v>338.52368803000002</v>
      </c>
      <c r="H128" s="151">
        <v>-6.9560000000000004</v>
      </c>
      <c r="I128" s="160">
        <v>2984.3808960000001</v>
      </c>
      <c r="J128" s="454"/>
      <c r="K128" s="452"/>
      <c r="L128" s="452"/>
      <c r="M128" s="453"/>
      <c r="N128" s="455"/>
    </row>
    <row r="129" spans="2:14">
      <c r="B129" s="165" t="s">
        <v>149</v>
      </c>
      <c r="C129" s="151">
        <v>1447.9418621</v>
      </c>
      <c r="D129" s="151">
        <v>488.73958864592669</v>
      </c>
      <c r="E129" s="162">
        <f t="shared" si="4"/>
        <v>813.60789881407334</v>
      </c>
      <c r="F129" s="151">
        <v>2743.33334956</v>
      </c>
      <c r="G129" s="151">
        <v>351.15705744000002</v>
      </c>
      <c r="H129" s="151">
        <v>-6.9560000000000004</v>
      </c>
      <c r="I129" s="160">
        <v>3094.4904059999999</v>
      </c>
      <c r="J129" s="454"/>
      <c r="K129" s="452"/>
      <c r="L129" s="452"/>
      <c r="M129" s="453"/>
      <c r="N129" s="455"/>
    </row>
    <row r="130" spans="2:14" ht="16.149999999999999" thickBot="1">
      <c r="B130" s="266" t="s">
        <v>150</v>
      </c>
      <c r="C130" s="265">
        <v>1495.8062308000001</v>
      </c>
      <c r="D130" s="265">
        <v>512.91018314116457</v>
      </c>
      <c r="E130" s="265">
        <f t="shared" si="4"/>
        <v>840.56118872883508</v>
      </c>
      <c r="F130" s="265">
        <v>2842.3216026699997</v>
      </c>
      <c r="G130" s="265">
        <v>365.15396043000004</v>
      </c>
      <c r="H130" s="265">
        <v>-6.9560000000000004</v>
      </c>
      <c r="I130" s="415">
        <v>3207.4755620000001</v>
      </c>
      <c r="J130" s="454"/>
      <c r="K130" s="452"/>
      <c r="L130" s="452"/>
      <c r="M130" s="453"/>
      <c r="N130" s="455"/>
    </row>
    <row r="131" spans="2:14">
      <c r="B131" s="361" t="s">
        <v>151</v>
      </c>
      <c r="C131" s="364"/>
      <c r="D131" s="364"/>
      <c r="E131" s="364"/>
      <c r="F131" s="364"/>
      <c r="G131" s="364"/>
      <c r="H131" s="364"/>
      <c r="I131" s="370"/>
      <c r="K131" s="452"/>
      <c r="L131" s="452"/>
      <c r="M131" s="453"/>
    </row>
    <row r="132" spans="2:14" ht="15.75" customHeight="1">
      <c r="B132" s="361" t="s">
        <v>190</v>
      </c>
      <c r="C132" s="364"/>
      <c r="D132" s="364"/>
      <c r="E132" s="364"/>
      <c r="F132" s="364"/>
      <c r="G132" s="364"/>
      <c r="H132" s="364"/>
      <c r="I132" s="370"/>
      <c r="K132" s="452"/>
      <c r="L132" s="452"/>
      <c r="M132" s="453"/>
    </row>
    <row r="133" spans="2:14" ht="15.75" customHeight="1">
      <c r="B133" s="361" t="s">
        <v>191</v>
      </c>
      <c r="C133" s="364"/>
      <c r="D133" s="364"/>
      <c r="E133" s="364"/>
      <c r="F133" s="364"/>
      <c r="G133" s="364"/>
      <c r="H133" s="364"/>
      <c r="I133" s="370"/>
      <c r="K133" s="452"/>
      <c r="L133" s="452"/>
      <c r="M133" s="453"/>
    </row>
    <row r="134" spans="2:14" ht="31.15" customHeight="1">
      <c r="B134" s="585" t="s">
        <v>192</v>
      </c>
      <c r="C134" s="586"/>
      <c r="D134" s="586"/>
      <c r="E134" s="586"/>
      <c r="F134" s="586"/>
      <c r="G134" s="586"/>
      <c r="H134" s="586"/>
      <c r="I134" s="587"/>
      <c r="K134" s="452"/>
      <c r="L134" s="452"/>
      <c r="M134" s="453"/>
    </row>
    <row r="135" spans="2:14" ht="15.75" customHeight="1">
      <c r="B135" s="361" t="s">
        <v>193</v>
      </c>
      <c r="C135" s="364"/>
      <c r="D135" s="364"/>
      <c r="E135" s="364"/>
      <c r="F135" s="364"/>
      <c r="G135" s="364"/>
      <c r="H135" s="364"/>
      <c r="I135" s="370"/>
      <c r="K135" s="452"/>
      <c r="L135" s="452"/>
      <c r="M135" s="453"/>
    </row>
    <row r="136" spans="2:14" ht="15.75" customHeight="1">
      <c r="B136" s="361" t="s">
        <v>194</v>
      </c>
      <c r="C136" s="364"/>
      <c r="D136" s="364"/>
      <c r="E136" s="364"/>
      <c r="F136" s="364"/>
      <c r="G136" s="364"/>
      <c r="H136" s="364"/>
      <c r="I136" s="370"/>
      <c r="K136" s="452"/>
      <c r="L136" s="452"/>
      <c r="M136" s="453"/>
    </row>
    <row r="137" spans="2:14" ht="15.75" customHeight="1">
      <c r="B137" s="361" t="s">
        <v>195</v>
      </c>
      <c r="C137" s="364"/>
      <c r="D137" s="364"/>
      <c r="E137" s="364"/>
      <c r="F137" s="364"/>
      <c r="G137" s="364"/>
      <c r="H137" s="364"/>
      <c r="I137" s="370"/>
      <c r="K137" s="452"/>
      <c r="L137" s="452"/>
      <c r="M137" s="453"/>
    </row>
    <row r="138" spans="2:14" ht="15.75" customHeight="1" thickBot="1">
      <c r="B138" s="372" t="s">
        <v>196</v>
      </c>
      <c r="C138" s="373"/>
      <c r="D138" s="373"/>
      <c r="E138" s="373"/>
      <c r="F138" s="373"/>
      <c r="G138" s="373"/>
      <c r="H138" s="373"/>
      <c r="I138" s="374"/>
      <c r="K138" s="452"/>
      <c r="L138" s="452"/>
      <c r="M138" s="453"/>
    </row>
    <row r="139" spans="2:14">
      <c r="B139" s="168"/>
      <c r="C139" s="166"/>
      <c r="D139" s="166"/>
      <c r="E139" s="166"/>
      <c r="F139" s="166"/>
      <c r="G139" s="166"/>
      <c r="H139" s="166"/>
      <c r="I139" s="166"/>
    </row>
    <row r="140" spans="2:14" ht="18.75" customHeight="1">
      <c r="B140" s="584"/>
      <c r="C140" s="584"/>
      <c r="D140" s="584"/>
      <c r="E140" s="584"/>
      <c r="F140" s="584"/>
      <c r="G140" s="584"/>
      <c r="H140" s="584"/>
      <c r="I140" s="584"/>
    </row>
    <row r="141" spans="2:14" ht="18.75" customHeight="1">
      <c r="B141" s="584"/>
      <c r="C141" s="584"/>
      <c r="D141" s="584"/>
      <c r="E141" s="584"/>
      <c r="F141" s="584"/>
      <c r="G141" s="584"/>
      <c r="H141" s="584"/>
      <c r="I141" s="584"/>
    </row>
    <row r="142" spans="2:14" ht="18.75" customHeight="1">
      <c r="B142" s="584"/>
      <c r="C142" s="584"/>
      <c r="D142" s="584"/>
      <c r="E142" s="584"/>
      <c r="F142" s="584"/>
      <c r="G142" s="584"/>
      <c r="H142" s="584"/>
      <c r="I142" s="584"/>
    </row>
    <row r="143" spans="2:14" ht="18.75" customHeight="1">
      <c r="B143" s="584"/>
      <c r="C143" s="584"/>
      <c r="D143" s="584"/>
      <c r="E143" s="584"/>
      <c r="F143" s="584"/>
      <c r="G143" s="584"/>
      <c r="H143" s="584"/>
      <c r="I143" s="584"/>
    </row>
    <row r="144" spans="2:14" ht="18.75" customHeight="1">
      <c r="B144" s="584"/>
      <c r="C144" s="584"/>
      <c r="D144" s="584"/>
      <c r="E144" s="584"/>
      <c r="F144" s="584"/>
      <c r="G144" s="584"/>
      <c r="H144" s="584"/>
      <c r="I144" s="584"/>
    </row>
    <row r="145" spans="2:9" ht="18.75" customHeight="1">
      <c r="B145" s="584"/>
      <c r="C145" s="584"/>
      <c r="D145" s="584"/>
      <c r="E145" s="584"/>
      <c r="F145" s="584"/>
      <c r="G145" s="584"/>
      <c r="H145" s="584"/>
      <c r="I145" s="584"/>
    </row>
    <row r="146" spans="2:9" ht="18.75" customHeight="1">
      <c r="B146" s="584"/>
      <c r="C146" s="584"/>
      <c r="D146" s="584"/>
      <c r="E146" s="584"/>
      <c r="F146" s="584"/>
      <c r="G146" s="584"/>
      <c r="H146" s="584"/>
      <c r="I146" s="584"/>
    </row>
    <row r="147" spans="2:9">
      <c r="C147" s="166"/>
      <c r="D147" s="166"/>
      <c r="E147" s="166"/>
      <c r="F147" s="166"/>
      <c r="G147" s="166"/>
      <c r="H147" s="166"/>
      <c r="I147" s="166"/>
    </row>
    <row r="148" spans="2:9">
      <c r="C148" s="166"/>
      <c r="D148" s="166"/>
      <c r="E148" s="166"/>
      <c r="F148" s="166"/>
      <c r="G148" s="166"/>
      <c r="H148" s="166"/>
      <c r="I148" s="166"/>
    </row>
    <row r="149" spans="2:9">
      <c r="C149" s="166"/>
      <c r="D149" s="166"/>
      <c r="E149" s="166"/>
      <c r="F149" s="166"/>
      <c r="G149" s="166"/>
      <c r="H149" s="166"/>
      <c r="I149" s="166"/>
    </row>
    <row r="150" spans="2:9">
      <c r="C150" s="166"/>
      <c r="D150" s="166"/>
      <c r="E150" s="166"/>
      <c r="F150" s="166"/>
      <c r="G150" s="166"/>
      <c r="H150" s="166"/>
      <c r="I150" s="166"/>
    </row>
    <row r="151" spans="2:9">
      <c r="C151" s="166"/>
      <c r="D151" s="166"/>
      <c r="E151" s="166"/>
      <c r="F151" s="166"/>
      <c r="G151" s="166"/>
      <c r="H151" s="166"/>
      <c r="I151" s="166"/>
    </row>
  </sheetData>
  <mergeCells count="9">
    <mergeCell ref="B2:I2"/>
    <mergeCell ref="B146:I146"/>
    <mergeCell ref="B145:I145"/>
    <mergeCell ref="B144:I144"/>
    <mergeCell ref="B143:I143"/>
    <mergeCell ref="B142:I142"/>
    <mergeCell ref="B141:I141"/>
    <mergeCell ref="B140:I140"/>
    <mergeCell ref="B134:I134"/>
  </mergeCells>
  <hyperlinks>
    <hyperlink ref="A1" location="Contents!A1" display="Back to contents" xr:uid="{5DCB07F4-21E5-405E-99A2-97EF933C3352}"/>
  </hyperlinks>
  <pageMargins left="0.70866141732283472" right="0.70866141732283472" top="0.74803149606299213" bottom="0.74803149606299213" header="0.31496062992125984" footer="0.31496062992125984"/>
  <pageSetup paperSize="9" scale="37" orientation="portrait" r:id="rId1"/>
  <headerFooter>
    <oddHeader>&amp;C&amp;8March 2018 Economic and fiscal outlook: Supplementary economy tables</oddHeader>
  </headerFooter>
  <rowBreaks count="1" manualBreakCount="1">
    <brk id="84" max="8" man="1"/>
  </rowBreaks>
  <colBreaks count="1" manualBreakCount="1">
    <brk id="9"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3BCDF-8171-46B9-893F-91ACDAC6E800}">
  <sheetPr>
    <tabColor theme="6"/>
    <pageSetUpPr fitToPage="1"/>
  </sheetPr>
  <dimension ref="A1:V132"/>
  <sheetViews>
    <sheetView zoomScaleNormal="100" zoomScaleSheetLayoutView="100" workbookViewId="0"/>
  </sheetViews>
  <sheetFormatPr defaultColWidth="8.875" defaultRowHeight="13.9"/>
  <cols>
    <col min="1" max="1" width="9.125" style="255" customWidth="1"/>
    <col min="2" max="3" width="15" style="255" customWidth="1"/>
    <col min="4" max="16384" width="8.875" style="255"/>
  </cols>
  <sheetData>
    <row r="1" spans="1:14" ht="33.75" customHeight="1" thickBot="1">
      <c r="A1" s="19" t="s">
        <v>24</v>
      </c>
      <c r="B1" s="169"/>
      <c r="C1" s="170"/>
      <c r="D1" s="17"/>
      <c r="E1" s="17"/>
      <c r="F1" s="17"/>
      <c r="G1" s="17"/>
      <c r="H1" s="17"/>
      <c r="I1" s="17"/>
      <c r="J1" s="17"/>
      <c r="K1" s="17"/>
      <c r="L1" s="17"/>
      <c r="M1" s="17"/>
      <c r="N1" s="17"/>
    </row>
    <row r="2" spans="1:14" ht="40.5" customHeight="1" thickBot="1">
      <c r="A2" s="18"/>
      <c r="B2" s="590" t="s">
        <v>197</v>
      </c>
      <c r="C2" s="591"/>
      <c r="D2" s="17"/>
      <c r="E2" s="17"/>
      <c r="F2" s="17"/>
      <c r="G2" s="17"/>
      <c r="H2" s="17"/>
      <c r="I2" s="17"/>
      <c r="J2" s="17"/>
      <c r="K2" s="17"/>
      <c r="L2" s="17"/>
      <c r="M2" s="17"/>
      <c r="N2" s="17"/>
    </row>
    <row r="3" spans="1:14" ht="15.75" customHeight="1">
      <c r="A3" s="17"/>
      <c r="B3" s="6" t="s">
        <v>45</v>
      </c>
      <c r="C3" s="148">
        <v>395.404</v>
      </c>
      <c r="D3" s="17"/>
      <c r="E3" s="17"/>
      <c r="F3" s="17"/>
      <c r="G3" s="17"/>
      <c r="H3" s="17"/>
      <c r="I3" s="17"/>
      <c r="J3" s="17"/>
      <c r="K3" s="17"/>
      <c r="L3" s="17"/>
      <c r="M3" s="17"/>
      <c r="N3" s="17"/>
    </row>
    <row r="4" spans="1:14" ht="15.75" customHeight="1">
      <c r="A4" s="17"/>
      <c r="B4" s="6" t="s">
        <v>46</v>
      </c>
      <c r="C4" s="148">
        <v>395.73</v>
      </c>
      <c r="D4" s="540"/>
      <c r="E4" s="17"/>
      <c r="F4" s="17"/>
      <c r="G4" s="17"/>
      <c r="H4" s="17"/>
      <c r="I4" s="17"/>
      <c r="J4" s="17"/>
      <c r="K4" s="17"/>
      <c r="L4" s="17"/>
      <c r="M4" s="17"/>
      <c r="N4" s="17"/>
    </row>
    <row r="5" spans="1:14" ht="15.75" customHeight="1">
      <c r="A5" s="17"/>
      <c r="B5" s="6" t="s">
        <v>47</v>
      </c>
      <c r="C5" s="148">
        <v>401.07799999999997</v>
      </c>
      <c r="D5" s="540"/>
      <c r="E5" s="17"/>
      <c r="F5" s="17"/>
      <c r="G5" s="17"/>
      <c r="H5" s="17"/>
      <c r="I5" s="17"/>
      <c r="J5" s="17"/>
      <c r="K5" s="17"/>
      <c r="L5" s="17"/>
      <c r="M5" s="17"/>
      <c r="N5" s="17"/>
    </row>
    <row r="6" spans="1:14" ht="15.75" customHeight="1">
      <c r="A6" s="17"/>
      <c r="B6" s="6" t="s">
        <v>48</v>
      </c>
      <c r="C6" s="148">
        <v>401.38799999999998</v>
      </c>
      <c r="D6" s="20"/>
      <c r="E6" s="17"/>
      <c r="F6" s="17"/>
      <c r="G6" s="17"/>
      <c r="H6" s="17"/>
      <c r="I6" s="17"/>
      <c r="J6" s="17"/>
      <c r="K6" s="17"/>
      <c r="L6" s="17"/>
      <c r="M6" s="17"/>
      <c r="N6" s="17"/>
    </row>
    <row r="7" spans="1:14" ht="15">
      <c r="A7" s="17"/>
      <c r="B7" s="6" t="s">
        <v>49</v>
      </c>
      <c r="C7" s="148">
        <v>384.78300000000002</v>
      </c>
      <c r="D7" s="20"/>
      <c r="E7" s="17"/>
      <c r="F7" s="17"/>
      <c r="G7" s="17"/>
      <c r="H7" s="17"/>
      <c r="I7" s="17"/>
      <c r="J7" s="17"/>
      <c r="K7" s="17"/>
      <c r="L7" s="17"/>
      <c r="M7" s="17"/>
      <c r="N7" s="17"/>
    </row>
    <row r="8" spans="1:14" ht="15">
      <c r="A8" s="17"/>
      <c r="B8" s="6" t="s">
        <v>50</v>
      </c>
      <c r="C8" s="148">
        <v>378.40600000000001</v>
      </c>
      <c r="D8" s="17"/>
      <c r="E8" s="17"/>
      <c r="F8" s="17"/>
      <c r="G8" s="17"/>
      <c r="H8" s="17"/>
      <c r="I8" s="17"/>
      <c r="J8" s="17"/>
      <c r="K8" s="17"/>
      <c r="L8" s="17"/>
      <c r="M8" s="17"/>
      <c r="N8" s="17"/>
    </row>
    <row r="9" spans="1:14" ht="15">
      <c r="A9" s="17"/>
      <c r="B9" s="6" t="s">
        <v>51</v>
      </c>
      <c r="C9" s="148">
        <v>391.10500000000002</v>
      </c>
      <c r="D9" s="17"/>
      <c r="E9" s="17"/>
      <c r="F9" s="17"/>
      <c r="G9" s="17"/>
      <c r="H9" s="17"/>
      <c r="I9" s="17"/>
      <c r="J9" s="17"/>
      <c r="K9" s="17"/>
      <c r="L9" s="17"/>
      <c r="M9" s="17"/>
      <c r="N9" s="17"/>
    </row>
    <row r="10" spans="1:14" ht="15">
      <c r="A10" s="17"/>
      <c r="B10" s="6" t="s">
        <v>52</v>
      </c>
      <c r="C10" s="148">
        <v>394.50799999999998</v>
      </c>
      <c r="D10" s="20"/>
      <c r="E10" s="17"/>
      <c r="F10" s="17"/>
      <c r="G10" s="17"/>
      <c r="H10" s="17"/>
      <c r="I10" s="17"/>
      <c r="J10" s="17"/>
      <c r="K10" s="17"/>
      <c r="L10" s="17"/>
      <c r="M10" s="17"/>
      <c r="N10" s="17"/>
    </row>
    <row r="11" spans="1:14" ht="15">
      <c r="A11" s="17"/>
      <c r="B11" s="6" t="s">
        <v>53</v>
      </c>
      <c r="C11" s="148">
        <v>393.00900000000001</v>
      </c>
      <c r="D11" s="17"/>
      <c r="E11" s="17"/>
      <c r="F11" s="17"/>
      <c r="G11" s="17"/>
      <c r="H11" s="17"/>
      <c r="I11" s="17"/>
      <c r="J11" s="17"/>
      <c r="K11" s="17"/>
      <c r="L11" s="17"/>
      <c r="M11" s="17"/>
      <c r="N11" s="17"/>
    </row>
    <row r="12" spans="1:14" ht="15">
      <c r="A12" s="17"/>
      <c r="B12" s="6" t="s">
        <v>54</v>
      </c>
      <c r="C12" s="148">
        <v>393.827</v>
      </c>
      <c r="D12" s="17"/>
      <c r="E12" s="17"/>
      <c r="F12" s="17"/>
      <c r="G12" s="17"/>
      <c r="H12" s="17"/>
      <c r="I12" s="17"/>
      <c r="J12" s="17"/>
      <c r="K12" s="17"/>
      <c r="L12" s="17"/>
      <c r="M12" s="17"/>
      <c r="N12" s="17"/>
    </row>
    <row r="13" spans="1:14" ht="15">
      <c r="A13" s="17"/>
      <c r="B13" s="6" t="s">
        <v>55</v>
      </c>
      <c r="C13" s="148">
        <v>406.887</v>
      </c>
      <c r="D13" s="17"/>
      <c r="E13" s="17"/>
      <c r="F13" s="17"/>
      <c r="G13" s="17"/>
      <c r="H13" s="17"/>
      <c r="I13" s="17"/>
      <c r="J13" s="17"/>
      <c r="K13" s="17"/>
      <c r="L13" s="17"/>
      <c r="M13" s="17"/>
      <c r="N13" s="17"/>
    </row>
    <row r="14" spans="1:14" ht="15">
      <c r="A14" s="17"/>
      <c r="B14" s="6" t="s">
        <v>56</v>
      </c>
      <c r="C14" s="148">
        <v>414.83</v>
      </c>
      <c r="D14" s="20"/>
      <c r="E14" s="17"/>
      <c r="F14" s="17"/>
      <c r="G14" s="17"/>
      <c r="H14" s="17"/>
      <c r="I14" s="17"/>
      <c r="J14" s="17"/>
      <c r="K14" s="17"/>
      <c r="L14" s="17"/>
      <c r="M14" s="17"/>
      <c r="N14" s="17"/>
    </row>
    <row r="15" spans="1:14" ht="15">
      <c r="A15" s="17"/>
      <c r="B15" s="6" t="s">
        <v>57</v>
      </c>
      <c r="C15" s="148">
        <v>412.279</v>
      </c>
      <c r="D15" s="17"/>
      <c r="E15" s="17"/>
      <c r="F15" s="17"/>
      <c r="G15" s="17"/>
      <c r="H15" s="17"/>
      <c r="I15" s="17"/>
      <c r="J15" s="17"/>
      <c r="K15" s="17"/>
      <c r="L15" s="17"/>
      <c r="M15" s="17"/>
      <c r="N15" s="17"/>
    </row>
    <row r="16" spans="1:14" ht="15">
      <c r="A16" s="17"/>
      <c r="B16" s="6" t="s">
        <v>58</v>
      </c>
      <c r="C16" s="148">
        <v>404.79</v>
      </c>
      <c r="D16" s="17"/>
      <c r="E16" s="17"/>
      <c r="F16" s="17"/>
      <c r="G16" s="17"/>
      <c r="H16" s="17"/>
      <c r="I16" s="17"/>
      <c r="J16" s="17"/>
      <c r="K16" s="17"/>
      <c r="L16" s="17"/>
      <c r="M16" s="17"/>
      <c r="N16" s="17"/>
    </row>
    <row r="17" spans="1:14" ht="15">
      <c r="A17" s="17"/>
      <c r="B17" s="6" t="s">
        <v>59</v>
      </c>
      <c r="C17" s="148">
        <v>417.11799999999999</v>
      </c>
      <c r="D17" s="17"/>
      <c r="E17" s="17"/>
      <c r="F17" s="17"/>
      <c r="G17" s="17"/>
      <c r="H17" s="17"/>
      <c r="I17" s="17"/>
      <c r="J17" s="17"/>
      <c r="K17" s="17"/>
      <c r="L17" s="17"/>
      <c r="M17" s="17"/>
      <c r="N17" s="17"/>
    </row>
    <row r="18" spans="1:14" ht="15">
      <c r="A18" s="17"/>
      <c r="B18" s="6" t="s">
        <v>60</v>
      </c>
      <c r="C18" s="148">
        <v>428.40300000000002</v>
      </c>
      <c r="D18" s="17"/>
      <c r="E18" s="17"/>
      <c r="F18" s="17"/>
      <c r="G18" s="17"/>
      <c r="H18" s="17"/>
      <c r="I18" s="17"/>
      <c r="J18" s="17"/>
      <c r="K18" s="17"/>
      <c r="L18" s="17"/>
      <c r="M18" s="17"/>
      <c r="N18" s="17"/>
    </row>
    <row r="19" spans="1:14" ht="15">
      <c r="A19" s="17"/>
      <c r="B19" s="6" t="s">
        <v>61</v>
      </c>
      <c r="C19" s="148">
        <v>422.93299999999999</v>
      </c>
      <c r="D19" s="17"/>
      <c r="E19" s="17"/>
      <c r="F19" s="17"/>
      <c r="G19" s="17"/>
      <c r="H19" s="17"/>
      <c r="I19" s="17"/>
      <c r="J19" s="17"/>
      <c r="K19" s="17"/>
      <c r="L19" s="17"/>
      <c r="M19" s="17"/>
      <c r="N19" s="17"/>
    </row>
    <row r="20" spans="1:14" ht="15">
      <c r="A20" s="17"/>
      <c r="B20" s="6" t="s">
        <v>62</v>
      </c>
      <c r="C20" s="148">
        <v>417.55900000000003</v>
      </c>
      <c r="D20" s="17"/>
      <c r="E20" s="17"/>
      <c r="F20" s="17"/>
      <c r="G20" s="17"/>
      <c r="H20" s="17"/>
      <c r="I20" s="17"/>
      <c r="J20" s="17"/>
      <c r="K20" s="17"/>
      <c r="L20" s="17"/>
      <c r="M20" s="17"/>
      <c r="N20" s="17"/>
    </row>
    <row r="21" spans="1:14" ht="15">
      <c r="A21" s="17"/>
      <c r="B21" s="6" t="s">
        <v>63</v>
      </c>
      <c r="C21" s="148">
        <v>429.33499999999998</v>
      </c>
      <c r="D21" s="17"/>
      <c r="E21" s="17"/>
      <c r="F21" s="17"/>
      <c r="G21" s="17"/>
      <c r="H21" s="17"/>
      <c r="I21" s="17"/>
      <c r="J21" s="17"/>
      <c r="K21" s="17"/>
      <c r="L21" s="17"/>
      <c r="M21" s="17"/>
      <c r="N21" s="17"/>
    </row>
    <row r="22" spans="1:14" ht="15">
      <c r="A22" s="17"/>
      <c r="B22" s="6" t="s">
        <v>64</v>
      </c>
      <c r="C22" s="148">
        <v>443.88799999999998</v>
      </c>
      <c r="D22" s="17"/>
      <c r="E22" s="17"/>
      <c r="F22" s="17"/>
      <c r="G22" s="17"/>
      <c r="H22" s="17"/>
      <c r="I22" s="17"/>
      <c r="J22" s="17"/>
      <c r="K22" s="17"/>
      <c r="L22" s="17"/>
      <c r="M22" s="17"/>
      <c r="N22" s="17"/>
    </row>
    <row r="23" spans="1:14" ht="15">
      <c r="A23" s="17"/>
      <c r="B23" s="6" t="s">
        <v>65</v>
      </c>
      <c r="C23" s="148">
        <v>434.55700000000002</v>
      </c>
      <c r="D23" s="17"/>
      <c r="E23" s="17"/>
      <c r="F23" s="17"/>
      <c r="G23" s="17"/>
      <c r="H23" s="17"/>
      <c r="I23" s="17"/>
      <c r="J23" s="17"/>
      <c r="K23" s="17"/>
      <c r="L23" s="17"/>
      <c r="M23" s="17"/>
      <c r="N23" s="17"/>
    </row>
    <row r="24" spans="1:14" ht="15">
      <c r="A24" s="17"/>
      <c r="B24" s="6" t="s">
        <v>66</v>
      </c>
      <c r="C24" s="148">
        <v>436.8</v>
      </c>
      <c r="D24" s="17"/>
      <c r="E24" s="17"/>
      <c r="F24" s="17"/>
      <c r="G24" s="17"/>
      <c r="H24" s="17"/>
      <c r="I24" s="17"/>
      <c r="J24" s="17"/>
      <c r="K24" s="17"/>
      <c r="L24" s="17"/>
      <c r="M24" s="17"/>
      <c r="N24" s="17"/>
    </row>
    <row r="25" spans="1:14" ht="15">
      <c r="A25" s="17"/>
      <c r="B25" s="6" t="s">
        <v>67</v>
      </c>
      <c r="C25" s="148">
        <v>448.24099999999999</v>
      </c>
      <c r="D25" s="17"/>
      <c r="E25" s="17"/>
      <c r="F25" s="17"/>
      <c r="G25" s="17"/>
      <c r="H25" s="17"/>
      <c r="I25" s="17"/>
      <c r="J25" s="17"/>
      <c r="K25" s="17"/>
      <c r="L25" s="17"/>
      <c r="M25" s="17"/>
      <c r="N25" s="17"/>
    </row>
    <row r="26" spans="1:14" ht="15">
      <c r="A26" s="17"/>
      <c r="B26" s="6" t="s">
        <v>68</v>
      </c>
      <c r="C26" s="148">
        <v>461.76299999999998</v>
      </c>
      <c r="D26" s="17"/>
      <c r="E26" s="17"/>
      <c r="F26" s="17"/>
      <c r="G26" s="17"/>
      <c r="H26" s="17"/>
      <c r="I26" s="17"/>
      <c r="J26" s="17"/>
      <c r="K26" s="17"/>
      <c r="L26" s="17"/>
      <c r="M26" s="17"/>
      <c r="N26" s="17"/>
    </row>
    <row r="27" spans="1:14" ht="15">
      <c r="A27" s="17"/>
      <c r="B27" s="6" t="s">
        <v>69</v>
      </c>
      <c r="C27" s="148">
        <v>457.04899999999998</v>
      </c>
      <c r="D27" s="17"/>
      <c r="E27" s="17"/>
      <c r="F27" s="17"/>
      <c r="G27" s="17"/>
      <c r="H27" s="17"/>
      <c r="I27" s="17"/>
      <c r="J27" s="17"/>
      <c r="K27" s="17"/>
      <c r="L27" s="17"/>
      <c r="M27" s="17"/>
      <c r="N27" s="17"/>
    </row>
    <row r="28" spans="1:14" ht="15">
      <c r="A28" s="17"/>
      <c r="B28" s="6" t="s">
        <v>70</v>
      </c>
      <c r="C28" s="148">
        <v>458.35899999999998</v>
      </c>
      <c r="D28" s="17"/>
      <c r="E28" s="17"/>
      <c r="F28" s="17"/>
      <c r="G28" s="17"/>
      <c r="H28" s="17"/>
      <c r="I28" s="17"/>
      <c r="J28" s="17"/>
      <c r="K28" s="17"/>
      <c r="L28" s="17"/>
      <c r="M28" s="17"/>
      <c r="N28" s="17"/>
    </row>
    <row r="29" spans="1:14" ht="15">
      <c r="A29" s="17"/>
      <c r="B29" s="6" t="s">
        <v>71</v>
      </c>
      <c r="C29" s="148">
        <v>467.238</v>
      </c>
      <c r="D29" s="17"/>
      <c r="E29" s="17"/>
      <c r="F29" s="17"/>
      <c r="G29" s="17"/>
      <c r="H29" s="17"/>
      <c r="I29" s="17"/>
      <c r="J29" s="17"/>
      <c r="K29" s="17"/>
      <c r="L29" s="17"/>
      <c r="M29" s="17"/>
      <c r="N29" s="17"/>
    </row>
    <row r="30" spans="1:14" ht="15">
      <c r="A30" s="17"/>
      <c r="B30" s="6" t="s">
        <v>72</v>
      </c>
      <c r="C30" s="148">
        <v>479.86799999999999</v>
      </c>
      <c r="D30" s="17"/>
      <c r="E30" s="17"/>
      <c r="F30" s="17"/>
      <c r="G30" s="17"/>
      <c r="H30" s="17"/>
      <c r="I30" s="17"/>
      <c r="J30" s="17"/>
      <c r="K30" s="17"/>
      <c r="L30" s="17"/>
      <c r="M30" s="17"/>
      <c r="N30" s="17"/>
    </row>
    <row r="31" spans="1:14" ht="15">
      <c r="A31" s="17"/>
      <c r="B31" s="6" t="s">
        <v>73</v>
      </c>
      <c r="C31" s="148">
        <v>469.93900000000002</v>
      </c>
      <c r="D31" s="540"/>
      <c r="E31" s="17"/>
      <c r="F31" s="17"/>
      <c r="G31" s="540"/>
      <c r="H31" s="540"/>
      <c r="I31" s="540"/>
      <c r="J31" s="540"/>
      <c r="K31" s="540"/>
      <c r="L31" s="540"/>
      <c r="M31" s="540"/>
      <c r="N31" s="540"/>
    </row>
    <row r="32" spans="1:14" ht="15">
      <c r="A32" s="17"/>
      <c r="B32" s="6" t="s">
        <v>74</v>
      </c>
      <c r="C32" s="148">
        <v>472.238</v>
      </c>
      <c r="D32" s="540"/>
      <c r="E32" s="17"/>
      <c r="F32" s="17"/>
      <c r="G32" s="540"/>
      <c r="H32" s="540"/>
      <c r="I32" s="540"/>
      <c r="J32" s="540"/>
      <c r="K32" s="540"/>
      <c r="L32" s="540"/>
      <c r="M32" s="540"/>
      <c r="N32" s="540"/>
    </row>
    <row r="33" spans="1:6" ht="15">
      <c r="A33" s="17"/>
      <c r="B33" s="6" t="s">
        <v>75</v>
      </c>
      <c r="C33" s="148">
        <v>480.452</v>
      </c>
      <c r="D33" s="540"/>
      <c r="E33" s="17"/>
      <c r="F33" s="17"/>
    </row>
    <row r="34" spans="1:6" ht="15">
      <c r="A34" s="17"/>
      <c r="B34" s="6" t="s">
        <v>76</v>
      </c>
      <c r="C34" s="148">
        <v>493.822</v>
      </c>
      <c r="D34" s="540"/>
      <c r="E34" s="17"/>
      <c r="F34" s="17"/>
    </row>
    <row r="35" spans="1:6" ht="15">
      <c r="A35" s="17"/>
      <c r="B35" s="6" t="s">
        <v>77</v>
      </c>
      <c r="C35" s="148">
        <v>485.58800000000002</v>
      </c>
      <c r="D35" s="540"/>
      <c r="E35" s="17"/>
      <c r="F35" s="17"/>
    </row>
    <row r="36" spans="1:6" ht="14.45">
      <c r="A36" s="17"/>
      <c r="B36" s="6" t="s">
        <v>78</v>
      </c>
      <c r="C36" s="148">
        <v>490.52</v>
      </c>
      <c r="D36" s="540"/>
      <c r="E36" s="17"/>
      <c r="F36" s="17"/>
    </row>
    <row r="37" spans="1:6" ht="14.45">
      <c r="A37" s="17"/>
      <c r="B37" s="6" t="s">
        <v>79</v>
      </c>
      <c r="C37" s="148">
        <v>497.04700000000003</v>
      </c>
      <c r="D37" s="540"/>
      <c r="E37" s="17"/>
      <c r="F37" s="17"/>
    </row>
    <row r="38" spans="1:6" ht="14.45">
      <c r="A38" s="17"/>
      <c r="B38" s="6" t="s">
        <v>80</v>
      </c>
      <c r="C38" s="148">
        <v>518.49</v>
      </c>
      <c r="D38" s="540"/>
      <c r="E38" s="17"/>
      <c r="F38" s="17"/>
    </row>
    <row r="39" spans="1:6" ht="14.45">
      <c r="A39" s="17"/>
      <c r="B39" s="6" t="s">
        <v>81</v>
      </c>
      <c r="C39" s="148">
        <v>507.548</v>
      </c>
      <c r="D39" s="540"/>
      <c r="E39" s="17"/>
      <c r="F39" s="17"/>
    </row>
    <row r="40" spans="1:6" ht="14.45">
      <c r="A40" s="17"/>
      <c r="B40" s="6" t="s">
        <v>82</v>
      </c>
      <c r="C40" s="148">
        <v>510.61500000000001</v>
      </c>
      <c r="D40" s="540"/>
      <c r="E40" s="17"/>
      <c r="F40" s="17"/>
    </row>
    <row r="41" spans="1:6" ht="14.45">
      <c r="A41" s="17"/>
      <c r="B41" s="6" t="s">
        <v>83</v>
      </c>
      <c r="C41" s="148">
        <v>520.71100000000001</v>
      </c>
      <c r="D41" s="540"/>
      <c r="E41" s="17"/>
      <c r="F41" s="17"/>
    </row>
    <row r="42" spans="1:6" ht="14.45">
      <c r="A42" s="17"/>
      <c r="B42" s="6" t="s">
        <v>84</v>
      </c>
      <c r="C42" s="148">
        <v>543.60799999999995</v>
      </c>
      <c r="D42" s="540"/>
      <c r="E42" s="17"/>
      <c r="F42" s="17"/>
    </row>
    <row r="43" spans="1:6" ht="14.45">
      <c r="A43" s="17"/>
      <c r="B43" s="6" t="s">
        <v>85</v>
      </c>
      <c r="C43" s="148">
        <v>523.87400000000002</v>
      </c>
      <c r="D43" s="540"/>
      <c r="E43" s="17"/>
      <c r="F43" s="17"/>
    </row>
    <row r="44" spans="1:6" ht="14.45">
      <c r="A44" s="17"/>
      <c r="B44" s="6" t="s">
        <v>86</v>
      </c>
      <c r="C44" s="148">
        <v>527.774</v>
      </c>
      <c r="D44" s="540"/>
      <c r="E44" s="17"/>
      <c r="F44" s="17"/>
    </row>
    <row r="45" spans="1:6" ht="14.45">
      <c r="A45" s="17"/>
      <c r="B45" s="6" t="s">
        <v>87</v>
      </c>
      <c r="C45" s="148">
        <v>540.61900000000003</v>
      </c>
      <c r="D45" s="540"/>
      <c r="E45" s="17"/>
      <c r="F45" s="17"/>
    </row>
    <row r="46" spans="1:6" ht="14.45">
      <c r="A46" s="17"/>
      <c r="B46" s="6" t="s">
        <v>88</v>
      </c>
      <c r="C46" s="148">
        <v>560.03700000000003</v>
      </c>
      <c r="D46" s="540"/>
      <c r="E46" s="17"/>
      <c r="F46" s="17"/>
    </row>
    <row r="47" spans="1:6" ht="14.45">
      <c r="A47" s="17"/>
      <c r="B47" s="6" t="s">
        <v>89</v>
      </c>
      <c r="C47" s="148">
        <v>545.24699999999996</v>
      </c>
      <c r="D47" s="540"/>
      <c r="E47" s="17"/>
      <c r="F47" s="17"/>
    </row>
    <row r="48" spans="1:6" ht="14.45">
      <c r="A48" s="17"/>
      <c r="B48" s="6" t="s">
        <v>90</v>
      </c>
      <c r="C48" s="148">
        <v>550.34199999999998</v>
      </c>
      <c r="D48" s="540"/>
      <c r="E48" s="17"/>
      <c r="F48" s="17"/>
    </row>
    <row r="49" spans="1:6" ht="14.45">
      <c r="A49" s="17"/>
      <c r="B49" s="6" t="s">
        <v>91</v>
      </c>
      <c r="C49" s="148">
        <v>557.47299999999996</v>
      </c>
      <c r="D49" s="540"/>
      <c r="E49" s="17"/>
      <c r="F49" s="17"/>
    </row>
    <row r="50" spans="1:6" ht="14.45">
      <c r="A50" s="17"/>
      <c r="B50" s="6" t="s">
        <v>92</v>
      </c>
      <c r="C50" s="148">
        <v>580.85900000000004</v>
      </c>
      <c r="D50" s="540"/>
      <c r="E50" s="17"/>
      <c r="F50" s="17"/>
    </row>
    <row r="51" spans="1:6" ht="14.45">
      <c r="A51" s="17"/>
      <c r="B51" s="6" t="s">
        <v>93</v>
      </c>
      <c r="C51" s="148">
        <v>555.83500000000004</v>
      </c>
      <c r="D51" s="540"/>
      <c r="E51" s="17"/>
      <c r="F51" s="17"/>
    </row>
    <row r="52" spans="1:6" ht="14.45">
      <c r="A52" s="17"/>
      <c r="B52" s="6" t="s">
        <v>94</v>
      </c>
      <c r="C52" s="148">
        <v>470.505</v>
      </c>
      <c r="D52" s="540"/>
      <c r="E52" s="17"/>
      <c r="F52" s="17"/>
    </row>
    <row r="53" spans="1:6" ht="14.45">
      <c r="A53" s="17"/>
      <c r="B53" s="6" t="s">
        <v>95</v>
      </c>
      <c r="C53" s="148">
        <v>523.26800000000003</v>
      </c>
      <c r="D53" s="540"/>
      <c r="E53" s="17"/>
      <c r="F53" s="17"/>
    </row>
    <row r="54" spans="1:6" ht="14.45">
      <c r="A54" s="17"/>
      <c r="B54" s="6" t="s">
        <v>96</v>
      </c>
      <c r="C54" s="148">
        <v>554.67999999999995</v>
      </c>
      <c r="D54" s="540"/>
      <c r="E54" s="17"/>
      <c r="F54" s="17"/>
    </row>
    <row r="55" spans="1:6" ht="14.45">
      <c r="A55" s="17"/>
      <c r="B55" s="6" t="s">
        <v>97</v>
      </c>
      <c r="C55" s="148">
        <v>536.63099999999997</v>
      </c>
      <c r="D55" s="540"/>
      <c r="E55" s="17"/>
      <c r="F55" s="17"/>
    </row>
    <row r="56" spans="1:6" ht="14.45">
      <c r="A56" s="17"/>
      <c r="B56" s="6" t="s">
        <v>98</v>
      </c>
      <c r="C56" s="148">
        <v>564.88599999999997</v>
      </c>
      <c r="D56" s="540"/>
      <c r="E56" s="17"/>
      <c r="F56" s="17"/>
    </row>
    <row r="57" spans="1:6" ht="14.45">
      <c r="A57" s="17"/>
      <c r="B57" s="6" t="s">
        <v>99</v>
      </c>
      <c r="C57" s="148">
        <v>574.173</v>
      </c>
      <c r="D57" s="540"/>
      <c r="E57" s="17"/>
      <c r="F57" s="17"/>
    </row>
    <row r="58" spans="1:6" ht="14.45">
      <c r="A58" s="17"/>
      <c r="B58" s="6" t="s">
        <v>100</v>
      </c>
      <c r="C58" s="148">
        <v>608.38900000000001</v>
      </c>
      <c r="D58" s="540"/>
      <c r="E58" s="17"/>
      <c r="F58" s="17"/>
    </row>
    <row r="59" spans="1:6" ht="14.45">
      <c r="A59" s="17"/>
      <c r="B59" s="6" t="s">
        <v>101</v>
      </c>
      <c r="C59" s="148">
        <v>614.47199999999998</v>
      </c>
      <c r="D59" s="540"/>
      <c r="E59" s="17"/>
      <c r="F59" s="17"/>
    </row>
    <row r="60" spans="1:6" ht="14.45">
      <c r="A60" s="17"/>
      <c r="B60" s="6" t="s">
        <v>102</v>
      </c>
      <c r="C60" s="148">
        <v>613.00199999999995</v>
      </c>
      <c r="D60" s="540"/>
      <c r="E60" s="17"/>
      <c r="F60" s="17"/>
    </row>
    <row r="61" spans="1:6" ht="14.45">
      <c r="A61" s="17"/>
      <c r="B61" s="6" t="s">
        <v>103</v>
      </c>
      <c r="C61" s="148">
        <v>628.96199999999999</v>
      </c>
      <c r="D61" s="540"/>
      <c r="E61" s="17"/>
      <c r="F61" s="17"/>
    </row>
    <row r="62" spans="1:6" ht="14.45">
      <c r="A62" s="18"/>
      <c r="B62" s="6" t="s">
        <v>104</v>
      </c>
      <c r="C62" s="148">
        <v>649.54499999999996</v>
      </c>
      <c r="D62" s="540"/>
      <c r="E62" s="17"/>
      <c r="F62" s="17"/>
    </row>
    <row r="63" spans="1:6" ht="14.45">
      <c r="A63" s="18"/>
      <c r="B63" s="6" t="s">
        <v>105</v>
      </c>
      <c r="C63" s="148">
        <v>661.25400000000002</v>
      </c>
      <c r="D63" s="540"/>
      <c r="E63" s="17"/>
      <c r="F63" s="17"/>
    </row>
    <row r="64" spans="1:6" ht="14.45">
      <c r="A64" s="17"/>
      <c r="B64" s="6" t="s">
        <v>106</v>
      </c>
      <c r="C64" s="148">
        <v>666.47799999999995</v>
      </c>
      <c r="D64" s="540"/>
      <c r="E64" s="17"/>
      <c r="F64" s="17"/>
    </row>
    <row r="65" spans="1:22" ht="14.45">
      <c r="A65" s="17"/>
      <c r="B65" s="6" t="s">
        <v>107</v>
      </c>
      <c r="C65" s="148">
        <v>675.89800000000002</v>
      </c>
      <c r="D65" s="540"/>
      <c r="E65" s="17"/>
      <c r="F65" s="17"/>
      <c r="G65" s="540"/>
      <c r="H65" s="540"/>
      <c r="I65" s="540"/>
      <c r="J65" s="540"/>
      <c r="K65" s="540"/>
      <c r="L65" s="540"/>
      <c r="M65" s="540"/>
      <c r="N65" s="540"/>
      <c r="O65" s="540"/>
      <c r="P65" s="540"/>
      <c r="Q65" s="540"/>
      <c r="R65" s="540"/>
      <c r="S65" s="540"/>
      <c r="T65" s="540"/>
      <c r="U65" s="540"/>
      <c r="V65" s="540"/>
    </row>
    <row r="66" spans="1:22" ht="14.45">
      <c r="A66" s="17"/>
      <c r="B66" s="6" t="s">
        <v>108</v>
      </c>
      <c r="C66" s="148">
        <v>701.078664</v>
      </c>
      <c r="D66" s="540"/>
      <c r="E66" s="17"/>
      <c r="F66" s="17"/>
      <c r="G66" s="540"/>
      <c r="H66" s="540"/>
      <c r="I66" s="540"/>
      <c r="J66" s="540"/>
      <c r="K66" s="540"/>
      <c r="L66" s="540"/>
      <c r="M66" s="540"/>
      <c r="N66" s="540"/>
      <c r="O66" s="540"/>
      <c r="P66" s="540"/>
      <c r="Q66" s="540"/>
      <c r="R66" s="540"/>
      <c r="S66" s="540"/>
      <c r="T66" s="540"/>
      <c r="U66" s="540"/>
      <c r="V66" s="540"/>
    </row>
    <row r="67" spans="1:22" ht="14.45">
      <c r="A67" s="17"/>
      <c r="B67" s="6" t="s">
        <v>109</v>
      </c>
      <c r="C67" s="148">
        <v>688.04014199999995</v>
      </c>
      <c r="D67" s="540"/>
      <c r="E67" s="17"/>
      <c r="F67" s="17"/>
      <c r="G67" s="540"/>
      <c r="H67" s="540"/>
      <c r="I67" s="540"/>
      <c r="J67" s="540"/>
      <c r="K67" s="540"/>
      <c r="L67" s="540"/>
      <c r="M67" s="540"/>
      <c r="N67" s="540"/>
      <c r="O67" s="540"/>
      <c r="P67" s="540"/>
      <c r="Q67" s="540"/>
      <c r="R67" s="540"/>
      <c r="S67" s="540"/>
      <c r="T67" s="540"/>
      <c r="U67" s="540"/>
      <c r="V67" s="540"/>
    </row>
    <row r="68" spans="1:22" ht="14.45">
      <c r="A68" s="17"/>
      <c r="B68" s="6" t="s">
        <v>110</v>
      </c>
      <c r="C68" s="148">
        <v>681.34363300000007</v>
      </c>
      <c r="D68" s="540"/>
      <c r="E68" s="17"/>
      <c r="F68" s="17"/>
      <c r="G68" s="540"/>
      <c r="H68" s="540"/>
      <c r="I68" s="540"/>
      <c r="J68" s="540"/>
      <c r="K68" s="540"/>
      <c r="L68" s="540"/>
      <c r="M68" s="540"/>
      <c r="N68" s="540"/>
      <c r="O68" s="540"/>
      <c r="P68" s="540"/>
      <c r="Q68" s="540"/>
      <c r="R68" s="540"/>
      <c r="S68" s="540"/>
      <c r="T68" s="540"/>
      <c r="U68" s="540"/>
      <c r="V68" s="540"/>
    </row>
    <row r="69" spans="1:22" ht="14.45">
      <c r="A69" s="17"/>
      <c r="B69" s="6" t="s">
        <v>111</v>
      </c>
      <c r="C69" s="148">
        <v>686.66725800000006</v>
      </c>
      <c r="D69" s="540"/>
      <c r="E69" s="17"/>
      <c r="F69" s="17"/>
      <c r="G69" s="540"/>
      <c r="H69" s="540"/>
      <c r="I69" s="540"/>
      <c r="J69" s="540"/>
      <c r="K69" s="540"/>
      <c r="L69" s="540"/>
      <c r="M69" s="540"/>
      <c r="N69" s="540"/>
      <c r="O69" s="540"/>
      <c r="P69" s="540"/>
      <c r="Q69" s="540"/>
      <c r="R69" s="540"/>
      <c r="S69" s="540"/>
      <c r="T69" s="540"/>
      <c r="U69" s="540"/>
      <c r="V69" s="540"/>
    </row>
    <row r="70" spans="1:22" ht="14.45">
      <c r="A70" s="17"/>
      <c r="B70" s="6" t="s">
        <v>112</v>
      </c>
      <c r="C70" s="148">
        <v>710.30939899999998</v>
      </c>
      <c r="D70" s="540"/>
      <c r="E70" s="17"/>
      <c r="F70" s="17"/>
      <c r="G70" s="540"/>
      <c r="H70" s="540"/>
      <c r="I70" s="540"/>
      <c r="J70" s="540"/>
      <c r="K70" s="540"/>
      <c r="L70" s="540"/>
      <c r="M70" s="540"/>
      <c r="N70" s="540"/>
      <c r="O70" s="540"/>
      <c r="P70" s="540"/>
      <c r="Q70" s="540"/>
      <c r="R70" s="540"/>
      <c r="S70" s="540"/>
      <c r="T70" s="540"/>
      <c r="U70" s="540"/>
      <c r="V70" s="540"/>
    </row>
    <row r="71" spans="1:22" ht="14.45">
      <c r="A71" s="17"/>
      <c r="B71" s="6" t="s">
        <v>113</v>
      </c>
      <c r="C71" s="148">
        <v>707.29373600000008</v>
      </c>
      <c r="D71" s="540"/>
      <c r="E71" s="17"/>
      <c r="F71" s="17"/>
      <c r="G71" s="540"/>
      <c r="H71" s="540"/>
      <c r="I71" s="540"/>
      <c r="J71" s="540"/>
      <c r="K71" s="540"/>
      <c r="L71" s="540"/>
      <c r="M71" s="540"/>
      <c r="N71" s="540"/>
      <c r="O71" s="540"/>
      <c r="P71" s="540"/>
      <c r="Q71" s="540"/>
      <c r="R71" s="540"/>
      <c r="S71" s="540"/>
      <c r="T71" s="540"/>
      <c r="U71" s="540"/>
      <c r="V71" s="540"/>
    </row>
    <row r="72" spans="1:22" ht="14.45">
      <c r="A72" s="17"/>
      <c r="B72" s="6" t="s">
        <v>114</v>
      </c>
      <c r="C72" s="148">
        <v>700.40595099999996</v>
      </c>
      <c r="D72" s="540"/>
      <c r="E72" s="17"/>
      <c r="F72" s="17"/>
      <c r="G72" s="540"/>
      <c r="H72" s="540"/>
      <c r="I72" s="540"/>
      <c r="J72" s="540"/>
      <c r="K72" s="540"/>
      <c r="L72" s="540"/>
      <c r="M72" s="540"/>
      <c r="N72" s="540"/>
      <c r="O72" s="540"/>
      <c r="P72" s="540"/>
      <c r="Q72" s="540"/>
      <c r="R72" s="540"/>
      <c r="S72" s="540"/>
      <c r="T72" s="540"/>
      <c r="U72" s="540"/>
      <c r="V72" s="540"/>
    </row>
    <row r="73" spans="1:22" ht="14.45">
      <c r="A73" s="17"/>
      <c r="B73" s="6" t="s">
        <v>115</v>
      </c>
      <c r="C73" s="148">
        <v>709.47414800000001</v>
      </c>
      <c r="D73" s="540"/>
      <c r="E73" s="17"/>
      <c r="F73" s="17"/>
      <c r="G73" s="540"/>
      <c r="H73" s="540"/>
      <c r="I73" s="540"/>
      <c r="J73" s="540"/>
      <c r="K73" s="540"/>
      <c r="L73" s="540"/>
      <c r="M73" s="540"/>
      <c r="N73" s="540"/>
      <c r="O73" s="540"/>
      <c r="P73" s="540"/>
      <c r="Q73" s="540"/>
      <c r="R73" s="540"/>
      <c r="S73" s="540"/>
      <c r="T73" s="540"/>
      <c r="U73" s="540"/>
      <c r="V73" s="540"/>
    </row>
    <row r="74" spans="1:22" ht="14.45">
      <c r="A74" s="17"/>
      <c r="B74" s="6" t="s">
        <v>116</v>
      </c>
      <c r="C74" s="148">
        <v>733.69768799999997</v>
      </c>
      <c r="D74" s="540"/>
      <c r="E74" s="17"/>
      <c r="F74" s="17"/>
      <c r="G74" s="540"/>
      <c r="H74" s="540"/>
      <c r="I74" s="540"/>
      <c r="J74" s="540"/>
      <c r="K74" s="540"/>
      <c r="L74" s="540"/>
      <c r="M74" s="540"/>
      <c r="N74" s="540"/>
      <c r="O74" s="540"/>
      <c r="P74" s="540"/>
      <c r="Q74" s="540"/>
      <c r="R74" s="540"/>
      <c r="S74" s="540"/>
      <c r="T74" s="540"/>
      <c r="U74" s="540"/>
      <c r="V74" s="540"/>
    </row>
    <row r="75" spans="1:22" ht="14.45">
      <c r="A75" s="17"/>
      <c r="B75" s="6" t="s">
        <v>117</v>
      </c>
      <c r="C75" s="148">
        <v>731.48378099999991</v>
      </c>
      <c r="D75" s="540"/>
      <c r="E75" s="17"/>
      <c r="F75" s="17"/>
      <c r="G75" s="540"/>
      <c r="H75" s="540"/>
      <c r="I75" s="540"/>
      <c r="J75" s="540"/>
      <c r="K75" s="540"/>
      <c r="L75" s="540"/>
      <c r="M75" s="540"/>
      <c r="N75" s="540"/>
      <c r="O75" s="540"/>
      <c r="P75" s="540"/>
      <c r="Q75" s="540"/>
      <c r="R75" s="540"/>
      <c r="S75" s="540"/>
      <c r="T75" s="540"/>
      <c r="U75" s="540"/>
      <c r="V75" s="540"/>
    </row>
    <row r="76" spans="1:22" ht="14.45">
      <c r="A76" s="17"/>
      <c r="B76" s="6" t="s">
        <v>118</v>
      </c>
      <c r="C76" s="148">
        <v>726.70100600000001</v>
      </c>
      <c r="D76" s="540"/>
      <c r="E76" s="17"/>
      <c r="F76" s="17"/>
      <c r="G76" s="540"/>
      <c r="H76" s="540"/>
      <c r="I76" s="540"/>
      <c r="J76" s="540"/>
      <c r="K76" s="540"/>
      <c r="L76" s="540"/>
      <c r="M76" s="540"/>
      <c r="N76" s="540"/>
      <c r="O76" s="540"/>
      <c r="P76" s="540"/>
      <c r="Q76" s="540"/>
      <c r="R76" s="540"/>
      <c r="S76" s="540"/>
      <c r="T76" s="540"/>
      <c r="U76" s="540"/>
      <c r="V76" s="540"/>
    </row>
    <row r="77" spans="1:22" ht="14.45">
      <c r="A77" s="17"/>
      <c r="B77" s="6" t="s">
        <v>119</v>
      </c>
      <c r="C77" s="148">
        <v>734.76726300000007</v>
      </c>
      <c r="D77" s="540"/>
      <c r="E77" s="17"/>
      <c r="F77" s="17"/>
      <c r="G77" s="540"/>
      <c r="H77" s="540"/>
      <c r="I77" s="540"/>
      <c r="J77" s="540"/>
      <c r="K77" s="540"/>
      <c r="L77" s="540"/>
      <c r="M77" s="540"/>
      <c r="N77" s="540"/>
      <c r="O77" s="540"/>
      <c r="P77" s="540"/>
      <c r="Q77" s="540"/>
      <c r="R77" s="540"/>
      <c r="S77" s="540"/>
      <c r="T77" s="540"/>
      <c r="U77" s="540"/>
      <c r="V77" s="540"/>
    </row>
    <row r="78" spans="1:22" ht="14.45">
      <c r="A78" s="17"/>
      <c r="B78" s="6" t="s">
        <v>120</v>
      </c>
      <c r="C78" s="148">
        <v>764.03496299999995</v>
      </c>
      <c r="D78" s="540"/>
      <c r="E78" s="17"/>
      <c r="F78" s="17"/>
      <c r="G78" s="540"/>
      <c r="H78" s="540"/>
      <c r="I78" s="540"/>
      <c r="J78" s="540"/>
      <c r="K78" s="540"/>
      <c r="L78" s="540"/>
      <c r="M78" s="540"/>
      <c r="N78" s="540"/>
      <c r="O78" s="540"/>
      <c r="P78" s="540"/>
      <c r="Q78" s="540"/>
      <c r="R78" s="540"/>
      <c r="S78" s="540"/>
      <c r="T78" s="540"/>
      <c r="U78" s="540"/>
      <c r="V78" s="540"/>
    </row>
    <row r="79" spans="1:22" s="2" customFormat="1" ht="15.6">
      <c r="A79" s="7"/>
      <c r="B79" s="52" t="s">
        <v>121</v>
      </c>
      <c r="C79" s="148">
        <v>759.32886399999995</v>
      </c>
      <c r="D79" s="151"/>
      <c r="E79" s="151"/>
      <c r="F79" s="151"/>
      <c r="G79" s="151"/>
      <c r="H79" s="151"/>
      <c r="J79" s="151"/>
      <c r="K79" s="151"/>
      <c r="L79" s="151"/>
      <c r="M79" s="151"/>
      <c r="N79" s="151"/>
      <c r="O79" s="151"/>
      <c r="Q79" s="151"/>
      <c r="R79" s="151"/>
      <c r="U79" s="27"/>
      <c r="V79" s="27"/>
    </row>
    <row r="80" spans="1:22" s="2" customFormat="1" ht="15.6">
      <c r="A80" s="7"/>
      <c r="B80" s="52" t="s">
        <v>122</v>
      </c>
      <c r="C80" s="148">
        <v>754.11614800000007</v>
      </c>
      <c r="D80" s="151"/>
      <c r="E80" s="151"/>
      <c r="F80" s="151"/>
      <c r="G80" s="151"/>
      <c r="H80" s="151"/>
      <c r="J80" s="151"/>
      <c r="K80" s="151"/>
      <c r="L80" s="151"/>
      <c r="M80" s="151"/>
      <c r="N80" s="151"/>
      <c r="O80" s="151"/>
      <c r="Q80" s="151"/>
      <c r="R80" s="151"/>
      <c r="U80" s="27"/>
      <c r="V80" s="27"/>
    </row>
    <row r="81" spans="1:22" s="2" customFormat="1" ht="15.6">
      <c r="A81" s="7"/>
      <c r="B81" s="52" t="s">
        <v>123</v>
      </c>
      <c r="C81" s="148">
        <v>762.73622999999998</v>
      </c>
      <c r="D81" s="151"/>
      <c r="E81" s="151"/>
      <c r="F81" s="151"/>
      <c r="G81" s="151"/>
      <c r="H81" s="151"/>
      <c r="J81" s="151"/>
      <c r="K81" s="151"/>
      <c r="L81" s="151"/>
      <c r="M81" s="151"/>
      <c r="N81" s="151"/>
      <c r="O81" s="151"/>
      <c r="Q81" s="151"/>
      <c r="R81" s="151"/>
      <c r="U81" s="27"/>
      <c r="V81" s="27"/>
    </row>
    <row r="82" spans="1:22" s="2" customFormat="1" ht="15.6">
      <c r="A82" s="7"/>
      <c r="B82" s="52" t="s">
        <v>124</v>
      </c>
      <c r="C82" s="148">
        <v>790.60615599999994</v>
      </c>
      <c r="D82" s="151"/>
      <c r="E82" s="151"/>
      <c r="F82" s="151"/>
      <c r="G82" s="151"/>
      <c r="H82" s="151"/>
      <c r="J82" s="151"/>
      <c r="K82" s="151"/>
      <c r="L82" s="151"/>
      <c r="M82" s="151"/>
      <c r="N82" s="151"/>
      <c r="O82" s="151"/>
      <c r="Q82" s="151"/>
      <c r="R82" s="151"/>
      <c r="U82" s="27"/>
      <c r="V82" s="27"/>
    </row>
    <row r="83" spans="1:22" ht="14.45">
      <c r="A83" s="17"/>
      <c r="B83" s="6" t="s">
        <v>125</v>
      </c>
      <c r="C83" s="148">
        <v>787.03187200000002</v>
      </c>
      <c r="D83" s="540"/>
      <c r="E83" s="17"/>
      <c r="F83" s="17"/>
      <c r="G83" s="540"/>
      <c r="H83" s="540"/>
      <c r="I83" s="540"/>
      <c r="J83" s="540"/>
      <c r="K83" s="540"/>
      <c r="L83" s="540"/>
      <c r="M83" s="540"/>
      <c r="N83" s="540"/>
      <c r="O83" s="540"/>
      <c r="P83" s="540"/>
      <c r="Q83" s="540"/>
      <c r="R83" s="540"/>
      <c r="S83" s="540"/>
      <c r="T83" s="540"/>
      <c r="U83" s="540"/>
      <c r="V83" s="540"/>
    </row>
    <row r="84" spans="1:22" ht="14.45">
      <c r="A84" s="540"/>
      <c r="B84" s="52" t="s">
        <v>126</v>
      </c>
      <c r="C84" s="148">
        <v>782.08304199999998</v>
      </c>
      <c r="D84" s="540"/>
      <c r="E84" s="540"/>
      <c r="F84" s="540"/>
      <c r="G84" s="540"/>
      <c r="H84" s="540"/>
      <c r="I84" s="540"/>
      <c r="J84" s="540"/>
      <c r="K84" s="540"/>
      <c r="L84" s="540"/>
      <c r="M84" s="540"/>
      <c r="N84" s="540"/>
      <c r="O84" s="540"/>
      <c r="P84" s="540"/>
      <c r="Q84" s="540"/>
      <c r="R84" s="540"/>
      <c r="S84" s="540"/>
      <c r="T84" s="540"/>
      <c r="U84" s="540"/>
      <c r="V84" s="540"/>
    </row>
    <row r="85" spans="1:22" ht="14.45">
      <c r="A85" s="540"/>
      <c r="B85" s="52" t="s">
        <v>127</v>
      </c>
      <c r="C85" s="148">
        <v>790.836591</v>
      </c>
      <c r="D85" s="540"/>
      <c r="E85" s="540"/>
      <c r="F85" s="540"/>
      <c r="G85" s="540"/>
      <c r="H85" s="540"/>
      <c r="I85" s="540"/>
      <c r="J85" s="540"/>
      <c r="K85" s="540"/>
      <c r="L85" s="540"/>
      <c r="M85" s="540"/>
      <c r="N85" s="540"/>
      <c r="O85" s="540"/>
      <c r="P85" s="540"/>
      <c r="Q85" s="540"/>
      <c r="R85" s="540"/>
      <c r="S85" s="540"/>
      <c r="T85" s="540"/>
      <c r="U85" s="540"/>
      <c r="V85" s="540"/>
    </row>
    <row r="86" spans="1:22" ht="14.45">
      <c r="A86" s="540"/>
      <c r="B86" s="52" t="s">
        <v>128</v>
      </c>
      <c r="C86" s="148">
        <v>818.92184799999995</v>
      </c>
      <c r="D86" s="540"/>
      <c r="E86" s="540"/>
      <c r="F86" s="540"/>
      <c r="G86" s="540"/>
      <c r="H86" s="540"/>
      <c r="I86" s="540"/>
      <c r="J86" s="540"/>
      <c r="K86" s="540"/>
      <c r="L86" s="540"/>
      <c r="M86" s="540"/>
      <c r="N86" s="540"/>
      <c r="O86" s="540"/>
      <c r="P86" s="540"/>
      <c r="Q86" s="540"/>
      <c r="R86" s="540"/>
      <c r="S86" s="540"/>
      <c r="T86" s="540"/>
      <c r="U86" s="540"/>
      <c r="V86" s="540"/>
    </row>
    <row r="87" spans="1:22" ht="15" thickBot="1">
      <c r="A87" s="540"/>
      <c r="B87" s="6" t="s">
        <v>129</v>
      </c>
      <c r="C87" s="148">
        <v>815.63408100000004</v>
      </c>
      <c r="D87" s="540"/>
      <c r="E87" s="540"/>
      <c r="F87" s="540"/>
      <c r="G87" s="540"/>
      <c r="H87" s="540"/>
      <c r="I87" s="540"/>
      <c r="J87" s="540"/>
      <c r="K87" s="540"/>
      <c r="L87" s="540"/>
      <c r="M87" s="540"/>
      <c r="N87" s="540"/>
      <c r="O87" s="540"/>
      <c r="P87" s="540"/>
      <c r="Q87" s="540"/>
      <c r="R87" s="540"/>
      <c r="S87" s="540"/>
      <c r="T87" s="540"/>
      <c r="U87" s="540"/>
      <c r="V87" s="540"/>
    </row>
    <row r="88" spans="1:22" ht="15.6">
      <c r="A88" s="540"/>
      <c r="B88" s="588" t="s">
        <v>198</v>
      </c>
      <c r="C88" s="589"/>
      <c r="D88" s="540"/>
      <c r="E88" s="540"/>
      <c r="F88" s="540"/>
      <c r="G88" s="540"/>
      <c r="H88" s="540"/>
      <c r="I88" s="540"/>
      <c r="J88" s="540"/>
      <c r="K88" s="540"/>
      <c r="L88" s="540"/>
      <c r="M88" s="540"/>
      <c r="N88" s="540"/>
      <c r="O88" s="540"/>
      <c r="P88" s="540"/>
      <c r="Q88" s="540"/>
      <c r="R88" s="540"/>
      <c r="S88" s="540"/>
      <c r="T88" s="540"/>
      <c r="U88" s="540"/>
      <c r="V88" s="540"/>
    </row>
    <row r="89" spans="1:22" ht="14.45">
      <c r="A89" s="540"/>
      <c r="B89" s="13">
        <v>2008</v>
      </c>
      <c r="C89" s="14">
        <v>1593.6</v>
      </c>
      <c r="D89" s="540"/>
      <c r="E89" s="540"/>
      <c r="F89" s="540"/>
      <c r="G89" s="540"/>
      <c r="H89" s="540"/>
      <c r="I89" s="540"/>
      <c r="J89" s="540"/>
      <c r="K89" s="540"/>
      <c r="L89" s="540"/>
      <c r="M89" s="540"/>
      <c r="N89" s="540"/>
      <c r="O89" s="540"/>
      <c r="P89" s="540"/>
      <c r="Q89" s="540"/>
      <c r="R89" s="540"/>
      <c r="S89" s="540"/>
      <c r="T89" s="540"/>
      <c r="U89" s="540"/>
      <c r="V89" s="540"/>
    </row>
    <row r="90" spans="1:22" ht="14.45">
      <c r="A90" s="540"/>
      <c r="B90" s="13">
        <v>2009</v>
      </c>
      <c r="C90" s="14">
        <v>1548.8019999999999</v>
      </c>
      <c r="D90" s="540"/>
      <c r="E90" s="540"/>
      <c r="F90" s="540"/>
      <c r="G90" s="540"/>
      <c r="H90" s="540"/>
      <c r="I90" s="540"/>
      <c r="J90" s="540"/>
      <c r="K90" s="540"/>
      <c r="L90" s="540"/>
      <c r="M90" s="540"/>
      <c r="N90" s="540"/>
      <c r="O90" s="540"/>
      <c r="P90" s="540"/>
      <c r="Q90" s="540"/>
      <c r="R90" s="540"/>
      <c r="S90" s="540"/>
      <c r="T90" s="540"/>
      <c r="U90" s="540"/>
      <c r="V90" s="540"/>
    </row>
    <row r="91" spans="1:22" ht="14.45">
      <c r="A91" s="540"/>
      <c r="B91" s="13">
        <v>2010</v>
      </c>
      <c r="C91" s="14">
        <v>1608.5530000000001</v>
      </c>
      <c r="D91" s="540"/>
      <c r="E91" s="540"/>
      <c r="F91" s="540"/>
      <c r="G91" s="540"/>
      <c r="H91" s="540"/>
      <c r="I91" s="540"/>
      <c r="J91" s="540"/>
      <c r="K91" s="540"/>
      <c r="L91" s="540"/>
      <c r="M91" s="540"/>
      <c r="N91" s="540"/>
      <c r="O91" s="540"/>
      <c r="P91" s="540"/>
      <c r="Q91" s="540"/>
      <c r="R91" s="540"/>
      <c r="S91" s="540"/>
      <c r="T91" s="540"/>
      <c r="U91" s="540"/>
      <c r="V91" s="540"/>
    </row>
    <row r="92" spans="1:22" ht="14.45">
      <c r="A92" s="540"/>
      <c r="B92" s="13">
        <v>2011</v>
      </c>
      <c r="C92" s="14">
        <v>1662.59</v>
      </c>
      <c r="D92" s="540"/>
      <c r="E92" s="540"/>
      <c r="F92" s="540"/>
      <c r="G92" s="540"/>
      <c r="H92" s="540"/>
      <c r="I92" s="540"/>
      <c r="J92" s="540"/>
      <c r="K92" s="540"/>
      <c r="L92" s="540"/>
      <c r="M92" s="540"/>
      <c r="N92" s="540"/>
      <c r="O92" s="540"/>
      <c r="P92" s="540"/>
      <c r="Q92" s="540"/>
      <c r="R92" s="540"/>
      <c r="S92" s="540"/>
      <c r="T92" s="540"/>
      <c r="U92" s="540"/>
      <c r="V92" s="540"/>
    </row>
    <row r="93" spans="1:22" ht="14.45">
      <c r="A93" s="540"/>
      <c r="B93" s="13">
        <v>2012</v>
      </c>
      <c r="C93" s="14">
        <v>1713.7149999999999</v>
      </c>
      <c r="D93" s="540"/>
      <c r="E93" s="540"/>
      <c r="F93" s="540"/>
      <c r="G93" s="540"/>
      <c r="H93" s="540"/>
      <c r="I93" s="540"/>
      <c r="J93" s="540"/>
      <c r="K93" s="540"/>
      <c r="L93" s="540"/>
      <c r="M93" s="540"/>
      <c r="N93" s="540"/>
      <c r="O93" s="540"/>
      <c r="P93" s="540"/>
      <c r="Q93" s="540"/>
      <c r="R93" s="540"/>
      <c r="S93" s="540"/>
      <c r="T93" s="540"/>
      <c r="U93" s="540"/>
      <c r="V93" s="540"/>
    </row>
    <row r="94" spans="1:22" ht="14.45">
      <c r="A94" s="540"/>
      <c r="B94" s="13">
        <v>2013</v>
      </c>
      <c r="C94" s="14">
        <v>1781.3610000000001</v>
      </c>
      <c r="D94" s="540"/>
      <c r="E94" s="540"/>
      <c r="F94" s="540"/>
      <c r="G94" s="540"/>
      <c r="H94" s="540"/>
      <c r="I94" s="540"/>
      <c r="J94" s="540"/>
      <c r="K94" s="540"/>
      <c r="L94" s="540"/>
      <c r="M94" s="540"/>
      <c r="N94" s="540"/>
      <c r="O94" s="540"/>
      <c r="P94" s="540"/>
      <c r="Q94" s="540"/>
      <c r="R94" s="540"/>
      <c r="S94" s="540"/>
      <c r="T94" s="540"/>
      <c r="U94" s="540"/>
      <c r="V94" s="540"/>
    </row>
    <row r="95" spans="1:22" ht="14.45">
      <c r="A95" s="540"/>
      <c r="B95" s="13">
        <v>2014</v>
      </c>
      <c r="C95" s="14">
        <v>1862.5139999999999</v>
      </c>
      <c r="D95" s="540"/>
      <c r="E95" s="21"/>
      <c r="F95" s="540"/>
      <c r="G95" s="540"/>
      <c r="H95" s="540"/>
      <c r="I95" s="540"/>
      <c r="J95" s="540"/>
      <c r="K95" s="540"/>
      <c r="L95" s="540"/>
      <c r="M95" s="540"/>
      <c r="N95" s="540"/>
      <c r="O95" s="540"/>
      <c r="P95" s="540"/>
      <c r="Q95" s="540"/>
      <c r="R95" s="540"/>
      <c r="S95" s="540"/>
      <c r="T95" s="540"/>
      <c r="U95" s="540"/>
      <c r="V95" s="540"/>
    </row>
    <row r="96" spans="1:22" ht="14.45">
      <c r="A96" s="540"/>
      <c r="B96" s="13">
        <v>2015</v>
      </c>
      <c r="C96" s="14">
        <v>1916.451</v>
      </c>
      <c r="D96" s="20"/>
      <c r="E96" s="21"/>
      <c r="F96" s="540"/>
      <c r="G96" s="540"/>
      <c r="H96" s="540"/>
      <c r="I96" s="540"/>
      <c r="J96" s="540"/>
      <c r="K96" s="540"/>
      <c r="L96" s="540"/>
      <c r="M96" s="540"/>
      <c r="N96" s="540"/>
      <c r="O96" s="540"/>
      <c r="P96" s="540"/>
      <c r="Q96" s="540"/>
      <c r="R96" s="540"/>
      <c r="S96" s="540"/>
      <c r="T96" s="540"/>
      <c r="U96" s="540"/>
      <c r="V96" s="540"/>
    </row>
    <row r="97" spans="1:5" ht="14.45">
      <c r="A97" s="540"/>
      <c r="B97" s="13">
        <v>2016</v>
      </c>
      <c r="C97" s="14">
        <v>1991.645</v>
      </c>
      <c r="D97" s="20"/>
      <c r="E97" s="21"/>
    </row>
    <row r="98" spans="1:5" ht="14.45">
      <c r="A98" s="540"/>
      <c r="B98" s="13">
        <v>2017</v>
      </c>
      <c r="C98" s="14">
        <v>2082.482</v>
      </c>
      <c r="D98" s="540"/>
      <c r="E98" s="21"/>
    </row>
    <row r="99" spans="1:5" ht="14.45">
      <c r="A99" s="540"/>
      <c r="B99" s="13">
        <v>2018</v>
      </c>
      <c r="C99" s="14">
        <v>2152.3040000000001</v>
      </c>
      <c r="D99" s="540"/>
      <c r="E99" s="21"/>
    </row>
    <row r="100" spans="1:5" ht="14.45">
      <c r="A100" s="540"/>
      <c r="B100" s="13">
        <v>2019</v>
      </c>
      <c r="C100" s="14">
        <v>2233.9209999999998</v>
      </c>
      <c r="D100" s="540"/>
      <c r="E100" s="21"/>
    </row>
    <row r="101" spans="1:5" ht="14.45">
      <c r="A101" s="540"/>
      <c r="B101" s="13">
        <v>2020</v>
      </c>
      <c r="C101" s="14">
        <v>2104.288</v>
      </c>
      <c r="D101" s="540"/>
      <c r="E101" s="21"/>
    </row>
    <row r="102" spans="1:5" ht="14.45">
      <c r="A102" s="540"/>
      <c r="B102" s="13">
        <v>2021</v>
      </c>
      <c r="C102" s="14">
        <v>2284.0790000000002</v>
      </c>
      <c r="D102" s="540"/>
      <c r="E102" s="21"/>
    </row>
    <row r="103" spans="1:5" ht="14.45">
      <c r="A103" s="540"/>
      <c r="B103" s="13">
        <v>2022</v>
      </c>
      <c r="C103" s="14">
        <v>2505.9810000000002</v>
      </c>
      <c r="D103" s="540"/>
      <c r="E103" s="21"/>
    </row>
    <row r="104" spans="1:5" ht="14.45">
      <c r="A104" s="540"/>
      <c r="B104" s="13">
        <v>2023</v>
      </c>
      <c r="C104" s="14">
        <v>2704.7086639999998</v>
      </c>
      <c r="D104" s="540"/>
      <c r="E104" s="21"/>
    </row>
    <row r="105" spans="1:5" ht="14.45">
      <c r="A105" s="540"/>
      <c r="B105" s="13">
        <v>2024</v>
      </c>
      <c r="C105" s="14">
        <v>2766.3604319999999</v>
      </c>
      <c r="D105" s="540"/>
      <c r="E105" s="540"/>
    </row>
    <row r="106" spans="1:5" ht="14.45">
      <c r="A106" s="540"/>
      <c r="B106" s="13">
        <v>2025</v>
      </c>
      <c r="C106" s="14">
        <v>2850.8715230000003</v>
      </c>
      <c r="D106" s="21"/>
      <c r="E106" s="540"/>
    </row>
    <row r="107" spans="1:5" ht="14.45">
      <c r="A107" s="540"/>
      <c r="B107" s="13">
        <v>2026</v>
      </c>
      <c r="C107" s="14">
        <v>2956.9870129999999</v>
      </c>
      <c r="D107" s="21"/>
      <c r="E107" s="540"/>
    </row>
    <row r="108" spans="1:5" ht="14.45">
      <c r="A108" s="540"/>
      <c r="B108" s="13">
        <v>2027</v>
      </c>
      <c r="C108" s="14">
        <v>3066.7873979999999</v>
      </c>
      <c r="D108" s="540"/>
      <c r="E108" s="540"/>
    </row>
    <row r="109" spans="1:5" ht="15" thickBot="1">
      <c r="A109" s="540"/>
      <c r="B109" s="267">
        <v>2028</v>
      </c>
      <c r="C109" s="14">
        <v>3178.873353</v>
      </c>
      <c r="D109" s="257"/>
      <c r="E109" s="540"/>
    </row>
    <row r="110" spans="1:5" ht="15.6">
      <c r="A110" s="395"/>
      <c r="B110" s="588" t="s">
        <v>199</v>
      </c>
      <c r="C110" s="589"/>
      <c r="D110" s="540"/>
      <c r="E110" s="540"/>
    </row>
    <row r="111" spans="1:5" ht="14.45">
      <c r="A111" s="540"/>
      <c r="B111" s="6" t="s">
        <v>130</v>
      </c>
      <c r="C111" s="14">
        <f ca="1">SUM(OFFSET(C$6,4*(ROW()-ROW(C$111)),0, 4, 1))</f>
        <v>1555.682</v>
      </c>
      <c r="D111" s="21"/>
      <c r="E111" s="540"/>
    </row>
    <row r="112" spans="1:5" ht="14.45">
      <c r="A112" s="540"/>
      <c r="B112" s="6" t="s">
        <v>131</v>
      </c>
      <c r="C112" s="14">
        <f t="shared" ref="C112:C130" ca="1" si="0">SUM(OFFSET(C$6,4*(ROW()-ROW(C$111)),0, 4, 1))</f>
        <v>1588.231</v>
      </c>
      <c r="D112" s="540"/>
      <c r="E112" s="540"/>
    </row>
    <row r="113" spans="2:5" ht="14.45">
      <c r="B113" s="6" t="s">
        <v>132</v>
      </c>
      <c r="C113" s="14">
        <f t="shared" ca="1" si="0"/>
        <v>1649.0169999999998</v>
      </c>
      <c r="D113" s="21"/>
      <c r="E113" s="540"/>
    </row>
    <row r="114" spans="2:5" ht="14.45">
      <c r="B114" s="6" t="s">
        <v>133</v>
      </c>
      <c r="C114" s="14">
        <f t="shared" ca="1" si="0"/>
        <v>1698.23</v>
      </c>
      <c r="D114" s="540"/>
      <c r="E114" s="540"/>
    </row>
    <row r="115" spans="2:5" ht="14.45">
      <c r="B115" s="6" t="s">
        <v>134</v>
      </c>
      <c r="C115" s="14">
        <f t="shared" ca="1" si="0"/>
        <v>1763.4859999999999</v>
      </c>
      <c r="D115" s="21"/>
      <c r="E115" s="540"/>
    </row>
    <row r="116" spans="2:5" ht="14.45">
      <c r="B116" s="6" t="s">
        <v>135</v>
      </c>
      <c r="C116" s="14">
        <f t="shared" ca="1" si="0"/>
        <v>1844.4089999999999</v>
      </c>
      <c r="D116" s="21"/>
      <c r="E116" s="540"/>
    </row>
    <row r="117" spans="2:5" ht="14.45">
      <c r="B117" s="6" t="s">
        <v>136</v>
      </c>
      <c r="C117" s="14">
        <f t="shared" ca="1" si="0"/>
        <v>1902.4970000000001</v>
      </c>
      <c r="D117" s="540"/>
      <c r="E117" s="540"/>
    </row>
    <row r="118" spans="2:5" ht="14.45">
      <c r="B118" s="6" t="s">
        <v>137</v>
      </c>
      <c r="C118" s="14">
        <f t="shared" ca="1" si="0"/>
        <v>1966.9770000000001</v>
      </c>
      <c r="D118" s="540"/>
      <c r="E118" s="540"/>
    </row>
    <row r="119" spans="2:5" ht="14.45">
      <c r="B119" s="6" t="s">
        <v>138</v>
      </c>
      <c r="C119" s="14">
        <f t="shared" ca="1" si="0"/>
        <v>2057.364</v>
      </c>
      <c r="D119" s="540"/>
      <c r="E119" s="540"/>
    </row>
    <row r="120" spans="2:5" ht="14.45">
      <c r="B120" s="6" t="s">
        <v>139</v>
      </c>
      <c r="C120" s="14">
        <f t="shared" ca="1" si="0"/>
        <v>2135.875</v>
      </c>
      <c r="D120" s="21"/>
      <c r="E120" s="171"/>
    </row>
    <row r="121" spans="2:5" ht="14.45">
      <c r="B121" s="6" t="s">
        <v>140</v>
      </c>
      <c r="C121" s="14">
        <f t="shared" ca="1" si="0"/>
        <v>2213.0990000000002</v>
      </c>
      <c r="D121" s="21"/>
      <c r="E121" s="171"/>
    </row>
    <row r="122" spans="2:5" ht="14.45">
      <c r="B122" s="6" t="s">
        <v>141</v>
      </c>
      <c r="C122" s="14">
        <f t="shared" ca="1" si="0"/>
        <v>2130.4670000000001</v>
      </c>
      <c r="D122" s="21"/>
      <c r="E122" s="171"/>
    </row>
    <row r="123" spans="2:5" ht="14.45">
      <c r="B123" s="6" t="s">
        <v>142</v>
      </c>
      <c r="C123" s="14">
        <f t="shared" ca="1" si="0"/>
        <v>2230.37</v>
      </c>
      <c r="D123" s="21"/>
      <c r="E123" s="171"/>
    </row>
    <row r="124" spans="2:5" ht="14.45">
      <c r="B124" s="6" t="s">
        <v>143</v>
      </c>
      <c r="C124" s="14">
        <f t="shared" ca="1" si="0"/>
        <v>2464.8249999999998</v>
      </c>
      <c r="D124" s="21"/>
      <c r="E124" s="171"/>
    </row>
    <row r="125" spans="2:5" ht="14.45">
      <c r="B125" s="13" t="s">
        <v>144</v>
      </c>
      <c r="C125" s="14">
        <f t="shared" ca="1" si="0"/>
        <v>2653.1750000000002</v>
      </c>
      <c r="D125" s="540"/>
      <c r="E125" s="540"/>
    </row>
    <row r="126" spans="2:5" ht="14.45">
      <c r="B126" s="13" t="s">
        <v>145</v>
      </c>
      <c r="C126" s="14">
        <f t="shared" ca="1" si="0"/>
        <v>2757.1296969999999</v>
      </c>
      <c r="D126" s="540"/>
      <c r="E126" s="540"/>
    </row>
    <row r="127" spans="2:5" ht="14.45">
      <c r="B127" s="13" t="s">
        <v>146</v>
      </c>
      <c r="C127" s="14">
        <f t="shared" ca="1" si="0"/>
        <v>2827.4832340000003</v>
      </c>
      <c r="D127" s="540"/>
      <c r="E127" s="540"/>
    </row>
    <row r="128" spans="2:5" ht="14.45">
      <c r="B128" s="13" t="s">
        <v>147</v>
      </c>
      <c r="C128" s="14">
        <f t="shared" ca="1" si="0"/>
        <v>2926.6497380000001</v>
      </c>
      <c r="D128" s="540"/>
      <c r="E128" s="540"/>
    </row>
    <row r="129" spans="2:3" ht="14.45">
      <c r="B129" s="13" t="s">
        <v>148</v>
      </c>
      <c r="C129" s="14">
        <f t="shared" ca="1" si="0"/>
        <v>3040.2162050000002</v>
      </c>
    </row>
    <row r="130" spans="2:3" ht="15" thickBot="1">
      <c r="B130" s="266" t="s">
        <v>149</v>
      </c>
      <c r="C130" s="415">
        <f t="shared" ca="1" si="0"/>
        <v>3150.5576609999998</v>
      </c>
    </row>
    <row r="131" spans="2:3">
      <c r="B131" s="384" t="s">
        <v>151</v>
      </c>
      <c r="C131" s="362"/>
    </row>
    <row r="132" spans="2:3" ht="14.45" thickBot="1">
      <c r="B132" s="385" t="s">
        <v>200</v>
      </c>
      <c r="C132" s="386"/>
    </row>
  </sheetData>
  <mergeCells count="3">
    <mergeCell ref="B110:C110"/>
    <mergeCell ref="B2:C2"/>
    <mergeCell ref="B88:C88"/>
  </mergeCells>
  <phoneticPr fontId="93" type="noConversion"/>
  <hyperlinks>
    <hyperlink ref="A1" location="Contents!A1" display="Back to contents" xr:uid="{DB96D857-BC59-4600-A17D-CCF4E82CDCC7}"/>
  </hyperlinks>
  <pageMargins left="0.70866141732283472" right="0.70866141732283472" top="0.74803149606299213" bottom="0.74803149606299213" header="0.31496062992125984" footer="0.31496062992125984"/>
  <pageSetup paperSize="9" scale="49" orientation="portrait" r:id="rId1"/>
  <headerFooter>
    <oddHeader>&amp;C&amp;8March 2018 Economic and fiscal outlook: Supplementary economy tables</oddHeader>
  </headerFooter>
  <rowBreaks count="1" manualBreakCount="1">
    <brk id="83" min="1" max="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68280-4ABD-41C0-8CE6-1993990B6C08}">
  <sheetPr>
    <tabColor theme="6"/>
  </sheetPr>
  <dimension ref="A1:M140"/>
  <sheetViews>
    <sheetView zoomScaleNormal="100" zoomScaleSheetLayoutView="100" workbookViewId="0"/>
  </sheetViews>
  <sheetFormatPr defaultColWidth="8.875" defaultRowHeight="13.9"/>
  <cols>
    <col min="1" max="1" width="9" style="40" customWidth="1"/>
    <col min="2" max="2" width="8.875" style="40"/>
    <col min="3" max="12" width="11.125" style="40" customWidth="1"/>
    <col min="13" max="13" width="10.125" style="40" bestFit="1" customWidth="1"/>
    <col min="14" max="16384" width="8.875" style="40"/>
  </cols>
  <sheetData>
    <row r="1" spans="1:13" ht="33.75" customHeight="1" thickBot="1">
      <c r="A1" s="9" t="s">
        <v>24</v>
      </c>
      <c r="B1" s="39"/>
      <c r="C1" s="39"/>
      <c r="D1" s="39"/>
      <c r="E1" s="39"/>
      <c r="F1" s="39"/>
    </row>
    <row r="2" spans="1:13" ht="18.75" customHeight="1" thickBot="1">
      <c r="A2" s="41"/>
      <c r="B2" s="601" t="s">
        <v>201</v>
      </c>
      <c r="C2" s="602"/>
      <c r="D2" s="602"/>
      <c r="E2" s="602"/>
      <c r="F2" s="602"/>
      <c r="G2" s="602"/>
      <c r="H2" s="602"/>
      <c r="I2" s="602"/>
      <c r="J2" s="602"/>
      <c r="K2" s="602"/>
      <c r="L2" s="535"/>
    </row>
    <row r="3" spans="1:13" ht="18.75" customHeight="1" thickBot="1">
      <c r="A3" s="41"/>
      <c r="B3" s="84"/>
      <c r="C3" s="602" t="s">
        <v>202</v>
      </c>
      <c r="D3" s="602"/>
      <c r="E3" s="602"/>
      <c r="F3" s="602"/>
      <c r="G3" s="602"/>
      <c r="H3" s="601" t="s">
        <v>203</v>
      </c>
      <c r="I3" s="602"/>
      <c r="J3" s="602"/>
      <c r="K3" s="602"/>
      <c r="L3" s="603"/>
    </row>
    <row r="4" spans="1:13" ht="30.75" customHeight="1">
      <c r="A4" s="41"/>
      <c r="B4" s="42"/>
      <c r="C4" s="604" t="s">
        <v>204</v>
      </c>
      <c r="D4" s="604"/>
      <c r="E4" s="604"/>
      <c r="F4" s="604"/>
      <c r="G4" s="258" t="s">
        <v>205</v>
      </c>
      <c r="H4" s="604" t="s">
        <v>204</v>
      </c>
      <c r="I4" s="604"/>
      <c r="J4" s="604"/>
      <c r="K4" s="604"/>
      <c r="L4" s="258" t="s">
        <v>205</v>
      </c>
    </row>
    <row r="5" spans="1:13" ht="62.45">
      <c r="A5" s="41"/>
      <c r="B5" s="42"/>
      <c r="C5" s="43" t="s">
        <v>206</v>
      </c>
      <c r="D5" s="43" t="s">
        <v>207</v>
      </c>
      <c r="E5" s="43" t="s">
        <v>208</v>
      </c>
      <c r="F5" s="292" t="s">
        <v>38</v>
      </c>
      <c r="G5" s="260" t="s">
        <v>207</v>
      </c>
      <c r="H5" s="43" t="s">
        <v>206</v>
      </c>
      <c r="I5" s="532" t="s">
        <v>207</v>
      </c>
      <c r="J5" s="43" t="s">
        <v>208</v>
      </c>
      <c r="K5" s="292" t="s">
        <v>38</v>
      </c>
      <c r="L5" s="263" t="s">
        <v>207</v>
      </c>
      <c r="M5" s="85"/>
    </row>
    <row r="6" spans="1:13">
      <c r="A6" s="41"/>
      <c r="B6" s="44" t="s">
        <v>45</v>
      </c>
      <c r="C6" s="45">
        <f>100</f>
        <v>100</v>
      </c>
      <c r="D6" s="45">
        <v>100</v>
      </c>
      <c r="E6" s="45">
        <v>100</v>
      </c>
      <c r="F6" s="45">
        <v>100</v>
      </c>
      <c r="G6" s="261">
        <v>4.8888618755875397</v>
      </c>
      <c r="H6" s="45">
        <f>100</f>
        <v>100</v>
      </c>
      <c r="I6" s="45">
        <v>100</v>
      </c>
      <c r="J6" s="45">
        <v>100</v>
      </c>
      <c r="K6" s="45">
        <v>100</v>
      </c>
      <c r="L6" s="261">
        <v>6.1311258816594512</v>
      </c>
    </row>
    <row r="7" spans="1:13">
      <c r="A7" s="41"/>
      <c r="B7" s="44" t="s">
        <v>46</v>
      </c>
      <c r="C7" s="45">
        <v>99.923949844155516</v>
      </c>
      <c r="D7" s="45">
        <v>100.83970614700357</v>
      </c>
      <c r="E7" s="45">
        <v>98.626901302524601</v>
      </c>
      <c r="F7" s="45">
        <v>99.307792663547815</v>
      </c>
      <c r="G7" s="261">
        <v>4.9299139492753623</v>
      </c>
      <c r="H7" s="46">
        <v>99.888430670103588</v>
      </c>
      <c r="I7" s="45">
        <v>100.80386145632063</v>
      </c>
      <c r="J7" s="45">
        <v>98.591843180032143</v>
      </c>
      <c r="K7" s="45">
        <v>99.272492510002735</v>
      </c>
      <c r="L7" s="261">
        <v>6.1804116394606101</v>
      </c>
    </row>
    <row r="8" spans="1:13">
      <c r="A8" s="41"/>
      <c r="B8" s="44" t="s">
        <v>47</v>
      </c>
      <c r="C8" s="45">
        <v>99.271530007738605</v>
      </c>
      <c r="D8" s="45">
        <v>98.997667061418539</v>
      </c>
      <c r="E8" s="45">
        <v>96.881593764310495</v>
      </c>
      <c r="F8" s="45">
        <v>97.604686696659925</v>
      </c>
      <c r="G8" s="261">
        <v>4.8398592026867746</v>
      </c>
      <c r="H8" s="46">
        <v>99.201996843532029</v>
      </c>
      <c r="I8" s="45">
        <v>98.928325720156735</v>
      </c>
      <c r="J8" s="45">
        <v>96.813734592931937</v>
      </c>
      <c r="K8" s="45">
        <v>97.53632104633823</v>
      </c>
      <c r="L8" s="261">
        <v>6.0654201825208931</v>
      </c>
    </row>
    <row r="9" spans="1:13">
      <c r="A9" s="41"/>
      <c r="B9" s="44" t="s">
        <v>48</v>
      </c>
      <c r="C9" s="45">
        <v>98.922915153507503</v>
      </c>
      <c r="D9" s="45">
        <v>100.65846827201074</v>
      </c>
      <c r="E9" s="45">
        <v>94.368102843245339</v>
      </c>
      <c r="F9" s="45">
        <v>95.366666474868296</v>
      </c>
      <c r="G9" s="261">
        <v>4.9210534799007126</v>
      </c>
      <c r="H9" s="46">
        <v>98.831617889124246</v>
      </c>
      <c r="I9" s="45">
        <v>100.56556924274149</v>
      </c>
      <c r="J9" s="45">
        <v>94.281009275276219</v>
      </c>
      <c r="K9" s="45">
        <v>95.278651319340412</v>
      </c>
      <c r="L9" s="261">
        <v>6.1658016438798793</v>
      </c>
    </row>
    <row r="10" spans="1:13">
      <c r="A10" s="41"/>
      <c r="B10" s="44" t="s">
        <v>49</v>
      </c>
      <c r="C10" s="45">
        <v>98.207654065568221</v>
      </c>
      <c r="D10" s="45">
        <v>99.215839123683978</v>
      </c>
      <c r="E10" s="45">
        <v>93.851724833067294</v>
      </c>
      <c r="F10" s="45">
        <v>93.255877121064032</v>
      </c>
      <c r="G10" s="261">
        <v>4.8505253334620519</v>
      </c>
      <c r="H10" s="46">
        <v>98.095254087113517</v>
      </c>
      <c r="I10" s="45">
        <v>99.102285263895979</v>
      </c>
      <c r="J10" s="45">
        <v>93.744310274094815</v>
      </c>
      <c r="K10" s="45">
        <v>93.149144517796827</v>
      </c>
      <c r="L10" s="261">
        <v>6.0760858611307063</v>
      </c>
    </row>
    <row r="11" spans="1:13">
      <c r="A11" s="41"/>
      <c r="B11" s="44" t="s">
        <v>50</v>
      </c>
      <c r="C11" s="45">
        <v>97.102743935526036</v>
      </c>
      <c r="D11" s="45">
        <v>101.75421365518289</v>
      </c>
      <c r="E11" s="45">
        <v>93.62994796539428</v>
      </c>
      <c r="F11" s="45">
        <v>92.78641406399953</v>
      </c>
      <c r="G11" s="261">
        <v>4.9746229581921266</v>
      </c>
      <c r="H11" s="46">
        <v>96.973683563532632</v>
      </c>
      <c r="I11" s="45">
        <v>101.61897096137237</v>
      </c>
      <c r="J11" s="45">
        <v>93.505503326402817</v>
      </c>
      <c r="K11" s="45">
        <v>92.663090575602709</v>
      </c>
      <c r="L11" s="261">
        <v>6.2303870292887034</v>
      </c>
    </row>
    <row r="12" spans="1:13">
      <c r="A12" s="41"/>
      <c r="B12" s="44" t="s">
        <v>51</v>
      </c>
      <c r="C12" s="45">
        <v>96.849766000379901</v>
      </c>
      <c r="D12" s="45">
        <v>101.11358849087657</v>
      </c>
      <c r="E12" s="45">
        <v>93.964491975233642</v>
      </c>
      <c r="F12" s="45">
        <v>92.657717400634596</v>
      </c>
      <c r="G12" s="261">
        <v>4.9433036787689346</v>
      </c>
      <c r="H12" s="46">
        <v>96.703583175675519</v>
      </c>
      <c r="I12" s="45">
        <v>100.96096994989283</v>
      </c>
      <c r="J12" s="45">
        <v>93.822664117241715</v>
      </c>
      <c r="K12" s="45">
        <v>92.517861958338187</v>
      </c>
      <c r="L12" s="261">
        <v>6.1900441589723005</v>
      </c>
    </row>
    <row r="13" spans="1:13">
      <c r="A13" s="41"/>
      <c r="B13" s="44" t="s">
        <v>52</v>
      </c>
      <c r="C13" s="45">
        <v>96.765824353967773</v>
      </c>
      <c r="D13" s="45">
        <v>101.73403022574368</v>
      </c>
      <c r="E13" s="45">
        <v>94.473994238038699</v>
      </c>
      <c r="F13" s="45">
        <v>92.747103198127931</v>
      </c>
      <c r="G13" s="261">
        <v>4.9736362182050868</v>
      </c>
      <c r="H13" s="46">
        <v>96.596206712305104</v>
      </c>
      <c r="I13" s="45">
        <v>101.55570397885914</v>
      </c>
      <c r="J13" s="45">
        <v>94.308393870263288</v>
      </c>
      <c r="K13" s="45">
        <v>92.584529841051321</v>
      </c>
      <c r="L13" s="261">
        <v>6.2265080509492909</v>
      </c>
    </row>
    <row r="14" spans="1:13">
      <c r="A14" s="41"/>
      <c r="B14" s="44" t="s">
        <v>53</v>
      </c>
      <c r="C14" s="45">
        <v>96.27737029667982</v>
      </c>
      <c r="D14" s="45">
        <v>101.60905073500327</v>
      </c>
      <c r="E14" s="45">
        <v>93.823791782082111</v>
      </c>
      <c r="F14" s="45">
        <v>93.42782050146549</v>
      </c>
      <c r="G14" s="261">
        <v>4.9675261435299749</v>
      </c>
      <c r="H14" s="46">
        <v>96.087191251879645</v>
      </c>
      <c r="I14" s="45">
        <v>101.40833989140324</v>
      </c>
      <c r="J14" s="45">
        <v>93.638459350944217</v>
      </c>
      <c r="K14" s="45">
        <v>93.243270242084932</v>
      </c>
      <c r="L14" s="261">
        <v>6.2174729732430114</v>
      </c>
    </row>
    <row r="15" spans="1:13">
      <c r="A15" s="41"/>
      <c r="B15" s="44" t="s">
        <v>54</v>
      </c>
      <c r="C15" s="45">
        <v>96.678427685579337</v>
      </c>
      <c r="D15" s="45">
        <v>101.69283114927649</v>
      </c>
      <c r="E15" s="45">
        <v>95.910958823518612</v>
      </c>
      <c r="F15" s="45">
        <v>94.257969802360151</v>
      </c>
      <c r="G15" s="261">
        <v>4.971622052262588</v>
      </c>
      <c r="H15" s="46">
        <v>96.464121444516437</v>
      </c>
      <c r="I15" s="45">
        <v>101.46740952308367</v>
      </c>
      <c r="J15" s="45">
        <v>95.698353824096657</v>
      </c>
      <c r="K15" s="45">
        <v>94.049028969517309</v>
      </c>
      <c r="L15" s="261">
        <v>6.2210946067191708</v>
      </c>
    </row>
    <row r="16" spans="1:13">
      <c r="A16" s="41"/>
      <c r="B16" s="44" t="s">
        <v>55</v>
      </c>
      <c r="C16" s="45">
        <v>97.114897925166829</v>
      </c>
      <c r="D16" s="45">
        <v>101.05169155746724</v>
      </c>
      <c r="E16" s="45">
        <v>95.790463100064599</v>
      </c>
      <c r="F16" s="45">
        <v>94.581008802295585</v>
      </c>
      <c r="G16" s="261">
        <v>4.9402776231893277</v>
      </c>
      <c r="H16" s="46">
        <v>96.883604097640969</v>
      </c>
      <c r="I16" s="45">
        <v>100.81102166008134</v>
      </c>
      <c r="J16" s="45">
        <v>95.562323614524885</v>
      </c>
      <c r="K16" s="45">
        <v>94.35574981521421</v>
      </c>
      <c r="L16" s="261">
        <v>6.1808506405665629</v>
      </c>
    </row>
    <row r="17" spans="1:12">
      <c r="A17" s="41"/>
      <c r="B17" s="44" t="s">
        <v>56</v>
      </c>
      <c r="C17" s="45">
        <v>96.711850389994979</v>
      </c>
      <c r="D17" s="45">
        <v>100.10520633523713</v>
      </c>
      <c r="E17" s="45">
        <v>95.432793495055989</v>
      </c>
      <c r="F17" s="45">
        <v>94.466960562625701</v>
      </c>
      <c r="G17" s="261">
        <v>4.8940052680016501</v>
      </c>
      <c r="H17" s="46">
        <v>96.461805173101695</v>
      </c>
      <c r="I17" s="45">
        <v>99.846387711363178</v>
      </c>
      <c r="J17" s="45">
        <v>95.186055236487078</v>
      </c>
      <c r="K17" s="45">
        <v>94.222719432424256</v>
      </c>
      <c r="L17" s="261">
        <v>6.1217077188734299</v>
      </c>
    </row>
    <row r="18" spans="1:12">
      <c r="A18" s="41"/>
      <c r="B18" s="44" t="s">
        <v>57</v>
      </c>
      <c r="C18" s="45">
        <v>96.894774817316801</v>
      </c>
      <c r="D18" s="45">
        <v>97.213878563860803</v>
      </c>
      <c r="E18" s="45">
        <v>94.403203499308702</v>
      </c>
      <c r="F18" s="45">
        <v>94.510266591566634</v>
      </c>
      <c r="G18" s="261">
        <v>4.7526522468885579</v>
      </c>
      <c r="H18" s="46">
        <v>96.62804152275497</v>
      </c>
      <c r="I18" s="45">
        <v>96.946266836031668</v>
      </c>
      <c r="J18" s="45">
        <v>94.143329037202349</v>
      </c>
      <c r="K18" s="45">
        <v>94.250097404678996</v>
      </c>
      <c r="L18" s="261">
        <v>5.9438976572865716</v>
      </c>
    </row>
    <row r="19" spans="1:12">
      <c r="A19" s="41"/>
      <c r="B19" s="44" t="s">
        <v>58</v>
      </c>
      <c r="C19" s="45">
        <v>96.71390858641891</v>
      </c>
      <c r="D19" s="45">
        <v>98.714372500539014</v>
      </c>
      <c r="E19" s="45">
        <v>93.982176637893147</v>
      </c>
      <c r="F19" s="45">
        <v>94.423312669355312</v>
      </c>
      <c r="G19" s="261">
        <v>4.8260093229043219</v>
      </c>
      <c r="H19" s="46">
        <v>96.430037487383203</v>
      </c>
      <c r="I19" s="45">
        <v>98.424629713571449</v>
      </c>
      <c r="J19" s="45">
        <v>93.706323617764895</v>
      </c>
      <c r="K19" s="45">
        <v>94.146164843010482</v>
      </c>
      <c r="L19" s="261">
        <v>6.0345379462962594</v>
      </c>
    </row>
    <row r="20" spans="1:12">
      <c r="A20" s="41"/>
      <c r="B20" s="44" t="s">
        <v>59</v>
      </c>
      <c r="C20" s="45">
        <v>96.015971163808786</v>
      </c>
      <c r="D20" s="45">
        <v>98.495359874409075</v>
      </c>
      <c r="E20" s="45">
        <v>94.140826308899406</v>
      </c>
      <c r="F20" s="45">
        <v>94.554658601868667</v>
      </c>
      <c r="G20" s="261">
        <v>4.8153020981227321</v>
      </c>
      <c r="H20" s="46">
        <v>95.713327107058831</v>
      </c>
      <c r="I20" s="45">
        <v>98.184900740140776</v>
      </c>
      <c r="J20" s="45">
        <v>93.844092742237692</v>
      </c>
      <c r="K20" s="45">
        <v>94.256620628425125</v>
      </c>
      <c r="L20" s="261">
        <v>6.0198398611604151</v>
      </c>
    </row>
    <row r="21" spans="1:12">
      <c r="A21" s="41"/>
      <c r="B21" s="44" t="s">
        <v>60</v>
      </c>
      <c r="C21" s="45">
        <v>96.073241498377698</v>
      </c>
      <c r="D21" s="45">
        <v>97.611518021421858</v>
      </c>
      <c r="E21" s="45">
        <v>94.150091885302217</v>
      </c>
      <c r="F21" s="45">
        <v>94.530426263459091</v>
      </c>
      <c r="G21" s="261">
        <v>4.7720922907315533</v>
      </c>
      <c r="H21" s="46">
        <v>95.770398184364183</v>
      </c>
      <c r="I21" s="45">
        <v>97.303825732263419</v>
      </c>
      <c r="J21" s="45">
        <v>93.853310748363981</v>
      </c>
      <c r="K21" s="45">
        <v>94.232446231576645</v>
      </c>
      <c r="L21" s="261">
        <v>5.9658200433156132</v>
      </c>
    </row>
    <row r="22" spans="1:12">
      <c r="A22" s="41"/>
      <c r="B22" s="44" t="s">
        <v>61</v>
      </c>
      <c r="C22" s="45">
        <v>96.290458235552791</v>
      </c>
      <c r="D22" s="45">
        <v>99.511591870140336</v>
      </c>
      <c r="E22" s="45">
        <v>94.007249787991228</v>
      </c>
      <c r="F22" s="45">
        <v>95.196930608352943</v>
      </c>
      <c r="G22" s="261">
        <v>4.8649842767295599</v>
      </c>
      <c r="H22" s="46">
        <v>95.986911487640711</v>
      </c>
      <c r="I22" s="45">
        <v>99.197890796895351</v>
      </c>
      <c r="J22" s="45">
        <v>93.710900643162105</v>
      </c>
      <c r="K22" s="45">
        <v>94.896831104966154</v>
      </c>
      <c r="L22" s="261">
        <v>6.0819475567087311</v>
      </c>
    </row>
    <row r="23" spans="1:12">
      <c r="A23" s="41"/>
      <c r="B23" s="44" t="s">
        <v>62</v>
      </c>
      <c r="C23" s="45">
        <v>96.839752797435821</v>
      </c>
      <c r="D23" s="45">
        <v>100.33555022479625</v>
      </c>
      <c r="E23" s="45">
        <v>94.594148336801084</v>
      </c>
      <c r="F23" s="45">
        <v>94.910900886265864</v>
      </c>
      <c r="G23" s="261">
        <v>4.9052664626010518</v>
      </c>
      <c r="H23" s="46">
        <v>96.534455684098717</v>
      </c>
      <c r="I23" s="45">
        <v>100.01923225656681</v>
      </c>
      <c r="J23" s="45">
        <v>94.295930718606414</v>
      </c>
      <c r="K23" s="45">
        <v>94.611684673628375</v>
      </c>
      <c r="L23" s="261">
        <v>6.1323050355194475</v>
      </c>
    </row>
    <row r="24" spans="1:12">
      <c r="A24" s="41"/>
      <c r="B24" s="44" t="s">
        <v>63</v>
      </c>
      <c r="C24" s="45">
        <v>97.003962676376915</v>
      </c>
      <c r="D24" s="45">
        <v>99.789111694712773</v>
      </c>
      <c r="E24" s="45">
        <v>95.528981893099228</v>
      </c>
      <c r="F24" s="45">
        <v>95.67032637397493</v>
      </c>
      <c r="G24" s="261">
        <v>4.8785518376302797</v>
      </c>
      <c r="H24" s="46">
        <v>96.681081366005856</v>
      </c>
      <c r="I24" s="45">
        <v>99.456959911880432</v>
      </c>
      <c r="J24" s="45">
        <v>95.211010111317833</v>
      </c>
      <c r="K24" s="45">
        <v>95.351884121813441</v>
      </c>
      <c r="L24" s="261">
        <v>6.0978314102689675</v>
      </c>
    </row>
    <row r="25" spans="1:12">
      <c r="A25" s="41"/>
      <c r="B25" s="44" t="s">
        <v>64</v>
      </c>
      <c r="C25" s="45">
        <v>97.353049650565907</v>
      </c>
      <c r="D25" s="45">
        <v>99.340727149563207</v>
      </c>
      <c r="E25" s="45">
        <v>96.491598703027506</v>
      </c>
      <c r="F25" s="45">
        <v>95.414174014217892</v>
      </c>
      <c r="G25" s="261">
        <v>4.856630936546436</v>
      </c>
      <c r="H25" s="46">
        <v>97.008143962903034</v>
      </c>
      <c r="I25" s="45">
        <v>98.988779450611418</v>
      </c>
      <c r="J25" s="45">
        <v>96.149744993012078</v>
      </c>
      <c r="K25" s="45">
        <v>95.076137440948969</v>
      </c>
      <c r="L25" s="261">
        <v>6.0691266768352303</v>
      </c>
    </row>
    <row r="26" spans="1:12">
      <c r="A26" s="41"/>
      <c r="B26" s="44" t="s">
        <v>65</v>
      </c>
      <c r="C26" s="45">
        <v>96.994846250243882</v>
      </c>
      <c r="D26" s="45">
        <v>98.397817527147808</v>
      </c>
      <c r="E26" s="45">
        <v>95.820611684566387</v>
      </c>
      <c r="F26" s="45">
        <v>95.533242044584966</v>
      </c>
      <c r="G26" s="261">
        <v>4.8105333874949228</v>
      </c>
      <c r="H26" s="46">
        <v>96.633893841869721</v>
      </c>
      <c r="I26" s="45">
        <v>98.031644162394372</v>
      </c>
      <c r="J26" s="45">
        <v>95.464029021708171</v>
      </c>
      <c r="K26" s="45">
        <v>95.177728786624655</v>
      </c>
      <c r="L26" s="261">
        <v>6.0104435074568592</v>
      </c>
    </row>
    <row r="27" spans="1:12">
      <c r="A27" s="41"/>
      <c r="B27" s="44" t="s">
        <v>66</v>
      </c>
      <c r="C27" s="45">
        <v>97.183981381934345</v>
      </c>
      <c r="D27" s="45">
        <v>100.49508422815634</v>
      </c>
      <c r="E27" s="45">
        <v>96.617008431144541</v>
      </c>
      <c r="F27" s="45">
        <v>96.076104464778709</v>
      </c>
      <c r="G27" s="261">
        <v>4.9130658596699215</v>
      </c>
      <c r="H27" s="46">
        <v>96.801640083997938</v>
      </c>
      <c r="I27" s="45">
        <v>100.0997163867317</v>
      </c>
      <c r="J27" s="45">
        <v>96.236897718648379</v>
      </c>
      <c r="K27" s="45">
        <v>95.698121777103353</v>
      </c>
      <c r="L27" s="261">
        <v>6.1372396188546157</v>
      </c>
    </row>
    <row r="28" spans="1:12">
      <c r="A28" s="41"/>
      <c r="B28" s="44" t="s">
        <v>67</v>
      </c>
      <c r="C28" s="45">
        <v>97.549522005459579</v>
      </c>
      <c r="D28" s="45">
        <v>102.177114592168</v>
      </c>
      <c r="E28" s="45">
        <v>97.568679907678543</v>
      </c>
      <c r="F28" s="45">
        <v>96.692248961902678</v>
      </c>
      <c r="G28" s="261">
        <v>4.9952980008718937</v>
      </c>
      <c r="H28" s="46">
        <v>97.168889331002788</v>
      </c>
      <c r="I28" s="45">
        <v>101.77842531521466</v>
      </c>
      <c r="J28" s="45">
        <v>97.187972480179283</v>
      </c>
      <c r="K28" s="45">
        <v>96.314961317996548</v>
      </c>
      <c r="L28" s="261">
        <v>6.2401633764465627</v>
      </c>
    </row>
    <row r="29" spans="1:12">
      <c r="A29" s="41"/>
      <c r="B29" s="44" t="s">
        <v>68</v>
      </c>
      <c r="C29" s="45">
        <v>97.963833938963234</v>
      </c>
      <c r="D29" s="45">
        <v>102.73355477491866</v>
      </c>
      <c r="E29" s="45">
        <v>97.692750376402316</v>
      </c>
      <c r="F29" s="45">
        <v>97.185526245520009</v>
      </c>
      <c r="G29" s="261">
        <v>5.0225015928268402</v>
      </c>
      <c r="H29" s="46">
        <v>97.574883910839361</v>
      </c>
      <c r="I29" s="45">
        <v>102.32566731877978</v>
      </c>
      <c r="J29" s="45">
        <v>97.304876643019483</v>
      </c>
      <c r="K29" s="45">
        <v>96.799666365944688</v>
      </c>
      <c r="L29" s="261">
        <v>6.2737154725624551</v>
      </c>
    </row>
    <row r="30" spans="1:12">
      <c r="A30" s="41"/>
      <c r="B30" s="44" t="s">
        <v>69</v>
      </c>
      <c r="C30" s="45">
        <v>98.560319958330382</v>
      </c>
      <c r="D30" s="45">
        <v>102.28503079030519</v>
      </c>
      <c r="E30" s="45">
        <v>97.798643757395396</v>
      </c>
      <c r="F30" s="45">
        <v>97.798448537904946</v>
      </c>
      <c r="G30" s="261">
        <v>5.0005738747402058</v>
      </c>
      <c r="H30" s="46">
        <v>98.166090273749958</v>
      </c>
      <c r="I30" s="45">
        <v>101.87590270059509</v>
      </c>
      <c r="J30" s="45">
        <v>97.407460688010346</v>
      </c>
      <c r="K30" s="45">
        <v>97.40726624937497</v>
      </c>
      <c r="L30" s="261">
        <v>6.2461398376503867</v>
      </c>
    </row>
    <row r="31" spans="1:12">
      <c r="A31" s="41"/>
      <c r="B31" s="44" t="s">
        <v>70</v>
      </c>
      <c r="C31" s="45">
        <v>98.932517845651745</v>
      </c>
      <c r="D31" s="45">
        <v>102.17703069177325</v>
      </c>
      <c r="E31" s="45">
        <v>98.096953742183942</v>
      </c>
      <c r="F31" s="45">
        <v>98.467734443106892</v>
      </c>
      <c r="G31" s="261">
        <v>4.9952938990974811</v>
      </c>
      <c r="H31" s="46">
        <v>98.531983103417886</v>
      </c>
      <c r="I31" s="45">
        <v>101.76336032795815</v>
      </c>
      <c r="J31" s="45">
        <v>97.699801835645459</v>
      </c>
      <c r="K31" s="45">
        <v>98.069081406750868</v>
      </c>
      <c r="L31" s="261">
        <v>6.2392397231138093</v>
      </c>
    </row>
    <row r="32" spans="1:12">
      <c r="A32" s="41"/>
      <c r="B32" s="44" t="s">
        <v>71</v>
      </c>
      <c r="C32" s="45">
        <v>99.141488959879084</v>
      </c>
      <c r="D32" s="45">
        <v>102.0884182926111</v>
      </c>
      <c r="E32" s="45">
        <v>99.460410276959024</v>
      </c>
      <c r="F32" s="45">
        <v>99.012963512876311</v>
      </c>
      <c r="G32" s="261">
        <v>4.9909617612977986</v>
      </c>
      <c r="H32" s="46">
        <v>98.748645334063454</v>
      </c>
      <c r="I32" s="45">
        <v>101.6838975937936</v>
      </c>
      <c r="J32" s="45">
        <v>99.066302939978016</v>
      </c>
      <c r="K32" s="45">
        <v>98.620629163279432</v>
      </c>
      <c r="L32" s="261">
        <v>6.2343677628531724</v>
      </c>
    </row>
    <row r="33" spans="1:12">
      <c r="A33" s="41"/>
      <c r="B33" s="44" t="s">
        <v>72</v>
      </c>
      <c r="C33" s="45">
        <v>99.291946438016652</v>
      </c>
      <c r="D33" s="45">
        <v>103.27878867350015</v>
      </c>
      <c r="E33" s="45">
        <v>99.827313434776286</v>
      </c>
      <c r="F33" s="45">
        <v>99.515444318783011</v>
      </c>
      <c r="G33" s="261">
        <v>5.0491573250273696</v>
      </c>
      <c r="H33" s="46">
        <v>98.907024456195174</v>
      </c>
      <c r="I33" s="45">
        <v>102.87841102513623</v>
      </c>
      <c r="J33" s="45">
        <v>99.440316012470589</v>
      </c>
      <c r="K33" s="45">
        <v>99.129655909720697</v>
      </c>
      <c r="L33" s="261">
        <v>6.3076048850021191</v>
      </c>
    </row>
    <row r="34" spans="1:12">
      <c r="A34" s="41"/>
      <c r="B34" s="44" t="s">
        <v>73</v>
      </c>
      <c r="C34" s="45">
        <v>99.756939107132595</v>
      </c>
      <c r="D34" s="45">
        <v>105.17267773473354</v>
      </c>
      <c r="E34" s="45">
        <v>100.11357217326893</v>
      </c>
      <c r="F34" s="45">
        <v>99.611772081362076</v>
      </c>
      <c r="G34" s="261">
        <v>5.1417469453079319</v>
      </c>
      <c r="H34" s="46">
        <v>99.384090902672469</v>
      </c>
      <c r="I34" s="45">
        <v>104.77958784642458</v>
      </c>
      <c r="J34" s="45">
        <v>99.73939102896972</v>
      </c>
      <c r="K34" s="45">
        <v>99.239466448330035</v>
      </c>
      <c r="L34" s="261">
        <v>6.4241684291482404</v>
      </c>
    </row>
    <row r="35" spans="1:12">
      <c r="A35" s="41"/>
      <c r="B35" s="44" t="s">
        <v>74</v>
      </c>
      <c r="C35" s="45">
        <v>99.407597119184871</v>
      </c>
      <c r="D35" s="45">
        <v>107.46219721711479</v>
      </c>
      <c r="E35" s="45">
        <v>100.49773427497425</v>
      </c>
      <c r="F35" s="45">
        <v>100.00139329316029</v>
      </c>
      <c r="G35" s="261">
        <v>5.2536783904162183</v>
      </c>
      <c r="H35" s="46">
        <v>99.044508556322384</v>
      </c>
      <c r="I35" s="45">
        <v>107.06968903986925</v>
      </c>
      <c r="J35" s="45">
        <v>100.13066396076994</v>
      </c>
      <c r="K35" s="45">
        <v>99.636135875947801</v>
      </c>
      <c r="L35" s="261">
        <v>6.5645774161357178</v>
      </c>
    </row>
    <row r="36" spans="1:12">
      <c r="A36" s="41"/>
      <c r="B36" s="44" t="s">
        <v>75</v>
      </c>
      <c r="C36" s="45">
        <v>99.905944578058325</v>
      </c>
      <c r="D36" s="45">
        <v>109.43971184505037</v>
      </c>
      <c r="E36" s="45">
        <v>101.51440652887699</v>
      </c>
      <c r="F36" s="45">
        <v>100.18815258015779</v>
      </c>
      <c r="G36" s="261">
        <v>5.3503563491455282</v>
      </c>
      <c r="H36" s="46">
        <v>99.552554157833981</v>
      </c>
      <c r="I36" s="45">
        <v>109.05259828617761</v>
      </c>
      <c r="J36" s="45">
        <v>101.15532660692064</v>
      </c>
      <c r="K36" s="45">
        <v>99.833763924994912</v>
      </c>
      <c r="L36" s="261">
        <v>6.6861520781459491</v>
      </c>
    </row>
    <row r="37" spans="1:12">
      <c r="A37" s="41"/>
      <c r="B37" s="44" t="s">
        <v>76</v>
      </c>
      <c r="C37" s="45">
        <v>100.36244081519848</v>
      </c>
      <c r="D37" s="45">
        <v>109.13187117449486</v>
      </c>
      <c r="E37" s="45">
        <v>101.02394273248517</v>
      </c>
      <c r="F37" s="45">
        <v>100.56180152444703</v>
      </c>
      <c r="G37" s="261">
        <v>5.3353064439651874</v>
      </c>
      <c r="H37" s="46">
        <v>100.01169623548677</v>
      </c>
      <c r="I37" s="45">
        <v>108.75047937117337</v>
      </c>
      <c r="J37" s="45">
        <v>100.67088634957226</v>
      </c>
      <c r="K37" s="45">
        <v>100.21036022305735</v>
      </c>
      <c r="L37" s="261">
        <v>6.6676287871547357</v>
      </c>
    </row>
    <row r="38" spans="1:12">
      <c r="A38" s="41"/>
      <c r="B38" s="44" t="s">
        <v>77</v>
      </c>
      <c r="C38" s="45">
        <v>100.26349934115055</v>
      </c>
      <c r="D38" s="45">
        <v>108.44584478048502</v>
      </c>
      <c r="E38" s="45">
        <v>102.89365152212308</v>
      </c>
      <c r="F38" s="45">
        <v>100.71856636113847</v>
      </c>
      <c r="G38" s="261">
        <v>5.3017675611319719</v>
      </c>
      <c r="H38" s="46">
        <v>99.918865014423005</v>
      </c>
      <c r="I38" s="45">
        <v>108.0730853919945</v>
      </c>
      <c r="J38" s="45">
        <v>102.53997661001765</v>
      </c>
      <c r="K38" s="45">
        <v>100.3723678388954</v>
      </c>
      <c r="L38" s="261">
        <v>6.6260969095764972</v>
      </c>
    </row>
    <row r="39" spans="1:12">
      <c r="A39" s="41"/>
      <c r="B39" s="44" t="s">
        <v>78</v>
      </c>
      <c r="C39" s="45">
        <v>100.6129132869967</v>
      </c>
      <c r="D39" s="45">
        <v>108.39679047474037</v>
      </c>
      <c r="E39" s="45">
        <v>103.52827301971253</v>
      </c>
      <c r="F39" s="45">
        <v>101.0765532364325</v>
      </c>
      <c r="G39" s="261">
        <v>5.2993693638800874</v>
      </c>
      <c r="H39" s="46">
        <v>100.27322100922184</v>
      </c>
      <c r="I39" s="45">
        <v>108.03081804181004</v>
      </c>
      <c r="J39" s="45">
        <v>103.178737818641</v>
      </c>
      <c r="K39" s="45">
        <v>100.73529560382065</v>
      </c>
      <c r="L39" s="261">
        <v>6.6235054451298456</v>
      </c>
    </row>
    <row r="40" spans="1:12">
      <c r="A40" s="41"/>
      <c r="B40" s="44" t="s">
        <v>79</v>
      </c>
      <c r="C40" s="45">
        <v>100.66843213250935</v>
      </c>
      <c r="D40" s="45">
        <v>107.47733631002582</v>
      </c>
      <c r="E40" s="45">
        <v>104.23409525570983</v>
      </c>
      <c r="F40" s="45">
        <v>101.301811442249</v>
      </c>
      <c r="G40" s="261">
        <v>5.2544185197578557</v>
      </c>
      <c r="H40" s="46">
        <v>100.32170254404056</v>
      </c>
      <c r="I40" s="45">
        <v>107.10715499499899</v>
      </c>
      <c r="J40" s="45">
        <v>103.87508454910763</v>
      </c>
      <c r="K40" s="45">
        <v>100.95290032236319</v>
      </c>
      <c r="L40" s="261">
        <v>6.56687450100749</v>
      </c>
    </row>
    <row r="41" spans="1:12">
      <c r="A41" s="41"/>
      <c r="B41" s="44" t="s">
        <v>80</v>
      </c>
      <c r="C41" s="45">
        <v>100.62592820550445</v>
      </c>
      <c r="D41" s="45">
        <v>106.54135860771925</v>
      </c>
      <c r="E41" s="45">
        <v>104.09142600688521</v>
      </c>
      <c r="F41" s="45">
        <v>101.79577196861285</v>
      </c>
      <c r="G41" s="261">
        <v>5.2086598627057894</v>
      </c>
      <c r="H41" s="46">
        <v>100.29536220533755</v>
      </c>
      <c r="I41" s="45">
        <v>106.19135984104572</v>
      </c>
      <c r="J41" s="45">
        <v>103.74947550803874</v>
      </c>
      <c r="K41" s="45">
        <v>101.46136291745034</v>
      </c>
      <c r="L41" s="261">
        <v>6.5107259473004788</v>
      </c>
    </row>
    <row r="42" spans="1:12">
      <c r="A42" s="41"/>
      <c r="B42" s="44" t="s">
        <v>81</v>
      </c>
      <c r="C42" s="45">
        <v>100.79473477835997</v>
      </c>
      <c r="D42" s="45">
        <v>106.4177631542256</v>
      </c>
      <c r="E42" s="45">
        <v>104.676790461702</v>
      </c>
      <c r="F42" s="45">
        <v>102.50107351904258</v>
      </c>
      <c r="G42" s="261">
        <v>5.2026174516999788</v>
      </c>
      <c r="H42" s="46">
        <v>100.47961571054023</v>
      </c>
      <c r="I42" s="45">
        <v>106.08506456239573</v>
      </c>
      <c r="J42" s="45">
        <v>104.34953475032796</v>
      </c>
      <c r="K42" s="45">
        <v>102.18061984843315</v>
      </c>
      <c r="L42" s="261">
        <v>6.5042088499601869</v>
      </c>
    </row>
    <row r="43" spans="1:12">
      <c r="A43" s="41"/>
      <c r="B43" s="44" t="s">
        <v>82</v>
      </c>
      <c r="C43" s="45">
        <v>101.02283952647674</v>
      </c>
      <c r="D43" s="45">
        <v>108.54349386519171</v>
      </c>
      <c r="E43" s="45">
        <v>104.53964900081797</v>
      </c>
      <c r="F43" s="45">
        <v>103.00781122078465</v>
      </c>
      <c r="G43" s="261">
        <v>5.3065414900060572</v>
      </c>
      <c r="H43" s="46">
        <v>100.72109548546919</v>
      </c>
      <c r="I43" s="45">
        <v>108.21928646201945</v>
      </c>
      <c r="J43" s="45">
        <v>104.22740063913194</v>
      </c>
      <c r="K43" s="45">
        <v>102.70013828901222</v>
      </c>
      <c r="L43" s="261">
        <v>6.6350606812200619</v>
      </c>
    </row>
    <row r="44" spans="1:12">
      <c r="A44" s="41"/>
      <c r="B44" s="44" t="s">
        <v>83</v>
      </c>
      <c r="C44" s="45">
        <v>100.85591066687246</v>
      </c>
      <c r="D44" s="45">
        <v>108.60307503353258</v>
      </c>
      <c r="E44" s="45">
        <v>105.06380119095472</v>
      </c>
      <c r="F44" s="45">
        <v>103.5072919440741</v>
      </c>
      <c r="G44" s="261">
        <v>5.3094543310301034</v>
      </c>
      <c r="H44" s="46">
        <v>100.57401621424445</v>
      </c>
      <c r="I44" s="45">
        <v>108.29952708886701</v>
      </c>
      <c r="J44" s="45">
        <v>104.77014559326186</v>
      </c>
      <c r="K44" s="45">
        <v>103.21798682340604</v>
      </c>
      <c r="L44" s="261">
        <v>6.6399803350603186</v>
      </c>
    </row>
    <row r="45" spans="1:12">
      <c r="A45" s="41"/>
      <c r="B45" s="44" t="s">
        <v>84</v>
      </c>
      <c r="C45" s="45">
        <v>100.97503124174817</v>
      </c>
      <c r="D45" s="45">
        <v>108.46607780485247</v>
      </c>
      <c r="E45" s="45">
        <v>105.48420249456095</v>
      </c>
      <c r="F45" s="45">
        <v>104.09903734004537</v>
      </c>
      <c r="G45" s="261">
        <v>5.3027567257465504</v>
      </c>
      <c r="H45" s="46">
        <v>100.71212720230082</v>
      </c>
      <c r="I45" s="45">
        <v>108.18366967239407</v>
      </c>
      <c r="J45" s="45">
        <v>105.20955813354757</v>
      </c>
      <c r="K45" s="45">
        <v>103.82799946976498</v>
      </c>
      <c r="L45" s="261">
        <v>6.6328769710131246</v>
      </c>
    </row>
    <row r="46" spans="1:12">
      <c r="A46" s="41"/>
      <c r="B46" s="44" t="s">
        <v>85</v>
      </c>
      <c r="C46" s="45">
        <v>101.40398644020726</v>
      </c>
      <c r="D46" s="45">
        <v>109.5585512205399</v>
      </c>
      <c r="E46" s="45">
        <v>105.99209836598561</v>
      </c>
      <c r="F46" s="45">
        <v>104.00273911366887</v>
      </c>
      <c r="G46" s="261">
        <v>5.3561662420670215</v>
      </c>
      <c r="H46" s="46">
        <v>101.16122832976527</v>
      </c>
      <c r="I46" s="45">
        <v>109.29627132592499</v>
      </c>
      <c r="J46" s="45">
        <v>105.73835645282843</v>
      </c>
      <c r="K46" s="45">
        <v>103.75375966705809</v>
      </c>
      <c r="L46" s="261">
        <v>6.7010919789525296</v>
      </c>
    </row>
    <row r="47" spans="1:12">
      <c r="A47" s="41"/>
      <c r="B47" s="44" t="s">
        <v>86</v>
      </c>
      <c r="C47" s="45">
        <v>101.37489272375747</v>
      </c>
      <c r="D47" s="45">
        <v>108.96425267100636</v>
      </c>
      <c r="E47" s="45">
        <v>105.70936624607097</v>
      </c>
      <c r="F47" s="45">
        <v>104.02068419519334</v>
      </c>
      <c r="G47" s="261">
        <v>5.3271118068517067</v>
      </c>
      <c r="H47" s="46">
        <v>101.15150124265806</v>
      </c>
      <c r="I47" s="45">
        <v>108.724137144005</v>
      </c>
      <c r="J47" s="45">
        <v>105.47642324354536</v>
      </c>
      <c r="K47" s="45">
        <v>103.79146240187769</v>
      </c>
      <c r="L47" s="261">
        <v>6.6660137120470129</v>
      </c>
    </row>
    <row r="48" spans="1:12">
      <c r="A48" s="41"/>
      <c r="B48" s="44" t="s">
        <v>87</v>
      </c>
      <c r="C48" s="45">
        <v>101.37834220584084</v>
      </c>
      <c r="D48" s="45">
        <v>109.19533377979381</v>
      </c>
      <c r="E48" s="45">
        <v>106.39774917936396</v>
      </c>
      <c r="F48" s="45">
        <v>104.22553157285776</v>
      </c>
      <c r="G48" s="261">
        <v>5.338409043080901</v>
      </c>
      <c r="H48" s="46">
        <v>101.14718651671406</v>
      </c>
      <c r="I48" s="45">
        <v>108.94635434217335</v>
      </c>
      <c r="J48" s="45">
        <v>106.15514859527518</v>
      </c>
      <c r="K48" s="45">
        <v>103.98788392493715</v>
      </c>
      <c r="L48" s="261">
        <v>6.6796381281974115</v>
      </c>
    </row>
    <row r="49" spans="1:12">
      <c r="A49" s="41"/>
      <c r="B49" s="44" t="s">
        <v>88</v>
      </c>
      <c r="C49" s="45">
        <v>101.77179630242198</v>
      </c>
      <c r="D49" s="45">
        <v>110.28062670851578</v>
      </c>
      <c r="E49" s="45">
        <v>107.40772229877592</v>
      </c>
      <c r="F49" s="45">
        <v>104.21765656163564</v>
      </c>
      <c r="G49" s="261">
        <v>5.3914675153116365</v>
      </c>
      <c r="H49" s="46">
        <v>101.5205387831638</v>
      </c>
      <c r="I49" s="45">
        <v>110.00836231213343</v>
      </c>
      <c r="J49" s="45">
        <v>107.14255062219704</v>
      </c>
      <c r="K49" s="45">
        <v>103.9603606230561</v>
      </c>
      <c r="L49" s="261">
        <v>6.7447511737089201</v>
      </c>
    </row>
    <row r="50" spans="1:12">
      <c r="A50" s="41"/>
      <c r="B50" s="44" t="s">
        <v>89</v>
      </c>
      <c r="C50" s="45">
        <v>101.95389487109924</v>
      </c>
      <c r="D50" s="45">
        <v>109.9253529157768</v>
      </c>
      <c r="E50" s="45">
        <v>107.16183511418919</v>
      </c>
      <c r="F50" s="45">
        <v>104.83330384499953</v>
      </c>
      <c r="G50" s="261">
        <v>5.3740986703044662</v>
      </c>
      <c r="H50" s="46">
        <v>101.68834562990929</v>
      </c>
      <c r="I50" s="45">
        <v>109.63904120506444</v>
      </c>
      <c r="J50" s="45">
        <v>106.88272126537481</v>
      </c>
      <c r="K50" s="45">
        <v>104.56025489162064</v>
      </c>
      <c r="L50" s="261">
        <v>6.722107631726983</v>
      </c>
    </row>
    <row r="51" spans="1:12">
      <c r="A51" s="41"/>
      <c r="B51" s="44" t="s">
        <v>90</v>
      </c>
      <c r="C51" s="45">
        <v>102.183701184895</v>
      </c>
      <c r="D51" s="45">
        <v>111.47156522446748</v>
      </c>
      <c r="E51" s="45">
        <v>107.31034350551286</v>
      </c>
      <c r="F51" s="45">
        <v>105.02981330847327</v>
      </c>
      <c r="G51" s="261">
        <v>5.4496908543796874</v>
      </c>
      <c r="H51" s="46">
        <v>101.8983803439515</v>
      </c>
      <c r="I51" s="45">
        <v>111.16031049047042</v>
      </c>
      <c r="J51" s="45">
        <v>107.01070787775731</v>
      </c>
      <c r="K51" s="45">
        <v>104.73654545548105</v>
      </c>
      <c r="L51" s="261">
        <v>6.8153785666142443</v>
      </c>
    </row>
    <row r="52" spans="1:12">
      <c r="A52" s="41"/>
      <c r="B52" s="44" t="s">
        <v>91</v>
      </c>
      <c r="C52" s="45">
        <v>101.8887020287802</v>
      </c>
      <c r="D52" s="45">
        <v>111.40949033107441</v>
      </c>
      <c r="E52" s="45">
        <v>106.98617313950901</v>
      </c>
      <c r="F52" s="45">
        <v>105.68219931729506</v>
      </c>
      <c r="G52" s="261">
        <v>5.4466560985822818</v>
      </c>
      <c r="H52" s="46">
        <v>101.58477432145703</v>
      </c>
      <c r="I52" s="45">
        <v>111.07716270007947</v>
      </c>
      <c r="J52" s="45">
        <v>106.66703999059148</v>
      </c>
      <c r="K52" s="45">
        <v>105.36695584177919</v>
      </c>
      <c r="L52" s="261">
        <v>6.8102806709175567</v>
      </c>
    </row>
    <row r="53" spans="1:12">
      <c r="A53" s="41"/>
      <c r="B53" s="44" t="s">
        <v>92</v>
      </c>
      <c r="C53" s="45">
        <v>102.32401683456723</v>
      </c>
      <c r="D53" s="45">
        <v>111.9131601824994</v>
      </c>
      <c r="E53" s="45">
        <v>106.42785471123263</v>
      </c>
      <c r="F53" s="45">
        <v>105.54639419525064</v>
      </c>
      <c r="G53" s="261">
        <v>5.4712798219274266</v>
      </c>
      <c r="H53" s="46">
        <v>102.01456726380356</v>
      </c>
      <c r="I53" s="45">
        <v>111.57471100455831</v>
      </c>
      <c r="J53" s="45">
        <v>106.10599426266431</v>
      </c>
      <c r="K53" s="45">
        <v>105.22719947059319</v>
      </c>
      <c r="L53" s="261">
        <v>6.8407859837872165</v>
      </c>
    </row>
    <row r="54" spans="1:12">
      <c r="A54" s="41"/>
      <c r="B54" s="44" t="s">
        <v>93</v>
      </c>
      <c r="C54" s="45">
        <v>102.35828134346757</v>
      </c>
      <c r="D54" s="45">
        <v>110.43623040202169</v>
      </c>
      <c r="E54" s="45">
        <v>103.29863074857829</v>
      </c>
      <c r="F54" s="45">
        <v>102.56513001689196</v>
      </c>
      <c r="G54" s="261">
        <v>5.3990747649604538</v>
      </c>
      <c r="H54" s="46">
        <v>102.11691306157445</v>
      </c>
      <c r="I54" s="45">
        <v>110.17581372795257</v>
      </c>
      <c r="J54" s="45">
        <v>103.05504505430478</v>
      </c>
      <c r="K54" s="45">
        <v>102.32327397076284</v>
      </c>
      <c r="L54" s="261">
        <v>6.7550178308034132</v>
      </c>
    </row>
    <row r="55" spans="1:12">
      <c r="A55" s="41"/>
      <c r="B55" s="44" t="s">
        <v>94</v>
      </c>
      <c r="C55" s="45">
        <v>100.92069383579593</v>
      </c>
      <c r="D55" s="45">
        <v>107.75004616692131</v>
      </c>
      <c r="E55" s="45">
        <v>79.002565865004712</v>
      </c>
      <c r="F55" s="45">
        <v>81.634826493274787</v>
      </c>
      <c r="G55" s="261">
        <v>5.267750927982588</v>
      </c>
      <c r="H55" s="46">
        <v>100.82704402320221</v>
      </c>
      <c r="I55" s="45">
        <v>107.65005902605876</v>
      </c>
      <c r="J55" s="45">
        <v>78.929255078024624</v>
      </c>
      <c r="K55" s="45">
        <v>81.559073088183851</v>
      </c>
      <c r="L55" s="261">
        <v>6.6001606305683707</v>
      </c>
    </row>
    <row r="56" spans="1:12">
      <c r="A56" s="41"/>
      <c r="B56" s="44" t="s">
        <v>95</v>
      </c>
      <c r="C56" s="45">
        <v>100.26924948215272</v>
      </c>
      <c r="D56" s="45">
        <v>111.24239188276286</v>
      </c>
      <c r="E56" s="45">
        <v>94.604485345148191</v>
      </c>
      <c r="F56" s="45">
        <v>95.349166496410106</v>
      </c>
      <c r="G56" s="261">
        <v>5.4384868862480804</v>
      </c>
      <c r="H56" s="46">
        <v>99.897804501558483</v>
      </c>
      <c r="I56" s="45">
        <v>110.83029716471559</v>
      </c>
      <c r="J56" s="45">
        <v>94.254025344653115</v>
      </c>
      <c r="K56" s="45">
        <v>94.995947842816577</v>
      </c>
      <c r="L56" s="261">
        <v>6.7951450341859641</v>
      </c>
    </row>
    <row r="57" spans="1:12">
      <c r="A57" s="41"/>
      <c r="B57" s="44" t="s">
        <v>96</v>
      </c>
      <c r="C57" s="45">
        <v>99.805131043240536</v>
      </c>
      <c r="D57" s="45">
        <v>111.5385016409071</v>
      </c>
      <c r="E57" s="45">
        <v>93.109912645681916</v>
      </c>
      <c r="F57" s="45">
        <v>96.661656803854214</v>
      </c>
      <c r="G57" s="261">
        <v>5.4529632833238884</v>
      </c>
      <c r="H57" s="46">
        <v>99.351349330613658</v>
      </c>
      <c r="I57" s="45">
        <v>111.03137207983745</v>
      </c>
      <c r="J57" s="45">
        <v>92.686571929816395</v>
      </c>
      <c r="K57" s="45">
        <v>96.222167453844875</v>
      </c>
      <c r="L57" s="261">
        <v>6.8074731903485253</v>
      </c>
    </row>
    <row r="58" spans="1:12">
      <c r="A58" s="41"/>
      <c r="B58" s="44" t="s">
        <v>97</v>
      </c>
      <c r="C58" s="45">
        <v>99.897282099370301</v>
      </c>
      <c r="D58" s="45">
        <v>111.93036868239896</v>
      </c>
      <c r="E58" s="45">
        <v>89.903661958175832</v>
      </c>
      <c r="F58" s="45">
        <v>95.691594676892493</v>
      </c>
      <c r="G58" s="261">
        <v>5.4721211217183772</v>
      </c>
      <c r="H58" s="46">
        <v>99.352029720811089</v>
      </c>
      <c r="I58" s="45">
        <v>111.31943814981065</v>
      </c>
      <c r="J58" s="45">
        <v>89.412956060140331</v>
      </c>
      <c r="K58" s="45">
        <v>95.169297488128308</v>
      </c>
      <c r="L58" s="261">
        <v>6.8251348837209305</v>
      </c>
    </row>
    <row r="59" spans="1:12">
      <c r="A59" s="41"/>
      <c r="B59" s="44" t="s">
        <v>98</v>
      </c>
      <c r="C59" s="45">
        <v>100.40190806534584</v>
      </c>
      <c r="D59" s="45">
        <v>112.45881264353095</v>
      </c>
      <c r="E59" s="45">
        <v>100.51995159909394</v>
      </c>
      <c r="F59" s="45">
        <v>102.72520549559226</v>
      </c>
      <c r="G59" s="261">
        <v>5.4979560170680033</v>
      </c>
      <c r="H59" s="46">
        <v>99.68468093029594</v>
      </c>
      <c r="I59" s="45">
        <v>111.65545627752499</v>
      </c>
      <c r="J59" s="45">
        <v>99.801881212883245</v>
      </c>
      <c r="K59" s="45">
        <v>101.991381744085</v>
      </c>
      <c r="L59" s="261">
        <v>6.8457365781162922</v>
      </c>
    </row>
    <row r="60" spans="1:12">
      <c r="A60" s="41"/>
      <c r="B60" s="44" t="s">
        <v>99</v>
      </c>
      <c r="C60" s="45">
        <v>101.07369435846266</v>
      </c>
      <c r="D60" s="45">
        <v>111.5578900272115</v>
      </c>
      <c r="E60" s="45">
        <v>103.1797752763546</v>
      </c>
      <c r="F60" s="45">
        <v>104.18908269353342</v>
      </c>
      <c r="G60" s="261">
        <v>5.4539111547502159</v>
      </c>
      <c r="H60" s="46">
        <v>100.29815890519875</v>
      </c>
      <c r="I60" s="45">
        <v>110.70190965213399</v>
      </c>
      <c r="J60" s="45">
        <v>102.38807992679288</v>
      </c>
      <c r="K60" s="45">
        <v>103.38964295815288</v>
      </c>
      <c r="L60" s="261">
        <v>6.7872734341732546</v>
      </c>
    </row>
    <row r="61" spans="1:12">
      <c r="A61" s="41"/>
      <c r="B61" s="44" t="s">
        <v>100</v>
      </c>
      <c r="C61" s="45">
        <v>100.7842237392736</v>
      </c>
      <c r="D61" s="45">
        <v>110.49836577584068</v>
      </c>
      <c r="E61" s="45">
        <v>103.18092376867699</v>
      </c>
      <c r="F61" s="45">
        <v>105.47314258823647</v>
      </c>
      <c r="G61" s="261">
        <v>5.4021124775623433</v>
      </c>
      <c r="H61" s="46">
        <v>100.18936048079529</v>
      </c>
      <c r="I61" s="45">
        <v>109.84616629974015</v>
      </c>
      <c r="J61" s="45">
        <v>102.57191435977762</v>
      </c>
      <c r="K61" s="45">
        <v>104.85060371306214</v>
      </c>
      <c r="L61" s="261">
        <v>6.7348067320140554</v>
      </c>
    </row>
    <row r="62" spans="1:12">
      <c r="A62" s="41"/>
      <c r="B62" s="44" t="s">
        <v>101</v>
      </c>
      <c r="C62" s="45">
        <v>100.77311138867869</v>
      </c>
      <c r="D62" s="45">
        <v>110.11414393293533</v>
      </c>
      <c r="E62" s="45">
        <v>103.67913743910647</v>
      </c>
      <c r="F62" s="45">
        <v>105.73212312705509</v>
      </c>
      <c r="G62" s="261">
        <v>5.3833284023668639</v>
      </c>
      <c r="H62" s="46">
        <v>100.2804091518536</v>
      </c>
      <c r="I62" s="45">
        <v>109.57577130283376</v>
      </c>
      <c r="J62" s="45">
        <v>103.17222699221834</v>
      </c>
      <c r="K62" s="45">
        <v>105.21517517485762</v>
      </c>
      <c r="L62" s="261">
        <v>6.7182284743760157</v>
      </c>
    </row>
    <row r="63" spans="1:12">
      <c r="A63" s="41"/>
      <c r="B63" s="44" t="s">
        <v>102</v>
      </c>
      <c r="C63" s="45">
        <v>101.05026862378331</v>
      </c>
      <c r="D63" s="45">
        <v>108.53964554075404</v>
      </c>
      <c r="E63" s="45">
        <v>103.79437157973545</v>
      </c>
      <c r="F63" s="45">
        <v>105.52583452023475</v>
      </c>
      <c r="G63" s="261">
        <v>5.3063533507397738</v>
      </c>
      <c r="H63" s="46">
        <v>100.61001335683179</v>
      </c>
      <c r="I63" s="45">
        <v>108.06676059672404</v>
      </c>
      <c r="J63" s="45">
        <v>103.34216081978161</v>
      </c>
      <c r="K63" s="45">
        <v>105.06608013185271</v>
      </c>
      <c r="L63" s="261">
        <v>6.6257091284167098</v>
      </c>
    </row>
    <row r="64" spans="1:12">
      <c r="A64" s="41"/>
      <c r="B64" s="44" t="s">
        <v>103</v>
      </c>
      <c r="C64" s="45">
        <v>100.79808303214817</v>
      </c>
      <c r="D64" s="45">
        <v>107.94975092002275</v>
      </c>
      <c r="E64" s="45">
        <v>102.72894685913106</v>
      </c>
      <c r="F64" s="45">
        <v>105.31438808297699</v>
      </c>
      <c r="G64" s="261">
        <v>5.2775142175207002</v>
      </c>
      <c r="H64" s="46">
        <v>100.18470871528395</v>
      </c>
      <c r="I64" s="45">
        <v>107.29285742825742</v>
      </c>
      <c r="J64" s="45">
        <v>102.10382289142817</v>
      </c>
      <c r="K64" s="45">
        <v>104.67353124420409</v>
      </c>
      <c r="L64" s="261">
        <v>6.5782601509558702</v>
      </c>
    </row>
    <row r="65" spans="1:12">
      <c r="A65" s="41"/>
      <c r="B65" s="44" t="s">
        <v>104</v>
      </c>
      <c r="C65" s="45">
        <v>101.13681208761223</v>
      </c>
      <c r="D65" s="45">
        <v>109.6034025637309</v>
      </c>
      <c r="E65" s="45">
        <v>102.51772808809395</v>
      </c>
      <c r="F65" s="45">
        <v>105.29494259622871</v>
      </c>
      <c r="G65" s="261">
        <v>5.3583589622849743</v>
      </c>
      <c r="H65" s="46">
        <v>100.46533532370478</v>
      </c>
      <c r="I65" s="45">
        <v>108.87571363872316</v>
      </c>
      <c r="J65" s="45">
        <v>101.83708302049874</v>
      </c>
      <c r="K65" s="45">
        <v>104.59585879231101</v>
      </c>
      <c r="L65" s="261">
        <v>6.6753070577451883</v>
      </c>
    </row>
    <row r="66" spans="1:12">
      <c r="A66" s="41"/>
      <c r="B66" s="44" t="s">
        <v>105</v>
      </c>
      <c r="C66" s="45">
        <v>101.16852342675031</v>
      </c>
      <c r="D66" s="45">
        <v>108.59252267944041</v>
      </c>
      <c r="E66" s="45">
        <v>102.95241133743838</v>
      </c>
      <c r="F66" s="45">
        <v>105.16841727040737</v>
      </c>
      <c r="G66" s="261">
        <v>5.3089384410139129</v>
      </c>
      <c r="H66" s="46">
        <v>100.6934073671849</v>
      </c>
      <c r="I66" s="45">
        <v>108.08254141524722</v>
      </c>
      <c r="J66" s="45">
        <v>102.46891763464834</v>
      </c>
      <c r="K66" s="45">
        <v>104.67451657568778</v>
      </c>
      <c r="L66" s="261">
        <v>6.626676670265522</v>
      </c>
    </row>
    <row r="67" spans="1:12">
      <c r="A67" s="41"/>
      <c r="B67" s="44" t="s">
        <v>106</v>
      </c>
      <c r="C67" s="45">
        <v>100.84722569563999</v>
      </c>
      <c r="D67" s="45">
        <v>110.75262366232563</v>
      </c>
      <c r="E67" s="45">
        <v>103.25048028605319</v>
      </c>
      <c r="F67" s="45">
        <v>104.99416630562781</v>
      </c>
      <c r="G67" s="261">
        <v>5.4145427944403801</v>
      </c>
      <c r="H67" s="46">
        <v>100.39811259290151</v>
      </c>
      <c r="I67" s="45">
        <v>110.25939785362031</v>
      </c>
      <c r="J67" s="45">
        <v>102.79066452770543</v>
      </c>
      <c r="K67" s="45">
        <v>104.52658521478797</v>
      </c>
      <c r="L67" s="261">
        <v>6.760142478765184</v>
      </c>
    </row>
    <row r="68" spans="1:12">
      <c r="A68" s="41"/>
      <c r="B68" s="44" t="s">
        <v>107</v>
      </c>
      <c r="C68" s="45">
        <v>100.41344833058844</v>
      </c>
      <c r="D68" s="45">
        <v>110.88664431005719</v>
      </c>
      <c r="E68" s="45">
        <v>102.5320066394256</v>
      </c>
      <c r="F68" s="45">
        <v>104.60025779230651</v>
      </c>
      <c r="G68" s="261">
        <v>5.4210948787927435</v>
      </c>
      <c r="H68" s="46">
        <v>100.03254308866163</v>
      </c>
      <c r="I68" s="45">
        <v>110.46601037327291</v>
      </c>
      <c r="J68" s="45">
        <v>102.14306492451058</v>
      </c>
      <c r="K68" s="45">
        <v>104.20347043799921</v>
      </c>
      <c r="L68" s="261">
        <v>6.7728101524323536</v>
      </c>
    </row>
    <row r="69" spans="1:12">
      <c r="A69" s="41"/>
      <c r="B69" s="44" t="s">
        <v>108</v>
      </c>
      <c r="C69" s="45">
        <v>100.22743483209874</v>
      </c>
      <c r="D69" s="45">
        <v>108.21058959177962</v>
      </c>
      <c r="E69" s="45">
        <v>102.17218439773872</v>
      </c>
      <c r="F69" s="45">
        <v>104.32862774852056</v>
      </c>
      <c r="G69" s="261">
        <v>5.29026625990101</v>
      </c>
      <c r="H69" s="46">
        <v>99.842493216617669</v>
      </c>
      <c r="I69" s="45">
        <v>107.79498722462928</v>
      </c>
      <c r="J69" s="45">
        <v>101.77977361934077</v>
      </c>
      <c r="K69" s="45">
        <v>103.92793475888459</v>
      </c>
      <c r="L69" s="261">
        <v>6.6090463608607495</v>
      </c>
    </row>
    <row r="70" spans="1:12">
      <c r="A70" s="41"/>
      <c r="B70" s="44" t="s">
        <v>109</v>
      </c>
      <c r="C70" s="45">
        <v>100.13538902037789</v>
      </c>
      <c r="D70" s="45">
        <v>108.41983867911421</v>
      </c>
      <c r="E70" s="45">
        <v>102.20977430545139</v>
      </c>
      <c r="F70" s="45">
        <v>104.32816511140967</v>
      </c>
      <c r="G70" s="261">
        <v>5.300496158756725</v>
      </c>
      <c r="H70" s="46">
        <v>99.680065472041932</v>
      </c>
      <c r="I70" s="45">
        <v>107.92684508174226</v>
      </c>
      <c r="J70" s="45">
        <v>101.74501836285548</v>
      </c>
      <c r="K70" s="45">
        <v>103.85377667796362</v>
      </c>
      <c r="L70" s="261">
        <v>6.6171307320652044</v>
      </c>
    </row>
    <row r="71" spans="1:12">
      <c r="A71" s="41"/>
      <c r="B71" s="44" t="s">
        <v>110</v>
      </c>
      <c r="C71" s="45">
        <v>100.10546017624252</v>
      </c>
      <c r="D71" s="45">
        <v>109.51732429948488</v>
      </c>
      <c r="E71" s="45">
        <v>102.39152505463628</v>
      </c>
      <c r="F71" s="45">
        <v>104.4873377530803</v>
      </c>
      <c r="G71" s="261">
        <v>5.354150714841083</v>
      </c>
      <c r="H71" s="46">
        <v>99.579982361272357</v>
      </c>
      <c r="I71" s="45">
        <v>108.94244132933559</v>
      </c>
      <c r="J71" s="45">
        <v>101.85404713122983</v>
      </c>
      <c r="K71" s="45">
        <v>103.93885840102644</v>
      </c>
      <c r="L71" s="261">
        <v>6.6793982164545609</v>
      </c>
    </row>
    <row r="72" spans="1:12">
      <c r="A72" s="41"/>
      <c r="B72" s="44" t="s">
        <v>111</v>
      </c>
      <c r="C72" s="45">
        <v>100.08321982301129</v>
      </c>
      <c r="D72" s="45">
        <v>110.14721322783616</v>
      </c>
      <c r="E72" s="45">
        <v>102.7069083223692</v>
      </c>
      <c r="F72" s="45">
        <v>104.76596626610876</v>
      </c>
      <c r="G72" s="261">
        <v>5.3849451145177953</v>
      </c>
      <c r="H72" s="46">
        <v>99.497932744349143</v>
      </c>
      <c r="I72" s="45">
        <v>109.50307187460119</v>
      </c>
      <c r="J72" s="45">
        <v>102.10627790263723</v>
      </c>
      <c r="K72" s="45">
        <v>104.15329446710463</v>
      </c>
      <c r="L72" s="261">
        <v>6.7137711809158285</v>
      </c>
    </row>
    <row r="73" spans="1:12">
      <c r="A73" s="41"/>
      <c r="B73" s="44" t="s">
        <v>112</v>
      </c>
      <c r="C73" s="45">
        <v>100.12313059750814</v>
      </c>
      <c r="D73" s="45">
        <v>110.87424221250774</v>
      </c>
      <c r="E73" s="45">
        <v>103.04615121575506</v>
      </c>
      <c r="F73" s="45">
        <v>105.08163126199858</v>
      </c>
      <c r="G73" s="261">
        <v>5.4204885573738757</v>
      </c>
      <c r="H73" s="46">
        <v>99.477910754353374</v>
      </c>
      <c r="I73" s="45">
        <v>110.15973937242128</v>
      </c>
      <c r="J73" s="45">
        <v>102.38209465731191</v>
      </c>
      <c r="K73" s="45">
        <v>104.40445753364351</v>
      </c>
      <c r="L73" s="261">
        <v>6.7540322918311215</v>
      </c>
    </row>
    <row r="74" spans="1:12">
      <c r="A74" s="41"/>
      <c r="B74" s="44" t="s">
        <v>113</v>
      </c>
      <c r="C74" s="45">
        <v>100.18935472348302</v>
      </c>
      <c r="D74" s="45">
        <v>111.29624338045433</v>
      </c>
      <c r="E74" s="45">
        <v>103.40463831239391</v>
      </c>
      <c r="F74" s="45">
        <v>105.41317470748972</v>
      </c>
      <c r="G74" s="261">
        <v>5.4411196115881504</v>
      </c>
      <c r="H74" s="46">
        <v>99.484218398732096</v>
      </c>
      <c r="I74" s="45">
        <v>110.51293636912078</v>
      </c>
      <c r="J74" s="45">
        <v>102.67687270472987</v>
      </c>
      <c r="K74" s="45">
        <v>104.67127294758021</v>
      </c>
      <c r="L74" s="261">
        <v>6.7756872443090082</v>
      </c>
    </row>
    <row r="75" spans="1:12">
      <c r="A75" s="41"/>
      <c r="B75" s="44" t="s">
        <v>114</v>
      </c>
      <c r="C75" s="45">
        <v>100.2845322010462</v>
      </c>
      <c r="D75" s="45">
        <v>111.46919690762201</v>
      </c>
      <c r="E75" s="45">
        <v>103.77072017693771</v>
      </c>
      <c r="F75" s="45">
        <v>105.75623349345996</v>
      </c>
      <c r="G75" s="261">
        <v>5.4495750706403348</v>
      </c>
      <c r="H75" s="46">
        <v>99.519427601006299</v>
      </c>
      <c r="I75" s="45">
        <v>110.61876071925937</v>
      </c>
      <c r="J75" s="45">
        <v>102.97901827023024</v>
      </c>
      <c r="K75" s="45">
        <v>104.94938343440487</v>
      </c>
      <c r="L75" s="261">
        <v>6.7821754684294531</v>
      </c>
    </row>
    <row r="76" spans="1:12">
      <c r="A76" s="41"/>
      <c r="B76" s="44" t="s">
        <v>115</v>
      </c>
      <c r="C76" s="45">
        <v>100.40204825936304</v>
      </c>
      <c r="D76" s="45">
        <v>111.77802661186276</v>
      </c>
      <c r="E76" s="45">
        <v>104.1729776083276</v>
      </c>
      <c r="F76" s="45">
        <v>106.15207034381147</v>
      </c>
      <c r="G76" s="261">
        <v>5.4646733283114504</v>
      </c>
      <c r="H76" s="46">
        <v>99.577401216587788</v>
      </c>
      <c r="I76" s="45">
        <v>110.85994355787346</v>
      </c>
      <c r="J76" s="45">
        <v>103.31735823191919</v>
      </c>
      <c r="K76" s="45">
        <v>105.28019579133871</v>
      </c>
      <c r="L76" s="261">
        <v>6.796962691869842</v>
      </c>
    </row>
    <row r="77" spans="1:12">
      <c r="A77" s="41"/>
      <c r="B77" s="44" t="s">
        <v>116</v>
      </c>
      <c r="C77" s="45">
        <v>100.51369237546906</v>
      </c>
      <c r="D77" s="45">
        <v>112.083267940352</v>
      </c>
      <c r="E77" s="45">
        <v>104.58659055024711</v>
      </c>
      <c r="F77" s="45">
        <v>106.56432889855199</v>
      </c>
      <c r="G77" s="261">
        <v>5.4795961552484975</v>
      </c>
      <c r="H77" s="46">
        <v>99.629631890673807</v>
      </c>
      <c r="I77" s="45">
        <v>111.09744813957649</v>
      </c>
      <c r="J77" s="45">
        <v>103.66670720142386</v>
      </c>
      <c r="K77" s="45">
        <v>105.62705050352497</v>
      </c>
      <c r="L77" s="261">
        <v>6.8115243967487631</v>
      </c>
    </row>
    <row r="78" spans="1:12">
      <c r="A78" s="41"/>
      <c r="B78" s="44" t="s">
        <v>117</v>
      </c>
      <c r="C78" s="45">
        <v>100.62006795369162</v>
      </c>
      <c r="D78" s="45">
        <v>112.26793562857196</v>
      </c>
      <c r="E78" s="45">
        <v>104.9996594941703</v>
      </c>
      <c r="F78" s="45">
        <v>106.98039419027525</v>
      </c>
      <c r="G78" s="261">
        <v>5.4886243034544115</v>
      </c>
      <c r="H78" s="46">
        <v>99.676726806773857</v>
      </c>
      <c r="I78" s="45">
        <v>111.21539247975697</v>
      </c>
      <c r="J78" s="45">
        <v>104.01525845740305</v>
      </c>
      <c r="K78" s="45">
        <v>105.9774232143503</v>
      </c>
      <c r="L78" s="261">
        <v>6.8187557127155216</v>
      </c>
    </row>
    <row r="79" spans="1:12">
      <c r="A79" s="41"/>
      <c r="B79" s="44" t="s">
        <v>118</v>
      </c>
      <c r="C79" s="45">
        <v>100.70771397107848</v>
      </c>
      <c r="D79" s="45">
        <v>112.4004036787816</v>
      </c>
      <c r="E79" s="45">
        <v>105.41142152860475</v>
      </c>
      <c r="F79" s="45">
        <v>107.38163788026024</v>
      </c>
      <c r="G79" s="261">
        <v>5.4951004834584447</v>
      </c>
      <c r="H79" s="46">
        <v>99.705367773496334</v>
      </c>
      <c r="I79" s="45">
        <v>111.28167987112478</v>
      </c>
      <c r="J79" s="45">
        <v>104.3622592213234</v>
      </c>
      <c r="K79" s="45">
        <v>106.31286596423487</v>
      </c>
      <c r="L79" s="261">
        <v>6.8228198761239502</v>
      </c>
    </row>
    <row r="80" spans="1:12">
      <c r="A80" s="41"/>
      <c r="B80" s="44" t="s">
        <v>119</v>
      </c>
      <c r="C80" s="45">
        <v>100.7891245109161</v>
      </c>
      <c r="D80" s="45">
        <v>112.59503046835192</v>
      </c>
      <c r="E80" s="45">
        <v>105.80363413320396</v>
      </c>
      <c r="F80" s="45">
        <v>107.75507863096266</v>
      </c>
      <c r="G80" s="261">
        <v>5.504615518373428</v>
      </c>
      <c r="H80" s="46">
        <v>99.722433235348831</v>
      </c>
      <c r="I80" s="45">
        <v>111.40339260806046</v>
      </c>
      <c r="J80" s="45">
        <v>104.68387231365389</v>
      </c>
      <c r="K80" s="45">
        <v>106.61466390039072</v>
      </c>
      <c r="L80" s="261">
        <v>6.8302822372394907</v>
      </c>
    </row>
    <row r="81" spans="1:13">
      <c r="A81" s="41"/>
      <c r="B81" s="44" t="s">
        <v>120</v>
      </c>
      <c r="C81" s="45">
        <v>100.86587806704478</v>
      </c>
      <c r="D81" s="45">
        <v>112.83104651108299</v>
      </c>
      <c r="E81" s="45">
        <v>106.18897123649941</v>
      </c>
      <c r="F81" s="45">
        <v>108.11455364127868</v>
      </c>
      <c r="G81" s="261">
        <v>5.5161540167067766</v>
      </c>
      <c r="H81" s="46">
        <v>99.735037640615047</v>
      </c>
      <c r="I81" s="45">
        <v>111.56606065861942</v>
      </c>
      <c r="J81" s="45">
        <v>104.99845186744777</v>
      </c>
      <c r="K81" s="45">
        <v>106.90244593661285</v>
      </c>
      <c r="L81" s="261">
        <v>6.8402556201885023</v>
      </c>
    </row>
    <row r="82" spans="1:13">
      <c r="A82" s="41"/>
      <c r="B82" s="44" t="s">
        <v>121</v>
      </c>
      <c r="C82" s="45">
        <v>100.9361433639458</v>
      </c>
      <c r="D82" s="45">
        <v>113.03742563152149</v>
      </c>
      <c r="E82" s="45">
        <v>106.5633645724474</v>
      </c>
      <c r="F82" s="45">
        <v>108.45775123548481</v>
      </c>
      <c r="G82" s="261">
        <v>5.5262436068450667</v>
      </c>
      <c r="H82" s="46">
        <v>99.741379647951604</v>
      </c>
      <c r="I82" s="45">
        <v>111.69942112497917</v>
      </c>
      <c r="J82" s="45">
        <v>105.30199240978854</v>
      </c>
      <c r="K82" s="45">
        <v>107.17395554470592</v>
      </c>
      <c r="L82" s="261">
        <v>6.8484321182573868</v>
      </c>
    </row>
    <row r="83" spans="1:13">
      <c r="A83" s="41"/>
      <c r="B83" s="44" t="s">
        <v>122</v>
      </c>
      <c r="C83" s="45">
        <v>101.00308368155018</v>
      </c>
      <c r="D83" s="45">
        <v>113.25102459055815</v>
      </c>
      <c r="E83" s="45">
        <v>106.93710996525151</v>
      </c>
      <c r="F83" s="45">
        <v>108.79509991139342</v>
      </c>
      <c r="G83" s="261">
        <v>5.5366861649200612</v>
      </c>
      <c r="H83" s="46">
        <v>99.744594035372543</v>
      </c>
      <c r="I83" s="45">
        <v>111.83992666491839</v>
      </c>
      <c r="J83" s="45">
        <v>105.60468286720625</v>
      </c>
      <c r="K83" s="45">
        <v>107.43952242006627</v>
      </c>
      <c r="L83" s="261">
        <v>6.8570466897817663</v>
      </c>
    </row>
    <row r="84" spans="1:13">
      <c r="A84" s="41"/>
      <c r="B84" s="44" t="s">
        <v>123</v>
      </c>
      <c r="C84" s="45">
        <v>101.06432723977552</v>
      </c>
      <c r="D84" s="45">
        <v>113.58328699907082</v>
      </c>
      <c r="E84" s="45">
        <v>107.30716281912245</v>
      </c>
      <c r="F84" s="45">
        <v>109.12454777533519</v>
      </c>
      <c r="G84" s="261">
        <v>5.552930015136746</v>
      </c>
      <c r="H84" s="46">
        <v>99.744237375212293</v>
      </c>
      <c r="I84" s="45">
        <v>112.09967601538966</v>
      </c>
      <c r="J84" s="45">
        <v>105.90552980081239</v>
      </c>
      <c r="K84" s="45">
        <v>107.69917629731121</v>
      </c>
      <c r="L84" s="261">
        <v>6.8729722494359526</v>
      </c>
    </row>
    <row r="85" spans="1:13">
      <c r="A85" s="41"/>
      <c r="B85" s="44" t="s">
        <v>124</v>
      </c>
      <c r="C85" s="45">
        <v>101.11617554371098</v>
      </c>
      <c r="D85" s="45">
        <v>113.97289742379645</v>
      </c>
      <c r="E85" s="45">
        <v>107.67811602313616</v>
      </c>
      <c r="F85" s="45">
        <v>109.44496678784134</v>
      </c>
      <c r="G85" s="261">
        <v>5.5719775306544719</v>
      </c>
      <c r="H85" s="46">
        <v>99.734771853784764</v>
      </c>
      <c r="I85" s="45">
        <v>112.41585098482406</v>
      </c>
      <c r="J85" s="45">
        <v>106.20706605512818</v>
      </c>
      <c r="K85" s="45">
        <v>107.94977889973524</v>
      </c>
      <c r="L85" s="261">
        <v>6.8923573348182741</v>
      </c>
    </row>
    <row r="86" spans="1:13">
      <c r="A86" s="41"/>
      <c r="B86" s="44" t="s">
        <v>125</v>
      </c>
      <c r="C86" s="45">
        <v>101.15888634033638</v>
      </c>
      <c r="D86" s="45">
        <v>114.36680446045752</v>
      </c>
      <c r="E86" s="45">
        <v>108.04719930227216</v>
      </c>
      <c r="F86" s="45">
        <v>109.76048380955716</v>
      </c>
      <c r="G86" s="261">
        <v>5.5912351015950508</v>
      </c>
      <c r="H86" s="46">
        <v>99.716467829625188</v>
      </c>
      <c r="I86" s="45">
        <v>112.73605503514575</v>
      </c>
      <c r="J86" s="45">
        <v>106.50656074897923</v>
      </c>
      <c r="K86" s="45">
        <v>108.19541563493465</v>
      </c>
      <c r="L86" s="261">
        <v>6.9119894482216688</v>
      </c>
    </row>
    <row r="87" spans="1:13">
      <c r="A87" s="41"/>
      <c r="B87" s="44" t="s">
        <v>126</v>
      </c>
      <c r="C87" s="45">
        <v>101.19926912425797</v>
      </c>
      <c r="D87" s="45">
        <v>114.75540854800384</v>
      </c>
      <c r="E87" s="45">
        <v>108.41840046020999</v>
      </c>
      <c r="F87" s="45">
        <v>110.07643735383039</v>
      </c>
      <c r="G87" s="261">
        <v>5.610233418678078</v>
      </c>
      <c r="H87" s="46">
        <v>99.696048827010458</v>
      </c>
      <c r="I87" s="45">
        <v>113.05082450464964</v>
      </c>
      <c r="J87" s="45">
        <v>106.80794673285367</v>
      </c>
      <c r="K87" s="45">
        <v>108.44135504235841</v>
      </c>
      <c r="L87" s="261">
        <v>6.9312883606339835</v>
      </c>
    </row>
    <row r="88" spans="1:13">
      <c r="A88" s="41"/>
      <c r="B88" s="44" t="s">
        <v>127</v>
      </c>
      <c r="C88" s="45">
        <v>101.23581653870662</v>
      </c>
      <c r="D88" s="45">
        <v>115.1523516060626</v>
      </c>
      <c r="E88" s="45">
        <v>108.791378224838</v>
      </c>
      <c r="F88" s="45">
        <v>110.39076798171871</v>
      </c>
      <c r="G88" s="261">
        <v>5.6296394165113037</v>
      </c>
      <c r="H88" s="46">
        <v>99.681316924762214</v>
      </c>
      <c r="I88" s="45">
        <v>113.3841603449391</v>
      </c>
      <c r="J88" s="45">
        <v>107.12086119605173</v>
      </c>
      <c r="K88" s="45">
        <v>108.69569194956176</v>
      </c>
      <c r="L88" s="261">
        <v>6.9517256006108177</v>
      </c>
    </row>
    <row r="89" spans="1:13">
      <c r="A89" s="41"/>
      <c r="B89" s="44" t="s">
        <v>128</v>
      </c>
      <c r="C89" s="45">
        <v>101.28115413007635</v>
      </c>
      <c r="D89" s="45">
        <v>115.55106043375768</v>
      </c>
      <c r="E89" s="45">
        <v>109.16410721965673</v>
      </c>
      <c r="F89" s="45">
        <v>110.70665497830255</v>
      </c>
      <c r="G89" s="261">
        <v>5.6491317403830905</v>
      </c>
      <c r="H89" s="46">
        <v>99.675381606003427</v>
      </c>
      <c r="I89" s="45">
        <v>113.71904420560786</v>
      </c>
      <c r="J89" s="45">
        <v>107.4333536012378</v>
      </c>
      <c r="K89" s="45">
        <v>108.95144487704465</v>
      </c>
      <c r="L89" s="261">
        <v>6.9722577516657802</v>
      </c>
    </row>
    <row r="90" spans="1:13">
      <c r="A90" s="41"/>
      <c r="B90" s="44" t="s">
        <v>129</v>
      </c>
      <c r="C90" s="45">
        <v>101.32175521422367</v>
      </c>
      <c r="D90" s="45">
        <v>115.95462198255119</v>
      </c>
      <c r="E90" s="45">
        <v>109.54340856533146</v>
      </c>
      <c r="F90" s="45">
        <v>111.02470162430109</v>
      </c>
      <c r="G90" s="261">
        <v>5.668861307086587</v>
      </c>
      <c r="H90" s="46">
        <v>99.664923298456159</v>
      </c>
      <c r="I90" s="45">
        <v>114.05851074686169</v>
      </c>
      <c r="J90" s="45">
        <v>107.7521346667569</v>
      </c>
      <c r="K90" s="45">
        <v>109.20920535007276</v>
      </c>
      <c r="L90" s="261">
        <v>6.9930708726361672</v>
      </c>
    </row>
    <row r="91" spans="1:13">
      <c r="A91" s="41"/>
      <c r="B91" s="47"/>
      <c r="C91" s="598" t="s">
        <v>209</v>
      </c>
      <c r="D91" s="598"/>
      <c r="E91" s="598"/>
      <c r="F91" s="598"/>
      <c r="G91" s="259"/>
      <c r="H91" s="600" t="s">
        <v>209</v>
      </c>
      <c r="I91" s="598"/>
      <c r="J91" s="598"/>
      <c r="K91" s="598"/>
      <c r="L91" s="262"/>
      <c r="M91" s="86"/>
    </row>
    <row r="92" spans="1:13">
      <c r="A92" s="41"/>
      <c r="B92" s="44">
        <v>2008</v>
      </c>
      <c r="C92" s="45">
        <f>100</f>
        <v>100</v>
      </c>
      <c r="D92" s="45">
        <v>100</v>
      </c>
      <c r="E92" s="45">
        <v>100</v>
      </c>
      <c r="F92" s="45">
        <v>100</v>
      </c>
      <c r="G92" s="261">
        <v>19.579695915506047</v>
      </c>
      <c r="H92" s="45">
        <f>100</f>
        <v>100</v>
      </c>
      <c r="I92" s="45">
        <v>100</v>
      </c>
      <c r="J92" s="45">
        <v>100</v>
      </c>
      <c r="K92" s="45">
        <v>100</v>
      </c>
      <c r="L92" s="261">
        <v>24.542745431708603</v>
      </c>
    </row>
    <row r="93" spans="1:13">
      <c r="A93" s="41"/>
      <c r="B93" s="13">
        <v>2009</v>
      </c>
      <c r="C93" s="45">
        <v>97.690817265658865</v>
      </c>
      <c r="D93" s="45">
        <v>100.83101409995101</v>
      </c>
      <c r="E93" s="45">
        <v>96.425082397833762</v>
      </c>
      <c r="F93" s="45">
        <v>94.692535233455587</v>
      </c>
      <c r="G93" s="261">
        <v>19.742405949291435</v>
      </c>
      <c r="H93" s="45">
        <v>97.599044287470036</v>
      </c>
      <c r="I93" s="45">
        <v>100.73629114935285</v>
      </c>
      <c r="J93" s="45">
        <v>96.334498479800942</v>
      </c>
      <c r="K93" s="45">
        <v>94.603578909679626</v>
      </c>
      <c r="L93" s="261">
        <v>24.723451494130472</v>
      </c>
    </row>
    <row r="94" spans="1:13">
      <c r="A94" s="41"/>
      <c r="B94" s="13">
        <v>2010</v>
      </c>
      <c r="C94" s="45">
        <v>97.153955748138188</v>
      </c>
      <c r="D94" s="45">
        <v>100.98814024414609</v>
      </c>
      <c r="E94" s="45">
        <v>97.717971513166177</v>
      </c>
      <c r="F94" s="45">
        <v>96.041552847291626</v>
      </c>
      <c r="G94" s="261">
        <v>19.773170770528594</v>
      </c>
      <c r="H94" s="45">
        <v>96.979497220353565</v>
      </c>
      <c r="I94" s="45">
        <v>100.80679670403978</v>
      </c>
      <c r="J94" s="45">
        <v>97.542500187093964</v>
      </c>
      <c r="K94" s="45">
        <v>95.86909185188631</v>
      </c>
      <c r="L94" s="261">
        <v>24.7407554929325</v>
      </c>
    </row>
    <row r="95" spans="1:13">
      <c r="A95" s="41"/>
      <c r="B95" s="13">
        <v>2011</v>
      </c>
      <c r="C95" s="45">
        <v>96.880356562362309</v>
      </c>
      <c r="D95" s="45">
        <v>97.887686641100686</v>
      </c>
      <c r="E95" s="45">
        <v>96.618325441385934</v>
      </c>
      <c r="F95" s="45">
        <v>96.368257223690463</v>
      </c>
      <c r="G95" s="261">
        <v>19.166111383050954</v>
      </c>
      <c r="H95" s="45">
        <v>96.637758962642408</v>
      </c>
      <c r="I95" s="45">
        <v>97.642566591341435</v>
      </c>
      <c r="J95" s="45">
        <v>96.376383992440637</v>
      </c>
      <c r="K95" s="45">
        <v>96.126941969275521</v>
      </c>
      <c r="L95" s="261">
        <v>23.964166551499478</v>
      </c>
    </row>
    <row r="96" spans="1:13">
      <c r="A96" s="41"/>
      <c r="B96" s="13">
        <v>2012</v>
      </c>
      <c r="C96" s="45">
        <v>97.33118539080246</v>
      </c>
      <c r="D96" s="45">
        <v>99.620514458130458</v>
      </c>
      <c r="E96" s="45">
        <v>97.632265855785306</v>
      </c>
      <c r="F96" s="45">
        <v>97.177563873491877</v>
      </c>
      <c r="G96" s="261">
        <v>19.505393800364683</v>
      </c>
      <c r="H96" s="45">
        <v>97.058635592594953</v>
      </c>
      <c r="I96" s="45">
        <v>99.341554009802721</v>
      </c>
      <c r="J96" s="45">
        <v>97.358872962739881</v>
      </c>
      <c r="K96" s="45">
        <v>96.905444251012483</v>
      </c>
      <c r="L96" s="261">
        <v>24.381144708529192</v>
      </c>
    </row>
    <row r="97" spans="1:12">
      <c r="A97" s="41"/>
      <c r="B97" s="13">
        <v>2013</v>
      </c>
      <c r="C97" s="45">
        <v>97.885110504923574</v>
      </c>
      <c r="D97" s="45">
        <v>100.82914528169557</v>
      </c>
      <c r="E97" s="45">
        <v>99.447350618717991</v>
      </c>
      <c r="F97" s="45">
        <v>98.273429997856411</v>
      </c>
      <c r="G97" s="261">
        <v>19.742040040359811</v>
      </c>
      <c r="H97" s="45">
        <v>97.553450194146748</v>
      </c>
      <c r="I97" s="45">
        <v>100.48750981245021</v>
      </c>
      <c r="J97" s="45">
        <v>99.110397030557408</v>
      </c>
      <c r="K97" s="45">
        <v>97.940453959252963</v>
      </c>
      <c r="L97" s="261">
        <v>24.662393723932858</v>
      </c>
    </row>
    <row r="98" spans="1:12">
      <c r="A98" s="41"/>
      <c r="B98" s="44">
        <v>2014</v>
      </c>
      <c r="C98" s="45">
        <v>99.450855672229778</v>
      </c>
      <c r="D98" s="45">
        <v>102.33114071426129</v>
      </c>
      <c r="E98" s="45">
        <v>101.36745014262132</v>
      </c>
      <c r="F98" s="45">
        <v>100.64632019459971</v>
      </c>
      <c r="G98" s="261">
        <v>20.03612617872097</v>
      </c>
      <c r="H98" s="45">
        <v>99.1049692324804</v>
      </c>
      <c r="I98" s="45">
        <v>101.97523674844932</v>
      </c>
      <c r="J98" s="45">
        <v>101.01489785738154</v>
      </c>
      <c r="K98" s="45">
        <v>100.29627597295202</v>
      </c>
      <c r="L98" s="261">
        <v>25.027522758554078</v>
      </c>
    </row>
    <row r="99" spans="1:12">
      <c r="A99" s="41"/>
      <c r="B99" s="44">
        <v>2015</v>
      </c>
      <c r="C99" s="45">
        <v>100.33167699139919</v>
      </c>
      <c r="D99" s="45">
        <v>107.67161500231876</v>
      </c>
      <c r="E99" s="45">
        <v>103.40994084038191</v>
      </c>
      <c r="F99" s="45">
        <v>102.06527129428636</v>
      </c>
      <c r="G99" s="261">
        <v>21.081774804768408</v>
      </c>
      <c r="H99" s="45">
        <v>100.01951332254855</v>
      </c>
      <c r="I99" s="45">
        <v>107.3366144583423</v>
      </c>
      <c r="J99" s="45">
        <v>103.08819971637853</v>
      </c>
      <c r="K99" s="45">
        <v>101.74771386372343</v>
      </c>
      <c r="L99" s="261">
        <v>26.343352041525478</v>
      </c>
    </row>
    <row r="100" spans="1:12">
      <c r="A100" s="41"/>
      <c r="B100" s="44">
        <v>2016</v>
      </c>
      <c r="C100" s="45">
        <v>101.01903597814724</v>
      </c>
      <c r="D100" s="45">
        <v>107.58059743780302</v>
      </c>
      <c r="E100" s="45">
        <v>106.38476305589691</v>
      </c>
      <c r="F100" s="45">
        <v>103.21993813830431</v>
      </c>
      <c r="G100" s="261">
        <v>21.063953842406526</v>
      </c>
      <c r="H100" s="45">
        <v>100.72693593879592</v>
      </c>
      <c r="I100" s="45">
        <v>107.26952441635976</v>
      </c>
      <c r="J100" s="45">
        <v>106.07714783096323</v>
      </c>
      <c r="K100" s="45">
        <v>102.9214741141717</v>
      </c>
      <c r="L100" s="261">
        <v>26.326886303311674</v>
      </c>
    </row>
    <row r="101" spans="1:12">
      <c r="A101" s="41"/>
      <c r="B101" s="44">
        <v>2017</v>
      </c>
      <c r="C101" s="45">
        <v>101.39003848961141</v>
      </c>
      <c r="D101" s="45">
        <v>107.87499511040531</v>
      </c>
      <c r="E101" s="45">
        <v>107.6712672158199</v>
      </c>
      <c r="F101" s="45">
        <v>105.31638094161093</v>
      </c>
      <c r="G101" s="261">
        <v>21.121596011484382</v>
      </c>
      <c r="H101" s="45">
        <v>101.14839313609559</v>
      </c>
      <c r="I101" s="45">
        <v>107.61789400148687</v>
      </c>
      <c r="J101" s="45">
        <v>107.41465165656527</v>
      </c>
      <c r="K101" s="45">
        <v>105.06537784029295</v>
      </c>
      <c r="L101" s="261">
        <v>26.412385763750923</v>
      </c>
    </row>
    <row r="102" spans="1:12">
      <c r="A102" s="41"/>
      <c r="B102" s="44">
        <v>2018</v>
      </c>
      <c r="C102" s="45">
        <v>101.96298446885734</v>
      </c>
      <c r="D102" s="45">
        <v>109.36448474215983</v>
      </c>
      <c r="E102" s="45">
        <v>109.14453724892603</v>
      </c>
      <c r="F102" s="45">
        <v>106.16989480712941</v>
      </c>
      <c r="G102" s="261">
        <v>21.41323355207491</v>
      </c>
      <c r="H102" s="45">
        <v>101.77516201546059</v>
      </c>
      <c r="I102" s="45">
        <v>109.16302824355168</v>
      </c>
      <c r="J102" s="45">
        <v>108.94348590791508</v>
      </c>
      <c r="K102" s="45">
        <v>105.97432295109338</v>
      </c>
      <c r="L102" s="261">
        <v>26.791604127359044</v>
      </c>
    </row>
    <row r="103" spans="1:12">
      <c r="A103" s="41"/>
      <c r="B103" s="44">
        <v>2019</v>
      </c>
      <c r="C103" s="45">
        <v>102.57110259626047</v>
      </c>
      <c r="D103" s="45">
        <v>111.04307358637274</v>
      </c>
      <c r="E103" s="45">
        <v>109.75359812449963</v>
      </c>
      <c r="F103" s="45">
        <v>107.3492297400075</v>
      </c>
      <c r="G103" s="261">
        <v>21.741896143443405</v>
      </c>
      <c r="H103" s="45">
        <v>102.32935706649562</v>
      </c>
      <c r="I103" s="45">
        <v>110.78136082350511</v>
      </c>
      <c r="J103" s="45">
        <v>109.49492447226604</v>
      </c>
      <c r="K103" s="45">
        <v>107.09622284277746</v>
      </c>
      <c r="L103" s="261">
        <v>27.188787372695419</v>
      </c>
    </row>
    <row r="104" spans="1:12">
      <c r="A104" s="41"/>
      <c r="B104" s="44">
        <v>2020</v>
      </c>
      <c r="C104" s="45">
        <v>101.315559132849</v>
      </c>
      <c r="D104" s="45">
        <v>110.10502997519883</v>
      </c>
      <c r="E104" s="45">
        <v>94.90688255105438</v>
      </c>
      <c r="F104" s="45">
        <v>95.904699075334165</v>
      </c>
      <c r="G104" s="261">
        <v>21.558230056820722</v>
      </c>
      <c r="H104" s="45">
        <v>101.07323711058213</v>
      </c>
      <c r="I104" s="45">
        <v>109.84168568974361</v>
      </c>
      <c r="J104" s="45">
        <v>94.6798885147617</v>
      </c>
      <c r="K104" s="45">
        <v>95.675318506113243</v>
      </c>
      <c r="L104" s="261">
        <v>26.95816529673127</v>
      </c>
    </row>
    <row r="105" spans="1:12">
      <c r="A105" s="41"/>
      <c r="B105" s="44">
        <v>2021</v>
      </c>
      <c r="C105" s="45">
        <v>101.01605194664261</v>
      </c>
      <c r="D105" s="45">
        <v>111.47152846750868</v>
      </c>
      <c r="E105" s="45">
        <v>101.78448897928612</v>
      </c>
      <c r="F105" s="45">
        <v>104.03776282856808</v>
      </c>
      <c r="G105" s="261">
        <v>21.825786306304966</v>
      </c>
      <c r="H105" s="45">
        <v>100.4046671736573</v>
      </c>
      <c r="I105" s="45">
        <v>110.79686346315448</v>
      </c>
      <c r="J105" s="45">
        <v>101.16845335436489</v>
      </c>
      <c r="K105" s="45">
        <v>103.40808959562052</v>
      </c>
      <c r="L105" s="261">
        <v>27.192592146079765</v>
      </c>
    </row>
    <row r="106" spans="1:12">
      <c r="A106" s="41"/>
      <c r="B106" s="44">
        <v>2022</v>
      </c>
      <c r="C106" s="45">
        <v>101.41773381251477</v>
      </c>
      <c r="D106" s="45">
        <v>108.91593412793958</v>
      </c>
      <c r="E106" s="45">
        <v>105.86291271479831</v>
      </c>
      <c r="F106" s="45">
        <v>107.54619231420784</v>
      </c>
      <c r="G106" s="261">
        <v>21.325408705783452</v>
      </c>
      <c r="H106" s="45">
        <v>100.91047281245285</v>
      </c>
      <c r="I106" s="45">
        <v>108.37116938521181</v>
      </c>
      <c r="J106" s="45">
        <v>105.33341826688994</v>
      </c>
      <c r="K106" s="45">
        <v>107.00827860804078</v>
      </c>
      <c r="L106" s="261">
        <v>26.597260223578264</v>
      </c>
    </row>
    <row r="107" spans="1:12">
      <c r="A107" s="41"/>
      <c r="B107" s="44">
        <v>2023</v>
      </c>
      <c r="C107" s="45">
        <v>101.13990329170026</v>
      </c>
      <c r="D107" s="45">
        <v>109.47453472028874</v>
      </c>
      <c r="E107" s="45">
        <v>105.39786678372548</v>
      </c>
      <c r="F107" s="45">
        <v>106.8380614826753</v>
      </c>
      <c r="G107" s="261">
        <v>21.434781003147634</v>
      </c>
      <c r="H107" s="45">
        <v>100.76553780291857</v>
      </c>
      <c r="I107" s="45">
        <v>109.06931891163309</v>
      </c>
      <c r="J107" s="45">
        <v>105.00774060571999</v>
      </c>
      <c r="K107" s="45">
        <v>106.44260447900297</v>
      </c>
      <c r="L107" s="261">
        <v>26.768605284580516</v>
      </c>
    </row>
    <row r="108" spans="1:12">
      <c r="A108" s="41"/>
      <c r="B108" s="44">
        <v>2024</v>
      </c>
      <c r="C108" s="45">
        <v>100.58583390486859</v>
      </c>
      <c r="D108" s="45">
        <v>109.60550215380785</v>
      </c>
      <c r="E108" s="45">
        <v>105.25760931041718</v>
      </c>
      <c r="F108" s="45">
        <v>106.73024705520194</v>
      </c>
      <c r="G108" s="261">
        <v>21.460424028379016</v>
      </c>
      <c r="H108" s="45">
        <v>100.07979024421054</v>
      </c>
      <c r="I108" s="45">
        <v>109.05408087125799</v>
      </c>
      <c r="J108" s="45">
        <v>104.72806211813626</v>
      </c>
      <c r="K108" s="45">
        <v>106.19329107615395</v>
      </c>
      <c r="L108" s="261">
        <v>26.764865451122478</v>
      </c>
    </row>
    <row r="109" spans="1:12">
      <c r="A109" s="41"/>
      <c r="B109" s="44">
        <v>2025</v>
      </c>
      <c r="C109" s="45">
        <v>100.82275217499294</v>
      </c>
      <c r="D109" s="45">
        <v>111.51883888911684</v>
      </c>
      <c r="E109" s="45">
        <v>106.68908624157466</v>
      </c>
      <c r="F109" s="45">
        <v>108.06176256751682</v>
      </c>
      <c r="G109" s="261">
        <v>21.835049542992188</v>
      </c>
      <c r="H109" s="45">
        <v>100.0737809274106</v>
      </c>
      <c r="I109" s="45">
        <v>110.69041076064498</v>
      </c>
      <c r="J109" s="45">
        <v>105.8965363825202</v>
      </c>
      <c r="K109" s="45">
        <v>107.25901565394653</v>
      </c>
      <c r="L109" s="261">
        <v>27.166465730297688</v>
      </c>
    </row>
    <row r="110" spans="1:12">
      <c r="A110" s="41"/>
      <c r="B110" s="44">
        <v>2026</v>
      </c>
      <c r="C110" s="45">
        <v>101.22287976185304</v>
      </c>
      <c r="D110" s="45">
        <v>112.38455251358214</v>
      </c>
      <c r="E110" s="45">
        <v>108.34832816214154</v>
      </c>
      <c r="F110" s="45">
        <v>109.67948500430768</v>
      </c>
      <c r="G110" s="261">
        <v>22.0045536381616</v>
      </c>
      <c r="H110" s="45">
        <v>100.23175316694866</v>
      </c>
      <c r="I110" s="45">
        <v>111.28413609473796</v>
      </c>
      <c r="J110" s="45">
        <v>107.28743254439607</v>
      </c>
      <c r="K110" s="45">
        <v>108.60555532794463</v>
      </c>
      <c r="L110" s="261">
        <v>27.312182227607689</v>
      </c>
    </row>
    <row r="111" spans="1:12">
      <c r="A111" s="41"/>
      <c r="B111" s="44">
        <v>2027</v>
      </c>
      <c r="C111" s="45">
        <v>101.50842804589095</v>
      </c>
      <c r="D111" s="45">
        <v>113.32115274695508</v>
      </c>
      <c r="E111" s="45">
        <v>109.90836122378875</v>
      </c>
      <c r="F111" s="45">
        <v>111.10464822875043</v>
      </c>
      <c r="G111" s="261">
        <v>22.187937115799944</v>
      </c>
      <c r="H111" s="45">
        <v>100.26322092314565</v>
      </c>
      <c r="I111" s="45">
        <v>111.93103855373344</v>
      </c>
      <c r="J111" s="45">
        <v>108.56011185297538</v>
      </c>
      <c r="K111" s="45">
        <v>109.74172396711174</v>
      </c>
      <c r="L111" s="261">
        <v>27.470949851310415</v>
      </c>
    </row>
    <row r="112" spans="1:12">
      <c r="A112" s="41"/>
      <c r="B112" s="44">
        <v>2028</v>
      </c>
      <c r="C112" s="45">
        <v>101.69813857688438</v>
      </c>
      <c r="D112" s="45">
        <v>114.81467598382596</v>
      </c>
      <c r="E112" s="45">
        <v>111.43078713245002</v>
      </c>
      <c r="F112" s="45">
        <v>112.40781738467656</v>
      </c>
      <c r="G112" s="261">
        <v>22.480364424006684</v>
      </c>
      <c r="H112" s="45">
        <v>100.21399591152927</v>
      </c>
      <c r="I112" s="45">
        <v>113.13911572656829</v>
      </c>
      <c r="J112" s="45">
        <v>109.80461001916545</v>
      </c>
      <c r="K112" s="45">
        <v>110.76738187587992</v>
      </c>
      <c r="L112" s="261">
        <v>27.767445156457853</v>
      </c>
    </row>
    <row r="113" spans="1:13">
      <c r="A113" s="41"/>
      <c r="B113" s="47"/>
      <c r="C113" s="598" t="s">
        <v>210</v>
      </c>
      <c r="D113" s="598"/>
      <c r="E113" s="598"/>
      <c r="F113" s="599"/>
      <c r="G113" s="262"/>
      <c r="H113" s="600" t="s">
        <v>210</v>
      </c>
      <c r="I113" s="598"/>
      <c r="J113" s="598"/>
      <c r="K113" s="599"/>
      <c r="L113" s="262"/>
      <c r="M113" s="86"/>
    </row>
    <row r="114" spans="1:13">
      <c r="A114" s="41"/>
      <c r="B114" s="44" t="s">
        <v>130</v>
      </c>
      <c r="C114" s="45">
        <f>100</f>
        <v>100</v>
      </c>
      <c r="D114" s="45">
        <v>100</v>
      </c>
      <c r="E114" s="45">
        <v>100</v>
      </c>
      <c r="F114" s="45">
        <v>100</v>
      </c>
      <c r="G114" s="261">
        <v>19.541213954426297</v>
      </c>
      <c r="H114" s="45">
        <f>100</f>
        <v>100</v>
      </c>
      <c r="I114" s="45">
        <v>100</v>
      </c>
      <c r="J114" s="45">
        <v>100</v>
      </c>
      <c r="K114" s="45">
        <v>100</v>
      </c>
      <c r="L114" s="261">
        <v>24.48750164252575</v>
      </c>
    </row>
    <row r="115" spans="1:13">
      <c r="A115" s="41"/>
      <c r="B115" s="44" t="s">
        <v>131</v>
      </c>
      <c r="C115" s="45">
        <v>97.646336557471017</v>
      </c>
      <c r="D115" s="45">
        <v>101.62673748117884</v>
      </c>
      <c r="E115" s="45">
        <v>97.961967733181581</v>
      </c>
      <c r="F115" s="45">
        <v>96.395484332245289</v>
      </c>
      <c r="G115" s="261">
        <v>19.859098206100299</v>
      </c>
      <c r="H115" s="45">
        <v>97.562217854387953</v>
      </c>
      <c r="I115" s="45">
        <v>101.53918981009498</v>
      </c>
      <c r="J115" s="45">
        <v>97.877577125528532</v>
      </c>
      <c r="K115" s="45">
        <v>96.312443192034976</v>
      </c>
      <c r="L115" s="261">
        <v>24.864410772554347</v>
      </c>
    </row>
    <row r="116" spans="1:13">
      <c r="A116" s="41"/>
      <c r="B116" s="44" t="s">
        <v>132</v>
      </c>
      <c r="C116" s="45">
        <v>97.749046025656483</v>
      </c>
      <c r="D116" s="45">
        <v>100.08499713483671</v>
      </c>
      <c r="E116" s="45">
        <v>99.431557036243689</v>
      </c>
      <c r="F116" s="45">
        <v>98.002626278281213</v>
      </c>
      <c r="G116" s="261">
        <v>19.557823426399871</v>
      </c>
      <c r="H116" s="45">
        <v>97.582431160841594</v>
      </c>
      <c r="I116" s="45">
        <v>99.91440060274121</v>
      </c>
      <c r="J116" s="45">
        <v>99.262074303598098</v>
      </c>
      <c r="K116" s="45">
        <v>97.835579181733863</v>
      </c>
      <c r="L116" s="261">
        <v>24.466540488716014</v>
      </c>
    </row>
    <row r="117" spans="1:13">
      <c r="A117" s="41"/>
      <c r="B117" s="44" t="s">
        <v>133</v>
      </c>
      <c r="C117" s="45">
        <v>97.166783018947598</v>
      </c>
      <c r="D117" s="45">
        <v>98.655329367986639</v>
      </c>
      <c r="E117" s="45">
        <v>98.062850840590187</v>
      </c>
      <c r="F117" s="45">
        <v>98.233576656366452</v>
      </c>
      <c r="G117" s="261">
        <v>19.278448989242229</v>
      </c>
      <c r="H117" s="45">
        <v>96.941509513817152</v>
      </c>
      <c r="I117" s="45">
        <v>98.426604785819563</v>
      </c>
      <c r="J117" s="45">
        <v>97.835499873051845</v>
      </c>
      <c r="K117" s="45">
        <v>98.005829874520572</v>
      </c>
      <c r="L117" s="261">
        <v>24.102216463609896</v>
      </c>
    </row>
    <row r="118" spans="1:13">
      <c r="A118" s="41"/>
      <c r="B118" s="44" t="s">
        <v>134</v>
      </c>
      <c r="C118" s="45">
        <v>97.948894209038244</v>
      </c>
      <c r="D118" s="45">
        <v>99.537020338091949</v>
      </c>
      <c r="E118" s="45">
        <v>99.667840997351874</v>
      </c>
      <c r="F118" s="45">
        <v>98.9657564844115</v>
      </c>
      <c r="G118" s="261">
        <v>19.450742108127365</v>
      </c>
      <c r="H118" s="45">
        <v>97.688609967056209</v>
      </c>
      <c r="I118" s="45">
        <v>99.272515893227478</v>
      </c>
      <c r="J118" s="45">
        <v>99.402988916545155</v>
      </c>
      <c r="K118" s="45">
        <v>98.702770086078601</v>
      </c>
      <c r="L118" s="261">
        <v>24.309358959930716</v>
      </c>
    </row>
    <row r="119" spans="1:13">
      <c r="A119" s="41"/>
      <c r="B119" s="44" t="s">
        <v>135</v>
      </c>
      <c r="C119" s="45">
        <v>98.723454168100517</v>
      </c>
      <c r="D119" s="45">
        <v>101.99834792429536</v>
      </c>
      <c r="E119" s="45">
        <v>101.55508257311817</v>
      </c>
      <c r="F119" s="45">
        <v>100.58120300576071</v>
      </c>
      <c r="G119" s="261">
        <v>19.931715397866689</v>
      </c>
      <c r="H119" s="45">
        <v>98.41023904646012</v>
      </c>
      <c r="I119" s="45">
        <v>101.67474270584512</v>
      </c>
      <c r="J119" s="45">
        <v>101.2328836811793</v>
      </c>
      <c r="K119" s="45">
        <v>100.26209389435802</v>
      </c>
      <c r="L119" s="261">
        <v>24.897604290127653</v>
      </c>
    </row>
    <row r="120" spans="1:13">
      <c r="A120" s="41"/>
      <c r="B120" s="44" t="s">
        <v>136</v>
      </c>
      <c r="C120" s="45">
        <v>100.2029353499403</v>
      </c>
      <c r="D120" s="45">
        <v>103.2569060222751</v>
      </c>
      <c r="E120" s="45">
        <v>103.59410895664733</v>
      </c>
      <c r="F120" s="45">
        <v>102.87787902741154</v>
      </c>
      <c r="G120" s="261">
        <v>20.177652928533668</v>
      </c>
      <c r="H120" s="45">
        <v>99.889597411036476</v>
      </c>
      <c r="I120" s="45">
        <v>102.93401821467131</v>
      </c>
      <c r="J120" s="45">
        <v>103.27016670416047</v>
      </c>
      <c r="K120" s="45">
        <v>102.55617644993043</v>
      </c>
      <c r="L120" s="261">
        <v>25.205969401035389</v>
      </c>
    </row>
    <row r="121" spans="1:13">
      <c r="A121" s="41"/>
      <c r="B121" s="44" t="s">
        <v>137</v>
      </c>
      <c r="C121" s="45">
        <v>100.91374914210253</v>
      </c>
      <c r="D121" s="45">
        <v>108.69970559533837</v>
      </c>
      <c r="E121" s="45">
        <v>105.7915927849575</v>
      </c>
      <c r="F121" s="45">
        <v>104.1387069255286</v>
      </c>
      <c r="G121" s="261">
        <v>21.241242038216562</v>
      </c>
      <c r="H121" s="45">
        <v>100.63614058493359</v>
      </c>
      <c r="I121" s="45">
        <v>108.40067827060268</v>
      </c>
      <c r="J121" s="45">
        <v>105.50056552966966</v>
      </c>
      <c r="K121" s="45">
        <v>103.85222667461329</v>
      </c>
      <c r="L121" s="261">
        <v>26.544617872022883</v>
      </c>
    </row>
    <row r="122" spans="1:13">
      <c r="A122" s="41"/>
      <c r="B122" s="44" t="s">
        <v>138</v>
      </c>
      <c r="C122" s="45">
        <v>101.61009986616671</v>
      </c>
      <c r="D122" s="45">
        <v>107.28512058891295</v>
      </c>
      <c r="E122" s="45">
        <v>108.55313281737918</v>
      </c>
      <c r="F122" s="45">
        <v>105.48916469958534</v>
      </c>
      <c r="G122" s="261">
        <v>20.964814955543734</v>
      </c>
      <c r="H122" s="45">
        <v>101.35319679533396</v>
      </c>
      <c r="I122" s="45">
        <v>107.01386923722391</v>
      </c>
      <c r="J122" s="45">
        <v>108.27867552222811</v>
      </c>
      <c r="K122" s="45">
        <v>105.22245410303442</v>
      </c>
      <c r="L122" s="261">
        <v>26.205022987195562</v>
      </c>
    </row>
    <row r="123" spans="1:13" ht="15" customHeight="1">
      <c r="A123" s="41"/>
      <c r="B123" s="44" t="s">
        <v>139</v>
      </c>
      <c r="C123" s="45">
        <v>102.00279373701952</v>
      </c>
      <c r="D123" s="45">
        <v>108.8725867659689</v>
      </c>
      <c r="E123" s="45">
        <v>109.73898617530546</v>
      </c>
      <c r="F123" s="45">
        <v>107.54894202497533</v>
      </c>
      <c r="G123" s="261">
        <v>21.275025117656391</v>
      </c>
      <c r="H123" s="45">
        <v>101.80750169813705</v>
      </c>
      <c r="I123" s="45">
        <v>108.66414199039981</v>
      </c>
      <c r="J123" s="45">
        <v>109.52888261274695</v>
      </c>
      <c r="K123" s="45">
        <v>107.34303146705612</v>
      </c>
      <c r="L123" s="261">
        <v>26.609133554735664</v>
      </c>
    </row>
    <row r="124" spans="1:13" ht="13.5" customHeight="1">
      <c r="A124" s="41"/>
      <c r="B124" s="44" t="s">
        <v>140</v>
      </c>
      <c r="C124" s="45">
        <v>102.56336406677495</v>
      </c>
      <c r="D124" s="45">
        <v>109.67188876474847</v>
      </c>
      <c r="E124" s="45">
        <v>111.19762237011234</v>
      </c>
      <c r="F124" s="45">
        <v>108.24392341139735</v>
      </c>
      <c r="G124" s="261">
        <v>21.431218431379911</v>
      </c>
      <c r="H124" s="45">
        <v>102.398305910373</v>
      </c>
      <c r="I124" s="45">
        <v>109.49539065615639</v>
      </c>
      <c r="J124" s="45">
        <v>111.01866885477385</v>
      </c>
      <c r="K124" s="45">
        <v>108.06972336830628</v>
      </c>
      <c r="L124" s="261">
        <v>26.812685585416276</v>
      </c>
    </row>
    <row r="125" spans="1:13" ht="14.25" customHeight="1">
      <c r="A125" s="41"/>
      <c r="B125" s="44" t="s">
        <v>141</v>
      </c>
      <c r="C125" s="45">
        <v>103.13735277754787</v>
      </c>
      <c r="D125" s="45">
        <v>111.38834098722316</v>
      </c>
      <c r="E125" s="45">
        <v>110.50335738798195</v>
      </c>
      <c r="F125" s="45">
        <v>108.63838451375111</v>
      </c>
      <c r="G125" s="261">
        <v>21.766634032599192</v>
      </c>
      <c r="H125" s="45">
        <v>102.93011348219628</v>
      </c>
      <c r="I125" s="45">
        <v>111.16452254826861</v>
      </c>
      <c r="J125" s="45">
        <v>110.28131719301528</v>
      </c>
      <c r="K125" s="45">
        <v>108.42009170665024</v>
      </c>
      <c r="L125" s="261">
        <v>27.221414284913173</v>
      </c>
    </row>
    <row r="126" spans="1:13" ht="16.5" customHeight="1">
      <c r="A126" s="41"/>
      <c r="B126" s="44" t="s">
        <v>142</v>
      </c>
      <c r="C126" s="45">
        <v>101.15348321070475</v>
      </c>
      <c r="D126" s="45">
        <v>110.69557086779031</v>
      </c>
      <c r="E126" s="45">
        <v>92.938461068741418</v>
      </c>
      <c r="F126" s="45">
        <v>95.801931304325635</v>
      </c>
      <c r="G126" s="261">
        <v>21.631258341348484</v>
      </c>
      <c r="H126" s="45">
        <v>100.86189926234304</v>
      </c>
      <c r="I126" s="45">
        <v>110.37648099964855</v>
      </c>
      <c r="J126" s="45">
        <v>92.670557655305458</v>
      </c>
      <c r="K126" s="45">
        <v>95.525773682227708</v>
      </c>
      <c r="L126" s="261">
        <v>27.028442597751049</v>
      </c>
    </row>
    <row r="127" spans="1:13" ht="14.25" customHeight="1">
      <c r="A127" s="41"/>
      <c r="B127" s="44" t="s">
        <v>143</v>
      </c>
      <c r="C127" s="45">
        <v>101.69380194790796</v>
      </c>
      <c r="D127" s="45">
        <v>111.23539094333978</v>
      </c>
      <c r="E127" s="45">
        <v>106.99994877446507</v>
      </c>
      <c r="F127" s="45">
        <v>108.46061267626021</v>
      </c>
      <c r="G127" s="261">
        <v>21.73674573728055</v>
      </c>
      <c r="H127" s="45">
        <v>101.12196861849255</v>
      </c>
      <c r="I127" s="45">
        <v>110.60990440695738</v>
      </c>
      <c r="J127" s="45">
        <v>106.39827850761515</v>
      </c>
      <c r="K127" s="45">
        <v>107.85072896585605</v>
      </c>
      <c r="L127" s="261">
        <v>27.085602158449841</v>
      </c>
    </row>
    <row r="128" spans="1:13" ht="15" customHeight="1">
      <c r="B128" s="13" t="s">
        <v>144</v>
      </c>
      <c r="C128" s="45">
        <v>101.97648324396661</v>
      </c>
      <c r="D128" s="45">
        <v>108.75071237535568</v>
      </c>
      <c r="E128" s="45">
        <v>107.36960043132147</v>
      </c>
      <c r="F128" s="45">
        <v>109.28244886603208</v>
      </c>
      <c r="G128" s="261">
        <v>21.251209382231004</v>
      </c>
      <c r="H128" s="45">
        <v>101.50053668945486</v>
      </c>
      <c r="I128" s="45">
        <v>108.24314901163463</v>
      </c>
      <c r="J128" s="45">
        <v>106.86848301915951</v>
      </c>
      <c r="K128" s="45">
        <v>108.77240377179245</v>
      </c>
      <c r="L128" s="261">
        <v>26.506042892145615</v>
      </c>
    </row>
    <row r="129" spans="2:12" ht="15" customHeight="1">
      <c r="B129" s="13" t="s">
        <v>145</v>
      </c>
      <c r="C129" s="45">
        <v>101.33719955304936</v>
      </c>
      <c r="D129" s="45">
        <v>109.64449127691464</v>
      </c>
      <c r="E129" s="45">
        <v>106.89235817056996</v>
      </c>
      <c r="F129" s="45">
        <v>108.49028819483325</v>
      </c>
      <c r="G129" s="261">
        <v>21.425864629664161</v>
      </c>
      <c r="H129" s="45">
        <v>100.99468104045401</v>
      </c>
      <c r="I129" s="45">
        <v>109.27389421845947</v>
      </c>
      <c r="J129" s="45">
        <v>106.53106328882983</v>
      </c>
      <c r="K129" s="45">
        <v>108.1235923288785</v>
      </c>
      <c r="L129" s="261">
        <v>26.758446641597107</v>
      </c>
    </row>
    <row r="130" spans="2:12" ht="15" customHeight="1">
      <c r="B130" s="13" t="s">
        <v>146</v>
      </c>
      <c r="C130" s="45">
        <v>101.05474222502491</v>
      </c>
      <c r="D130" s="45">
        <v>110.54034397712226</v>
      </c>
      <c r="E130" s="45">
        <v>107.25495037622159</v>
      </c>
      <c r="F130" s="45">
        <v>108.87984613606478</v>
      </c>
      <c r="G130" s="261">
        <v>21.600925122528242</v>
      </c>
      <c r="H130" s="45">
        <v>100.51216348346375</v>
      </c>
      <c r="I130" s="45">
        <v>109.94683555380362</v>
      </c>
      <c r="J130" s="45">
        <v>106.67908174581378</v>
      </c>
      <c r="K130" s="45">
        <v>108.29525318577716</v>
      </c>
      <c r="L130" s="261">
        <v>26.923233162142736</v>
      </c>
    </row>
    <row r="131" spans="2:12" ht="15" customHeight="1">
      <c r="B131" s="13" t="s">
        <v>147</v>
      </c>
      <c r="C131" s="45">
        <v>101.38771754730482</v>
      </c>
      <c r="D131" s="45">
        <v>111.98153225689083</v>
      </c>
      <c r="E131" s="45">
        <v>108.81359995940463</v>
      </c>
      <c r="F131" s="45">
        <v>110.35971419341853</v>
      </c>
      <c r="G131" s="261">
        <v>21.882550807763934</v>
      </c>
      <c r="H131" s="45">
        <v>100.6040657941558</v>
      </c>
      <c r="I131" s="45">
        <v>111.11599818435903</v>
      </c>
      <c r="J131" s="45">
        <v>107.97255165062046</v>
      </c>
      <c r="K131" s="45">
        <v>109.5067155699477</v>
      </c>
      <c r="L131" s="261">
        <v>27.209531880503786</v>
      </c>
    </row>
    <row r="132" spans="2:12" ht="15" customHeight="1">
      <c r="B132" s="13" t="s">
        <v>148</v>
      </c>
      <c r="C132" s="45">
        <v>101.76072879324137</v>
      </c>
      <c r="D132" s="45">
        <v>112.79842797653811</v>
      </c>
      <c r="E132" s="45">
        <v>110.49125959833245</v>
      </c>
      <c r="F132" s="45">
        <v>111.98241837599079</v>
      </c>
      <c r="G132" s="261">
        <v>22.042182148124759</v>
      </c>
      <c r="H132" s="45">
        <v>100.73049363478276</v>
      </c>
      <c r="I132" s="45">
        <v>111.65644611675404</v>
      </c>
      <c r="J132" s="45">
        <v>109.37263572750825</v>
      </c>
      <c r="K132" s="45">
        <v>110.84869787390419</v>
      </c>
      <c r="L132" s="261">
        <v>27.341874076826009</v>
      </c>
    </row>
    <row r="133" spans="2:12" ht="15" customHeight="1">
      <c r="B133" s="13" t="s">
        <v>149</v>
      </c>
      <c r="C133" s="45">
        <v>102.02401339519058</v>
      </c>
      <c r="D133" s="45">
        <v>113.87699627973937</v>
      </c>
      <c r="E133" s="45">
        <v>112.05547173023187</v>
      </c>
      <c r="F133" s="45">
        <v>113.38723915370672</v>
      </c>
      <c r="G133" s="261">
        <v>22.252947487897941</v>
      </c>
      <c r="H133" s="45">
        <v>100.73949495689169</v>
      </c>
      <c r="I133" s="45">
        <v>112.44324459176362</v>
      </c>
      <c r="J133" s="45">
        <v>110.64465368103178</v>
      </c>
      <c r="K133" s="45">
        <v>111.95965368128878</v>
      </c>
      <c r="L133" s="261">
        <v>27.534541366317345</v>
      </c>
    </row>
    <row r="134" spans="2:12" ht="15" customHeight="1" thickBot="1">
      <c r="B134" s="13" t="s">
        <v>150</v>
      </c>
      <c r="C134" s="416">
        <v>102.19949001093445</v>
      </c>
      <c r="D134" s="416">
        <v>115.43802706816898</v>
      </c>
      <c r="E134" s="416">
        <v>113.60551316586906</v>
      </c>
      <c r="F134" s="416">
        <v>114.70324101411893</v>
      </c>
      <c r="G134" s="417">
        <v>22.55799185415944</v>
      </c>
      <c r="H134" s="418">
        <v>100.68333492527853</v>
      </c>
      <c r="I134" s="416">
        <v>113.72547496249059</v>
      </c>
      <c r="J134" s="416">
        <v>111.92014686387913</v>
      </c>
      <c r="K134" s="419">
        <v>113.00158964397836</v>
      </c>
      <c r="L134" s="417">
        <v>27.848527549410075</v>
      </c>
    </row>
    <row r="135" spans="2:12" ht="20.25" customHeight="1">
      <c r="B135" s="48" t="s">
        <v>151</v>
      </c>
      <c r="C135" s="17"/>
      <c r="D135" s="293"/>
      <c r="E135" s="17"/>
      <c r="F135" s="293"/>
      <c r="G135" s="362"/>
      <c r="H135" s="293" t="s">
        <v>151</v>
      </c>
      <c r="I135" s="293"/>
      <c r="J135" s="17"/>
      <c r="K135" s="293"/>
      <c r="L135" s="362"/>
    </row>
    <row r="136" spans="2:12" ht="37.5" customHeight="1">
      <c r="B136" s="592" t="s">
        <v>211</v>
      </c>
      <c r="C136" s="593"/>
      <c r="D136" s="593"/>
      <c r="E136" s="593"/>
      <c r="F136" s="593"/>
      <c r="G136" s="594"/>
      <c r="H136" s="592" t="s">
        <v>212</v>
      </c>
      <c r="I136" s="593"/>
      <c r="J136" s="593"/>
      <c r="K136" s="593"/>
      <c r="L136" s="594"/>
    </row>
    <row r="137" spans="2:12" ht="47.25" customHeight="1">
      <c r="B137" s="592" t="s">
        <v>213</v>
      </c>
      <c r="C137" s="593"/>
      <c r="D137" s="593"/>
      <c r="E137" s="593"/>
      <c r="F137" s="593"/>
      <c r="G137" s="594"/>
      <c r="H137" s="592" t="s">
        <v>214</v>
      </c>
      <c r="I137" s="593"/>
      <c r="J137" s="593"/>
      <c r="K137" s="593"/>
      <c r="L137" s="594"/>
    </row>
    <row r="138" spans="2:12" ht="44.25" customHeight="1">
      <c r="B138" s="592" t="s">
        <v>215</v>
      </c>
      <c r="C138" s="593"/>
      <c r="D138" s="593"/>
      <c r="E138" s="593"/>
      <c r="F138" s="593"/>
      <c r="G138" s="594"/>
      <c r="H138" s="592" t="s">
        <v>216</v>
      </c>
      <c r="I138" s="593"/>
      <c r="J138" s="593"/>
      <c r="K138" s="593"/>
      <c r="L138" s="594"/>
    </row>
    <row r="139" spans="2:12" ht="40.5" customHeight="1" thickBot="1">
      <c r="B139" s="595" t="s">
        <v>217</v>
      </c>
      <c r="C139" s="596"/>
      <c r="D139" s="596"/>
      <c r="E139" s="596"/>
      <c r="F139" s="596"/>
      <c r="G139" s="597"/>
      <c r="H139" s="595" t="s">
        <v>218</v>
      </c>
      <c r="I139" s="596"/>
      <c r="J139" s="596"/>
      <c r="K139" s="596"/>
      <c r="L139" s="597"/>
    </row>
    <row r="140" spans="2:12" ht="24" customHeight="1"/>
  </sheetData>
  <mergeCells count="17">
    <mergeCell ref="C91:F91"/>
    <mergeCell ref="H91:K91"/>
    <mergeCell ref="B2:K2"/>
    <mergeCell ref="C3:G3"/>
    <mergeCell ref="H3:L3"/>
    <mergeCell ref="C4:F4"/>
    <mergeCell ref="H4:K4"/>
    <mergeCell ref="B138:G138"/>
    <mergeCell ref="H138:L138"/>
    <mergeCell ref="B139:G139"/>
    <mergeCell ref="H139:L139"/>
    <mergeCell ref="C113:F113"/>
    <mergeCell ref="H113:K113"/>
    <mergeCell ref="B136:G136"/>
    <mergeCell ref="H136:L136"/>
    <mergeCell ref="B137:G137"/>
    <mergeCell ref="H137:L137"/>
  </mergeCells>
  <hyperlinks>
    <hyperlink ref="A1" location="Contents!A1" display="Back to contents" xr:uid="{52229018-4047-458E-95E6-C865C609D899}"/>
  </hyperlinks>
  <pageMargins left="0.70866141732283472" right="0.70866141732283472" top="0.74803149606299213" bottom="0.74803149606299213" header="0.31496062992125984" footer="0.31496062992125984"/>
  <pageSetup paperSize="9" scale="80" orientation="portrait" r:id="rId1"/>
  <headerFooter>
    <oddHeader>&amp;C&amp;8March 2018 Economic and fiscal outlook: Supplementary economy tables</oddHeader>
  </headerFooter>
  <rowBreaks count="1" manualBreakCount="1">
    <brk id="90" min="1" max="9"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ED335-BD26-46F0-9249-31B907233956}">
  <sheetPr>
    <tabColor theme="6"/>
  </sheetPr>
  <dimension ref="A1:AD149"/>
  <sheetViews>
    <sheetView showGridLines="0" zoomScaleNormal="100" zoomScaleSheetLayoutView="25" workbookViewId="0"/>
  </sheetViews>
  <sheetFormatPr defaultColWidth="8.875" defaultRowHeight="15.6"/>
  <cols>
    <col min="1" max="1" width="9.125" style="2" customWidth="1"/>
    <col min="2" max="2" width="6.125" style="2" customWidth="1"/>
    <col min="3" max="3" width="12.125" style="2" customWidth="1"/>
    <col min="4" max="4" width="12.875" style="2" customWidth="1"/>
    <col min="5" max="5" width="11.875" style="2" customWidth="1"/>
    <col min="6" max="6" width="13.875" style="2" customWidth="1"/>
    <col min="7" max="7" width="14.875" style="2" customWidth="1"/>
    <col min="8" max="8" width="12.875" style="2" customWidth="1"/>
    <col min="9" max="9" width="8.125" style="2" customWidth="1"/>
    <col min="10" max="10" width="9.125" style="2" customWidth="1"/>
    <col min="11" max="11" width="8.125" style="94" customWidth="1"/>
    <col min="12" max="12" width="12.875" style="94" customWidth="1"/>
    <col min="13" max="13" width="12.125" style="94" customWidth="1"/>
    <col min="14" max="14" width="11.125" style="94" customWidth="1"/>
    <col min="15" max="15" width="12.125" style="94" customWidth="1"/>
    <col min="16" max="16" width="9.875" style="2" customWidth="1"/>
    <col min="17" max="18" width="12" style="2" customWidth="1"/>
    <col min="19" max="19" width="13.875" style="2" customWidth="1"/>
    <col min="20" max="20" width="13.125" style="2" customWidth="1"/>
    <col min="21" max="21" width="14.125" style="2" customWidth="1"/>
    <col min="22" max="22" width="12.125" style="2" customWidth="1"/>
    <col min="23" max="23" width="8.875" style="2"/>
    <col min="24" max="24" width="9.125" style="2" bestFit="1" customWidth="1"/>
    <col min="25" max="16384" width="8.875" style="2"/>
  </cols>
  <sheetData>
    <row r="1" spans="1:30" ht="33.75" customHeight="1" thickBot="1">
      <c r="A1" s="9" t="s">
        <v>24</v>
      </c>
      <c r="B1" s="22"/>
      <c r="C1" s="203"/>
      <c r="D1" s="203"/>
      <c r="E1" s="203"/>
      <c r="F1" s="203"/>
      <c r="G1" s="203"/>
      <c r="H1" s="203"/>
      <c r="I1" s="203"/>
      <c r="J1" s="203"/>
      <c r="K1" s="375"/>
      <c r="L1" s="203"/>
      <c r="M1" s="376"/>
      <c r="N1" s="376"/>
      <c r="O1" s="376"/>
      <c r="P1" s="203"/>
      <c r="Q1" s="203"/>
      <c r="R1" s="377"/>
      <c r="S1" s="203"/>
      <c r="T1" s="203"/>
      <c r="U1" s="203"/>
      <c r="V1" s="203"/>
    </row>
    <row r="2" spans="1:30" ht="18.600000000000001" thickBot="1">
      <c r="A2" s="7"/>
      <c r="B2" s="605" t="s">
        <v>219</v>
      </c>
      <c r="C2" s="606"/>
      <c r="D2" s="606"/>
      <c r="E2" s="606"/>
      <c r="F2" s="606"/>
      <c r="G2" s="606"/>
      <c r="H2" s="606"/>
      <c r="I2" s="606"/>
      <c r="J2" s="606"/>
      <c r="K2" s="606"/>
      <c r="L2" s="606"/>
      <c r="M2" s="606"/>
      <c r="N2" s="606"/>
      <c r="O2" s="606"/>
      <c r="P2" s="606"/>
      <c r="Q2" s="606"/>
      <c r="R2" s="606"/>
      <c r="S2" s="606"/>
      <c r="T2" s="606"/>
      <c r="U2" s="606"/>
      <c r="V2" s="607"/>
    </row>
    <row r="3" spans="1:30" ht="95.25" customHeight="1">
      <c r="A3" s="7"/>
      <c r="B3" s="119"/>
      <c r="C3" s="533" t="s">
        <v>220</v>
      </c>
      <c r="D3" s="533" t="s">
        <v>221</v>
      </c>
      <c r="E3" s="533" t="s">
        <v>222</v>
      </c>
      <c r="F3" s="533" t="s">
        <v>223</v>
      </c>
      <c r="G3" s="533" t="s">
        <v>224</v>
      </c>
      <c r="H3" s="533" t="s">
        <v>225</v>
      </c>
      <c r="I3" s="533" t="s">
        <v>226</v>
      </c>
      <c r="J3" s="79" t="s">
        <v>227</v>
      </c>
      <c r="K3" s="49" t="s">
        <v>228</v>
      </c>
      <c r="L3" s="49" t="s">
        <v>229</v>
      </c>
      <c r="M3" s="49" t="s">
        <v>230</v>
      </c>
      <c r="N3" s="49" t="s">
        <v>231</v>
      </c>
      <c r="O3" s="532" t="s">
        <v>232</v>
      </c>
      <c r="P3" s="79" t="s">
        <v>233</v>
      </c>
      <c r="Q3" s="79" t="s">
        <v>234</v>
      </c>
      <c r="R3" s="79" t="s">
        <v>235</v>
      </c>
      <c r="S3" s="50" t="s">
        <v>236</v>
      </c>
      <c r="T3" s="50" t="s">
        <v>237</v>
      </c>
      <c r="U3" s="50" t="s">
        <v>238</v>
      </c>
      <c r="V3" s="51" t="s">
        <v>239</v>
      </c>
      <c r="W3" s="3"/>
      <c r="X3" s="53"/>
      <c r="Y3" s="3"/>
    </row>
    <row r="4" spans="1:30">
      <c r="A4" s="7"/>
      <c r="B4" s="120" t="s">
        <v>45</v>
      </c>
      <c r="C4" s="87">
        <v>29.684000000000008</v>
      </c>
      <c r="D4" s="87">
        <v>60.337012419456471</v>
      </c>
      <c r="E4" s="87">
        <v>25.806000000000008</v>
      </c>
      <c r="F4" s="87">
        <v>1.6220000000000001</v>
      </c>
      <c r="G4" s="87">
        <v>5.1811154411294957</v>
      </c>
      <c r="H4" s="87">
        <v>63.633961420411815</v>
      </c>
      <c r="I4" s="87">
        <v>32.200000000000003</v>
      </c>
      <c r="J4" s="87">
        <v>955.82480000000032</v>
      </c>
      <c r="K4" s="88">
        <v>48.043255154094602</v>
      </c>
      <c r="L4" s="87">
        <f>M4+N4</f>
        <v>201.33099999999999</v>
      </c>
      <c r="M4" s="87">
        <v>168.48599999999999</v>
      </c>
      <c r="N4" s="87">
        <v>32.844999999999999</v>
      </c>
      <c r="O4" s="87">
        <v>22.509</v>
      </c>
      <c r="P4" s="87">
        <v>2.4927093079291529</v>
      </c>
      <c r="Q4" s="87">
        <v>100</v>
      </c>
      <c r="R4" s="87">
        <v>100</v>
      </c>
      <c r="S4" s="87">
        <v>100</v>
      </c>
      <c r="T4" s="87">
        <v>100</v>
      </c>
      <c r="U4" s="87">
        <v>100</v>
      </c>
      <c r="V4" s="89">
        <v>100</v>
      </c>
      <c r="W4" s="3"/>
      <c r="X4" s="53"/>
      <c r="Y4" s="3"/>
      <c r="Z4" s="53"/>
      <c r="AA4" s="53"/>
      <c r="AB4" s="53"/>
      <c r="AC4" s="53"/>
      <c r="AD4" s="53"/>
    </row>
    <row r="5" spans="1:30">
      <c r="A5" s="7"/>
      <c r="B5" s="52" t="s">
        <v>46</v>
      </c>
      <c r="C5" s="87">
        <v>29.722000000000001</v>
      </c>
      <c r="D5" s="87">
        <v>60.269694819020579</v>
      </c>
      <c r="E5" s="87">
        <v>25.863</v>
      </c>
      <c r="F5" s="87">
        <v>1.68</v>
      </c>
      <c r="G5" s="87">
        <v>5.3499777084262146</v>
      </c>
      <c r="H5" s="87">
        <v>63.676366217175293</v>
      </c>
      <c r="I5" s="87">
        <v>31.8</v>
      </c>
      <c r="J5" s="87">
        <v>945.15959999999995</v>
      </c>
      <c r="K5" s="88">
        <v>47.377151823109607</v>
      </c>
      <c r="L5" s="87">
        <f t="shared" ref="L5" si="0">M5+N5</f>
        <v>199.09</v>
      </c>
      <c r="M5" s="87">
        <v>166.816</v>
      </c>
      <c r="N5" s="87">
        <v>32.274000000000001</v>
      </c>
      <c r="O5" s="87">
        <v>23.11</v>
      </c>
      <c r="P5" s="87">
        <v>2.478709876537244</v>
      </c>
      <c r="Q5" s="87">
        <v>98.790612140695529</v>
      </c>
      <c r="R5" s="87">
        <v>100.03326135001247</v>
      </c>
      <c r="S5" s="87">
        <v>100.63347920601444</v>
      </c>
      <c r="T5" s="87">
        <v>99.383373874262688</v>
      </c>
      <c r="U5" s="87">
        <v>97.484467305765207</v>
      </c>
      <c r="V5" s="89">
        <v>97.245249790869678</v>
      </c>
      <c r="W5" s="459"/>
      <c r="X5" s="53"/>
      <c r="Y5" s="3"/>
      <c r="Z5" s="53"/>
      <c r="AA5" s="53"/>
      <c r="AB5" s="53"/>
      <c r="AC5" s="53"/>
    </row>
    <row r="6" spans="1:30">
      <c r="A6" s="7"/>
      <c r="B6" s="8" t="s">
        <v>47</v>
      </c>
      <c r="C6" s="87">
        <v>29.58</v>
      </c>
      <c r="D6" s="87">
        <v>59.855521155830758</v>
      </c>
      <c r="E6" s="87">
        <v>25.762</v>
      </c>
      <c r="F6" s="87">
        <v>1.84</v>
      </c>
      <c r="G6" s="87">
        <v>5.8561425843411836</v>
      </c>
      <c r="H6" s="87">
        <v>63.578785487363163</v>
      </c>
      <c r="I6" s="87">
        <v>32</v>
      </c>
      <c r="J6" s="87">
        <v>946.56</v>
      </c>
      <c r="K6" s="88">
        <v>47.232542440683048</v>
      </c>
      <c r="L6" s="87">
        <f t="shared" ref="L6:L69" si="1">M6+N6</f>
        <v>198.21800000000002</v>
      </c>
      <c r="M6" s="87">
        <v>166.245</v>
      </c>
      <c r="N6" s="87">
        <v>31.972999999999999</v>
      </c>
      <c r="O6" s="87">
        <v>22.670999999999999</v>
      </c>
      <c r="P6" s="87">
        <v>0.47655090627722885</v>
      </c>
      <c r="Q6" s="87">
        <v>98.838441654587712</v>
      </c>
      <c r="R6" s="87">
        <v>99.456181914928877</v>
      </c>
      <c r="S6" s="87">
        <v>98.935430914440246</v>
      </c>
      <c r="T6" s="87">
        <v>98.320925132362973</v>
      </c>
      <c r="U6" s="87">
        <v>95.601718968948603</v>
      </c>
      <c r="V6" s="89">
        <v>95.767592616705414</v>
      </c>
      <c r="W6" s="459"/>
      <c r="X6" s="53"/>
      <c r="Y6" s="3"/>
      <c r="Z6" s="53"/>
      <c r="AA6" s="53"/>
      <c r="AB6" s="53"/>
      <c r="AC6" s="53"/>
    </row>
    <row r="7" spans="1:30">
      <c r="A7" s="7"/>
      <c r="B7" s="8" t="s">
        <v>48</v>
      </c>
      <c r="C7" s="87">
        <v>29.527999999999999</v>
      </c>
      <c r="D7" s="87">
        <v>59.632045560110662</v>
      </c>
      <c r="E7" s="87">
        <v>25.7</v>
      </c>
      <c r="F7" s="87">
        <v>2.0030000000000001</v>
      </c>
      <c r="G7" s="87">
        <v>6.3524785132092223</v>
      </c>
      <c r="H7" s="87">
        <v>63.677120988751334</v>
      </c>
      <c r="I7" s="87">
        <v>31.9</v>
      </c>
      <c r="J7" s="87">
        <v>941.94320000000005</v>
      </c>
      <c r="K7" s="88">
        <v>47.503675344951048</v>
      </c>
      <c r="L7" s="87">
        <f t="shared" si="1"/>
        <v>197.11700000000002</v>
      </c>
      <c r="M7" s="87">
        <v>164.56800000000001</v>
      </c>
      <c r="N7" s="87">
        <v>32.548999999999999</v>
      </c>
      <c r="O7" s="87">
        <v>23.167000000000002</v>
      </c>
      <c r="P7" s="87">
        <v>-0.37836627328795558</v>
      </c>
      <c r="Q7" s="87">
        <v>98.077444391343207</v>
      </c>
      <c r="R7" s="87">
        <v>98.999802802547052</v>
      </c>
      <c r="S7" s="87">
        <v>97.311660829490904</v>
      </c>
      <c r="T7" s="87">
        <v>96.405030449091925</v>
      </c>
      <c r="U7" s="87">
        <v>93.86281378116027</v>
      </c>
      <c r="V7" s="89">
        <v>96.118694192070691</v>
      </c>
      <c r="W7" s="459"/>
      <c r="X7" s="53"/>
      <c r="Y7" s="3"/>
      <c r="Z7" s="53"/>
      <c r="AA7" s="53"/>
      <c r="AB7" s="53"/>
      <c r="AC7" s="53"/>
    </row>
    <row r="8" spans="1:30">
      <c r="A8" s="7"/>
      <c r="B8" s="8" t="s">
        <v>49</v>
      </c>
      <c r="C8" s="87">
        <v>29.365999999999993</v>
      </c>
      <c r="D8" s="87">
        <v>59.187745641439072</v>
      </c>
      <c r="E8" s="87">
        <v>25.521999999999991</v>
      </c>
      <c r="F8" s="87">
        <v>2.2349999999999999</v>
      </c>
      <c r="G8" s="87">
        <v>7.0725609949052242</v>
      </c>
      <c r="H8" s="87">
        <v>63.692431724276929</v>
      </c>
      <c r="I8" s="87">
        <v>31.5</v>
      </c>
      <c r="J8" s="87">
        <v>925.02899999999988</v>
      </c>
      <c r="K8" s="88">
        <v>47.805884588831226</v>
      </c>
      <c r="L8" s="87">
        <f t="shared" si="1"/>
        <v>194.35399999999998</v>
      </c>
      <c r="M8" s="87">
        <v>161.45599999999999</v>
      </c>
      <c r="N8" s="87">
        <v>32.898000000000003</v>
      </c>
      <c r="O8" s="87">
        <v>23.428000000000001</v>
      </c>
      <c r="P8" s="87">
        <v>-3.1061176616087982</v>
      </c>
      <c r="Q8" s="87">
        <v>96.893882338391208</v>
      </c>
      <c r="R8" s="87">
        <v>99.047079723688796</v>
      </c>
      <c r="S8" s="87">
        <v>97.068024741056092</v>
      </c>
      <c r="T8" s="87">
        <v>94.957850290163591</v>
      </c>
      <c r="U8" s="87">
        <v>92.976868303418243</v>
      </c>
      <c r="V8" s="89">
        <v>95.160198655822313</v>
      </c>
      <c r="W8" s="459"/>
      <c r="X8" s="53"/>
      <c r="Y8" s="3"/>
      <c r="Z8" s="53"/>
      <c r="AA8" s="53"/>
      <c r="AB8" s="53"/>
      <c r="AC8" s="53"/>
    </row>
    <row r="9" spans="1:30">
      <c r="A9" s="7"/>
      <c r="B9" s="8" t="s">
        <v>50</v>
      </c>
      <c r="C9" s="87">
        <v>29.087</v>
      </c>
      <c r="D9" s="87">
        <v>58.511023495333127</v>
      </c>
      <c r="E9" s="87">
        <v>25.244</v>
      </c>
      <c r="F9" s="87">
        <v>2.448</v>
      </c>
      <c r="G9" s="87">
        <v>7.7628032345013471</v>
      </c>
      <c r="H9" s="87">
        <v>63.4353878339234</v>
      </c>
      <c r="I9" s="87">
        <v>31.7</v>
      </c>
      <c r="J9" s="87">
        <v>922.05790000000002</v>
      </c>
      <c r="K9" s="88">
        <v>48.612131496983679</v>
      </c>
      <c r="L9" s="87">
        <f t="shared" si="1"/>
        <v>197.08500000000001</v>
      </c>
      <c r="M9" s="87">
        <v>164.238</v>
      </c>
      <c r="N9" s="87">
        <v>32.847000000000001</v>
      </c>
      <c r="O9" s="87">
        <v>23.678999999999998</v>
      </c>
      <c r="P9" s="87">
        <v>0.86875787879070465</v>
      </c>
      <c r="Q9" s="87">
        <v>99.648863367173391</v>
      </c>
      <c r="R9" s="87">
        <v>101.22061200072501</v>
      </c>
      <c r="S9" s="87">
        <v>97.06205854990489</v>
      </c>
      <c r="T9" s="87">
        <v>95.554883727701409</v>
      </c>
      <c r="U9" s="87">
        <v>95.211448032258446</v>
      </c>
      <c r="V9" s="89">
        <v>97.333190230036848</v>
      </c>
      <c r="W9" s="459"/>
      <c r="X9" s="53"/>
      <c r="Y9" s="3"/>
      <c r="Z9" s="53"/>
      <c r="AA9" s="53"/>
      <c r="AB9" s="53"/>
      <c r="AC9" s="53"/>
    </row>
    <row r="10" spans="1:30">
      <c r="A10" s="7"/>
      <c r="B10" s="8" t="s">
        <v>51</v>
      </c>
      <c r="C10" s="87">
        <v>29.068999999999999</v>
      </c>
      <c r="D10" s="87">
        <v>58.34805299076676</v>
      </c>
      <c r="E10" s="87">
        <v>25.187999999999999</v>
      </c>
      <c r="F10" s="87">
        <v>2.4750000000000001</v>
      </c>
      <c r="G10" s="87">
        <v>7.846183109307634</v>
      </c>
      <c r="H10" s="87">
        <v>63.315937374548376</v>
      </c>
      <c r="I10" s="87">
        <v>31.5</v>
      </c>
      <c r="J10" s="87">
        <v>915.67349999999999</v>
      </c>
      <c r="K10" s="88">
        <v>48.293208859977767</v>
      </c>
      <c r="L10" s="87">
        <f t="shared" si="1"/>
        <v>196.44599999999997</v>
      </c>
      <c r="M10" s="87">
        <v>164.25899999999999</v>
      </c>
      <c r="N10" s="87">
        <v>32.186999999999998</v>
      </c>
      <c r="O10" s="87">
        <v>23.42</v>
      </c>
      <c r="P10" s="87">
        <v>1.0570167488013427</v>
      </c>
      <c r="Q10" s="87">
        <v>99.883180537130926</v>
      </c>
      <c r="R10" s="87">
        <v>102.10280677128938</v>
      </c>
      <c r="S10" s="87">
        <v>97.797632042749399</v>
      </c>
      <c r="T10" s="87">
        <v>95.67159656355922</v>
      </c>
      <c r="U10" s="87">
        <v>95.113743625019097</v>
      </c>
      <c r="V10" s="89">
        <v>97.247946646509291</v>
      </c>
      <c r="W10" s="459"/>
      <c r="X10" s="53"/>
      <c r="Y10" s="3"/>
      <c r="Z10" s="53"/>
      <c r="AA10" s="53"/>
      <c r="AB10" s="53"/>
      <c r="AC10" s="53"/>
    </row>
    <row r="11" spans="1:30">
      <c r="A11" s="7"/>
      <c r="B11" s="8" t="s">
        <v>52</v>
      </c>
      <c r="C11" s="87">
        <v>29.102</v>
      </c>
      <c r="D11" s="87">
        <v>58.283265240727403</v>
      </c>
      <c r="E11" s="87">
        <v>25.19</v>
      </c>
      <c r="F11" s="87">
        <v>2.4529999999999998</v>
      </c>
      <c r="G11" s="87">
        <v>7.7737284107114561</v>
      </c>
      <c r="H11" s="87">
        <v>63.195946487222621</v>
      </c>
      <c r="I11" s="87">
        <v>31.5</v>
      </c>
      <c r="J11" s="87">
        <v>916.71299999999997</v>
      </c>
      <c r="K11" s="88">
        <v>48.55444264943457</v>
      </c>
      <c r="L11" s="87">
        <f t="shared" si="1"/>
        <v>199.173</v>
      </c>
      <c r="M11" s="87">
        <v>164.447</v>
      </c>
      <c r="N11" s="87">
        <v>34.725999999999999</v>
      </c>
      <c r="O11" s="87">
        <v>23.398</v>
      </c>
      <c r="P11" s="87">
        <v>1.9495984906813701</v>
      </c>
      <c r="Q11" s="87">
        <v>99.989560766895664</v>
      </c>
      <c r="R11" s="87">
        <v>102.21155100616002</v>
      </c>
      <c r="S11" s="87">
        <v>97.976894806432369</v>
      </c>
      <c r="T11" s="87">
        <v>95.846962310640365</v>
      </c>
      <c r="U11" s="87">
        <v>97.440254633127438</v>
      </c>
      <c r="V11" s="89">
        <v>98.982469961612964</v>
      </c>
      <c r="W11" s="459"/>
      <c r="X11" s="53"/>
      <c r="Y11" s="3"/>
      <c r="Z11" s="53"/>
      <c r="AA11" s="53"/>
      <c r="AB11" s="53"/>
      <c r="AC11" s="53"/>
    </row>
    <row r="12" spans="1:30">
      <c r="A12" s="7"/>
      <c r="B12" s="8" t="s">
        <v>53</v>
      </c>
      <c r="C12" s="87">
        <v>29.013000000000002</v>
      </c>
      <c r="D12" s="87">
        <v>57.976140519153539</v>
      </c>
      <c r="E12" s="87">
        <v>25.059000000000001</v>
      </c>
      <c r="F12" s="87">
        <v>2.5259999999999998</v>
      </c>
      <c r="G12" s="87">
        <v>8.009131551412537</v>
      </c>
      <c r="H12" s="87">
        <v>63.023799532402137</v>
      </c>
      <c r="I12" s="87">
        <v>31.6</v>
      </c>
      <c r="J12" s="87">
        <v>916.81080000000031</v>
      </c>
      <c r="K12" s="88">
        <v>47.555621754398366</v>
      </c>
      <c r="L12" s="87">
        <f t="shared" si="1"/>
        <v>200.44299999999998</v>
      </c>
      <c r="M12" s="87">
        <v>164.05699999999999</v>
      </c>
      <c r="N12" s="87">
        <v>36.386000000000003</v>
      </c>
      <c r="O12" s="87">
        <v>24.317</v>
      </c>
      <c r="P12" s="87">
        <v>3.4883696179523138</v>
      </c>
      <c r="Q12" s="87">
        <v>100.2738990915381</v>
      </c>
      <c r="R12" s="87">
        <v>102.17783388441541</v>
      </c>
      <c r="S12" s="87">
        <v>98.882807213147544</v>
      </c>
      <c r="T12" s="87">
        <v>97.040270432778357</v>
      </c>
      <c r="U12" s="87">
        <v>97.888070858910709</v>
      </c>
      <c r="V12" s="89">
        <v>100.11637177099601</v>
      </c>
      <c r="W12" s="459"/>
      <c r="X12" s="53"/>
      <c r="Y12" s="53"/>
      <c r="Z12" s="53"/>
      <c r="AA12" s="53"/>
      <c r="AB12" s="53"/>
      <c r="AC12" s="53"/>
    </row>
    <row r="13" spans="1:30">
      <c r="A13" s="7"/>
      <c r="B13" s="8" t="s">
        <v>54</v>
      </c>
      <c r="C13" s="87">
        <v>29.192</v>
      </c>
      <c r="D13" s="87">
        <v>58.203568936297472</v>
      </c>
      <c r="E13" s="87">
        <v>25.242999999999999</v>
      </c>
      <c r="F13" s="87">
        <v>2.488</v>
      </c>
      <c r="G13" s="87">
        <v>7.8535353535353538</v>
      </c>
      <c r="H13" s="87">
        <v>63.164191007875587</v>
      </c>
      <c r="I13" s="87">
        <v>31.6</v>
      </c>
      <c r="J13" s="87">
        <v>922.46720000000005</v>
      </c>
      <c r="K13" s="88">
        <v>47.014659453640697</v>
      </c>
      <c r="L13" s="87">
        <f t="shared" si="1"/>
        <v>200.73099999999999</v>
      </c>
      <c r="M13" s="87">
        <v>163.90100000000001</v>
      </c>
      <c r="N13" s="87">
        <v>36.83</v>
      </c>
      <c r="O13" s="87">
        <v>24.774000000000001</v>
      </c>
      <c r="P13" s="87">
        <v>-0.20123666341971269</v>
      </c>
      <c r="Q13" s="87">
        <v>99.448333319397605</v>
      </c>
      <c r="R13" s="87">
        <v>101.33659281280389</v>
      </c>
      <c r="S13" s="87">
        <v>99.347579795273532</v>
      </c>
      <c r="T13" s="87">
        <v>97.496382656231177</v>
      </c>
      <c r="U13" s="87">
        <v>97.201409512506018</v>
      </c>
      <c r="V13" s="89">
        <v>98.663814155039049</v>
      </c>
      <c r="W13" s="459"/>
      <c r="X13" s="53"/>
      <c r="Y13" s="53"/>
      <c r="Z13" s="53"/>
      <c r="AA13" s="53"/>
      <c r="AB13" s="53"/>
      <c r="AC13" s="53"/>
    </row>
    <row r="14" spans="1:30">
      <c r="A14" s="7"/>
      <c r="B14" s="8" t="s">
        <v>55</v>
      </c>
      <c r="C14" s="87">
        <v>29.385000000000002</v>
      </c>
      <c r="D14" s="87">
        <v>58.456672236810704</v>
      </c>
      <c r="E14" s="87">
        <v>25.338999999999999</v>
      </c>
      <c r="F14" s="87">
        <v>2.4700000000000002</v>
      </c>
      <c r="G14" s="87">
        <v>7.7538847904567572</v>
      </c>
      <c r="H14" s="87">
        <v>63.370335004376535</v>
      </c>
      <c r="I14" s="87">
        <v>31.6</v>
      </c>
      <c r="J14" s="87">
        <v>928.56600000000003</v>
      </c>
      <c r="K14" s="88">
        <v>47.130250198540821</v>
      </c>
      <c r="L14" s="87">
        <f t="shared" si="1"/>
        <v>202.70399999999998</v>
      </c>
      <c r="M14" s="87">
        <v>165.87799999999999</v>
      </c>
      <c r="N14" s="87">
        <v>36.826000000000001</v>
      </c>
      <c r="O14" s="87">
        <v>24.622</v>
      </c>
      <c r="P14" s="87">
        <v>0.38384558984538852</v>
      </c>
      <c r="Q14" s="87">
        <v>100.26657772062001</v>
      </c>
      <c r="R14" s="87">
        <v>102.17037350012542</v>
      </c>
      <c r="S14" s="87">
        <v>99.24002681426299</v>
      </c>
      <c r="T14" s="87">
        <v>97.390833768034511</v>
      </c>
      <c r="U14" s="87">
        <v>97.446183097387916</v>
      </c>
      <c r="V14" s="89">
        <v>98.609817448438534</v>
      </c>
      <c r="W14" s="459"/>
      <c r="X14" s="53"/>
      <c r="Y14" s="53"/>
      <c r="Z14" s="53"/>
      <c r="AA14" s="53"/>
      <c r="AB14" s="53"/>
      <c r="AC14" s="53"/>
    </row>
    <row r="15" spans="1:30">
      <c r="A15" s="7"/>
      <c r="B15" s="8" t="s">
        <v>56</v>
      </c>
      <c r="C15" s="87">
        <v>29.324000000000009</v>
      </c>
      <c r="D15" s="87">
        <v>58.202171367326287</v>
      </c>
      <c r="E15" s="87">
        <v>25.315000000000008</v>
      </c>
      <c r="F15" s="87">
        <v>2.5030000000000001</v>
      </c>
      <c r="G15" s="87">
        <v>7.8643918685392915</v>
      </c>
      <c r="H15" s="87">
        <v>63.170116904511445</v>
      </c>
      <c r="I15" s="87">
        <v>31.8</v>
      </c>
      <c r="J15" s="87">
        <v>932.50320000000011</v>
      </c>
      <c r="K15" s="88">
        <v>47.063376993586118</v>
      </c>
      <c r="L15" s="87">
        <f t="shared" si="1"/>
        <v>202.84799999999998</v>
      </c>
      <c r="M15" s="87">
        <v>166.24799999999999</v>
      </c>
      <c r="N15" s="87">
        <v>36.6</v>
      </c>
      <c r="O15" s="87">
        <v>25.266999999999999</v>
      </c>
      <c r="P15" s="87">
        <v>0.59599950041022698</v>
      </c>
      <c r="Q15" s="87">
        <v>100.58549804952872</v>
      </c>
      <c r="R15" s="87">
        <v>101.85072444008881</v>
      </c>
      <c r="S15" s="87">
        <v>98.907449120006959</v>
      </c>
      <c r="T15" s="87">
        <v>97.678785155783274</v>
      </c>
      <c r="U15" s="87">
        <v>97.04753768946793</v>
      </c>
      <c r="V15" s="89">
        <v>97.927666640860863</v>
      </c>
      <c r="W15" s="459"/>
      <c r="X15" s="53"/>
      <c r="Y15" s="53"/>
      <c r="Z15" s="53"/>
      <c r="AA15" s="53"/>
      <c r="AB15" s="53"/>
      <c r="AC15" s="53"/>
    </row>
    <row r="16" spans="1:30" ht="18.75" customHeight="1">
      <c r="A16" s="7"/>
      <c r="B16" s="8" t="s">
        <v>57</v>
      </c>
      <c r="C16" s="87">
        <v>29.440999999999999</v>
      </c>
      <c r="D16" s="87">
        <v>58.302473414262224</v>
      </c>
      <c r="E16" s="87">
        <v>25.457999999999998</v>
      </c>
      <c r="F16" s="87">
        <v>2.4830000000000001</v>
      </c>
      <c r="G16" s="87">
        <v>7.777847387545421</v>
      </c>
      <c r="H16" s="87">
        <v>63.219597203794287</v>
      </c>
      <c r="I16" s="87">
        <v>31.7</v>
      </c>
      <c r="J16" s="87">
        <v>933.27970000000005</v>
      </c>
      <c r="K16" s="88">
        <v>47.208799899694256</v>
      </c>
      <c r="L16" s="87">
        <f t="shared" si="1"/>
        <v>207.76700000000002</v>
      </c>
      <c r="M16" s="87">
        <v>170.74700000000001</v>
      </c>
      <c r="N16" s="87">
        <v>37.020000000000003</v>
      </c>
      <c r="O16" s="87">
        <v>25.042999999999999</v>
      </c>
      <c r="P16" s="87">
        <v>2.4466520535317837</v>
      </c>
      <c r="Q16" s="87">
        <v>102.72725250281759</v>
      </c>
      <c r="R16" s="87">
        <v>104.34755617005446</v>
      </c>
      <c r="S16" s="87">
        <v>99.077545702323107</v>
      </c>
      <c r="T16" s="87">
        <v>97.539074495765306</v>
      </c>
      <c r="U16" s="87">
        <v>98.166333603886173</v>
      </c>
      <c r="V16" s="89">
        <v>97.952526389957484</v>
      </c>
      <c r="W16" s="459"/>
      <c r="X16" s="53"/>
      <c r="Y16" s="53"/>
      <c r="Z16" s="53"/>
      <c r="AA16" s="53"/>
      <c r="AB16" s="53"/>
      <c r="AC16" s="53"/>
    </row>
    <row r="17" spans="1:29">
      <c r="A17" s="7"/>
      <c r="B17" s="8" t="s">
        <v>58</v>
      </c>
      <c r="C17" s="87">
        <v>29.446999999999999</v>
      </c>
      <c r="D17" s="87">
        <v>58.183003694848949</v>
      </c>
      <c r="E17" s="87">
        <v>25.439</v>
      </c>
      <c r="F17" s="87">
        <v>2.54</v>
      </c>
      <c r="G17" s="87">
        <v>7.9407259199049616</v>
      </c>
      <c r="H17" s="87">
        <v>63.201675525083473</v>
      </c>
      <c r="I17" s="87">
        <v>31.3</v>
      </c>
      <c r="J17" s="87">
        <v>921.69110000000001</v>
      </c>
      <c r="K17" s="88">
        <v>47.041705669235583</v>
      </c>
      <c r="L17" s="87">
        <f t="shared" si="1"/>
        <v>205.94299999999998</v>
      </c>
      <c r="M17" s="87">
        <v>169.03899999999999</v>
      </c>
      <c r="N17" s="87">
        <v>36.904000000000003</v>
      </c>
      <c r="O17" s="87">
        <v>24.945</v>
      </c>
      <c r="P17" s="87">
        <v>2.3401957940131224</v>
      </c>
      <c r="Q17" s="87">
        <v>101.77561903295431</v>
      </c>
      <c r="R17" s="87">
        <v>104.70207453230439</v>
      </c>
      <c r="S17" s="87">
        <v>100.4388731861746</v>
      </c>
      <c r="T17" s="87">
        <v>97.631575488424417</v>
      </c>
      <c r="U17" s="87">
        <v>97.935555746714314</v>
      </c>
      <c r="V17" s="89">
        <v>96.856358454612732</v>
      </c>
      <c r="W17" s="459"/>
      <c r="X17" s="53"/>
      <c r="Y17" s="53"/>
      <c r="Z17" s="53"/>
      <c r="AA17" s="53"/>
      <c r="AB17" s="53"/>
      <c r="AC17" s="53"/>
    </row>
    <row r="18" spans="1:29">
      <c r="A18" s="7"/>
      <c r="B18" s="8" t="s">
        <v>59</v>
      </c>
      <c r="C18" s="87">
        <v>29.282999999999994</v>
      </c>
      <c r="D18" s="87">
        <v>57.750562063661107</v>
      </c>
      <c r="E18" s="87">
        <v>25.161999999999992</v>
      </c>
      <c r="F18" s="87">
        <v>2.6619999999999999</v>
      </c>
      <c r="G18" s="87">
        <v>8.3330724683048985</v>
      </c>
      <c r="H18" s="87">
        <v>63.000433873703315</v>
      </c>
      <c r="I18" s="87">
        <v>31.7</v>
      </c>
      <c r="J18" s="87">
        <v>928.27109999999982</v>
      </c>
      <c r="K18" s="88">
        <v>46.504618446384924</v>
      </c>
      <c r="L18" s="87">
        <f t="shared" si="1"/>
        <v>205.02199999999999</v>
      </c>
      <c r="M18" s="87">
        <v>168.15</v>
      </c>
      <c r="N18" s="87">
        <v>36.872</v>
      </c>
      <c r="O18" s="87">
        <v>25.332000000000001</v>
      </c>
      <c r="P18" s="87">
        <v>2.0827579394782969</v>
      </c>
      <c r="Q18" s="87">
        <v>102.35488782873939</v>
      </c>
      <c r="R18" s="87">
        <v>103.96931823613275</v>
      </c>
      <c r="S18" s="87">
        <v>100.03133420237862</v>
      </c>
      <c r="T18" s="87">
        <v>98.478052615385209</v>
      </c>
      <c r="U18" s="87">
        <v>98.465811118305169</v>
      </c>
      <c r="V18" s="89">
        <v>96.734762809689215</v>
      </c>
      <c r="W18" s="3"/>
      <c r="X18" s="53"/>
      <c r="Y18" s="53"/>
      <c r="Z18" s="53"/>
      <c r="AA18" s="53"/>
      <c r="AB18" s="53"/>
      <c r="AC18" s="53"/>
    </row>
    <row r="19" spans="1:29">
      <c r="A19" s="7"/>
      <c r="B19" s="8" t="s">
        <v>60</v>
      </c>
      <c r="C19" s="87">
        <v>29.349</v>
      </c>
      <c r="D19" s="87">
        <v>57.784997046662731</v>
      </c>
      <c r="E19" s="87">
        <v>25.231000000000002</v>
      </c>
      <c r="F19" s="87">
        <v>2.69</v>
      </c>
      <c r="G19" s="87">
        <v>8.3960173538499951</v>
      </c>
      <c r="H19" s="87">
        <v>63.081315219531398</v>
      </c>
      <c r="I19" s="87">
        <v>31.6</v>
      </c>
      <c r="J19" s="87">
        <v>927.42840000000001</v>
      </c>
      <c r="K19" s="88">
        <v>46.022463123714068</v>
      </c>
      <c r="L19" s="87">
        <f t="shared" si="1"/>
        <v>205.47399999999999</v>
      </c>
      <c r="M19" s="87">
        <v>168.27199999999999</v>
      </c>
      <c r="N19" s="87">
        <v>37.201999999999998</v>
      </c>
      <c r="O19" s="87">
        <v>24.765999999999998</v>
      </c>
      <c r="P19" s="87">
        <v>1.5544352474650802</v>
      </c>
      <c r="Q19" s="87">
        <v>102.14903448504892</v>
      </c>
      <c r="R19" s="87">
        <v>104.08857311451186</v>
      </c>
      <c r="S19" s="87">
        <v>100.26236886825264</v>
      </c>
      <c r="T19" s="87">
        <v>98.394125970086478</v>
      </c>
      <c r="U19" s="87">
        <v>97.428094820092298</v>
      </c>
      <c r="V19" s="89">
        <v>95.964154475610769</v>
      </c>
      <c r="W19" s="3"/>
      <c r="X19" s="53"/>
      <c r="Y19" s="53"/>
      <c r="Z19" s="53"/>
      <c r="AA19" s="53"/>
      <c r="AB19" s="53"/>
      <c r="AC19" s="53"/>
    </row>
    <row r="20" spans="1:29" ht="18.75" customHeight="1">
      <c r="A20" s="7"/>
      <c r="B20" s="8" t="s">
        <v>61</v>
      </c>
      <c r="C20" s="87">
        <v>29.463999999999999</v>
      </c>
      <c r="D20" s="87">
        <v>57.91563470535047</v>
      </c>
      <c r="E20" s="87">
        <v>25.277999999999999</v>
      </c>
      <c r="F20" s="87">
        <v>2.6360000000000001</v>
      </c>
      <c r="G20" s="87">
        <v>8.2118380062305274</v>
      </c>
      <c r="H20" s="87">
        <v>63.097063332940202</v>
      </c>
      <c r="I20" s="87">
        <v>31.7</v>
      </c>
      <c r="J20" s="87">
        <v>934.00879999999995</v>
      </c>
      <c r="K20" s="88">
        <v>46.073736060880051</v>
      </c>
      <c r="L20" s="87">
        <f t="shared" si="1"/>
        <v>208.435</v>
      </c>
      <c r="M20" s="87">
        <v>170.245</v>
      </c>
      <c r="N20" s="87">
        <v>38.19</v>
      </c>
      <c r="O20" s="87">
        <v>25.431999999999999</v>
      </c>
      <c r="P20" s="87">
        <v>0.41598587881341853</v>
      </c>
      <c r="Q20" s="87">
        <v>103.15458336692231</v>
      </c>
      <c r="R20" s="87">
        <v>104.78162726860877</v>
      </c>
      <c r="S20" s="87">
        <v>100.42371929080541</v>
      </c>
      <c r="T20" s="87">
        <v>98.864344767656306</v>
      </c>
      <c r="U20" s="87">
        <v>98.548258114097749</v>
      </c>
      <c r="V20" s="89">
        <v>97.099335148146963</v>
      </c>
      <c r="W20" s="3"/>
      <c r="X20" s="53"/>
      <c r="Y20" s="53"/>
      <c r="Z20" s="53"/>
      <c r="AA20" s="53"/>
      <c r="AB20" s="53"/>
      <c r="AC20" s="53"/>
    </row>
    <row r="21" spans="1:29">
      <c r="A21" s="7"/>
      <c r="B21" s="8" t="s">
        <v>62</v>
      </c>
      <c r="C21" s="87">
        <v>29.681000000000001</v>
      </c>
      <c r="D21" s="87">
        <v>58.246006515169363</v>
      </c>
      <c r="E21" s="87">
        <v>25.459</v>
      </c>
      <c r="F21" s="87">
        <v>2.5790000000000002</v>
      </c>
      <c r="G21" s="87">
        <v>7.9944203347799121</v>
      </c>
      <c r="H21" s="87">
        <v>63.307037167863733</v>
      </c>
      <c r="I21" s="87">
        <v>31.7</v>
      </c>
      <c r="J21" s="87">
        <v>940.8877</v>
      </c>
      <c r="K21" s="88">
        <v>46.448176147686979</v>
      </c>
      <c r="L21" s="87">
        <f t="shared" si="1"/>
        <v>209.83599999999998</v>
      </c>
      <c r="M21" s="87">
        <v>171.24799999999999</v>
      </c>
      <c r="N21" s="87">
        <v>38.588000000000001</v>
      </c>
      <c r="O21" s="87">
        <v>26.16</v>
      </c>
      <c r="P21" s="87">
        <v>1.2272147507262021</v>
      </c>
      <c r="Q21" s="87">
        <v>103.02462444236964</v>
      </c>
      <c r="R21" s="87">
        <v>104.64961851874769</v>
      </c>
      <c r="S21" s="87">
        <v>99.554073059297735</v>
      </c>
      <c r="T21" s="87">
        <v>98.008202359619247</v>
      </c>
      <c r="U21" s="87">
        <v>97.965792351755169</v>
      </c>
      <c r="V21" s="89">
        <v>96.553673500754115</v>
      </c>
      <c r="W21" s="3"/>
      <c r="X21" s="53"/>
      <c r="Y21" s="53"/>
      <c r="Z21" s="53"/>
      <c r="AA21" s="53"/>
      <c r="AB21" s="53"/>
      <c r="AC21" s="53"/>
    </row>
    <row r="22" spans="1:29">
      <c r="A22" s="7"/>
      <c r="B22" s="8" t="s">
        <v>63</v>
      </c>
      <c r="C22" s="87">
        <v>29.778000000000006</v>
      </c>
      <c r="D22" s="87">
        <v>58.334476071071762</v>
      </c>
      <c r="E22" s="87">
        <v>25.546000000000006</v>
      </c>
      <c r="F22" s="87">
        <v>2.5419999999999998</v>
      </c>
      <c r="G22" s="87">
        <v>7.8650990099009901</v>
      </c>
      <c r="H22" s="87">
        <v>63.314200638627149</v>
      </c>
      <c r="I22" s="87">
        <v>32</v>
      </c>
      <c r="J22" s="87">
        <v>952.89599999999996</v>
      </c>
      <c r="K22" s="88">
        <v>45.730350376041045</v>
      </c>
      <c r="L22" s="87">
        <f t="shared" si="1"/>
        <v>210.14699999999999</v>
      </c>
      <c r="M22" s="87">
        <v>171.25399999999999</v>
      </c>
      <c r="N22" s="87">
        <v>38.893000000000001</v>
      </c>
      <c r="O22" s="87">
        <v>25.815000000000001</v>
      </c>
      <c r="P22" s="87">
        <v>0.3150520145231317</v>
      </c>
      <c r="Q22" s="87">
        <v>102.67735896480673</v>
      </c>
      <c r="R22" s="87">
        <v>103.31909245833677</v>
      </c>
      <c r="S22" s="87">
        <v>99.241580712512729</v>
      </c>
      <c r="T22" s="87">
        <v>98.625173378894658</v>
      </c>
      <c r="U22" s="87">
        <v>97.576062051362555</v>
      </c>
      <c r="V22" s="89">
        <v>96.548043581188892</v>
      </c>
      <c r="W22" s="3"/>
      <c r="X22" s="53"/>
      <c r="Y22" s="53"/>
      <c r="Z22" s="53"/>
      <c r="AA22" s="53"/>
      <c r="AB22" s="53"/>
      <c r="AC22" s="53"/>
    </row>
    <row r="23" spans="1:29">
      <c r="A23" s="7"/>
      <c r="B23" s="8" t="s">
        <v>64</v>
      </c>
      <c r="C23" s="87">
        <v>29.931999999999999</v>
      </c>
      <c r="D23" s="87">
        <v>58.531815870781024</v>
      </c>
      <c r="E23" s="87">
        <v>25.673999999999999</v>
      </c>
      <c r="F23" s="87">
        <v>2.54</v>
      </c>
      <c r="G23" s="87">
        <v>7.8221236757822128</v>
      </c>
      <c r="H23" s="87">
        <v>63.498768039422735</v>
      </c>
      <c r="I23" s="87">
        <v>31.9</v>
      </c>
      <c r="J23" s="87">
        <v>954.83079999999995</v>
      </c>
      <c r="K23" s="88">
        <v>45.797532483426352</v>
      </c>
      <c r="L23" s="87">
        <f t="shared" si="1"/>
        <v>211.35000000000002</v>
      </c>
      <c r="M23" s="87">
        <v>172.71600000000001</v>
      </c>
      <c r="N23" s="87">
        <v>38.634</v>
      </c>
      <c r="O23" s="87">
        <v>25.617999999999999</v>
      </c>
      <c r="P23" s="87">
        <v>0.8699119175015424</v>
      </c>
      <c r="Q23" s="87">
        <v>103.03764110964711</v>
      </c>
      <c r="R23" s="87">
        <v>104.00664713889144</v>
      </c>
      <c r="S23" s="87">
        <v>98.930117075159345</v>
      </c>
      <c r="T23" s="87">
        <v>98.008407909862868</v>
      </c>
      <c r="U23" s="87">
        <v>97.335956581692031</v>
      </c>
      <c r="V23" s="89">
        <v>95.755772719106616</v>
      </c>
      <c r="W23" s="3"/>
      <c r="X23" s="53"/>
      <c r="Y23" s="53"/>
      <c r="Z23" s="53"/>
      <c r="AA23" s="53"/>
      <c r="AB23" s="53"/>
      <c r="AC23" s="53"/>
    </row>
    <row r="24" spans="1:29" ht="18.75" customHeight="1">
      <c r="A24" s="7"/>
      <c r="B24" s="8" t="s">
        <v>65</v>
      </c>
      <c r="C24" s="87">
        <v>29.869</v>
      </c>
      <c r="D24" s="87">
        <v>58.306004528773329</v>
      </c>
      <c r="E24" s="87">
        <v>25.684000000000001</v>
      </c>
      <c r="F24" s="87">
        <v>2.5470000000000002</v>
      </c>
      <c r="G24" s="87">
        <v>7.8572309970384993</v>
      </c>
      <c r="H24" s="87">
        <v>63.277894901225885</v>
      </c>
      <c r="I24" s="87">
        <v>32</v>
      </c>
      <c r="J24" s="87">
        <v>955.80799999999999</v>
      </c>
      <c r="K24" s="88">
        <v>45.508476317213074</v>
      </c>
      <c r="L24" s="87">
        <f t="shared" si="1"/>
        <v>212.148</v>
      </c>
      <c r="M24" s="87">
        <v>173.59299999999999</v>
      </c>
      <c r="N24" s="87">
        <v>38.555</v>
      </c>
      <c r="O24" s="87">
        <v>25.780999999999999</v>
      </c>
      <c r="P24" s="87">
        <v>0.35474022937773686</v>
      </c>
      <c r="Q24" s="87">
        <v>103.52051417257177</v>
      </c>
      <c r="R24" s="87">
        <v>104.16751738615034</v>
      </c>
      <c r="S24" s="87">
        <v>99.108693424133264</v>
      </c>
      <c r="T24" s="87">
        <v>98.49311147739958</v>
      </c>
      <c r="U24" s="87">
        <v>96.713520263771855</v>
      </c>
      <c r="V24" s="89">
        <v>95.21798239694003</v>
      </c>
      <c r="W24" s="3"/>
      <c r="X24" s="53"/>
      <c r="Y24" s="53"/>
      <c r="Z24" s="53"/>
      <c r="AA24" s="53"/>
      <c r="AB24" s="53"/>
      <c r="AC24" s="53"/>
    </row>
    <row r="25" spans="1:29">
      <c r="A25" s="7"/>
      <c r="B25" s="8" t="s">
        <v>66</v>
      </c>
      <c r="C25" s="87">
        <v>29.974</v>
      </c>
      <c r="D25" s="87">
        <v>58.407217599719402</v>
      </c>
      <c r="E25" s="87">
        <v>25.777999999999999</v>
      </c>
      <c r="F25" s="87">
        <v>2.5230000000000001</v>
      </c>
      <c r="G25" s="87">
        <v>7.7637935809459346</v>
      </c>
      <c r="H25" s="87">
        <v>63.323525399949339</v>
      </c>
      <c r="I25" s="87">
        <v>32</v>
      </c>
      <c r="J25" s="87">
        <v>959.16800000000001</v>
      </c>
      <c r="K25" s="88">
        <v>46.660170072103156</v>
      </c>
      <c r="L25" s="87">
        <f t="shared" si="1"/>
        <v>219.31200000000001</v>
      </c>
      <c r="M25" s="87">
        <v>179.94300000000001</v>
      </c>
      <c r="N25" s="87">
        <v>39.369</v>
      </c>
      <c r="O25" s="87">
        <v>26.427</v>
      </c>
      <c r="P25" s="87">
        <v>3.7771095553465583</v>
      </c>
      <c r="Q25" s="87">
        <v>106.91597737654226</v>
      </c>
      <c r="R25" s="87">
        <v>107.58420223514567</v>
      </c>
      <c r="S25" s="87">
        <v>99.477896195406245</v>
      </c>
      <c r="T25" s="87">
        <v>98.860021063757813</v>
      </c>
      <c r="U25" s="87">
        <v>99.307353378669077</v>
      </c>
      <c r="V25" s="89">
        <v>97.539106026803992</v>
      </c>
      <c r="W25" s="3"/>
      <c r="X25" s="53"/>
      <c r="Y25" s="53"/>
      <c r="Z25" s="53"/>
      <c r="AA25" s="53"/>
      <c r="AB25" s="53"/>
      <c r="AC25" s="53"/>
    </row>
    <row r="26" spans="1:29">
      <c r="A26" s="7"/>
      <c r="B26" s="8" t="s">
        <v>67</v>
      </c>
      <c r="C26" s="87">
        <v>30.143999999999998</v>
      </c>
      <c r="D26" s="87">
        <v>58.628804823495088</v>
      </c>
      <c r="E26" s="87">
        <v>25.9</v>
      </c>
      <c r="F26" s="87">
        <v>2.492</v>
      </c>
      <c r="G26" s="87">
        <v>7.6357396739796544</v>
      </c>
      <c r="H26" s="87">
        <v>63.475639404842951</v>
      </c>
      <c r="I26" s="87">
        <v>32.200000000000003</v>
      </c>
      <c r="J26" s="87">
        <v>970.63679999999999</v>
      </c>
      <c r="K26" s="88">
        <v>46.388115714008741</v>
      </c>
      <c r="L26" s="87">
        <f t="shared" si="1"/>
        <v>219.821</v>
      </c>
      <c r="M26" s="87">
        <v>181.017</v>
      </c>
      <c r="N26" s="87">
        <v>38.804000000000002</v>
      </c>
      <c r="O26" s="87">
        <v>27.138999999999999</v>
      </c>
      <c r="P26" s="87">
        <v>4.2561738884277611</v>
      </c>
      <c r="Q26" s="87">
        <v>107.04748590639406</v>
      </c>
      <c r="R26" s="87">
        <v>107.04748590639406</v>
      </c>
      <c r="S26" s="87">
        <v>99.121191958778709</v>
      </c>
      <c r="T26" s="87">
        <v>99.121191958778766</v>
      </c>
      <c r="U26" s="87">
        <v>98.640000572015325</v>
      </c>
      <c r="V26" s="89">
        <v>97.109774751584894</v>
      </c>
      <c r="W26" s="3"/>
      <c r="X26" s="53"/>
      <c r="Y26" s="53"/>
      <c r="Z26" s="53"/>
      <c r="AA26" s="53"/>
      <c r="AB26" s="53"/>
      <c r="AC26" s="53"/>
    </row>
    <row r="27" spans="1:29">
      <c r="A27" s="7"/>
      <c r="B27" s="8" t="s">
        <v>68</v>
      </c>
      <c r="C27" s="87">
        <v>30.330000000000009</v>
      </c>
      <c r="D27" s="87">
        <v>58.873769823553403</v>
      </c>
      <c r="E27" s="87">
        <v>25.906000000000006</v>
      </c>
      <c r="F27" s="87">
        <v>2.3679999999999999</v>
      </c>
      <c r="G27" s="87">
        <v>7.2420331518747325</v>
      </c>
      <c r="H27" s="87">
        <v>63.470310771201738</v>
      </c>
      <c r="I27" s="87">
        <v>32</v>
      </c>
      <c r="J27" s="87">
        <v>970.56000000000017</v>
      </c>
      <c r="K27" s="88">
        <v>46.920716067290513</v>
      </c>
      <c r="L27" s="87">
        <f t="shared" si="1"/>
        <v>221.64100000000002</v>
      </c>
      <c r="M27" s="87">
        <v>183.34100000000001</v>
      </c>
      <c r="N27" s="87">
        <v>38.299999999999997</v>
      </c>
      <c r="O27" s="87">
        <v>28.856999999999999</v>
      </c>
      <c r="P27" s="87">
        <v>5.2010804133864275</v>
      </c>
      <c r="Q27" s="87">
        <v>108.39671167981636</v>
      </c>
      <c r="R27" s="87">
        <v>109.0741911278152</v>
      </c>
      <c r="S27" s="87">
        <v>99.825549748782606</v>
      </c>
      <c r="T27" s="87">
        <v>99.205515278293319</v>
      </c>
      <c r="U27" s="87">
        <v>99.22299416576864</v>
      </c>
      <c r="V27" s="89">
        <v>97.810643435141046</v>
      </c>
      <c r="W27" s="3"/>
      <c r="X27" s="53"/>
      <c r="Y27" s="53"/>
      <c r="Z27" s="53"/>
      <c r="AA27" s="53"/>
      <c r="AB27" s="53"/>
      <c r="AC27" s="53"/>
    </row>
    <row r="28" spans="1:29" ht="18.75" customHeight="1">
      <c r="A28" s="7"/>
      <c r="B28" s="8" t="s">
        <v>69</v>
      </c>
      <c r="C28" s="87">
        <v>30.573</v>
      </c>
      <c r="D28" s="87">
        <v>59.230486080167402</v>
      </c>
      <c r="E28" s="87">
        <v>25.994</v>
      </c>
      <c r="F28" s="87">
        <v>2.2229999999999999</v>
      </c>
      <c r="G28" s="87">
        <v>6.7782656421514815</v>
      </c>
      <c r="H28" s="87">
        <v>63.537206734215474</v>
      </c>
      <c r="I28" s="87">
        <v>32.1</v>
      </c>
      <c r="J28" s="87">
        <v>981.39329999999995</v>
      </c>
      <c r="K28" s="88">
        <v>46.894487239951786</v>
      </c>
      <c r="L28" s="87">
        <f t="shared" si="1"/>
        <v>223.886</v>
      </c>
      <c r="M28" s="87">
        <v>185.71899999999999</v>
      </c>
      <c r="N28" s="87">
        <v>38.167000000000002</v>
      </c>
      <c r="O28" s="87">
        <v>29.053999999999998</v>
      </c>
      <c r="P28" s="87">
        <v>5.7094162535298532</v>
      </c>
      <c r="Q28" s="87">
        <v>109.43093123447827</v>
      </c>
      <c r="R28" s="87">
        <v>109.7718375623115</v>
      </c>
      <c r="S28" s="87">
        <v>99.536118230300275</v>
      </c>
      <c r="T28" s="87">
        <v>99.226999850703123</v>
      </c>
      <c r="U28" s="87">
        <v>99.673215824100822</v>
      </c>
      <c r="V28" s="89">
        <v>98.021100755515576</v>
      </c>
      <c r="W28" s="3"/>
      <c r="X28" s="53"/>
      <c r="Y28" s="53"/>
      <c r="Z28" s="53"/>
      <c r="AA28" s="53"/>
      <c r="AB28" s="53"/>
      <c r="AC28" s="53"/>
    </row>
    <row r="29" spans="1:29">
      <c r="A29" s="7"/>
      <c r="B29" s="8" t="s">
        <v>70</v>
      </c>
      <c r="C29" s="87">
        <v>30.747</v>
      </c>
      <c r="D29" s="87">
        <v>59.451254882246026</v>
      </c>
      <c r="E29" s="87">
        <v>26.140999999999998</v>
      </c>
      <c r="F29" s="87">
        <v>2.073</v>
      </c>
      <c r="G29" s="87">
        <v>6.3162705667276047</v>
      </c>
      <c r="H29" s="87">
        <v>63.459530530956336</v>
      </c>
      <c r="I29" s="87">
        <v>32.200000000000003</v>
      </c>
      <c r="J29" s="87">
        <v>990.05340000000012</v>
      </c>
      <c r="K29" s="88">
        <v>46.506403590863407</v>
      </c>
      <c r="L29" s="87">
        <f t="shared" si="1"/>
        <v>223.09100000000001</v>
      </c>
      <c r="M29" s="87">
        <v>185.65100000000001</v>
      </c>
      <c r="N29" s="87">
        <v>37.44</v>
      </c>
      <c r="O29" s="87">
        <v>29.03</v>
      </c>
      <c r="P29" s="87">
        <v>1.7394436443793238</v>
      </c>
      <c r="Q29" s="87">
        <v>108.77572054984459</v>
      </c>
      <c r="R29" s="87">
        <v>108.77572054984458</v>
      </c>
      <c r="S29" s="87">
        <v>99.530201583194355</v>
      </c>
      <c r="T29" s="87">
        <v>99.530201583194398</v>
      </c>
      <c r="U29" s="87">
        <v>98.763684347978739</v>
      </c>
      <c r="V29" s="89">
        <v>96.313610203510649</v>
      </c>
      <c r="W29" s="3"/>
      <c r="X29" s="53"/>
      <c r="Y29" s="53"/>
      <c r="Z29" s="53"/>
      <c r="AA29" s="53"/>
      <c r="AB29" s="53"/>
      <c r="AC29" s="53"/>
    </row>
    <row r="30" spans="1:29">
      <c r="A30" s="7"/>
      <c r="B30" s="8" t="s">
        <v>71</v>
      </c>
      <c r="C30" s="87">
        <v>30.873000000000001</v>
      </c>
      <c r="D30" s="87">
        <v>59.581982399258912</v>
      </c>
      <c r="E30" s="87">
        <v>26.343</v>
      </c>
      <c r="F30" s="87">
        <v>1.974</v>
      </c>
      <c r="G30" s="87">
        <v>6.0096812494291729</v>
      </c>
      <c r="H30" s="87">
        <v>63.391616489115329</v>
      </c>
      <c r="I30" s="87">
        <v>32.200000000000003</v>
      </c>
      <c r="J30" s="87">
        <v>994.11060000000032</v>
      </c>
      <c r="K30" s="88">
        <v>45.500091401072154</v>
      </c>
      <c r="L30" s="87">
        <f t="shared" si="1"/>
        <v>222.67700000000002</v>
      </c>
      <c r="M30" s="87">
        <v>185.53200000000001</v>
      </c>
      <c r="N30" s="87">
        <v>37.145000000000003</v>
      </c>
      <c r="O30" s="87">
        <v>28.524999999999999</v>
      </c>
      <c r="P30" s="87">
        <v>0.77063502999925593</v>
      </c>
      <c r="Q30" s="87">
        <v>107.87243133152226</v>
      </c>
      <c r="R30" s="87">
        <v>107.87243133152224</v>
      </c>
      <c r="S30" s="87">
        <v>99.870361592960592</v>
      </c>
      <c r="T30" s="87">
        <v>99.870361592960649</v>
      </c>
      <c r="U30" s="87">
        <v>96.756077381939988</v>
      </c>
      <c r="V30" s="89">
        <v>95.64944456906774</v>
      </c>
      <c r="W30" s="3"/>
      <c r="X30" s="53"/>
      <c r="Y30" s="53"/>
      <c r="Z30" s="53"/>
      <c r="AA30" s="53"/>
      <c r="AB30" s="53"/>
      <c r="AC30" s="53"/>
    </row>
    <row r="31" spans="1:29">
      <c r="A31" s="7"/>
      <c r="B31" s="8" t="s">
        <v>72</v>
      </c>
      <c r="C31" s="87">
        <v>30.981000000000002</v>
      </c>
      <c r="D31" s="87">
        <v>59.67754362984936</v>
      </c>
      <c r="E31" s="87">
        <v>26.465</v>
      </c>
      <c r="F31" s="87">
        <v>1.883</v>
      </c>
      <c r="G31" s="87">
        <v>5.7296738072054527</v>
      </c>
      <c r="H31" s="87">
        <v>63.304696228377694</v>
      </c>
      <c r="I31" s="87">
        <v>32.200000000000003</v>
      </c>
      <c r="J31" s="87">
        <v>997.58820000000003</v>
      </c>
      <c r="K31" s="88">
        <v>45.755547653518242</v>
      </c>
      <c r="L31" s="87">
        <f t="shared" si="1"/>
        <v>225.203</v>
      </c>
      <c r="M31" s="87">
        <v>187.64400000000001</v>
      </c>
      <c r="N31" s="87">
        <v>37.558999999999997</v>
      </c>
      <c r="O31" s="87">
        <v>28.529</v>
      </c>
      <c r="P31" s="87">
        <v>0.18519533328937854</v>
      </c>
      <c r="Q31" s="87">
        <v>108.59745733128655</v>
      </c>
      <c r="R31" s="87">
        <v>108.59745733128652</v>
      </c>
      <c r="S31" s="87">
        <v>100.22509165021346</v>
      </c>
      <c r="T31" s="87">
        <v>100.22509165021351</v>
      </c>
      <c r="U31" s="87">
        <v>97.708404936458663</v>
      </c>
      <c r="V31" s="89">
        <v>96.496714516573562</v>
      </c>
      <c r="W31" s="3"/>
      <c r="X31" s="53"/>
      <c r="Y31" s="53"/>
      <c r="Z31" s="53"/>
      <c r="AA31" s="53"/>
      <c r="AB31" s="53"/>
      <c r="AC31" s="53"/>
    </row>
    <row r="32" spans="1:29" ht="18.75" customHeight="1">
      <c r="A32" s="7"/>
      <c r="B32" s="8" t="s">
        <v>73</v>
      </c>
      <c r="C32" s="87">
        <v>31.187999999999992</v>
      </c>
      <c r="D32" s="87">
        <v>59.965391270909443</v>
      </c>
      <c r="E32" s="87">
        <v>26.662999999999993</v>
      </c>
      <c r="F32" s="87">
        <v>1.84</v>
      </c>
      <c r="G32" s="87">
        <v>5.5710306406685239</v>
      </c>
      <c r="H32" s="87">
        <v>63.503172466833298</v>
      </c>
      <c r="I32" s="87">
        <v>32.1</v>
      </c>
      <c r="J32" s="87">
        <v>1001.1348</v>
      </c>
      <c r="K32" s="88">
        <v>46.116173552570046</v>
      </c>
      <c r="L32" s="87">
        <f t="shared" si="1"/>
        <v>228.31900000000002</v>
      </c>
      <c r="M32" s="87">
        <v>190.11</v>
      </c>
      <c r="N32" s="87">
        <v>38.209000000000003</v>
      </c>
      <c r="O32" s="87">
        <v>28.821000000000002</v>
      </c>
      <c r="P32" s="87">
        <v>-0.20409355293182774</v>
      </c>
      <c r="Q32" s="87">
        <v>109.20758975891545</v>
      </c>
      <c r="R32" s="87">
        <v>109.54780031891202</v>
      </c>
      <c r="S32" s="87">
        <v>100.16555241438851</v>
      </c>
      <c r="T32" s="87">
        <v>99.854479270244525</v>
      </c>
      <c r="U32" s="87">
        <v>97.879667485558372</v>
      </c>
      <c r="V32" s="89">
        <v>97.611937167928403</v>
      </c>
      <c r="W32" s="3"/>
      <c r="X32" s="53"/>
      <c r="Y32" s="53"/>
      <c r="Z32" s="53"/>
      <c r="AA32" s="53"/>
      <c r="AB32" s="53"/>
      <c r="AC32" s="53"/>
    </row>
    <row r="33" spans="1:29">
      <c r="A33" s="7"/>
      <c r="B33" s="8" t="s">
        <v>74</v>
      </c>
      <c r="C33" s="87">
        <v>31.14</v>
      </c>
      <c r="D33" s="87">
        <v>59.760497428417906</v>
      </c>
      <c r="E33" s="87">
        <v>26.622</v>
      </c>
      <c r="F33" s="87">
        <v>1.863</v>
      </c>
      <c r="G33" s="87">
        <v>5.6449413689664576</v>
      </c>
      <c r="H33" s="87">
        <v>63.335764182083359</v>
      </c>
      <c r="I33" s="87">
        <v>32.1</v>
      </c>
      <c r="J33" s="87">
        <v>999.59400000000005</v>
      </c>
      <c r="K33" s="88">
        <v>46.441955424250182</v>
      </c>
      <c r="L33" s="87">
        <f t="shared" si="1"/>
        <v>229.93700000000001</v>
      </c>
      <c r="M33" s="87">
        <v>191.00700000000001</v>
      </c>
      <c r="N33" s="87">
        <v>38.93</v>
      </c>
      <c r="O33" s="87">
        <v>30.327000000000002</v>
      </c>
      <c r="P33" s="87">
        <v>1.0260815704825177</v>
      </c>
      <c r="Q33" s="87">
        <v>109.89184817156614</v>
      </c>
      <c r="R33" s="87">
        <v>110.23419037770802</v>
      </c>
      <c r="S33" s="87">
        <v>100.91072213838738</v>
      </c>
      <c r="T33" s="87">
        <v>100.59733480255395</v>
      </c>
      <c r="U33" s="87">
        <v>98.824820721660004</v>
      </c>
      <c r="V33" s="89">
        <v>98.302839434172469</v>
      </c>
      <c r="W33" s="3"/>
      <c r="X33" s="53"/>
      <c r="Y33" s="53"/>
      <c r="Z33" s="53"/>
      <c r="AA33" s="53"/>
      <c r="AB33" s="53"/>
      <c r="AC33" s="53"/>
    </row>
    <row r="34" spans="1:29">
      <c r="A34" s="7"/>
      <c r="B34" s="8" t="s">
        <v>75</v>
      </c>
      <c r="C34" s="87">
        <v>31.361000000000001</v>
      </c>
      <c r="D34" s="87">
        <v>60.067036966098449</v>
      </c>
      <c r="E34" s="87">
        <v>26.785</v>
      </c>
      <c r="F34" s="87">
        <v>1.776</v>
      </c>
      <c r="G34" s="87">
        <v>5.35956785466397</v>
      </c>
      <c r="H34" s="87">
        <v>63.468684160122585</v>
      </c>
      <c r="I34" s="87">
        <v>31.9</v>
      </c>
      <c r="J34" s="87">
        <v>1000.4159</v>
      </c>
      <c r="K34" s="88">
        <v>46.870396032382757</v>
      </c>
      <c r="L34" s="87">
        <f t="shared" si="1"/>
        <v>232.44900000000001</v>
      </c>
      <c r="M34" s="87">
        <v>193.35599999999999</v>
      </c>
      <c r="N34" s="87">
        <v>39.093000000000004</v>
      </c>
      <c r="O34" s="87">
        <v>31.568000000000001</v>
      </c>
      <c r="P34" s="87">
        <v>2.4972959415174634</v>
      </c>
      <c r="Q34" s="87">
        <v>110.56632518118062</v>
      </c>
      <c r="R34" s="87">
        <v>111.606133881944</v>
      </c>
      <c r="S34" s="87">
        <v>101.22556904771339</v>
      </c>
      <c r="T34" s="87">
        <v>100.28247368391486</v>
      </c>
      <c r="U34" s="87">
        <v>99.180928524659947</v>
      </c>
      <c r="V34" s="89">
        <v>98.479060686187651</v>
      </c>
      <c r="W34" s="3"/>
      <c r="X34" s="53"/>
      <c r="Y34" s="53"/>
      <c r="Z34" s="53"/>
      <c r="AA34" s="53"/>
      <c r="AB34" s="53"/>
      <c r="AC34" s="53"/>
    </row>
    <row r="35" spans="1:29">
      <c r="A35" s="7"/>
      <c r="B35" s="8" t="s">
        <v>76</v>
      </c>
      <c r="C35" s="87">
        <v>31.568999999999999</v>
      </c>
      <c r="D35" s="87">
        <v>60.344069578514762</v>
      </c>
      <c r="E35" s="87">
        <v>26.888999999999999</v>
      </c>
      <c r="F35" s="87">
        <v>1.7050000000000001</v>
      </c>
      <c r="G35" s="87">
        <v>5.124120935264771</v>
      </c>
      <c r="H35" s="87">
        <v>63.60317308611296</v>
      </c>
      <c r="I35" s="87">
        <v>32.299999999999997</v>
      </c>
      <c r="J35" s="87">
        <v>1019.6787</v>
      </c>
      <c r="K35" s="88">
        <v>46.577200018135137</v>
      </c>
      <c r="L35" s="87">
        <f t="shared" si="1"/>
        <v>233.816</v>
      </c>
      <c r="M35" s="87">
        <v>194.542</v>
      </c>
      <c r="N35" s="87">
        <v>39.274000000000001</v>
      </c>
      <c r="O35" s="87">
        <v>31.472000000000001</v>
      </c>
      <c r="P35" s="87">
        <v>2.0412902409216116</v>
      </c>
      <c r="Q35" s="87">
        <v>110.81424662967912</v>
      </c>
      <c r="R35" s="87">
        <v>110.4711684667389</v>
      </c>
      <c r="S35" s="87">
        <v>99.888428244005652</v>
      </c>
      <c r="T35" s="87">
        <v>100.19864075408026</v>
      </c>
      <c r="U35" s="87">
        <v>98.528570836662013</v>
      </c>
      <c r="V35" s="89">
        <v>98.547565173328323</v>
      </c>
      <c r="W35" s="3"/>
      <c r="X35" s="53"/>
      <c r="Y35" s="53"/>
      <c r="Z35" s="53"/>
      <c r="AA35" s="53"/>
      <c r="AB35" s="53"/>
      <c r="AC35" s="53"/>
    </row>
    <row r="36" spans="1:29" ht="18.75" customHeight="1">
      <c r="A36" s="7"/>
      <c r="B36" s="8" t="s">
        <v>77</v>
      </c>
      <c r="C36" s="87">
        <v>31.603000000000002</v>
      </c>
      <c r="D36" s="87">
        <v>60.288057993132384</v>
      </c>
      <c r="E36" s="87">
        <v>26.888999999999999</v>
      </c>
      <c r="F36" s="87">
        <v>1.7050000000000001</v>
      </c>
      <c r="G36" s="87">
        <v>5.1188903566710708</v>
      </c>
      <c r="H36" s="87">
        <v>63.540633346051131</v>
      </c>
      <c r="I36" s="87">
        <v>32.1</v>
      </c>
      <c r="J36" s="87">
        <v>1014.4563000000001</v>
      </c>
      <c r="K36" s="88">
        <v>46.533804341167581</v>
      </c>
      <c r="L36" s="87">
        <f t="shared" si="1"/>
        <v>236.17400000000001</v>
      </c>
      <c r="M36" s="87">
        <v>196.72300000000001</v>
      </c>
      <c r="N36" s="87">
        <v>39.451000000000001</v>
      </c>
      <c r="O36" s="87">
        <v>31.167000000000002</v>
      </c>
      <c r="P36" s="87">
        <v>2.6087834129997933</v>
      </c>
      <c r="Q36" s="87">
        <v>112.05657924628289</v>
      </c>
      <c r="R36" s="87">
        <v>112.40566516293794</v>
      </c>
      <c r="S36" s="87">
        <v>100.76681148102794</v>
      </c>
      <c r="T36" s="87">
        <v>100.4538710727018</v>
      </c>
      <c r="U36" s="87">
        <v>99.210281586911165</v>
      </c>
      <c r="V36" s="89">
        <v>99.43558952152614</v>
      </c>
      <c r="W36" s="3"/>
      <c r="X36" s="53"/>
      <c r="Y36" s="53"/>
      <c r="Z36" s="53"/>
      <c r="AA36" s="53"/>
      <c r="AB36" s="53"/>
      <c r="AC36" s="53"/>
    </row>
    <row r="37" spans="1:29">
      <c r="A37" s="7"/>
      <c r="B37" s="8" t="s">
        <v>78</v>
      </c>
      <c r="C37" s="87">
        <v>31.777999999999999</v>
      </c>
      <c r="D37" s="87">
        <v>60.501865813723249</v>
      </c>
      <c r="E37" s="87">
        <v>26.992999999999999</v>
      </c>
      <c r="F37" s="87">
        <v>1.663</v>
      </c>
      <c r="G37" s="87">
        <v>4.9729374121587275</v>
      </c>
      <c r="H37" s="87">
        <v>63.668037468585787</v>
      </c>
      <c r="I37" s="87">
        <v>32</v>
      </c>
      <c r="J37" s="87">
        <v>1016.896</v>
      </c>
      <c r="K37" s="88">
        <v>46.61244966504097</v>
      </c>
      <c r="L37" s="87">
        <f t="shared" si="1"/>
        <v>240.37100000000001</v>
      </c>
      <c r="M37" s="87">
        <v>198.54900000000001</v>
      </c>
      <c r="N37" s="87">
        <v>41.822000000000003</v>
      </c>
      <c r="O37" s="87">
        <v>31.689</v>
      </c>
      <c r="P37" s="87">
        <v>2.5198459582378208</v>
      </c>
      <c r="Q37" s="87">
        <v>112.6609534661502</v>
      </c>
      <c r="R37" s="87">
        <v>113.3650844253136</v>
      </c>
      <c r="S37" s="87">
        <v>101.08869564688887</v>
      </c>
      <c r="T37" s="87">
        <v>100.46081554970328</v>
      </c>
      <c r="U37" s="87">
        <v>100.26214808284827</v>
      </c>
      <c r="V37" s="89">
        <v>100.37488962755401</v>
      </c>
      <c r="W37" s="3"/>
      <c r="X37" s="53"/>
      <c r="Y37" s="53"/>
      <c r="Z37" s="53"/>
      <c r="AA37" s="53"/>
      <c r="AB37" s="53"/>
      <c r="AC37" s="53"/>
    </row>
    <row r="38" spans="1:29">
      <c r="A38" s="7"/>
      <c r="B38" s="8" t="s">
        <v>79</v>
      </c>
      <c r="C38" s="87">
        <v>31.842999999999993</v>
      </c>
      <c r="D38" s="87">
        <v>60.531118123407978</v>
      </c>
      <c r="E38" s="87">
        <v>27.055999999999994</v>
      </c>
      <c r="F38" s="87">
        <v>1.6379999999999999</v>
      </c>
      <c r="G38" s="87">
        <v>4.8923269914279741</v>
      </c>
      <c r="H38" s="87">
        <v>63.644831388054584</v>
      </c>
      <c r="I38" s="87">
        <v>32</v>
      </c>
      <c r="J38" s="87">
        <v>1018.976</v>
      </c>
      <c r="K38" s="88">
        <v>46.184759812244081</v>
      </c>
      <c r="L38" s="87">
        <f t="shared" si="1"/>
        <v>242.405</v>
      </c>
      <c r="M38" s="87">
        <v>200.131</v>
      </c>
      <c r="N38" s="87">
        <v>42.274000000000001</v>
      </c>
      <c r="O38" s="87">
        <v>31.093</v>
      </c>
      <c r="P38" s="87">
        <v>2.467177308331836</v>
      </c>
      <c r="Q38" s="87">
        <v>113.29419246670706</v>
      </c>
      <c r="R38" s="87">
        <v>114.00228116962397</v>
      </c>
      <c r="S38" s="87">
        <v>101.25810604618009</v>
      </c>
      <c r="T38" s="87">
        <v>100.62917371048957</v>
      </c>
      <c r="U38" s="87">
        <v>100.13504132141055</v>
      </c>
      <c r="V38" s="89">
        <v>100.20511905835281</v>
      </c>
      <c r="W38" s="3"/>
      <c r="X38" s="53"/>
      <c r="Y38" s="53"/>
      <c r="Z38" s="53"/>
      <c r="AA38" s="53"/>
      <c r="AB38" s="53"/>
      <c r="AC38" s="53"/>
    </row>
    <row r="39" spans="1:29">
      <c r="A39" s="7"/>
      <c r="B39" s="8" t="s">
        <v>80</v>
      </c>
      <c r="C39" s="87">
        <v>31.876999999999992</v>
      </c>
      <c r="D39" s="87">
        <v>60.515225149973418</v>
      </c>
      <c r="E39" s="87">
        <v>27.073999999999991</v>
      </c>
      <c r="F39" s="87">
        <v>1.607</v>
      </c>
      <c r="G39" s="87">
        <v>4.7993071317644249</v>
      </c>
      <c r="H39" s="87">
        <v>63.565950337914799</v>
      </c>
      <c r="I39" s="87">
        <v>32.1</v>
      </c>
      <c r="J39" s="87">
        <v>1023.2517</v>
      </c>
      <c r="K39" s="88">
        <v>45.812932169579987</v>
      </c>
      <c r="L39" s="87">
        <f t="shared" si="1"/>
        <v>242.66499999999999</v>
      </c>
      <c r="M39" s="87">
        <v>200.184</v>
      </c>
      <c r="N39" s="87">
        <v>42.481000000000002</v>
      </c>
      <c r="O39" s="87">
        <v>32.235999999999997</v>
      </c>
      <c r="P39" s="87">
        <v>2.1970155026119986</v>
      </c>
      <c r="Q39" s="87">
        <v>113.24885280723586</v>
      </c>
      <c r="R39" s="87">
        <v>113.60165297174437</v>
      </c>
      <c r="S39" s="87">
        <v>101.47771511237214</v>
      </c>
      <c r="T39" s="87">
        <v>101.16256692879338</v>
      </c>
      <c r="U39" s="87">
        <v>99.644792136352223</v>
      </c>
      <c r="V39" s="89">
        <v>99.747656326753273</v>
      </c>
      <c r="W39" s="3"/>
      <c r="X39" s="53"/>
      <c r="Y39" s="53"/>
      <c r="Z39" s="53"/>
      <c r="AA39" s="53"/>
      <c r="AB39" s="53"/>
      <c r="AC39" s="53"/>
    </row>
    <row r="40" spans="1:29" ht="18.75" customHeight="1">
      <c r="A40" s="7"/>
      <c r="B40" s="8" t="s">
        <v>81</v>
      </c>
      <c r="C40" s="87">
        <v>31.978000000000002</v>
      </c>
      <c r="D40" s="87">
        <v>60.626398199999997</v>
      </c>
      <c r="E40" s="87">
        <v>27.18</v>
      </c>
      <c r="F40" s="87">
        <v>1.5509999999999999</v>
      </c>
      <c r="G40" s="87">
        <v>4.6258462800000002</v>
      </c>
      <c r="H40" s="87">
        <v>63.566905499999997</v>
      </c>
      <c r="I40" s="87">
        <v>32.200000000000003</v>
      </c>
      <c r="J40" s="87">
        <v>1029.6916000000001</v>
      </c>
      <c r="K40" s="88">
        <v>46.004288555161637</v>
      </c>
      <c r="L40" s="87">
        <f t="shared" si="1"/>
        <v>246.292</v>
      </c>
      <c r="M40" s="87">
        <v>203.399</v>
      </c>
      <c r="N40" s="87">
        <v>42.893000000000001</v>
      </c>
      <c r="O40" s="87">
        <v>33.029000000000003</v>
      </c>
      <c r="P40" s="87">
        <v>2.2866307382443773</v>
      </c>
      <c r="Q40" s="87">
        <v>114.61889943155353</v>
      </c>
      <c r="R40" s="87">
        <v>114.61889943155352</v>
      </c>
      <c r="S40" s="87">
        <v>101.69288479644779</v>
      </c>
      <c r="T40" s="87">
        <v>101.69288479644783</v>
      </c>
      <c r="U40" s="87">
        <v>100.09384142729725</v>
      </c>
      <c r="V40" s="89">
        <v>100.71682260244886</v>
      </c>
      <c r="W40" s="3"/>
      <c r="X40" s="53"/>
      <c r="Y40" s="53"/>
      <c r="Z40" s="53"/>
      <c r="AA40" s="53"/>
      <c r="AB40" s="53"/>
      <c r="AC40" s="53"/>
    </row>
    <row r="41" spans="1:29">
      <c r="A41" s="7"/>
      <c r="B41" s="8" t="s">
        <v>82</v>
      </c>
      <c r="C41" s="87">
        <v>32.097999999999999</v>
      </c>
      <c r="D41" s="87">
        <v>60.772099900000001</v>
      </c>
      <c r="E41" s="87">
        <v>27.291</v>
      </c>
      <c r="F41" s="87">
        <v>1.5089999999999999</v>
      </c>
      <c r="G41" s="87">
        <v>4.4901359799999998</v>
      </c>
      <c r="H41" s="87">
        <v>63.6291346</v>
      </c>
      <c r="I41" s="87">
        <v>32.300000000000011</v>
      </c>
      <c r="J41" s="87">
        <v>1036.7654</v>
      </c>
      <c r="K41" s="88">
        <v>46.602648942644883</v>
      </c>
      <c r="L41" s="87">
        <f t="shared" si="1"/>
        <v>249.77500000000001</v>
      </c>
      <c r="M41" s="87">
        <v>206.45500000000001</v>
      </c>
      <c r="N41" s="87">
        <v>43.32</v>
      </c>
      <c r="O41" s="87">
        <v>34.744</v>
      </c>
      <c r="P41" s="87">
        <v>2.8464738935382483</v>
      </c>
      <c r="Q41" s="87">
        <v>115.86781809477542</v>
      </c>
      <c r="R41" s="87">
        <v>115.50909419974511</v>
      </c>
      <c r="S41" s="87">
        <v>101.64919345947392</v>
      </c>
      <c r="T41" s="87">
        <v>101.96487418450343</v>
      </c>
      <c r="U41" s="87">
        <v>100.77989129749227</v>
      </c>
      <c r="V41" s="89">
        <v>101.00143524592386</v>
      </c>
      <c r="W41" s="3"/>
      <c r="X41" s="53"/>
      <c r="Y41" s="53"/>
      <c r="Z41" s="53"/>
      <c r="AA41" s="53"/>
      <c r="AB41" s="53"/>
      <c r="AC41" s="53"/>
    </row>
    <row r="42" spans="1:29">
      <c r="A42" s="7"/>
      <c r="B42" s="8" t="s">
        <v>83</v>
      </c>
      <c r="C42" s="87">
        <v>32.093000000000004</v>
      </c>
      <c r="D42" s="87">
        <v>60.683356699999997</v>
      </c>
      <c r="E42" s="87">
        <v>27.283000000000001</v>
      </c>
      <c r="F42" s="87">
        <v>1.454</v>
      </c>
      <c r="G42" s="87">
        <v>4.3342176600000002</v>
      </c>
      <c r="H42" s="87">
        <v>63.432666500000003</v>
      </c>
      <c r="I42" s="87">
        <v>32.000000000000007</v>
      </c>
      <c r="J42" s="87">
        <v>1026.9760000000001</v>
      </c>
      <c r="K42" s="88">
        <v>46.617640569511089</v>
      </c>
      <c r="L42" s="87">
        <f t="shared" si="1"/>
        <v>250.79199999999997</v>
      </c>
      <c r="M42" s="87">
        <v>208.05699999999999</v>
      </c>
      <c r="N42" s="87">
        <v>42.734999999999999</v>
      </c>
      <c r="O42" s="87">
        <v>34.923000000000002</v>
      </c>
      <c r="P42" s="87">
        <v>3.0954346279135292</v>
      </c>
      <c r="Q42" s="87">
        <v>116.8011401317365</v>
      </c>
      <c r="R42" s="87">
        <v>117.53114725755984</v>
      </c>
      <c r="S42" s="87">
        <v>103.27031091191716</v>
      </c>
      <c r="T42" s="87">
        <v>102.6288804093588</v>
      </c>
      <c r="U42" s="87">
        <v>101.43166230386059</v>
      </c>
      <c r="V42" s="89">
        <v>100.96220786446548</v>
      </c>
      <c r="W42" s="3"/>
      <c r="X42" s="53"/>
      <c r="Y42" s="53"/>
      <c r="Z42" s="53"/>
      <c r="AA42" s="53"/>
      <c r="AB42" s="53"/>
      <c r="AC42" s="53"/>
    </row>
    <row r="43" spans="1:29">
      <c r="A43" s="7"/>
      <c r="B43" s="8" t="s">
        <v>84</v>
      </c>
      <c r="C43" s="87">
        <v>32.179000000000002</v>
      </c>
      <c r="D43" s="87">
        <v>60.766688700000003</v>
      </c>
      <c r="E43" s="87">
        <v>27.402999999999999</v>
      </c>
      <c r="F43" s="87">
        <v>1.49</v>
      </c>
      <c r="G43" s="87">
        <v>4.4254358600000012</v>
      </c>
      <c r="H43" s="87">
        <v>63.580398500000001</v>
      </c>
      <c r="I43" s="87">
        <v>31.9</v>
      </c>
      <c r="J43" s="87">
        <v>1026.5101</v>
      </c>
      <c r="K43" s="88">
        <v>46.218373186955894</v>
      </c>
      <c r="L43" s="87">
        <f t="shared" si="1"/>
        <v>252.51600000000002</v>
      </c>
      <c r="M43" s="87">
        <v>209.68100000000001</v>
      </c>
      <c r="N43" s="87">
        <v>42.835000000000001</v>
      </c>
      <c r="O43" s="87">
        <v>35.170999999999999</v>
      </c>
      <c r="P43" s="87">
        <v>3.4865789036251149</v>
      </c>
      <c r="Q43" s="87">
        <v>117.19736341781039</v>
      </c>
      <c r="R43" s="87">
        <v>118.29953297973337</v>
      </c>
      <c r="S43" s="87">
        <v>104.0633747371165</v>
      </c>
      <c r="T43" s="87">
        <v>103.09384018987636</v>
      </c>
      <c r="U43" s="87">
        <v>100.31754384742219</v>
      </c>
      <c r="V43" s="89">
        <v>100.59780361985854</v>
      </c>
      <c r="W43" s="3"/>
      <c r="X43" s="53"/>
      <c r="Y43" s="53"/>
      <c r="Z43" s="53"/>
      <c r="AA43" s="53"/>
      <c r="AB43" s="53"/>
      <c r="AC43" s="53"/>
    </row>
    <row r="44" spans="1:29" ht="18.75" customHeight="1">
      <c r="A44" s="7"/>
      <c r="B44" s="8" t="s">
        <v>85</v>
      </c>
      <c r="C44" s="87">
        <v>32.363999999999997</v>
      </c>
      <c r="D44" s="87">
        <v>61.037662900000001</v>
      </c>
      <c r="E44" s="87">
        <v>27.613</v>
      </c>
      <c r="F44" s="87">
        <v>1.4450000000000001</v>
      </c>
      <c r="G44" s="87">
        <v>4.2740098800000004</v>
      </c>
      <c r="H44" s="87">
        <v>63.762895299999997</v>
      </c>
      <c r="I44" s="87">
        <v>31.899999999999991</v>
      </c>
      <c r="J44" s="87">
        <v>1032.4115999999999</v>
      </c>
      <c r="K44" s="88">
        <v>46.825319143329331</v>
      </c>
      <c r="L44" s="87">
        <f t="shared" si="1"/>
        <v>257.96199999999999</v>
      </c>
      <c r="M44" s="87">
        <v>213.578</v>
      </c>
      <c r="N44" s="87">
        <v>44.384</v>
      </c>
      <c r="O44" s="87">
        <v>35.189</v>
      </c>
      <c r="P44" s="87">
        <v>3.3578725318828884</v>
      </c>
      <c r="Q44" s="87">
        <v>118.46765597191214</v>
      </c>
      <c r="R44" s="87">
        <v>119.58177185879538</v>
      </c>
      <c r="S44" s="87">
        <v>103.52731187899874</v>
      </c>
      <c r="T44" s="87">
        <v>102.56277170621311</v>
      </c>
      <c r="U44" s="87">
        <v>101.28361179077775</v>
      </c>
      <c r="V44" s="89">
        <v>101.43572701204005</v>
      </c>
      <c r="W44" s="3"/>
      <c r="X44" s="53"/>
      <c r="Y44" s="53"/>
      <c r="Z44" s="53"/>
      <c r="AA44" s="53"/>
      <c r="AB44" s="53"/>
      <c r="AC44" s="53"/>
    </row>
    <row r="45" spans="1:29">
      <c r="A45" s="7"/>
      <c r="B45" s="8" t="s">
        <v>86</v>
      </c>
      <c r="C45" s="87">
        <v>32.402999999999999</v>
      </c>
      <c r="D45" s="87">
        <v>61.031793899999997</v>
      </c>
      <c r="E45" s="87">
        <v>27.632000000000001</v>
      </c>
      <c r="F45" s="87">
        <v>1.391</v>
      </c>
      <c r="G45" s="87">
        <v>4.1161152899999998</v>
      </c>
      <c r="H45" s="87">
        <v>63.6517743</v>
      </c>
      <c r="I45" s="87">
        <v>31.9</v>
      </c>
      <c r="J45" s="87">
        <v>1033.6557</v>
      </c>
      <c r="K45" s="88">
        <v>46.374213977386447</v>
      </c>
      <c r="L45" s="87">
        <f t="shared" si="1"/>
        <v>257.46999999999997</v>
      </c>
      <c r="M45" s="87">
        <v>212.91399999999999</v>
      </c>
      <c r="N45" s="87">
        <v>44.555999999999997</v>
      </c>
      <c r="O45" s="87">
        <v>35.47</v>
      </c>
      <c r="P45" s="87">
        <v>1.8558419525730674</v>
      </c>
      <c r="Q45" s="87">
        <v>118.01814167250929</v>
      </c>
      <c r="R45" s="87">
        <v>119.12803015218807</v>
      </c>
      <c r="S45" s="87">
        <v>103.57489149690691</v>
      </c>
      <c r="T45" s="87">
        <v>102.60990803575572</v>
      </c>
      <c r="U45" s="87">
        <v>100.81370495193455</v>
      </c>
      <c r="V45" s="89">
        <v>100.87107120388592</v>
      </c>
      <c r="W45" s="3"/>
      <c r="X45" s="53"/>
      <c r="Y45" s="53"/>
      <c r="Z45" s="53"/>
      <c r="AA45" s="53"/>
      <c r="AB45" s="53"/>
      <c r="AC45" s="53"/>
    </row>
    <row r="46" spans="1:29">
      <c r="A46" s="7"/>
      <c r="B46" s="8" t="s">
        <v>87</v>
      </c>
      <c r="C46" s="87">
        <v>32.448</v>
      </c>
      <c r="D46" s="87">
        <v>61.029190499999999</v>
      </c>
      <c r="E46" s="87">
        <v>27.687999999999999</v>
      </c>
      <c r="F46" s="87">
        <v>1.407</v>
      </c>
      <c r="G46" s="87">
        <v>4.1559592399999996</v>
      </c>
      <c r="H46" s="87">
        <v>63.675519100000002</v>
      </c>
      <c r="I46" s="87">
        <v>32.200000000000003</v>
      </c>
      <c r="J46" s="87">
        <v>1044.8255999999999</v>
      </c>
      <c r="K46" s="88">
        <v>46.695845205629091</v>
      </c>
      <c r="L46" s="87">
        <f t="shared" si="1"/>
        <v>261.66500000000002</v>
      </c>
      <c r="M46" s="87">
        <v>216.76900000000001</v>
      </c>
      <c r="N46" s="87">
        <v>44.896000000000001</v>
      </c>
      <c r="O46" s="87">
        <v>35.445999999999998</v>
      </c>
      <c r="P46" s="87">
        <v>2.6633375223140465</v>
      </c>
      <c r="Q46" s="87">
        <v>119.91194872335562</v>
      </c>
      <c r="R46" s="87">
        <v>119.91194872335562</v>
      </c>
      <c r="S46" s="87">
        <v>102.8084789167651</v>
      </c>
      <c r="T46" s="87">
        <v>102.80847891676524</v>
      </c>
      <c r="U46" s="87">
        <v>101.62368090570473</v>
      </c>
      <c r="V46" s="89">
        <v>101.7084473212814</v>
      </c>
      <c r="W46" s="3"/>
      <c r="X46" s="53"/>
      <c r="Y46" s="53"/>
      <c r="Z46" s="53"/>
      <c r="AA46" s="53"/>
      <c r="AB46" s="53"/>
      <c r="AC46" s="53"/>
    </row>
    <row r="47" spans="1:29">
      <c r="A47" s="7"/>
      <c r="B47" s="8" t="s">
        <v>88</v>
      </c>
      <c r="C47" s="87">
        <v>32.618000000000002</v>
      </c>
      <c r="D47" s="87">
        <v>61.254460100000003</v>
      </c>
      <c r="E47" s="87">
        <v>27.777999999999999</v>
      </c>
      <c r="F47" s="87">
        <v>1.395</v>
      </c>
      <c r="G47" s="87">
        <v>4.1013729999999997</v>
      </c>
      <c r="H47" s="87">
        <v>63.874178399999998</v>
      </c>
      <c r="I47" s="87">
        <v>32.000000000000007</v>
      </c>
      <c r="J47" s="87">
        <v>1043.7760000000001</v>
      </c>
      <c r="K47" s="88">
        <v>46.962536699510551</v>
      </c>
      <c r="L47" s="87">
        <f t="shared" si="1"/>
        <v>264.858</v>
      </c>
      <c r="M47" s="87">
        <v>219.63499999999999</v>
      </c>
      <c r="N47" s="87">
        <v>45.222999999999999</v>
      </c>
      <c r="O47" s="87">
        <v>36.454999999999998</v>
      </c>
      <c r="P47" s="87">
        <v>3.3331352008003634</v>
      </c>
      <c r="Q47" s="87">
        <v>121.10370999229934</v>
      </c>
      <c r="R47" s="87">
        <v>121.86060817975121</v>
      </c>
      <c r="S47" s="87">
        <v>103.04329954393293</v>
      </c>
      <c r="T47" s="87">
        <v>102.40327904987137</v>
      </c>
      <c r="U47" s="87">
        <v>101.70111347814583</v>
      </c>
      <c r="V47" s="89">
        <v>102.05242812100971</v>
      </c>
      <c r="W47" s="3"/>
      <c r="X47" s="53"/>
      <c r="Y47" s="53"/>
      <c r="Z47" s="53"/>
      <c r="AA47" s="53"/>
      <c r="AB47" s="53"/>
      <c r="AC47" s="53"/>
    </row>
    <row r="48" spans="1:29" ht="18.75" customHeight="1">
      <c r="A48" s="7"/>
      <c r="B48" s="8" t="s">
        <v>89</v>
      </c>
      <c r="C48" s="87">
        <v>32.720999999999997</v>
      </c>
      <c r="D48" s="87">
        <v>61.355709699999998</v>
      </c>
      <c r="E48" s="87">
        <v>27.791</v>
      </c>
      <c r="F48" s="87">
        <v>1.331</v>
      </c>
      <c r="G48" s="87">
        <v>3.9087278300000001</v>
      </c>
      <c r="H48" s="87">
        <v>63.851490699999999</v>
      </c>
      <c r="I48" s="87">
        <v>32.200000000000003</v>
      </c>
      <c r="J48" s="87">
        <v>1053.6161999999999</v>
      </c>
      <c r="K48" s="88">
        <v>46.892212146474115</v>
      </c>
      <c r="L48" s="87">
        <f t="shared" si="1"/>
        <v>267.87099999999998</v>
      </c>
      <c r="M48" s="87">
        <v>220.80500000000001</v>
      </c>
      <c r="N48" s="87">
        <v>47.066000000000003</v>
      </c>
      <c r="O48" s="87">
        <v>36.817999999999998</v>
      </c>
      <c r="P48" s="87">
        <v>2.7216074411893665</v>
      </c>
      <c r="Q48" s="87">
        <v>121.69188051224627</v>
      </c>
      <c r="R48" s="87">
        <v>121.6918805122463</v>
      </c>
      <c r="S48" s="87">
        <v>102.82422655607301</v>
      </c>
      <c r="T48" s="87">
        <v>102.82422655607316</v>
      </c>
      <c r="U48" s="87">
        <v>102.80994162831894</v>
      </c>
      <c r="V48" s="89">
        <v>103.0959621189634</v>
      </c>
      <c r="W48" s="3"/>
      <c r="X48" s="53"/>
      <c r="Y48" s="53"/>
      <c r="Z48" s="53"/>
      <c r="AA48" s="53"/>
      <c r="AB48" s="53"/>
      <c r="AC48" s="53"/>
    </row>
    <row r="49" spans="1:29">
      <c r="A49" s="7"/>
      <c r="B49" s="8" t="s">
        <v>90</v>
      </c>
      <c r="C49" s="87">
        <v>32.838999999999999</v>
      </c>
      <c r="D49" s="87">
        <v>61.482438399999999</v>
      </c>
      <c r="E49" s="87">
        <v>27.88</v>
      </c>
      <c r="F49" s="87">
        <v>1.3640000000000001</v>
      </c>
      <c r="G49" s="87">
        <v>3.9879542699999999</v>
      </c>
      <c r="H49" s="87">
        <v>64.036171600000003</v>
      </c>
      <c r="I49" s="87">
        <v>32.1</v>
      </c>
      <c r="J49" s="87">
        <v>1054.1319000000001</v>
      </c>
      <c r="K49" s="88">
        <v>47.114298459568161</v>
      </c>
      <c r="L49" s="87">
        <f t="shared" si="1"/>
        <v>272.86599999999999</v>
      </c>
      <c r="M49" s="87">
        <v>224.304</v>
      </c>
      <c r="N49" s="87">
        <v>48.561999999999998</v>
      </c>
      <c r="O49" s="87">
        <v>37.627000000000002</v>
      </c>
      <c r="P49" s="87">
        <v>4.4124653073565057</v>
      </c>
      <c r="Q49" s="87">
        <v>123.22565123019558</v>
      </c>
      <c r="R49" s="87">
        <v>123.60953176362298</v>
      </c>
      <c r="S49" s="87">
        <v>103.10549311374537</v>
      </c>
      <c r="T49" s="87">
        <v>102.7852897189823</v>
      </c>
      <c r="U49" s="87">
        <v>103.34775426873945</v>
      </c>
      <c r="V49" s="89">
        <v>104.13024451635967</v>
      </c>
      <c r="W49" s="3"/>
      <c r="X49" s="53"/>
      <c r="Y49" s="53"/>
      <c r="Z49" s="53"/>
      <c r="AA49" s="53"/>
      <c r="AB49" s="53"/>
      <c r="AC49" s="53"/>
    </row>
    <row r="50" spans="1:29">
      <c r="A50" s="7"/>
      <c r="B50" s="8" t="s">
        <v>91</v>
      </c>
      <c r="C50" s="87">
        <v>32.779000000000003</v>
      </c>
      <c r="D50" s="87">
        <v>61.293217900000002</v>
      </c>
      <c r="E50" s="87">
        <v>27.824000000000002</v>
      </c>
      <c r="F50" s="87">
        <v>1.341</v>
      </c>
      <c r="G50" s="87">
        <v>3.9302461900000001</v>
      </c>
      <c r="H50" s="87">
        <v>63.800744199999997</v>
      </c>
      <c r="I50" s="87">
        <v>32.1</v>
      </c>
      <c r="J50" s="87">
        <v>1052.2058999999999</v>
      </c>
      <c r="K50" s="88">
        <v>46.380888075481089</v>
      </c>
      <c r="L50" s="87">
        <f t="shared" si="1"/>
        <v>273.45999999999998</v>
      </c>
      <c r="M50" s="87">
        <v>223.642</v>
      </c>
      <c r="N50" s="87">
        <v>49.817999999999998</v>
      </c>
      <c r="O50" s="87">
        <v>37.384999999999998</v>
      </c>
      <c r="P50" s="87">
        <v>2.6663719166857502</v>
      </c>
      <c r="Q50" s="87">
        <v>123.10924724886576</v>
      </c>
      <c r="R50" s="87">
        <v>123.49276515306784</v>
      </c>
      <c r="S50" s="87">
        <v>104.04630272216716</v>
      </c>
      <c r="T50" s="87">
        <v>103.72317755843385</v>
      </c>
      <c r="U50" s="87">
        <v>103.47046511147353</v>
      </c>
      <c r="V50" s="89">
        <v>104.142836087116</v>
      </c>
      <c r="W50" s="3"/>
      <c r="X50" s="53"/>
      <c r="Y50" s="53"/>
      <c r="Z50" s="53"/>
      <c r="AA50" s="53"/>
      <c r="AB50" s="53"/>
      <c r="AC50" s="53"/>
    </row>
    <row r="51" spans="1:29">
      <c r="A51" s="7"/>
      <c r="B51" s="8" t="s">
        <v>92</v>
      </c>
      <c r="C51" s="87">
        <v>32.954000000000001</v>
      </c>
      <c r="D51" s="87">
        <v>61.552542099999997</v>
      </c>
      <c r="E51" s="87">
        <v>27.927</v>
      </c>
      <c r="F51" s="87">
        <v>1.3260000000000001</v>
      </c>
      <c r="G51" s="87">
        <v>3.8681446899999998</v>
      </c>
      <c r="H51" s="87">
        <v>64.029287600000004</v>
      </c>
      <c r="I51" s="87">
        <v>31.899999999999991</v>
      </c>
      <c r="J51" s="87">
        <v>1051.2326</v>
      </c>
      <c r="K51" s="88">
        <v>46.379303945463768</v>
      </c>
      <c r="L51" s="87">
        <f t="shared" si="1"/>
        <v>273.34199999999998</v>
      </c>
      <c r="M51" s="87">
        <v>224.06800000000001</v>
      </c>
      <c r="N51" s="87">
        <v>49.274000000000001</v>
      </c>
      <c r="O51" s="87">
        <v>38.341000000000001</v>
      </c>
      <c r="P51" s="87">
        <v>1.4740461944854344</v>
      </c>
      <c r="Q51" s="87">
        <v>122.88883462082148</v>
      </c>
      <c r="R51" s="87">
        <v>124.04452899029633</v>
      </c>
      <c r="S51" s="87">
        <v>104.11924473796675</v>
      </c>
      <c r="T51" s="87">
        <v>103.14918966276841</v>
      </c>
      <c r="U51" s="87">
        <v>102.32948582384202</v>
      </c>
      <c r="V51" s="89">
        <v>103.51138193765259</v>
      </c>
      <c r="W51" s="3"/>
      <c r="X51" s="53"/>
      <c r="Y51" s="53"/>
      <c r="Z51" s="53"/>
      <c r="AA51" s="53"/>
      <c r="AB51" s="53"/>
      <c r="AC51" s="53"/>
    </row>
    <row r="52" spans="1:29" ht="18.75" customHeight="1">
      <c r="A52" s="7"/>
      <c r="B52" s="8" t="s">
        <v>93</v>
      </c>
      <c r="C52" s="87">
        <v>33</v>
      </c>
      <c r="D52" s="87">
        <v>61.6142945</v>
      </c>
      <c r="E52" s="87">
        <v>28.027000000000001</v>
      </c>
      <c r="F52" s="87">
        <v>1.4119999999999999</v>
      </c>
      <c r="G52" s="87">
        <v>4.1032198099999997</v>
      </c>
      <c r="H52" s="87">
        <v>64.250639500000005</v>
      </c>
      <c r="I52" s="87">
        <v>31.300000000000008</v>
      </c>
      <c r="J52" s="87">
        <v>1032.9000000000001</v>
      </c>
      <c r="K52" s="88">
        <v>47.334401334822061</v>
      </c>
      <c r="L52" s="87">
        <f t="shared" si="1"/>
        <v>274.27299999999997</v>
      </c>
      <c r="M52" s="87">
        <v>225.27199999999999</v>
      </c>
      <c r="N52" s="87">
        <v>49.000999999999998</v>
      </c>
      <c r="O52" s="87">
        <v>37.991999999999997</v>
      </c>
      <c r="P52" s="87">
        <v>1.1639718317054015</v>
      </c>
      <c r="Q52" s="87">
        <v>123.1083397228814</v>
      </c>
      <c r="R52" s="87">
        <v>126.64819613663833</v>
      </c>
      <c r="S52" s="87">
        <v>103.08329304198828</v>
      </c>
      <c r="T52" s="87">
        <v>100.20208298801977</v>
      </c>
      <c r="U52" s="87">
        <v>101.30762545614633</v>
      </c>
      <c r="V52" s="89">
        <v>103.87383193307215</v>
      </c>
      <c r="W52" s="3"/>
      <c r="X52" s="53"/>
      <c r="Y52" s="53"/>
      <c r="Z52" s="53"/>
      <c r="AA52" s="53"/>
      <c r="AB52" s="53"/>
      <c r="AC52" s="53"/>
    </row>
    <row r="53" spans="1:29" ht="18.75" customHeight="1">
      <c r="A53" s="7"/>
      <c r="B53" s="8" t="s">
        <v>94</v>
      </c>
      <c r="C53" s="87">
        <v>32.570999999999998</v>
      </c>
      <c r="D53" s="87">
        <v>60.836026099999998</v>
      </c>
      <c r="E53" s="87">
        <v>27.885000000000002</v>
      </c>
      <c r="F53" s="87">
        <v>1.4350000000000001</v>
      </c>
      <c r="G53" s="87">
        <v>4.2198435600000002</v>
      </c>
      <c r="H53" s="87">
        <v>63.516315200000001</v>
      </c>
      <c r="I53" s="87">
        <v>26.1</v>
      </c>
      <c r="J53" s="87">
        <v>850.10310000000004</v>
      </c>
      <c r="K53" s="88">
        <v>53.603911322614749</v>
      </c>
      <c r="L53" s="87">
        <f t="shared" si="1"/>
        <v>266.15499999999997</v>
      </c>
      <c r="M53" s="87">
        <v>217.65299999999999</v>
      </c>
      <c r="N53" s="87">
        <v>48.502000000000002</v>
      </c>
      <c r="O53" s="87">
        <v>37.366</v>
      </c>
      <c r="P53" s="87">
        <v>-2.9825713746436722</v>
      </c>
      <c r="Q53" s="87">
        <v>119.55035823038548</v>
      </c>
      <c r="R53" s="87">
        <v>147.4912465524296</v>
      </c>
      <c r="S53" s="87">
        <v>99.795420105025471</v>
      </c>
      <c r="T53" s="87">
        <v>80.890076544756738</v>
      </c>
      <c r="U53" s="87">
        <v>90.627458117266002</v>
      </c>
      <c r="V53" s="89">
        <v>100.59052539653925</v>
      </c>
      <c r="W53" s="3"/>
      <c r="X53" s="53"/>
      <c r="Y53" s="53"/>
      <c r="Z53" s="53"/>
      <c r="AA53" s="53"/>
      <c r="AB53" s="53"/>
      <c r="AC53" s="53"/>
    </row>
    <row r="54" spans="1:29" ht="18.75" customHeight="1">
      <c r="A54" s="7"/>
      <c r="B54" s="8" t="s">
        <v>95</v>
      </c>
      <c r="C54" s="87">
        <v>32.353999999999999</v>
      </c>
      <c r="D54" s="87">
        <v>60.275350699999997</v>
      </c>
      <c r="E54" s="87">
        <v>27.882000000000001</v>
      </c>
      <c r="F54" s="87">
        <v>1.698</v>
      </c>
      <c r="G54" s="87">
        <v>4.9864912500000003</v>
      </c>
      <c r="H54" s="87">
        <v>63.438716800000002</v>
      </c>
      <c r="I54" s="87">
        <v>28.3</v>
      </c>
      <c r="J54" s="87">
        <v>915.6182</v>
      </c>
      <c r="K54" s="88">
        <v>48.881701732163066</v>
      </c>
      <c r="L54" s="87">
        <f t="shared" si="1"/>
        <v>273.62600000000003</v>
      </c>
      <c r="M54" s="87">
        <v>222.61600000000001</v>
      </c>
      <c r="N54" s="87">
        <v>51.01</v>
      </c>
      <c r="O54" s="87">
        <v>38.25</v>
      </c>
      <c r="P54" s="87">
        <v>-0.66583410725735703</v>
      </c>
      <c r="Q54" s="87">
        <v>122.28954389149499</v>
      </c>
      <c r="R54" s="87">
        <v>139.14216654792011</v>
      </c>
      <c r="S54" s="87">
        <v>108.19783552716765</v>
      </c>
      <c r="T54" s="87">
        <v>95.093128739715766</v>
      </c>
      <c r="U54" s="87">
        <v>97.756885819702873</v>
      </c>
      <c r="V54" s="89">
        <v>103.53870104483501</v>
      </c>
      <c r="W54" s="3"/>
      <c r="X54" s="53"/>
      <c r="Y54" s="53"/>
      <c r="Z54" s="53"/>
      <c r="AA54" s="53"/>
      <c r="AB54" s="53"/>
      <c r="AC54" s="53"/>
    </row>
    <row r="55" spans="1:29" ht="18.75" customHeight="1">
      <c r="A55" s="23"/>
      <c r="B55" s="8" t="s">
        <v>96</v>
      </c>
      <c r="C55" s="87">
        <v>32.198</v>
      </c>
      <c r="D55" s="87">
        <v>59.945636</v>
      </c>
      <c r="E55" s="87">
        <v>27.873999999999999</v>
      </c>
      <c r="F55" s="87">
        <v>1.8149999999999999</v>
      </c>
      <c r="G55" s="87">
        <v>5.3361949800000001</v>
      </c>
      <c r="H55" s="87">
        <v>63.324769099999997</v>
      </c>
      <c r="I55" s="87">
        <v>30.1</v>
      </c>
      <c r="J55" s="87">
        <v>969.15980000000002</v>
      </c>
      <c r="K55" s="88">
        <v>49.747723197214007</v>
      </c>
      <c r="L55" s="87">
        <f t="shared" si="1"/>
        <v>280.89</v>
      </c>
      <c r="M55" s="87">
        <v>229.06899999999999</v>
      </c>
      <c r="N55" s="87">
        <v>51.820999999999998</v>
      </c>
      <c r="O55" s="87">
        <v>38.918999999999997</v>
      </c>
      <c r="P55" s="87">
        <v>2.4262968785643269</v>
      </c>
      <c r="Q55" s="87">
        <v>125.87048257933051</v>
      </c>
      <c r="R55" s="87">
        <v>134.65214415463265</v>
      </c>
      <c r="S55" s="87">
        <v>103.6073919689089</v>
      </c>
      <c r="T55" s="87">
        <v>96.850388144849731</v>
      </c>
      <c r="U55" s="87">
        <v>101.5313542486854</v>
      </c>
      <c r="V55" s="89">
        <v>106.32307044232392</v>
      </c>
      <c r="W55" s="3"/>
      <c r="X55" s="53"/>
      <c r="Y55" s="53"/>
      <c r="Z55" s="53"/>
      <c r="AA55" s="53"/>
      <c r="AB55" s="53"/>
      <c r="AC55" s="53"/>
    </row>
    <row r="56" spans="1:29" ht="18.75" customHeight="1">
      <c r="A56" s="54"/>
      <c r="B56" s="8" t="s">
        <v>97</v>
      </c>
      <c r="C56" s="87">
        <v>32.220999999999997</v>
      </c>
      <c r="D56" s="87">
        <v>59.946046500000001</v>
      </c>
      <c r="E56" s="87">
        <v>27.943000000000001</v>
      </c>
      <c r="F56" s="87">
        <v>1.718</v>
      </c>
      <c r="G56" s="87">
        <v>5.0620230399999997</v>
      </c>
      <c r="H56" s="87">
        <v>63.142325599999999</v>
      </c>
      <c r="I56" s="87">
        <v>29.6</v>
      </c>
      <c r="J56" s="87">
        <v>953.74159999999995</v>
      </c>
      <c r="K56" s="88">
        <v>49.971376103135242</v>
      </c>
      <c r="L56" s="87">
        <f t="shared" si="1"/>
        <v>280.46899999999999</v>
      </c>
      <c r="M56" s="87">
        <v>229.73699999999999</v>
      </c>
      <c r="N56" s="87">
        <v>50.731999999999999</v>
      </c>
      <c r="O56" s="87">
        <v>39.115000000000002</v>
      </c>
      <c r="P56" s="87">
        <v>2.2886186027054611</v>
      </c>
      <c r="Q56" s="87">
        <v>125.92582008726104</v>
      </c>
      <c r="R56" s="87">
        <v>136.98687185168262</v>
      </c>
      <c r="S56" s="87">
        <v>104.20397358660644</v>
      </c>
      <c r="T56" s="87">
        <v>95.789988141725274</v>
      </c>
      <c r="U56" s="87">
        <v>99.794436465095089</v>
      </c>
      <c r="V56" s="89">
        <v>104.73872587684421</v>
      </c>
      <c r="W56" s="3"/>
      <c r="X56" s="53"/>
      <c r="Y56" s="53"/>
      <c r="Z56" s="53"/>
      <c r="AA56" s="53"/>
      <c r="AB56" s="53"/>
      <c r="AC56" s="53"/>
    </row>
    <row r="57" spans="1:29" ht="18.75" customHeight="1">
      <c r="A57" s="54"/>
      <c r="B57" s="8" t="s">
        <v>98</v>
      </c>
      <c r="C57" s="87">
        <v>32.377000000000002</v>
      </c>
      <c r="D57" s="87">
        <v>60.146758300000002</v>
      </c>
      <c r="E57" s="87">
        <v>28.097999999999999</v>
      </c>
      <c r="F57" s="87">
        <v>1.647</v>
      </c>
      <c r="G57" s="87">
        <v>4.8407006800000003</v>
      </c>
      <c r="H57" s="87">
        <v>63.206390499999998</v>
      </c>
      <c r="I57" s="87">
        <v>31.1</v>
      </c>
      <c r="J57" s="87">
        <v>1006.9247</v>
      </c>
      <c r="K57" s="88">
        <v>48.697540179648421</v>
      </c>
      <c r="L57" s="87">
        <f t="shared" si="1"/>
        <v>288.44600000000003</v>
      </c>
      <c r="M57" s="87">
        <v>236.601</v>
      </c>
      <c r="N57" s="87">
        <v>51.844999999999999</v>
      </c>
      <c r="O57" s="87">
        <v>39.945999999999998</v>
      </c>
      <c r="P57" s="87">
        <v>7.8815453603332752</v>
      </c>
      <c r="Q57" s="87">
        <v>128.97277394275426</v>
      </c>
      <c r="R57" s="87">
        <v>133.53451192786773</v>
      </c>
      <c r="S57" s="87">
        <v>105.93282034373277</v>
      </c>
      <c r="T57" s="87">
        <v>102.3139972885122</v>
      </c>
      <c r="U57" s="87">
        <v>104.1275506867281</v>
      </c>
      <c r="V57" s="89">
        <v>107.0919989553656</v>
      </c>
      <c r="W57" s="3"/>
      <c r="X57" s="53"/>
      <c r="Y57" s="53"/>
      <c r="Z57" s="53"/>
      <c r="AA57" s="53"/>
      <c r="AB57" s="53"/>
      <c r="AC57" s="53"/>
    </row>
    <row r="58" spans="1:29" ht="18.75" customHeight="1">
      <c r="A58" s="54"/>
      <c r="B58" s="8" t="s">
        <v>99</v>
      </c>
      <c r="C58" s="87">
        <v>32.686999999999998</v>
      </c>
      <c r="D58" s="87">
        <v>60.516912599999998</v>
      </c>
      <c r="E58" s="87">
        <v>28.405999999999999</v>
      </c>
      <c r="F58" s="87">
        <v>1.5009999999999999</v>
      </c>
      <c r="G58" s="87">
        <v>4.3904293900000004</v>
      </c>
      <c r="H58" s="87">
        <v>63.295873200000003</v>
      </c>
      <c r="I58" s="87">
        <v>31.6</v>
      </c>
      <c r="J58" s="87">
        <v>1032.9092000000001</v>
      </c>
      <c r="K58" s="88">
        <v>47.998644897903034</v>
      </c>
      <c r="L58" s="87">
        <f t="shared" si="1"/>
        <v>292.00800000000004</v>
      </c>
      <c r="M58" s="87">
        <v>239.86600000000001</v>
      </c>
      <c r="N58" s="87">
        <v>52.142000000000003</v>
      </c>
      <c r="O58" s="87">
        <v>39.249000000000002</v>
      </c>
      <c r="P58" s="87">
        <v>5.761148430083618</v>
      </c>
      <c r="Q58" s="87">
        <v>129.3348260295563</v>
      </c>
      <c r="R58" s="87">
        <v>131.79055057442127</v>
      </c>
      <c r="S58" s="87">
        <v>105.03955266445</v>
      </c>
      <c r="T58" s="87">
        <v>103.08229391914979</v>
      </c>
      <c r="U58" s="87">
        <v>103.67233011784015</v>
      </c>
      <c r="V58" s="89">
        <v>105.94873873936558</v>
      </c>
      <c r="W58" s="3"/>
      <c r="X58" s="53"/>
      <c r="Y58" s="53"/>
      <c r="Z58" s="53"/>
      <c r="AA58" s="53"/>
      <c r="AB58" s="53"/>
      <c r="AC58" s="53"/>
    </row>
    <row r="59" spans="1:29" ht="18.75" customHeight="1">
      <c r="A59" s="23"/>
      <c r="B59" s="8" t="s">
        <v>100</v>
      </c>
      <c r="C59" s="87">
        <v>32.686</v>
      </c>
      <c r="D59" s="87">
        <v>60.4512669</v>
      </c>
      <c r="E59" s="87">
        <v>28.498000000000001</v>
      </c>
      <c r="F59" s="87">
        <v>1.425</v>
      </c>
      <c r="G59" s="87">
        <v>4.17753804</v>
      </c>
      <c r="H59" s="87">
        <v>63.086739399999999</v>
      </c>
      <c r="I59" s="87">
        <v>31.6</v>
      </c>
      <c r="J59" s="87">
        <v>1032.8776</v>
      </c>
      <c r="K59" s="88">
        <v>47.396233118922559</v>
      </c>
      <c r="L59" s="87">
        <f t="shared" si="1"/>
        <v>295.22900000000004</v>
      </c>
      <c r="M59" s="87">
        <v>243.77</v>
      </c>
      <c r="N59" s="87">
        <v>51.459000000000003</v>
      </c>
      <c r="O59" s="87">
        <v>39.030999999999999</v>
      </c>
      <c r="P59" s="87">
        <v>4.0875655054805726</v>
      </c>
      <c r="Q59" s="87">
        <v>131.01552100682517</v>
      </c>
      <c r="R59" s="87">
        <v>133.50315748163831</v>
      </c>
      <c r="S59" s="87">
        <v>106.63950488161689</v>
      </c>
      <c r="T59" s="87">
        <v>104.65243336208373</v>
      </c>
      <c r="U59" s="87">
        <v>103.58623578971722</v>
      </c>
      <c r="V59" s="89">
        <v>105.33787487389026</v>
      </c>
      <c r="W59" s="3"/>
      <c r="X59" s="53"/>
      <c r="Y59" s="53"/>
      <c r="Z59" s="53"/>
      <c r="AA59" s="53"/>
      <c r="AB59" s="53"/>
      <c r="AC59" s="53"/>
    </row>
    <row r="60" spans="1:29" ht="18.75" customHeight="1">
      <c r="A60" s="23"/>
      <c r="B60" s="8" t="s">
        <v>101</v>
      </c>
      <c r="C60" s="87">
        <v>32.774999999999999</v>
      </c>
      <c r="D60" s="87">
        <v>60.506202899999998</v>
      </c>
      <c r="E60" s="87">
        <v>28.536000000000001</v>
      </c>
      <c r="F60" s="87">
        <v>1.3129999999999999</v>
      </c>
      <c r="G60" s="87">
        <v>3.8517953500000002</v>
      </c>
      <c r="H60" s="87">
        <v>62.930143299999997</v>
      </c>
      <c r="I60" s="87">
        <v>32</v>
      </c>
      <c r="J60" s="87">
        <v>1048.8</v>
      </c>
      <c r="K60" s="88">
        <v>47.622585804720799</v>
      </c>
      <c r="L60" s="87">
        <f t="shared" si="1"/>
        <v>303.42500000000001</v>
      </c>
      <c r="M60" s="87">
        <v>249.63499999999999</v>
      </c>
      <c r="N60" s="87">
        <v>53.79</v>
      </c>
      <c r="O60" s="87">
        <v>40.067</v>
      </c>
      <c r="P60" s="87">
        <v>6.4031448753349984</v>
      </c>
      <c r="Q60" s="87">
        <v>133.98903278290211</v>
      </c>
      <c r="R60" s="87">
        <v>134.82646423779522</v>
      </c>
      <c r="S60" s="87">
        <v>105.5767232255488</v>
      </c>
      <c r="T60" s="87">
        <v>104.92096718066971</v>
      </c>
      <c r="U60" s="87">
        <v>104.73182497533064</v>
      </c>
      <c r="V60" s="89">
        <v>105.88056211573107</v>
      </c>
      <c r="W60" s="3"/>
      <c r="X60" s="53"/>
      <c r="Y60" s="53"/>
      <c r="Z60" s="53"/>
      <c r="AA60" s="53"/>
      <c r="AB60" s="53"/>
      <c r="AC60" s="53"/>
    </row>
    <row r="61" spans="1:29">
      <c r="A61" s="7"/>
      <c r="B61" s="8" t="s">
        <v>102</v>
      </c>
      <c r="C61" s="87">
        <v>32.957999999999998</v>
      </c>
      <c r="D61" s="87">
        <v>60.705076300000002</v>
      </c>
      <c r="E61" s="87">
        <v>28.71</v>
      </c>
      <c r="F61" s="87">
        <v>1.351</v>
      </c>
      <c r="G61" s="87">
        <v>3.9377422800000002</v>
      </c>
      <c r="H61" s="87">
        <v>63.193472300000003</v>
      </c>
      <c r="I61" s="87">
        <v>31.8</v>
      </c>
      <c r="J61" s="87">
        <v>1048.0644</v>
      </c>
      <c r="K61" s="88">
        <v>46.908117539499607</v>
      </c>
      <c r="L61" s="87">
        <f t="shared" si="1"/>
        <v>307.55</v>
      </c>
      <c r="M61" s="87">
        <v>251.881</v>
      </c>
      <c r="N61" s="87">
        <v>55.668999999999997</v>
      </c>
      <c r="O61" s="87">
        <v>39.545999999999999</v>
      </c>
      <c r="P61" s="87">
        <v>4.1888030241884922</v>
      </c>
      <c r="Q61" s="87">
        <v>134.37518939804809</v>
      </c>
      <c r="R61" s="87">
        <v>136.06544335274049</v>
      </c>
      <c r="S61" s="87">
        <v>105.74262192783694</v>
      </c>
      <c r="T61" s="87">
        <v>104.42904898463404</v>
      </c>
      <c r="U61" s="87">
        <v>103.29399990455973</v>
      </c>
      <c r="V61" s="89">
        <v>103.69347035432088</v>
      </c>
      <c r="W61" s="3"/>
      <c r="X61" s="3"/>
      <c r="Y61" s="3"/>
      <c r="Z61" s="53"/>
      <c r="AA61" s="53"/>
      <c r="AB61" s="53"/>
      <c r="AC61" s="53"/>
    </row>
    <row r="62" spans="1:29">
      <c r="A62" s="7"/>
      <c r="B62" s="8" t="s">
        <v>103</v>
      </c>
      <c r="C62" s="87">
        <v>32.915999999999997</v>
      </c>
      <c r="D62" s="87">
        <v>60.448460099999998</v>
      </c>
      <c r="E62" s="87">
        <v>28.66248826</v>
      </c>
      <c r="F62" s="87">
        <v>1.2829999999999999</v>
      </c>
      <c r="G62" s="87">
        <v>3.7515716800000001</v>
      </c>
      <c r="H62" s="87">
        <v>62.804620499999999</v>
      </c>
      <c r="I62" s="87">
        <v>31.707983959168793</v>
      </c>
      <c r="J62" s="87">
        <v>1043.7</v>
      </c>
      <c r="K62" s="88">
        <v>47.036752170637911</v>
      </c>
      <c r="L62" s="87">
        <f t="shared" si="1"/>
        <v>313.03199999999998</v>
      </c>
      <c r="M62" s="87">
        <v>256.483</v>
      </c>
      <c r="N62" s="87">
        <v>56.548999999999999</v>
      </c>
      <c r="O62" s="87">
        <v>40.119</v>
      </c>
      <c r="P62" s="87">
        <v>5.970768730309528</v>
      </c>
      <c r="Q62" s="87">
        <v>137.05710937952924</v>
      </c>
      <c r="R62" s="87">
        <v>139.18383860998182</v>
      </c>
      <c r="S62" s="87">
        <v>106.10178193136861</v>
      </c>
      <c r="T62" s="87">
        <v>104.480546568915</v>
      </c>
      <c r="U62" s="87">
        <v>103.88507954694762</v>
      </c>
      <c r="V62" s="89">
        <v>103.30733451869632</v>
      </c>
      <c r="W62" s="3"/>
      <c r="X62" s="3"/>
      <c r="Y62" s="3"/>
      <c r="Z62" s="3"/>
      <c r="AA62" s="3"/>
      <c r="AB62" s="3"/>
      <c r="AC62" s="53"/>
    </row>
    <row r="63" spans="1:29">
      <c r="A63" s="7"/>
      <c r="B63" s="8" t="s">
        <v>104</v>
      </c>
      <c r="C63" s="87">
        <v>33.067</v>
      </c>
      <c r="D63" s="87">
        <v>60.617781899999997</v>
      </c>
      <c r="E63" s="87">
        <v>28.794497060000001</v>
      </c>
      <c r="F63" s="87">
        <v>1.333</v>
      </c>
      <c r="G63" s="87">
        <v>3.875</v>
      </c>
      <c r="H63" s="87">
        <v>63.061411499999998</v>
      </c>
      <c r="I63" s="87">
        <v>31.650890616022011</v>
      </c>
      <c r="J63" s="87">
        <v>1046.5999999999999</v>
      </c>
      <c r="K63" s="88">
        <v>46.941259358475079</v>
      </c>
      <c r="L63" s="87">
        <f t="shared" si="1"/>
        <v>319.16899999999998</v>
      </c>
      <c r="M63" s="87">
        <v>262.392</v>
      </c>
      <c r="N63" s="87">
        <v>56.777000000000001</v>
      </c>
      <c r="O63" s="87">
        <v>40.756999999999998</v>
      </c>
      <c r="P63" s="87">
        <v>6.5308070919750882</v>
      </c>
      <c r="Q63" s="87">
        <v>139.57189194432701</v>
      </c>
      <c r="R63" s="87">
        <v>141.99331624280774</v>
      </c>
      <c r="S63" s="87">
        <v>105.9176139387022</v>
      </c>
      <c r="T63" s="87">
        <v>104.11139171068055</v>
      </c>
      <c r="U63" s="87">
        <v>101.0619621993651</v>
      </c>
      <c r="V63" s="89">
        <v>102.49051680520439</v>
      </c>
      <c r="W63" s="3"/>
      <c r="X63" s="3"/>
      <c r="Y63" s="3"/>
      <c r="Z63" s="3"/>
      <c r="AA63" s="3"/>
      <c r="AB63" s="3"/>
      <c r="AC63" s="53"/>
    </row>
    <row r="64" spans="1:29">
      <c r="A64" s="7"/>
      <c r="B64" s="8" t="s">
        <v>105</v>
      </c>
      <c r="C64" s="87">
        <v>33.201000000000001</v>
      </c>
      <c r="D64" s="87">
        <v>60.755393699999999</v>
      </c>
      <c r="E64" s="87">
        <v>28.836948619999998</v>
      </c>
      <c r="F64" s="87">
        <v>1.383</v>
      </c>
      <c r="G64" s="87">
        <v>3.9989590599999998</v>
      </c>
      <c r="H64" s="87">
        <v>63.286182199999999</v>
      </c>
      <c r="I64" s="87">
        <v>31.785187193156833</v>
      </c>
      <c r="J64" s="87">
        <v>1055.3</v>
      </c>
      <c r="K64" s="88">
        <v>46.828422666852546</v>
      </c>
      <c r="L64" s="87">
        <f t="shared" si="1"/>
        <v>323.96100000000001</v>
      </c>
      <c r="M64" s="87">
        <v>267.54000000000002</v>
      </c>
      <c r="N64" s="87">
        <v>56.420999999999999</v>
      </c>
      <c r="O64" s="87">
        <v>41.491999999999997</v>
      </c>
      <c r="P64" s="87">
        <v>6.0539967608085998</v>
      </c>
      <c r="Q64" s="87">
        <v>142.10072448741775</v>
      </c>
      <c r="R64" s="87">
        <v>143.9552109820502</v>
      </c>
      <c r="S64" s="87">
        <v>105.31034241061754</v>
      </c>
      <c r="T64" s="87">
        <v>103.95369400301004</v>
      </c>
      <c r="U64" s="87">
        <v>99.005461392108487</v>
      </c>
      <c r="V64" s="89">
        <v>101.97701471816592</v>
      </c>
      <c r="W64" s="3"/>
      <c r="X64" s="3"/>
      <c r="Y64" s="3"/>
      <c r="Z64" s="3"/>
      <c r="AA64" s="3"/>
      <c r="AB64" s="3"/>
      <c r="AC64" s="53"/>
    </row>
    <row r="65" spans="1:29">
      <c r="A65" s="7"/>
      <c r="B65" s="8" t="s">
        <v>106</v>
      </c>
      <c r="C65" s="87">
        <v>33.162999999999997</v>
      </c>
      <c r="D65" s="87">
        <v>60.577221700000003</v>
      </c>
      <c r="E65" s="87">
        <v>28.840988639999999</v>
      </c>
      <c r="F65" s="87">
        <v>1.46</v>
      </c>
      <c r="G65" s="87">
        <v>4.2168500699999996</v>
      </c>
      <c r="H65" s="87">
        <v>63.244131899999999</v>
      </c>
      <c r="I65" s="87">
        <v>31.631637668485965</v>
      </c>
      <c r="J65" s="87">
        <v>1049</v>
      </c>
      <c r="K65" s="88">
        <v>46.622069520647266</v>
      </c>
      <c r="L65" s="87">
        <f t="shared" si="1"/>
        <v>330.02800000000002</v>
      </c>
      <c r="M65" s="87">
        <v>273.06200000000001</v>
      </c>
      <c r="N65" s="87">
        <v>56.966000000000001</v>
      </c>
      <c r="O65" s="87">
        <v>42.023000000000003</v>
      </c>
      <c r="P65" s="87">
        <v>7.9167622431016049</v>
      </c>
      <c r="Q65" s="87">
        <v>145.01335365640901</v>
      </c>
      <c r="R65" s="87">
        <v>147.61897681916233</v>
      </c>
      <c r="S65" s="87">
        <v>105.98280474611933</v>
      </c>
      <c r="T65" s="87">
        <v>104.11210182668147</v>
      </c>
      <c r="U65" s="87">
        <v>100.6772488069797</v>
      </c>
      <c r="V65" s="89">
        <v>102.65050063386501</v>
      </c>
      <c r="W65" s="3"/>
      <c r="X65" s="3"/>
      <c r="Y65" s="3"/>
      <c r="Z65" s="3"/>
      <c r="AA65" s="3"/>
      <c r="AB65" s="3"/>
      <c r="AC65" s="53"/>
    </row>
    <row r="66" spans="1:29">
      <c r="A66" s="7"/>
      <c r="B66" s="8" t="s">
        <v>107</v>
      </c>
      <c r="C66" s="87">
        <v>33.101999999999997</v>
      </c>
      <c r="D66" s="87">
        <v>60.356647899999999</v>
      </c>
      <c r="E66" s="87">
        <v>28.781941960000001</v>
      </c>
      <c r="F66" s="87">
        <v>1.407</v>
      </c>
      <c r="G66" s="87">
        <v>4.0771972500000002</v>
      </c>
      <c r="H66" s="87">
        <v>62.922106300000003</v>
      </c>
      <c r="I66" s="87">
        <v>31.418041205969423</v>
      </c>
      <c r="J66" s="87">
        <v>1040</v>
      </c>
      <c r="K66" s="88">
        <v>46.816276612512482</v>
      </c>
      <c r="L66" s="87">
        <f t="shared" si="1"/>
        <v>334.98200000000003</v>
      </c>
      <c r="M66" s="87">
        <v>277.70400000000001</v>
      </c>
      <c r="N66" s="87">
        <v>57.277999999999999</v>
      </c>
      <c r="O66" s="87">
        <v>43.082999999999998</v>
      </c>
      <c r="P66" s="87">
        <v>7.8244737577828349</v>
      </c>
      <c r="Q66" s="87">
        <v>147.78110693610623</v>
      </c>
      <c r="R66" s="87">
        <v>151.45920817108413</v>
      </c>
      <c r="S66" s="87">
        <v>106.76223085498307</v>
      </c>
      <c r="T66" s="87">
        <v>104.16957044233172</v>
      </c>
      <c r="U66" s="87">
        <v>101.38346091519048</v>
      </c>
      <c r="V66" s="89">
        <v>103.68585845278254</v>
      </c>
      <c r="W66" s="3"/>
      <c r="X66" s="3"/>
      <c r="Y66" s="3"/>
      <c r="Z66" s="3"/>
      <c r="AA66" s="3"/>
      <c r="AB66" s="3"/>
      <c r="AC66" s="53"/>
    </row>
    <row r="67" spans="1:29">
      <c r="A67" s="7"/>
      <c r="B67" s="8" t="s">
        <v>108</v>
      </c>
      <c r="C67" s="87">
        <v>33.111796200000001</v>
      </c>
      <c r="D67" s="87">
        <v>60.241977599999998</v>
      </c>
      <c r="E67" s="87">
        <v>28.790459679999998</v>
      </c>
      <c r="F67" s="87">
        <v>1.4641684100000001</v>
      </c>
      <c r="G67" s="87">
        <v>4.2346422700000002</v>
      </c>
      <c r="H67" s="87">
        <v>62.905813700000003</v>
      </c>
      <c r="I67" s="87">
        <v>31.578461143454152</v>
      </c>
      <c r="J67" s="87">
        <v>1045.6195700000001</v>
      </c>
      <c r="K67" s="88">
        <v>46.765277992394047</v>
      </c>
      <c r="L67" s="87">
        <f t="shared" si="1"/>
        <v>334.1938672</v>
      </c>
      <c r="M67" s="87">
        <v>276.81392099999999</v>
      </c>
      <c r="N67" s="87">
        <v>57.379946199999999</v>
      </c>
      <c r="O67" s="87">
        <v>42.944913100000001</v>
      </c>
      <c r="P67" s="87">
        <v>5.5111205823286769</v>
      </c>
      <c r="Q67" s="87">
        <v>147.26386720841634</v>
      </c>
      <c r="R67" s="87">
        <v>150.16236866545179</v>
      </c>
      <c r="S67" s="87">
        <v>106.14066116688508</v>
      </c>
      <c r="T67" s="87">
        <v>104.0918865411375</v>
      </c>
      <c r="U67" s="87">
        <v>100.80983242665039</v>
      </c>
      <c r="V67" s="89">
        <v>102.71708962928533</v>
      </c>
      <c r="W67" s="3"/>
      <c r="X67" s="3"/>
      <c r="Y67" s="3"/>
      <c r="Z67" s="3"/>
      <c r="AA67" s="3"/>
      <c r="AB67" s="3"/>
      <c r="AC67" s="53"/>
    </row>
    <row r="68" spans="1:29">
      <c r="A68" s="7"/>
      <c r="B68" s="8" t="s">
        <v>109</v>
      </c>
      <c r="C68" s="87">
        <v>33.157622600000003</v>
      </c>
      <c r="D68" s="87">
        <v>60.143973600000002</v>
      </c>
      <c r="E68" s="87">
        <v>28.830305390000003</v>
      </c>
      <c r="F68" s="87">
        <v>1.50685866</v>
      </c>
      <c r="G68" s="87">
        <v>4.3469816999999997</v>
      </c>
      <c r="H68" s="87">
        <v>62.877235499999998</v>
      </c>
      <c r="I68" s="87">
        <v>31.60597286954318</v>
      </c>
      <c r="J68" s="87">
        <v>1047.97892</v>
      </c>
      <c r="K68" s="88">
        <v>47.199125483758586</v>
      </c>
      <c r="L68" s="87">
        <f t="shared" si="1"/>
        <v>339.70261599999998</v>
      </c>
      <c r="M68" s="87">
        <v>280.24203299999999</v>
      </c>
      <c r="N68" s="87">
        <v>59.460583</v>
      </c>
      <c r="O68" s="87">
        <v>43.476750600000003</v>
      </c>
      <c r="P68" s="87">
        <v>4.77185012982555</v>
      </c>
      <c r="Q68" s="87">
        <v>148.88155809335368</v>
      </c>
      <c r="R68" s="87">
        <v>151.67975339324775</v>
      </c>
      <c r="S68" s="87">
        <v>106.14528025347839</v>
      </c>
      <c r="T68" s="87">
        <v>104.18710720760144</v>
      </c>
      <c r="U68" s="87">
        <v>102.34456768000854</v>
      </c>
      <c r="V68" s="89">
        <v>103.78484824087407</v>
      </c>
      <c r="W68" s="3"/>
      <c r="X68" s="3"/>
      <c r="Y68" s="3"/>
      <c r="Z68" s="3"/>
      <c r="AA68" s="3"/>
      <c r="AB68" s="3"/>
      <c r="AC68" s="53"/>
    </row>
    <row r="69" spans="1:29">
      <c r="A69" s="7"/>
      <c r="B69" s="8" t="s">
        <v>110</v>
      </c>
      <c r="C69" s="87">
        <v>33.223924799999999</v>
      </c>
      <c r="D69" s="87">
        <v>60.083586400000002</v>
      </c>
      <c r="E69" s="87">
        <v>28.887954659999998</v>
      </c>
      <c r="F69" s="87">
        <v>1.53649104</v>
      </c>
      <c r="G69" s="87">
        <v>4.4202320500000001</v>
      </c>
      <c r="H69" s="87">
        <v>62.862243399999997</v>
      </c>
      <c r="I69" s="87">
        <v>31.631939498243188</v>
      </c>
      <c r="J69" s="87">
        <v>1050.9371799999999</v>
      </c>
      <c r="K69" s="88">
        <v>47.55299728823298</v>
      </c>
      <c r="L69" s="87">
        <f t="shared" si="1"/>
        <v>341.3462854</v>
      </c>
      <c r="M69" s="87">
        <v>283.55014299999999</v>
      </c>
      <c r="N69" s="87">
        <v>57.796142399999994</v>
      </c>
      <c r="O69" s="87">
        <v>43.989970599999999</v>
      </c>
      <c r="P69" s="87">
        <v>3.6721137841568829</v>
      </c>
      <c r="Q69" s="87">
        <v>150.33840900489417</v>
      </c>
      <c r="R69" s="87">
        <v>153.03825332071258</v>
      </c>
      <c r="S69" s="87">
        <v>106.25171468901246</v>
      </c>
      <c r="T69" s="87">
        <v>104.37726130934652</v>
      </c>
      <c r="U69" s="87">
        <v>102.85664506386902</v>
      </c>
      <c r="V69" s="89">
        <v>103.65893678398842</v>
      </c>
      <c r="W69" s="3"/>
      <c r="X69" s="3"/>
      <c r="Y69" s="3"/>
      <c r="Z69" s="3"/>
      <c r="AA69" s="3"/>
      <c r="AB69" s="3"/>
      <c r="AC69" s="53"/>
    </row>
    <row r="70" spans="1:29">
      <c r="A70" s="7"/>
      <c r="B70" s="8" t="s">
        <v>111</v>
      </c>
      <c r="C70" s="87">
        <v>33.266207499999993</v>
      </c>
      <c r="D70" s="87">
        <v>60.034079900000002</v>
      </c>
      <c r="E70" s="87">
        <v>28.924719159999988</v>
      </c>
      <c r="F70" s="87">
        <v>1.56178617</v>
      </c>
      <c r="G70" s="87">
        <v>4.4842840600000002</v>
      </c>
      <c r="H70" s="87">
        <v>62.8525676</v>
      </c>
      <c r="I70" s="87">
        <v>31.651848341758637</v>
      </c>
      <c r="J70" s="87">
        <v>1052.93695</v>
      </c>
      <c r="K70" s="88">
        <v>47.681532877325751</v>
      </c>
      <c r="L70" s="87">
        <f t="shared" ref="L70:L88" si="2">M70+N70</f>
        <v>344.5362791</v>
      </c>
      <c r="M70" s="87">
        <v>286.18307099999998</v>
      </c>
      <c r="N70" s="87">
        <v>58.353208100000003</v>
      </c>
      <c r="O70" s="87">
        <v>44.398443099999987</v>
      </c>
      <c r="P70" s="87">
        <v>2.5445884849722544</v>
      </c>
      <c r="Q70" s="87">
        <v>151.54152796616691</v>
      </c>
      <c r="R70" s="87">
        <v>154.16594784048729</v>
      </c>
      <c r="S70" s="87">
        <v>106.49169760034682</v>
      </c>
      <c r="T70" s="87">
        <v>104.67885271015331</v>
      </c>
      <c r="U70" s="87">
        <v>103.48428953093649</v>
      </c>
      <c r="V70" s="89">
        <v>104.13417214278515</v>
      </c>
      <c r="W70" s="3"/>
      <c r="X70" s="3"/>
      <c r="Y70" s="3"/>
      <c r="Z70" s="3"/>
      <c r="AA70" s="3"/>
      <c r="AB70" s="3"/>
      <c r="AC70" s="53"/>
    </row>
    <row r="71" spans="1:29">
      <c r="A71" s="7"/>
      <c r="B71" s="8" t="s">
        <v>112</v>
      </c>
      <c r="C71" s="87">
        <v>33.329157099999989</v>
      </c>
      <c r="D71" s="87">
        <v>60.021999299999997</v>
      </c>
      <c r="E71" s="87">
        <v>28.979453369999987</v>
      </c>
      <c r="F71" s="87">
        <v>1.57142567</v>
      </c>
      <c r="G71" s="87">
        <v>4.5025771800000003</v>
      </c>
      <c r="H71" s="87">
        <v>62.851957200000001</v>
      </c>
      <c r="I71" s="87">
        <v>31.664586230210364</v>
      </c>
      <c r="J71" s="87">
        <v>1055.3539699999999</v>
      </c>
      <c r="K71" s="88">
        <v>47.637441646716958</v>
      </c>
      <c r="L71" s="87">
        <f t="shared" si="2"/>
        <v>346.87735349999997</v>
      </c>
      <c r="M71" s="87">
        <v>288.01768199999998</v>
      </c>
      <c r="N71" s="87">
        <v>58.859671499999997</v>
      </c>
      <c r="O71" s="87">
        <v>44.683064599999994</v>
      </c>
      <c r="P71" s="87">
        <v>3.3688378320222201</v>
      </c>
      <c r="Q71" s="87">
        <v>152.22494807983247</v>
      </c>
      <c r="R71" s="87">
        <v>154.79890665661301</v>
      </c>
      <c r="S71" s="87">
        <v>106.72703400248795</v>
      </c>
      <c r="T71" s="87">
        <v>104.95240274140414</v>
      </c>
      <c r="U71" s="87">
        <v>103.732029879051</v>
      </c>
      <c r="V71" s="89">
        <v>104.26829484680005</v>
      </c>
      <c r="W71" s="3"/>
      <c r="X71" s="3"/>
      <c r="Y71" s="3"/>
      <c r="Z71" s="3"/>
      <c r="AA71" s="3"/>
      <c r="AB71" s="3"/>
      <c r="AC71" s="53"/>
    </row>
    <row r="72" spans="1:29">
      <c r="A72" s="7"/>
      <c r="B72" s="8" t="s">
        <v>113</v>
      </c>
      <c r="C72" s="87">
        <v>33.400918599999997</v>
      </c>
      <c r="D72" s="87">
        <v>60.025805200000001</v>
      </c>
      <c r="E72" s="87">
        <v>29.026504809999999</v>
      </c>
      <c r="F72" s="87">
        <v>1.5708378299999999</v>
      </c>
      <c r="G72" s="87">
        <v>4.4917327399999998</v>
      </c>
      <c r="H72" s="87">
        <v>62.848805599999999</v>
      </c>
      <c r="I72" s="87">
        <v>31.673309519134936</v>
      </c>
      <c r="J72" s="87">
        <v>1057.9176299999997</v>
      </c>
      <c r="K72" s="88">
        <v>47.580257378285467</v>
      </c>
      <c r="L72" s="87">
        <f t="shared" si="2"/>
        <v>348.98760419999996</v>
      </c>
      <c r="M72" s="87">
        <v>289.69907599999999</v>
      </c>
      <c r="N72" s="87">
        <v>59.288528200000002</v>
      </c>
      <c r="O72" s="87">
        <v>45.125969099999999</v>
      </c>
      <c r="P72" s="87">
        <v>2.6758564038294796</v>
      </c>
      <c r="Q72" s="87">
        <v>152.86541479971578</v>
      </c>
      <c r="R72" s="87">
        <v>155.40738973226462</v>
      </c>
      <c r="S72" s="87">
        <v>106.9635332679218</v>
      </c>
      <c r="T72" s="87">
        <v>105.21394712883853</v>
      </c>
      <c r="U72" s="87">
        <v>103.91741423640809</v>
      </c>
      <c r="V72" s="89">
        <v>104.29868931947905</v>
      </c>
      <c r="W72" s="3"/>
      <c r="X72" s="3"/>
      <c r="Y72" s="3"/>
      <c r="Z72" s="3"/>
      <c r="AA72" s="3"/>
      <c r="AB72" s="3"/>
      <c r="AC72" s="53"/>
    </row>
    <row r="73" spans="1:29">
      <c r="A73" s="7"/>
      <c r="B73" s="8" t="s">
        <v>114</v>
      </c>
      <c r="C73" s="87">
        <v>33.482412600000011</v>
      </c>
      <c r="D73" s="87">
        <v>60.047049399999999</v>
      </c>
      <c r="E73" s="87">
        <v>29.081943720000009</v>
      </c>
      <c r="F73" s="87">
        <v>1.5623361500000001</v>
      </c>
      <c r="G73" s="87">
        <v>4.4581177099999998</v>
      </c>
      <c r="H73" s="87">
        <v>62.848928600000001</v>
      </c>
      <c r="I73" s="87">
        <v>31.685922936314935</v>
      </c>
      <c r="J73" s="87">
        <v>1060.9211499999999</v>
      </c>
      <c r="K73" s="88">
        <v>47.52280309329327</v>
      </c>
      <c r="L73" s="87">
        <f t="shared" si="2"/>
        <v>350.91112579999998</v>
      </c>
      <c r="M73" s="87">
        <v>291.52416299999999</v>
      </c>
      <c r="N73" s="87">
        <v>59.386962799999999</v>
      </c>
      <c r="O73" s="87">
        <v>45.593653599999996</v>
      </c>
      <c r="P73" s="87">
        <v>2.1264064663583992</v>
      </c>
      <c r="Q73" s="87">
        <v>153.53521465539461</v>
      </c>
      <c r="R73" s="87">
        <v>156.02619250953325</v>
      </c>
      <c r="S73" s="87">
        <v>107.16711317159763</v>
      </c>
      <c r="T73" s="87">
        <v>105.45617671272026</v>
      </c>
      <c r="U73" s="87">
        <v>103.97077090458339</v>
      </c>
      <c r="V73" s="89">
        <v>104.2362659884494</v>
      </c>
      <c r="W73" s="3"/>
      <c r="X73" s="3"/>
      <c r="Y73" s="3"/>
      <c r="Z73" s="3"/>
      <c r="AA73" s="3"/>
      <c r="AB73" s="3"/>
      <c r="AC73" s="53"/>
    </row>
    <row r="74" spans="1:29">
      <c r="A74" s="7"/>
      <c r="B74" s="8" t="s">
        <v>115</v>
      </c>
      <c r="C74" s="87">
        <v>33.5633263</v>
      </c>
      <c r="D74" s="87">
        <v>60.082028899999997</v>
      </c>
      <c r="E74" s="87">
        <v>29.136803990000001</v>
      </c>
      <c r="F74" s="87">
        <v>1.5452740899999999</v>
      </c>
      <c r="G74" s="87">
        <v>4.4014118299999998</v>
      </c>
      <c r="H74" s="87">
        <v>62.848238700000003</v>
      </c>
      <c r="I74" s="87">
        <v>31.697921196298346</v>
      </c>
      <c r="J74" s="87">
        <v>1063.8876700000001</v>
      </c>
      <c r="K74" s="88">
        <v>47.438934273359799</v>
      </c>
      <c r="L74" s="87">
        <f t="shared" si="2"/>
        <v>353.26366010000004</v>
      </c>
      <c r="M74" s="87">
        <v>293.40511900000001</v>
      </c>
      <c r="N74" s="87">
        <v>59.858541100000004</v>
      </c>
      <c r="O74" s="87">
        <v>46.072602500000002</v>
      </c>
      <c r="P74" s="87">
        <v>1.7773140531780474</v>
      </c>
      <c r="Q74" s="87">
        <v>154.23489683911035</v>
      </c>
      <c r="R74" s="87">
        <v>156.67789844841064</v>
      </c>
      <c r="S74" s="87">
        <v>107.40165829235211</v>
      </c>
      <c r="T74" s="87">
        <v>105.72699679352645</v>
      </c>
      <c r="U74" s="87">
        <v>104.09002485127934</v>
      </c>
      <c r="V74" s="89">
        <v>104.30189645599208</v>
      </c>
      <c r="W74" s="3"/>
      <c r="X74" s="3"/>
      <c r="Y74" s="3"/>
      <c r="Z74" s="3"/>
      <c r="AA74" s="3"/>
      <c r="AB74" s="3"/>
      <c r="AC74" s="53"/>
    </row>
    <row r="75" spans="1:29">
      <c r="A75" s="7"/>
      <c r="B75" s="8" t="s">
        <v>116</v>
      </c>
      <c r="C75" s="87">
        <v>33.642372199999997</v>
      </c>
      <c r="D75" s="87">
        <v>60.113543399999998</v>
      </c>
      <c r="E75" s="87">
        <v>29.189969299999998</v>
      </c>
      <c r="F75" s="87">
        <v>1.5266571899999999</v>
      </c>
      <c r="G75" s="87">
        <v>4.3409136300000002</v>
      </c>
      <c r="H75" s="87">
        <v>62.8414359</v>
      </c>
      <c r="I75" s="87">
        <v>31.705677636654777</v>
      </c>
      <c r="J75" s="87">
        <v>1066.6542099999997</v>
      </c>
      <c r="K75" s="88">
        <v>47.340668000980187</v>
      </c>
      <c r="L75" s="87">
        <f t="shared" si="2"/>
        <v>355.93463070000001</v>
      </c>
      <c r="M75" s="87">
        <v>295.32243</v>
      </c>
      <c r="N75" s="87">
        <v>60.612200700000002</v>
      </c>
      <c r="O75" s="87">
        <v>46.559849300000003</v>
      </c>
      <c r="P75" s="87">
        <v>1.7967314139931467</v>
      </c>
      <c r="Q75" s="87">
        <v>154.96002154191754</v>
      </c>
      <c r="R75" s="87">
        <v>157.37599905075567</v>
      </c>
      <c r="S75" s="87">
        <v>107.67266405069783</v>
      </c>
      <c r="T75" s="87">
        <v>106.01971371271581</v>
      </c>
      <c r="U75" s="87">
        <v>104.26928447918951</v>
      </c>
      <c r="V75" s="89">
        <v>104.46479093637872</v>
      </c>
      <c r="W75" s="3"/>
      <c r="X75" s="3"/>
      <c r="Y75" s="3"/>
      <c r="Z75" s="3"/>
      <c r="AA75" s="3"/>
      <c r="AB75" s="3"/>
      <c r="AC75" s="53"/>
    </row>
    <row r="76" spans="1:29">
      <c r="A76" s="7"/>
      <c r="B76" s="8" t="s">
        <v>117</v>
      </c>
      <c r="C76" s="87">
        <v>33.719745199999998</v>
      </c>
      <c r="D76" s="87">
        <v>60.141959</v>
      </c>
      <c r="E76" s="87">
        <v>29.241611259999999</v>
      </c>
      <c r="F76" s="87">
        <v>1.5092436600000001</v>
      </c>
      <c r="G76" s="87">
        <v>4.2840958699999998</v>
      </c>
      <c r="H76" s="87">
        <v>62.833820099999997</v>
      </c>
      <c r="I76" s="87">
        <v>31.702710119080255</v>
      </c>
      <c r="J76" s="87">
        <v>1069.00731</v>
      </c>
      <c r="K76" s="88">
        <v>47.25604270757534</v>
      </c>
      <c r="L76" s="87">
        <f t="shared" si="2"/>
        <v>358.5123208</v>
      </c>
      <c r="M76" s="87">
        <v>297.41113999999999</v>
      </c>
      <c r="N76" s="87">
        <v>61.101180800000002</v>
      </c>
      <c r="O76" s="87">
        <v>47.076842400000004</v>
      </c>
      <c r="P76" s="87">
        <v>1.9068943103683234</v>
      </c>
      <c r="Q76" s="87">
        <v>155.78039669705248</v>
      </c>
      <c r="R76" s="87">
        <v>158.22397374873447</v>
      </c>
      <c r="S76" s="87">
        <v>107.9888881557554</v>
      </c>
      <c r="T76" s="87">
        <v>106.32113092937985</v>
      </c>
      <c r="U76" s="87">
        <v>104.39013131969612</v>
      </c>
      <c r="V76" s="89">
        <v>104.59746097120437</v>
      </c>
      <c r="W76" s="3"/>
      <c r="X76" s="3"/>
      <c r="Y76" s="3"/>
      <c r="Z76" s="3"/>
      <c r="AA76" s="3"/>
      <c r="AB76" s="3"/>
      <c r="AC76" s="53"/>
    </row>
    <row r="77" spans="1:29">
      <c r="A77" s="7"/>
      <c r="B77" s="8" t="s">
        <v>118</v>
      </c>
      <c r="C77" s="87">
        <v>33.79092210000001</v>
      </c>
      <c r="D77" s="87">
        <v>60.159240199999999</v>
      </c>
      <c r="E77" s="87">
        <v>29.287811730000008</v>
      </c>
      <c r="F77" s="87">
        <v>1.4974977599999999</v>
      </c>
      <c r="G77" s="87">
        <v>4.2435953900000003</v>
      </c>
      <c r="H77" s="87">
        <v>62.825291399999998</v>
      </c>
      <c r="I77" s="87">
        <v>31.69668331953601</v>
      </c>
      <c r="J77" s="87">
        <v>1071.06016</v>
      </c>
      <c r="K77" s="88">
        <v>47.163629240390364</v>
      </c>
      <c r="L77" s="87">
        <f t="shared" si="2"/>
        <v>360.99447239999995</v>
      </c>
      <c r="M77" s="87">
        <v>299.46254399999998</v>
      </c>
      <c r="N77" s="87">
        <v>61.531928399999998</v>
      </c>
      <c r="O77" s="87">
        <v>47.590743499999988</v>
      </c>
      <c r="P77" s="87">
        <v>2.0010067123138242</v>
      </c>
      <c r="Q77" s="87">
        <v>156.60746460641448</v>
      </c>
      <c r="R77" s="87">
        <v>159.09425946841833</v>
      </c>
      <c r="S77" s="87">
        <v>108.32017091887266</v>
      </c>
      <c r="T77" s="87">
        <v>106.62702353773871</v>
      </c>
      <c r="U77" s="87">
        <v>104.47218644887791</v>
      </c>
      <c r="V77" s="89">
        <v>104.70794034179383</v>
      </c>
      <c r="W77" s="3"/>
      <c r="X77" s="3"/>
      <c r="Y77" s="3"/>
      <c r="Z77" s="3"/>
      <c r="AA77" s="3"/>
      <c r="AB77" s="3"/>
      <c r="AC77" s="53"/>
    </row>
    <row r="78" spans="1:29">
      <c r="A78" s="7"/>
      <c r="B78" s="8" t="s">
        <v>119</v>
      </c>
      <c r="C78" s="87">
        <v>33.862477700000007</v>
      </c>
      <c r="D78" s="87">
        <v>60.169536899999997</v>
      </c>
      <c r="E78" s="87">
        <v>29.334274870000002</v>
      </c>
      <c r="F78" s="87">
        <v>1.4897307499999999</v>
      </c>
      <c r="G78" s="87">
        <v>4.2139680000000004</v>
      </c>
      <c r="H78" s="87">
        <v>62.816608700000003</v>
      </c>
      <c r="I78" s="87">
        <v>31.688878717690248</v>
      </c>
      <c r="J78" s="87">
        <v>1073.06395</v>
      </c>
      <c r="K78" s="88">
        <v>47.086079513608773</v>
      </c>
      <c r="L78" s="87">
        <f t="shared" si="2"/>
        <v>363.60559539999997</v>
      </c>
      <c r="M78" s="87">
        <v>301.55802</v>
      </c>
      <c r="N78" s="87">
        <v>62.047575399999999</v>
      </c>
      <c r="O78" s="87">
        <v>48.114470400000002</v>
      </c>
      <c r="P78" s="87">
        <v>2.0868378517939323</v>
      </c>
      <c r="Q78" s="87">
        <v>157.45352904702423</v>
      </c>
      <c r="R78" s="87">
        <v>159.99315344925299</v>
      </c>
      <c r="S78" s="87">
        <v>108.63582697217603</v>
      </c>
      <c r="T78" s="87">
        <v>106.91141445453501</v>
      </c>
      <c r="U78" s="87">
        <v>104.59759782681425</v>
      </c>
      <c r="V78" s="89">
        <v>104.83478269715049</v>
      </c>
      <c r="W78" s="3"/>
      <c r="X78" s="3"/>
      <c r="Y78" s="3"/>
      <c r="Z78" s="3"/>
      <c r="AA78" s="3"/>
      <c r="AB78" s="3"/>
      <c r="AC78" s="53"/>
    </row>
    <row r="79" spans="1:29">
      <c r="A79" s="7"/>
      <c r="B79" s="8" t="s">
        <v>120</v>
      </c>
      <c r="C79" s="87">
        <v>33.932538099999995</v>
      </c>
      <c r="D79" s="87">
        <v>60.177142000000003</v>
      </c>
      <c r="E79" s="87">
        <v>29.379377699999996</v>
      </c>
      <c r="F79" s="87">
        <v>1.4844662399999999</v>
      </c>
      <c r="G79" s="87">
        <v>4.1913941399999999</v>
      </c>
      <c r="H79" s="87">
        <v>62.809745999999997</v>
      </c>
      <c r="I79" s="87">
        <v>31.679936706876287</v>
      </c>
      <c r="J79" s="87">
        <v>1074.9806599999999</v>
      </c>
      <c r="K79" s="88">
        <v>47.002035069057179</v>
      </c>
      <c r="L79" s="87">
        <f t="shared" si="2"/>
        <v>366.51917930000002</v>
      </c>
      <c r="M79" s="87">
        <v>303.65406300000001</v>
      </c>
      <c r="N79" s="87">
        <v>62.865116300000004</v>
      </c>
      <c r="O79" s="87">
        <v>48.641142600000002</v>
      </c>
      <c r="P79" s="87">
        <v>2.1583121493772506</v>
      </c>
      <c r="Q79" s="87">
        <v>158.30454251353436</v>
      </c>
      <c r="R79" s="87">
        <v>160.90329712778097</v>
      </c>
      <c r="S79" s="87">
        <v>108.94604098111803</v>
      </c>
      <c r="T79" s="87">
        <v>107.18644968263294</v>
      </c>
      <c r="U79" s="87">
        <v>104.788177549746</v>
      </c>
      <c r="V79" s="89">
        <v>105.02096026600637</v>
      </c>
      <c r="W79" s="3"/>
      <c r="X79" s="3"/>
      <c r="Y79" s="3"/>
      <c r="Z79" s="3"/>
      <c r="AA79" s="3"/>
      <c r="AB79" s="3"/>
      <c r="AC79" s="53"/>
    </row>
    <row r="80" spans="1:29">
      <c r="A80" s="7"/>
      <c r="B80" s="8" t="s">
        <v>121</v>
      </c>
      <c r="C80" s="87">
        <v>34.0004803</v>
      </c>
      <c r="D80" s="87">
        <v>60.1809686</v>
      </c>
      <c r="E80" s="87">
        <v>29.422583140000004</v>
      </c>
      <c r="F80" s="87">
        <v>1.4817797700000002</v>
      </c>
      <c r="G80" s="87">
        <v>4.1761143799999996</v>
      </c>
      <c r="H80" s="87">
        <v>62.803724000000003</v>
      </c>
      <c r="I80" s="87">
        <v>31.669916903013402</v>
      </c>
      <c r="J80" s="87">
        <v>1076.7923900000001</v>
      </c>
      <c r="K80" s="88">
        <v>46.925282272831616</v>
      </c>
      <c r="L80" s="87">
        <f t="shared" si="2"/>
        <v>369.1475117</v>
      </c>
      <c r="M80" s="87">
        <v>305.75930299999999</v>
      </c>
      <c r="N80" s="87">
        <v>63.3882087</v>
      </c>
      <c r="O80" s="87">
        <v>49.172153200000004</v>
      </c>
      <c r="P80" s="87">
        <v>2.1746005668366264</v>
      </c>
      <c r="Q80" s="87">
        <v>159.16799808664689</v>
      </c>
      <c r="R80" s="87">
        <v>161.83211197192529</v>
      </c>
      <c r="S80" s="87">
        <v>109.25034981530548</v>
      </c>
      <c r="T80" s="87">
        <v>107.45184789200677</v>
      </c>
      <c r="U80" s="87">
        <v>104.9058765789075</v>
      </c>
      <c r="V80" s="89">
        <v>105.10429374453985</v>
      </c>
      <c r="W80" s="3"/>
      <c r="X80" s="3"/>
      <c r="Y80" s="3"/>
      <c r="Z80" s="3"/>
      <c r="AA80" s="3"/>
      <c r="AB80" s="3"/>
      <c r="AC80" s="53"/>
    </row>
    <row r="81" spans="1:29">
      <c r="A81" s="7"/>
      <c r="B81" s="8" t="s">
        <v>122</v>
      </c>
      <c r="C81" s="87">
        <v>34.067362699999997</v>
      </c>
      <c r="D81" s="87">
        <v>60.182908099999999</v>
      </c>
      <c r="E81" s="87">
        <v>29.464809549999998</v>
      </c>
      <c r="F81" s="87">
        <v>1.4812768699999999</v>
      </c>
      <c r="G81" s="87">
        <v>4.1669017000000004</v>
      </c>
      <c r="H81" s="87">
        <v>62.799710300000001</v>
      </c>
      <c r="I81" s="87">
        <v>31.659072294981375</v>
      </c>
      <c r="J81" s="87">
        <v>1078.5410999999997</v>
      </c>
      <c r="K81" s="88">
        <v>46.856591514438648</v>
      </c>
      <c r="L81" s="87">
        <f t="shared" si="2"/>
        <v>370.80955080000001</v>
      </c>
      <c r="M81" s="87">
        <v>307.917576</v>
      </c>
      <c r="N81" s="87">
        <v>62.891974800000007</v>
      </c>
      <c r="O81" s="87">
        <v>49.714601999999999</v>
      </c>
      <c r="P81" s="87">
        <v>2.2057325508539005</v>
      </c>
      <c r="Q81" s="87">
        <v>160.06180643030513</v>
      </c>
      <c r="R81" s="87">
        <v>162.7966264783079</v>
      </c>
      <c r="S81" s="87">
        <v>109.55504698554574</v>
      </c>
      <c r="T81" s="87">
        <v>107.71463201500914</v>
      </c>
      <c r="U81" s="87">
        <v>104.73547491743999</v>
      </c>
      <c r="V81" s="89">
        <v>104.90412613188217</v>
      </c>
      <c r="W81" s="3"/>
      <c r="X81" s="3"/>
      <c r="Y81" s="3"/>
      <c r="Z81" s="3"/>
      <c r="AA81" s="3"/>
      <c r="AB81" s="3"/>
      <c r="AC81" s="53"/>
    </row>
    <row r="82" spans="1:29">
      <c r="A82" s="7"/>
      <c r="B82" s="8" t="s">
        <v>123</v>
      </c>
      <c r="C82" s="87">
        <v>34.132392200000005</v>
      </c>
      <c r="D82" s="87">
        <v>60.182692899999999</v>
      </c>
      <c r="E82" s="87">
        <v>29.505372780000002</v>
      </c>
      <c r="F82" s="87">
        <v>1.4805102800000001</v>
      </c>
      <c r="G82" s="87">
        <v>4.15723003</v>
      </c>
      <c r="H82" s="87">
        <v>62.793148500000001</v>
      </c>
      <c r="I82" s="87">
        <v>31.646622933955811</v>
      </c>
      <c r="J82" s="87">
        <v>1080.1749500000003</v>
      </c>
      <c r="K82" s="88">
        <v>46.806708330604941</v>
      </c>
      <c r="L82" s="87">
        <f t="shared" si="2"/>
        <v>373.53584830000005</v>
      </c>
      <c r="M82" s="87">
        <v>310.18665600000003</v>
      </c>
      <c r="N82" s="87">
        <v>63.349192300000006</v>
      </c>
      <c r="O82" s="87">
        <v>50.277959000000003</v>
      </c>
      <c r="P82" s="87">
        <v>2.2648719377547755</v>
      </c>
      <c r="Q82" s="87">
        <v>161.01964984141478</v>
      </c>
      <c r="R82" s="87">
        <v>163.83526089699771</v>
      </c>
      <c r="S82" s="87">
        <v>109.86340797277079</v>
      </c>
      <c r="T82" s="87">
        <v>107.97533685296976</v>
      </c>
      <c r="U82" s="87">
        <v>104.88000207600116</v>
      </c>
      <c r="V82" s="89">
        <v>105.00640807004572</v>
      </c>
      <c r="W82" s="3"/>
      <c r="X82" s="3"/>
      <c r="Y82" s="3"/>
      <c r="Z82" s="3"/>
      <c r="AA82" s="3"/>
      <c r="AB82" s="3"/>
      <c r="AC82" s="53"/>
    </row>
    <row r="83" spans="1:29">
      <c r="A83" s="7"/>
      <c r="B83" s="8" t="s">
        <v>124</v>
      </c>
      <c r="C83" s="87">
        <v>34.1942983</v>
      </c>
      <c r="D83" s="87">
        <v>60.176981699999999</v>
      </c>
      <c r="E83" s="87">
        <v>29.543177710000002</v>
      </c>
      <c r="F83" s="87">
        <v>1.48111518</v>
      </c>
      <c r="G83" s="87">
        <v>4.15164124</v>
      </c>
      <c r="H83" s="87">
        <v>62.783528500000003</v>
      </c>
      <c r="I83" s="87">
        <v>31.63209542385551</v>
      </c>
      <c r="J83" s="87">
        <v>1081.6373100000001</v>
      </c>
      <c r="K83" s="88">
        <v>46.77092264090448</v>
      </c>
      <c r="L83" s="87">
        <f t="shared" si="2"/>
        <v>376.37088910000006</v>
      </c>
      <c r="M83" s="87">
        <v>312.57043400000003</v>
      </c>
      <c r="N83" s="87">
        <v>63.800455100000001</v>
      </c>
      <c r="O83" s="87">
        <v>50.863073700000001</v>
      </c>
      <c r="P83" s="87">
        <v>2.3656350211889388</v>
      </c>
      <c r="Q83" s="87">
        <v>162.0494502113674</v>
      </c>
      <c r="R83" s="87">
        <v>164.95879349399215</v>
      </c>
      <c r="S83" s="87">
        <v>110.18007625344062</v>
      </c>
      <c r="T83" s="87">
        <v>108.23685349979448</v>
      </c>
      <c r="U83" s="87">
        <v>105.05367391681514</v>
      </c>
      <c r="V83" s="89">
        <v>105.14220872918128</v>
      </c>
      <c r="W83" s="3"/>
      <c r="X83" s="3"/>
      <c r="Y83" s="3"/>
      <c r="Z83" s="3"/>
      <c r="AA83" s="3"/>
      <c r="AB83" s="3"/>
      <c r="AC83" s="53"/>
    </row>
    <row r="84" spans="1:29">
      <c r="A84" s="7"/>
      <c r="B84" s="8" t="s">
        <v>125</v>
      </c>
      <c r="C84" s="87">
        <v>34.253155899999996</v>
      </c>
      <c r="D84" s="87">
        <v>60.165937499999998</v>
      </c>
      <c r="E84" s="87">
        <v>29.578293319999997</v>
      </c>
      <c r="F84" s="87">
        <v>1.4828546899999999</v>
      </c>
      <c r="G84" s="87">
        <v>4.1494690399999996</v>
      </c>
      <c r="H84" s="87">
        <v>62.770583500000001</v>
      </c>
      <c r="I84" s="87">
        <v>31.617572983646447</v>
      </c>
      <c r="J84" s="87">
        <v>1083.0016599999999</v>
      </c>
      <c r="K84" s="88">
        <v>46.731473999794964</v>
      </c>
      <c r="L84" s="87">
        <f t="shared" si="2"/>
        <v>379.19277990000001</v>
      </c>
      <c r="M84" s="87">
        <v>314.95929799999999</v>
      </c>
      <c r="N84" s="87">
        <v>64.233481900000001</v>
      </c>
      <c r="O84" s="87">
        <v>51.452263400000014</v>
      </c>
      <c r="P84" s="87">
        <v>2.466627255470355</v>
      </c>
      <c r="Q84" s="87">
        <v>163.09407930943863</v>
      </c>
      <c r="R84" s="87">
        <v>166.09843381970614</v>
      </c>
      <c r="S84" s="87">
        <v>110.50179061774659</v>
      </c>
      <c r="T84" s="87">
        <v>108.50305670653776</v>
      </c>
      <c r="U84" s="87">
        <v>105.22301857192619</v>
      </c>
      <c r="V84" s="89">
        <v>105.27705511111712</v>
      </c>
      <c r="W84" s="3"/>
      <c r="X84" s="3"/>
      <c r="Y84" s="3"/>
      <c r="Z84" s="3"/>
      <c r="AA84" s="3"/>
      <c r="AB84" s="3"/>
      <c r="AC84" s="53"/>
    </row>
    <row r="85" spans="1:29">
      <c r="A85" s="241"/>
      <c r="B85" s="8" t="s">
        <v>126</v>
      </c>
      <c r="C85" s="87">
        <v>34.311261700000003</v>
      </c>
      <c r="D85" s="87">
        <v>60.153617400000002</v>
      </c>
      <c r="E85" s="87">
        <v>29.612705990000002</v>
      </c>
      <c r="F85" s="87">
        <v>1.4839472900000001</v>
      </c>
      <c r="G85" s="87">
        <v>4.1456589599999996</v>
      </c>
      <c r="H85" s="87">
        <v>62.755235499999998</v>
      </c>
      <c r="I85" s="87">
        <v>31.602490077917448</v>
      </c>
      <c r="J85" s="87">
        <v>1084.32131</v>
      </c>
      <c r="K85" s="88">
        <v>46.688281268643195</v>
      </c>
      <c r="L85" s="87">
        <f t="shared" si="2"/>
        <v>381.40151739999999</v>
      </c>
      <c r="M85" s="87">
        <v>317.35842300000002</v>
      </c>
      <c r="N85" s="87">
        <v>64.043094400000001</v>
      </c>
      <c r="O85" s="87">
        <v>52.046391900000003</v>
      </c>
      <c r="P85" s="87">
        <v>2.5512819647067086</v>
      </c>
      <c r="Q85" s="87">
        <v>164.14543443014526</v>
      </c>
      <c r="R85" s="87">
        <v>167.24894068850497</v>
      </c>
      <c r="S85" s="87">
        <v>110.82852582629292</v>
      </c>
      <c r="T85" s="87">
        <v>108.77196871715807</v>
      </c>
      <c r="U85" s="87">
        <v>105.22040242844903</v>
      </c>
      <c r="V85" s="89">
        <v>105.2410922503241</v>
      </c>
      <c r="W85" s="3"/>
      <c r="X85" s="3"/>
      <c r="Y85" s="3"/>
      <c r="Z85" s="3"/>
      <c r="AA85" s="3"/>
      <c r="AB85" s="3"/>
      <c r="AC85" s="53"/>
    </row>
    <row r="86" spans="1:29">
      <c r="A86" s="241"/>
      <c r="B86" s="8" t="s">
        <v>127</v>
      </c>
      <c r="C86" s="87">
        <v>34.368000099999996</v>
      </c>
      <c r="D86" s="87">
        <v>60.144728600000001</v>
      </c>
      <c r="E86" s="87">
        <v>29.645885759999999</v>
      </c>
      <c r="F86" s="87">
        <v>1.4851633099999999</v>
      </c>
      <c r="G86" s="87">
        <v>4.1423494200000004</v>
      </c>
      <c r="H86" s="87">
        <v>62.743795900000002</v>
      </c>
      <c r="I86" s="87">
        <v>31.587096099433687</v>
      </c>
      <c r="J86" s="87">
        <v>1085.5853199999999</v>
      </c>
      <c r="K86" s="88">
        <v>46.655017473526627</v>
      </c>
      <c r="L86" s="87">
        <f t="shared" si="2"/>
        <v>384.28150670000002</v>
      </c>
      <c r="M86" s="87">
        <v>319.76210700000001</v>
      </c>
      <c r="N86" s="87">
        <v>64.519399700000008</v>
      </c>
      <c r="O86" s="87">
        <v>52.644545100000002</v>
      </c>
      <c r="P86" s="87">
        <v>2.5983936890701997</v>
      </c>
      <c r="Q86" s="87">
        <v>165.20357426105704</v>
      </c>
      <c r="R86" s="87">
        <v>168.40912106831541</v>
      </c>
      <c r="S86" s="87">
        <v>111.15902643520721</v>
      </c>
      <c r="T86" s="87">
        <v>109.04319415402938</v>
      </c>
      <c r="U86" s="87">
        <v>105.41447702369518</v>
      </c>
      <c r="V86" s="89">
        <v>105.39153862033518</v>
      </c>
      <c r="W86" s="3"/>
      <c r="X86" s="3"/>
      <c r="Y86" s="3"/>
      <c r="Z86" s="3"/>
      <c r="AA86" s="3"/>
      <c r="AB86" s="3"/>
      <c r="AC86" s="53"/>
    </row>
    <row r="87" spans="1:29">
      <c r="A87" s="241"/>
      <c r="B87" s="8" t="s">
        <v>128</v>
      </c>
      <c r="C87" s="87">
        <v>34.42775850000001</v>
      </c>
      <c r="D87" s="87">
        <v>60.1411473</v>
      </c>
      <c r="E87" s="87">
        <v>29.681617070000012</v>
      </c>
      <c r="F87" s="87">
        <v>1.4857915499999998</v>
      </c>
      <c r="G87" s="87">
        <v>4.1371336100000002</v>
      </c>
      <c r="H87" s="87">
        <v>62.736646200000003</v>
      </c>
      <c r="I87" s="87">
        <v>31.571303318517213</v>
      </c>
      <c r="J87" s="87">
        <v>1086.92921</v>
      </c>
      <c r="K87" s="88">
        <v>46.620417318785449</v>
      </c>
      <c r="L87" s="87">
        <f t="shared" si="2"/>
        <v>387.19717470000001</v>
      </c>
      <c r="M87" s="87">
        <v>322.21138100000002</v>
      </c>
      <c r="N87" s="87">
        <v>64.985793700000002</v>
      </c>
      <c r="O87" s="87">
        <v>53.253518700000001</v>
      </c>
      <c r="P87" s="87">
        <v>2.6036072438826663</v>
      </c>
      <c r="Q87" s="87">
        <v>166.26858143574262</v>
      </c>
      <c r="R87" s="87">
        <v>169.57957890483334</v>
      </c>
      <c r="S87" s="87">
        <v>111.48294903772515</v>
      </c>
      <c r="T87" s="87">
        <v>109.30627314546702</v>
      </c>
      <c r="U87" s="87">
        <v>105.59582745659392</v>
      </c>
      <c r="V87" s="89">
        <v>105.53564085350641</v>
      </c>
      <c r="W87" s="3"/>
      <c r="X87" s="3"/>
      <c r="Y87" s="3"/>
      <c r="Z87" s="3"/>
      <c r="AA87" s="3"/>
      <c r="AB87" s="3"/>
      <c r="AC87" s="53"/>
    </row>
    <row r="88" spans="1:29">
      <c r="A88" s="241"/>
      <c r="B88" s="90" t="s">
        <v>129</v>
      </c>
      <c r="C88" s="87">
        <v>34.485944499999995</v>
      </c>
      <c r="D88" s="87">
        <v>60.134836999999997</v>
      </c>
      <c r="E88" s="87">
        <v>29.715938559999998</v>
      </c>
      <c r="F88" s="87">
        <v>1.48950059</v>
      </c>
      <c r="G88" s="87">
        <v>4.1403256900000001</v>
      </c>
      <c r="H88" s="87">
        <v>62.732152499999998</v>
      </c>
      <c r="I88" s="87">
        <v>31.560448233136892</v>
      </c>
      <c r="J88" s="87">
        <v>1088.39186</v>
      </c>
      <c r="K88" s="88">
        <v>46.577916673938894</v>
      </c>
      <c r="L88" s="87">
        <f t="shared" si="2"/>
        <v>390.09645030000001</v>
      </c>
      <c r="M88" s="87">
        <v>324.663544</v>
      </c>
      <c r="N88" s="87">
        <v>65.432906299999999</v>
      </c>
      <c r="O88" s="87">
        <v>53.866320099999996</v>
      </c>
      <c r="P88" s="87">
        <v>2.6036359152251221</v>
      </c>
      <c r="Q88" s="87">
        <v>167.3404553339449</v>
      </c>
      <c r="R88" s="87">
        <v>170.73149981740499</v>
      </c>
      <c r="S88" s="87">
        <v>111.79686359410391</v>
      </c>
      <c r="T88" s="87">
        <v>109.57637023713488</v>
      </c>
      <c r="U88" s="87">
        <v>105.76384821651794</v>
      </c>
      <c r="V88" s="89">
        <v>105.67335750572778</v>
      </c>
      <c r="W88" s="3"/>
      <c r="X88" s="3"/>
      <c r="Y88" s="3"/>
      <c r="Z88" s="3"/>
      <c r="AA88" s="3"/>
      <c r="AB88" s="3"/>
      <c r="AC88" s="53"/>
    </row>
    <row r="89" spans="1:29">
      <c r="A89" s="7"/>
      <c r="B89" s="8">
        <v>2008</v>
      </c>
      <c r="C89" s="91">
        <v>29.628499999999999</v>
      </c>
      <c r="D89" s="91">
        <v>60.023568488604617</v>
      </c>
      <c r="E89" s="91">
        <v>25.78275</v>
      </c>
      <c r="F89" s="91">
        <v>1.7862499999999999</v>
      </c>
      <c r="G89" s="91">
        <v>5.6849285617765286</v>
      </c>
      <c r="H89" s="91">
        <v>63.641558528425399</v>
      </c>
      <c r="I89" s="91">
        <v>31.975000000000001</v>
      </c>
      <c r="J89" s="91">
        <v>947.3719000000001</v>
      </c>
      <c r="K89" s="420">
        <v>47.538403614457827</v>
      </c>
      <c r="L89" s="91">
        <f>M89+N89</f>
        <v>795.75599999999997</v>
      </c>
      <c r="M89" s="91">
        <v>666.11500000000001</v>
      </c>
      <c r="N89" s="91">
        <v>129.64099999999999</v>
      </c>
      <c r="O89" s="91">
        <v>91.456999999999994</v>
      </c>
      <c r="P89" s="91">
        <v>1.2569382390976269</v>
      </c>
      <c r="Q89" s="91">
        <v>100</v>
      </c>
      <c r="R89" s="91">
        <v>100</v>
      </c>
      <c r="S89" s="91">
        <v>100</v>
      </c>
      <c r="T89" s="91">
        <v>100</v>
      </c>
      <c r="U89" s="91">
        <v>100</v>
      </c>
      <c r="V89" s="92">
        <v>100</v>
      </c>
      <c r="W89" s="3"/>
      <c r="X89" s="3"/>
      <c r="Y89" s="3"/>
      <c r="Z89" s="3"/>
      <c r="AA89" s="3"/>
      <c r="AB89" s="3"/>
      <c r="AC89" s="53"/>
    </row>
    <row r="90" spans="1:29">
      <c r="A90" s="7"/>
      <c r="B90" s="8">
        <v>2009</v>
      </c>
      <c r="C90" s="87">
        <v>29.155999999999999</v>
      </c>
      <c r="D90" s="87">
        <v>58.582521842066598</v>
      </c>
      <c r="E90" s="87">
        <v>25.286000000000001</v>
      </c>
      <c r="F90" s="87">
        <v>2.4027500000000002</v>
      </c>
      <c r="G90" s="87">
        <v>7.6138189373564158</v>
      </c>
      <c r="H90" s="87">
        <v>63.409925854992828</v>
      </c>
      <c r="I90" s="87">
        <v>31.55</v>
      </c>
      <c r="J90" s="87">
        <v>919.86834999999996</v>
      </c>
      <c r="K90" s="88">
        <v>48.316376141043207</v>
      </c>
      <c r="L90" s="87">
        <f>M90+N90</f>
        <v>787.05799999999999</v>
      </c>
      <c r="M90" s="87">
        <v>654.4</v>
      </c>
      <c r="N90" s="87">
        <v>132.65799999999999</v>
      </c>
      <c r="O90" s="87">
        <v>93.924999999999997</v>
      </c>
      <c r="P90" s="87">
        <v>0.17127027554793006</v>
      </c>
      <c r="Q90" s="87">
        <v>100.17127027554793</v>
      </c>
      <c r="R90" s="87">
        <v>101.5206455486734</v>
      </c>
      <c r="S90" s="87">
        <v>98.242302264102847</v>
      </c>
      <c r="T90" s="87">
        <v>96.930845583930562</v>
      </c>
      <c r="U90" s="87">
        <v>98.395993926549835</v>
      </c>
      <c r="V90" s="89">
        <v>99.895220236008825</v>
      </c>
      <c r="W90" s="3"/>
      <c r="X90" s="3"/>
      <c r="Y90" s="3"/>
      <c r="Z90" s="3"/>
      <c r="AA90" s="3"/>
      <c r="AB90" s="3"/>
      <c r="AC90" s="53"/>
    </row>
    <row r="91" spans="1:29">
      <c r="A91" s="7"/>
      <c r="B91" s="8">
        <v>2010</v>
      </c>
      <c r="C91" s="87">
        <v>29.2285</v>
      </c>
      <c r="D91" s="87">
        <v>58.209638264897002</v>
      </c>
      <c r="E91" s="87">
        <v>25.239000000000001</v>
      </c>
      <c r="F91" s="87">
        <v>2.49675</v>
      </c>
      <c r="G91" s="87">
        <v>7.8702358909859846</v>
      </c>
      <c r="H91" s="87">
        <v>63.182110612291424</v>
      </c>
      <c r="I91" s="87">
        <v>31.650000000000002</v>
      </c>
      <c r="J91" s="87">
        <v>925.08680000000004</v>
      </c>
      <c r="K91" s="93">
        <v>47.189243997555572</v>
      </c>
      <c r="L91" s="78">
        <f t="shared" ref="L91:L109" si="3">M91+N91</f>
        <v>806.72599999999989</v>
      </c>
      <c r="M91" s="87">
        <v>660.08399999999995</v>
      </c>
      <c r="N91" s="87">
        <v>146.642</v>
      </c>
      <c r="O91" s="87">
        <v>98.98</v>
      </c>
      <c r="P91" s="87">
        <v>1.0564191173457527</v>
      </c>
      <c r="Q91" s="87">
        <v>101.22949872482693</v>
      </c>
      <c r="R91" s="78">
        <v>102.26898014933145</v>
      </c>
      <c r="S91" s="78">
        <v>99.873335193493759</v>
      </c>
      <c r="T91" s="78">
        <v>98.855010182261267</v>
      </c>
      <c r="U91" s="78">
        <v>100.68076183218409</v>
      </c>
      <c r="V91" s="83">
        <v>101.58972810832685</v>
      </c>
      <c r="W91" s="3"/>
      <c r="X91" s="3"/>
      <c r="Y91" s="3"/>
      <c r="Z91" s="3"/>
      <c r="AA91" s="3"/>
      <c r="AB91" s="3"/>
      <c r="AC91" s="53"/>
    </row>
    <row r="92" spans="1:29">
      <c r="A92" s="55"/>
      <c r="B92" s="8">
        <v>2011</v>
      </c>
      <c r="C92" s="87">
        <v>29.38</v>
      </c>
      <c r="D92" s="87">
        <v>58.005259054858755</v>
      </c>
      <c r="E92" s="87">
        <v>25.322500000000002</v>
      </c>
      <c r="F92" s="87">
        <v>2.59375</v>
      </c>
      <c r="G92" s="87">
        <v>8.1119157824013186</v>
      </c>
      <c r="H92" s="87">
        <v>63.125755455528122</v>
      </c>
      <c r="I92" s="87">
        <v>31.575000000000003</v>
      </c>
      <c r="J92" s="87">
        <v>927.66757499999994</v>
      </c>
      <c r="K92" s="93">
        <v>46.691848260846029</v>
      </c>
      <c r="L92" s="78">
        <f t="shared" si="3"/>
        <v>824.2059999999999</v>
      </c>
      <c r="M92" s="87">
        <v>676.20799999999997</v>
      </c>
      <c r="N92" s="87">
        <v>147.99799999999999</v>
      </c>
      <c r="O92" s="87">
        <v>100.086</v>
      </c>
      <c r="P92" s="87">
        <v>2.1049183621704826</v>
      </c>
      <c r="Q92" s="87">
        <v>103.36029703141894</v>
      </c>
      <c r="R92" s="78">
        <v>104.6696911347465</v>
      </c>
      <c r="S92" s="78">
        <v>100.73814422363165</v>
      </c>
      <c r="T92" s="78">
        <v>99.471410555407871</v>
      </c>
      <c r="U92" s="78">
        <v>101.30425333374556</v>
      </c>
      <c r="V92" s="83">
        <v>99.582728636192229</v>
      </c>
      <c r="W92" s="3"/>
      <c r="X92" s="3"/>
      <c r="Y92" s="3"/>
      <c r="Z92" s="3"/>
      <c r="AA92" s="3"/>
      <c r="AB92" s="3"/>
      <c r="AC92" s="53"/>
    </row>
    <row r="93" spans="1:29">
      <c r="A93" s="55"/>
      <c r="B93" s="8">
        <v>2012</v>
      </c>
      <c r="C93" s="87">
        <v>29.713750000000001</v>
      </c>
      <c r="D93" s="87">
        <v>58.256983290593155</v>
      </c>
      <c r="E93" s="87">
        <v>25.489249999999998</v>
      </c>
      <c r="F93" s="87">
        <v>2.5742500000000001</v>
      </c>
      <c r="G93" s="87">
        <v>7.9733702566734106</v>
      </c>
      <c r="H93" s="87">
        <v>63.304267294713455</v>
      </c>
      <c r="I93" s="87">
        <v>31.825000000000003</v>
      </c>
      <c r="J93" s="87">
        <v>945.65582499999982</v>
      </c>
      <c r="K93" s="93">
        <v>46.010450979305197</v>
      </c>
      <c r="L93" s="78">
        <f t="shared" si="3"/>
        <v>839.76800000000003</v>
      </c>
      <c r="M93" s="87">
        <v>685.46299999999997</v>
      </c>
      <c r="N93" s="87">
        <v>154.30500000000001</v>
      </c>
      <c r="O93" s="87">
        <v>103.02500000000001</v>
      </c>
      <c r="P93" s="87">
        <v>0.70551060707990665</v>
      </c>
      <c r="Q93" s="87">
        <v>104.08951489048489</v>
      </c>
      <c r="R93" s="78">
        <v>104.58011747441491</v>
      </c>
      <c r="S93" s="78">
        <v>100.31972318140754</v>
      </c>
      <c r="T93" s="78">
        <v>99.84216619093479</v>
      </c>
      <c r="U93" s="78">
        <v>101.15701786085167</v>
      </c>
      <c r="V93" s="83">
        <v>99.184154623346473</v>
      </c>
      <c r="W93" s="3"/>
      <c r="X93" s="3"/>
      <c r="Y93" s="3"/>
      <c r="Z93" s="3"/>
      <c r="AA93" s="3"/>
      <c r="AB93" s="3"/>
      <c r="AC93" s="53"/>
    </row>
    <row r="94" spans="1:29">
      <c r="A94" s="55"/>
      <c r="B94" s="8">
        <v>2013</v>
      </c>
      <c r="C94" s="87">
        <v>30.079249999999998</v>
      </c>
      <c r="D94" s="87">
        <v>58.553949193885302</v>
      </c>
      <c r="E94" s="87">
        <v>25.817</v>
      </c>
      <c r="F94" s="87">
        <v>2.4824999999999999</v>
      </c>
      <c r="G94" s="87">
        <v>7.6246993509597054</v>
      </c>
      <c r="H94" s="87">
        <v>63.386842619304986</v>
      </c>
      <c r="I94" s="87">
        <v>32.049999999999997</v>
      </c>
      <c r="J94" s="87">
        <v>964.04320000000007</v>
      </c>
      <c r="K94" s="93">
        <v>46.374541712769059</v>
      </c>
      <c r="L94" s="78">
        <f t="shared" si="3"/>
        <v>872.92200000000003</v>
      </c>
      <c r="M94" s="87">
        <v>717.89400000000001</v>
      </c>
      <c r="N94" s="87">
        <v>155.02799999999999</v>
      </c>
      <c r="O94" s="87">
        <v>108.20399999999999</v>
      </c>
      <c r="P94" s="87">
        <v>3.4016784428365865</v>
      </c>
      <c r="Q94" s="87">
        <v>107.6303054797677</v>
      </c>
      <c r="R94" s="78">
        <v>107.37844049034547</v>
      </c>
      <c r="S94" s="78">
        <v>100.16447274695076</v>
      </c>
      <c r="T94" s="78">
        <v>100.3967094596203</v>
      </c>
      <c r="U94" s="78">
        <v>101.79219181942562</v>
      </c>
      <c r="V94" s="83">
        <v>99.626339720013064</v>
      </c>
      <c r="W94" s="53"/>
      <c r="X94" s="53"/>
      <c r="Y94" s="53"/>
      <c r="Z94" s="3"/>
      <c r="AA94" s="3"/>
      <c r="AB94" s="3"/>
      <c r="AC94" s="53"/>
    </row>
    <row r="95" spans="1:29">
      <c r="A95" s="55"/>
      <c r="B95" s="8">
        <v>2014</v>
      </c>
      <c r="C95" s="87">
        <v>30.793500000000002</v>
      </c>
      <c r="D95" s="87">
        <v>59.485316747880425</v>
      </c>
      <c r="E95" s="87">
        <v>26.235749999999999</v>
      </c>
      <c r="F95" s="87">
        <v>2.0382500000000001</v>
      </c>
      <c r="G95" s="87">
        <v>6.2084728163784284</v>
      </c>
      <c r="H95" s="87">
        <v>63.423262495666208</v>
      </c>
      <c r="I95" s="87">
        <v>32.175000000000004</v>
      </c>
      <c r="J95" s="87">
        <v>990.78637500000013</v>
      </c>
      <c r="K95" s="93">
        <v>46.157183248018541</v>
      </c>
      <c r="L95" s="78">
        <f t="shared" si="3"/>
        <v>894.85700000000008</v>
      </c>
      <c r="M95" s="87">
        <v>744.54600000000005</v>
      </c>
      <c r="N95" s="87">
        <v>150.31100000000001</v>
      </c>
      <c r="O95" s="87">
        <v>115.13800000000001</v>
      </c>
      <c r="P95" s="87">
        <v>2.0571654592884236</v>
      </c>
      <c r="Q95" s="87">
        <v>109.84443894782412</v>
      </c>
      <c r="R95" s="78">
        <v>109.1616452325307</v>
      </c>
      <c r="S95" s="78">
        <v>100.57478301375724</v>
      </c>
      <c r="T95" s="78">
        <v>101.20206559741419</v>
      </c>
      <c r="U95" s="78">
        <v>101.53828603607825</v>
      </c>
      <c r="V95" s="83">
        <v>99.318825048686477</v>
      </c>
      <c r="W95" s="53"/>
      <c r="X95" s="53"/>
      <c r="Y95" s="53"/>
      <c r="Z95" s="53"/>
      <c r="AA95" s="53"/>
      <c r="AB95" s="53"/>
      <c r="AC95" s="53"/>
    </row>
    <row r="96" spans="1:29">
      <c r="A96" s="7"/>
      <c r="B96" s="8">
        <v>2015</v>
      </c>
      <c r="C96" s="87">
        <v>31.314499999999999</v>
      </c>
      <c r="D96" s="87">
        <v>60.03424881098514</v>
      </c>
      <c r="E96" s="87">
        <v>26.739750000000001</v>
      </c>
      <c r="F96" s="87">
        <v>1.796</v>
      </c>
      <c r="G96" s="87">
        <v>5.4249151998909309</v>
      </c>
      <c r="H96" s="87">
        <v>63.477698473788053</v>
      </c>
      <c r="I96" s="87">
        <v>32.099999999999994</v>
      </c>
      <c r="J96" s="87">
        <v>1005.2058499999999</v>
      </c>
      <c r="K96" s="93">
        <v>46.502780399811947</v>
      </c>
      <c r="L96" s="78">
        <f t="shared" si="3"/>
        <v>924.52099999999996</v>
      </c>
      <c r="M96" s="87">
        <v>769.01499999999999</v>
      </c>
      <c r="N96" s="87">
        <v>155.506</v>
      </c>
      <c r="O96" s="87">
        <v>122.188</v>
      </c>
      <c r="P96" s="87">
        <v>1.3396540878639396</v>
      </c>
      <c r="Q96" s="87">
        <v>111.31597446447982</v>
      </c>
      <c r="R96" s="78">
        <v>110.882501043668</v>
      </c>
      <c r="S96" s="78">
        <v>101.33785861117877</v>
      </c>
      <c r="T96" s="78">
        <v>101.72786337762076</v>
      </c>
      <c r="U96" s="78">
        <v>101.92919157604439</v>
      </c>
      <c r="V96" s="83">
        <v>100.97906890180708</v>
      </c>
      <c r="W96" s="53"/>
      <c r="X96" s="53"/>
      <c r="Y96" s="53"/>
      <c r="Z96" s="53"/>
      <c r="AA96" s="53"/>
      <c r="AB96" s="53"/>
      <c r="AC96" s="53"/>
    </row>
    <row r="97" spans="1:29">
      <c r="A97" s="7"/>
      <c r="B97" s="8">
        <v>2016</v>
      </c>
      <c r="C97" s="87">
        <v>31.77525</v>
      </c>
      <c r="D97" s="87">
        <v>60.459066770059259</v>
      </c>
      <c r="E97" s="87">
        <v>27.003</v>
      </c>
      <c r="F97" s="87">
        <v>1.6532500000000001</v>
      </c>
      <c r="G97" s="87">
        <v>4.9458654730055498</v>
      </c>
      <c r="H97" s="87">
        <v>63.604863135151575</v>
      </c>
      <c r="I97" s="87">
        <v>32.049999999999997</v>
      </c>
      <c r="J97" s="87">
        <v>1018.395</v>
      </c>
      <c r="K97" s="93">
        <v>46.281942816114316</v>
      </c>
      <c r="L97" s="78">
        <f t="shared" si="3"/>
        <v>961.61500000000001</v>
      </c>
      <c r="M97" s="87">
        <v>795.58699999999999</v>
      </c>
      <c r="N97" s="87">
        <v>166.02799999999999</v>
      </c>
      <c r="O97" s="87">
        <v>126.185</v>
      </c>
      <c r="P97" s="87">
        <v>2.4467518241077402</v>
      </c>
      <c r="Q97" s="87">
        <v>114.03960010021279</v>
      </c>
      <c r="R97" s="78">
        <v>113.77273676144476</v>
      </c>
      <c r="S97" s="78">
        <v>101.94284071857371</v>
      </c>
      <c r="T97" s="78">
        <v>102.1787004190311</v>
      </c>
      <c r="U97" s="78">
        <v>103.17955675550816</v>
      </c>
      <c r="V97" s="83">
        <v>102.73216558787392</v>
      </c>
      <c r="W97" s="53"/>
      <c r="X97" s="53"/>
      <c r="Y97" s="53"/>
      <c r="Z97" s="53"/>
      <c r="AA97" s="53"/>
      <c r="AB97" s="53"/>
      <c r="AC97" s="53"/>
    </row>
    <row r="98" spans="1:29">
      <c r="A98" s="7"/>
      <c r="B98" s="8">
        <v>2017</v>
      </c>
      <c r="C98" s="87">
        <v>32.087000000000003</v>
      </c>
      <c r="D98" s="87">
        <v>60.712135875000001</v>
      </c>
      <c r="E98" s="87">
        <v>27.289249999999999</v>
      </c>
      <c r="F98" s="87">
        <v>1.5009999999999999</v>
      </c>
      <c r="G98" s="87">
        <v>4.4689089449999999</v>
      </c>
      <c r="H98" s="87">
        <v>63.552276275000004</v>
      </c>
      <c r="I98" s="87">
        <v>32.100000000000009</v>
      </c>
      <c r="J98" s="87">
        <v>1029.9857750000001</v>
      </c>
      <c r="K98" s="93">
        <v>46.360976949620692</v>
      </c>
      <c r="L98" s="78">
        <f t="shared" si="3"/>
        <v>999.375</v>
      </c>
      <c r="M98" s="87">
        <v>827.59199999999998</v>
      </c>
      <c r="N98" s="87">
        <v>171.78299999999999</v>
      </c>
      <c r="O98" s="87">
        <v>137.86699999999999</v>
      </c>
      <c r="P98" s="87">
        <v>2.9316707719318602</v>
      </c>
      <c r="Q98" s="87">
        <v>117.38286572477868</v>
      </c>
      <c r="R98" s="78">
        <v>116.92576733799993</v>
      </c>
      <c r="S98" s="78">
        <v>103.47590533897653</v>
      </c>
      <c r="T98" s="78">
        <v>103.87251303036227</v>
      </c>
      <c r="U98" s="78">
        <v>104.0506471958668</v>
      </c>
      <c r="V98" s="83">
        <v>103.63546292255563</v>
      </c>
      <c r="W98" s="53"/>
      <c r="X98" s="53"/>
      <c r="Y98" s="53"/>
      <c r="Z98" s="53"/>
      <c r="AA98" s="53"/>
      <c r="AB98" s="53"/>
      <c r="AC98" s="53"/>
    </row>
    <row r="99" spans="1:29">
      <c r="A99" s="7"/>
      <c r="B99" s="8">
        <v>2018</v>
      </c>
      <c r="C99" s="87">
        <v>32.45825</v>
      </c>
      <c r="D99" s="87">
        <v>61.08827685</v>
      </c>
      <c r="E99" s="87">
        <v>27.67775</v>
      </c>
      <c r="F99" s="87">
        <v>1.4095</v>
      </c>
      <c r="G99" s="87">
        <v>4.1618643525000003</v>
      </c>
      <c r="H99" s="87">
        <v>63.741091775000001</v>
      </c>
      <c r="I99" s="87">
        <v>32</v>
      </c>
      <c r="J99" s="87">
        <v>1038.6672249999999</v>
      </c>
      <c r="K99" s="93">
        <v>46.715333893353353</v>
      </c>
      <c r="L99" s="78">
        <f t="shared" si="3"/>
        <v>1041.9549999999999</v>
      </c>
      <c r="M99" s="87">
        <v>862.89599999999996</v>
      </c>
      <c r="N99" s="87">
        <v>179.059</v>
      </c>
      <c r="O99" s="87">
        <v>142.56</v>
      </c>
      <c r="P99" s="87">
        <v>2.8023374981067217</v>
      </c>
      <c r="Q99" s="87">
        <v>120.67232978733642</v>
      </c>
      <c r="R99" s="78">
        <v>120.57805452969006</v>
      </c>
      <c r="S99" s="78">
        <v>104.04993644515929</v>
      </c>
      <c r="T99" s="78">
        <v>104.12591918546383</v>
      </c>
      <c r="U99" s="78">
        <v>104.77404285009676</v>
      </c>
      <c r="V99" s="83">
        <v>104.35229105473296</v>
      </c>
      <c r="W99" s="53"/>
      <c r="X99" s="53"/>
      <c r="Y99" s="53"/>
      <c r="Z99" s="53"/>
      <c r="AA99" s="53"/>
      <c r="AB99" s="53"/>
      <c r="AC99" s="53"/>
    </row>
    <row r="100" spans="1:29">
      <c r="A100" s="7"/>
      <c r="B100" s="8">
        <v>2019</v>
      </c>
      <c r="C100" s="87">
        <v>32.823250000000002</v>
      </c>
      <c r="D100" s="87">
        <v>61.420977024999999</v>
      </c>
      <c r="E100" s="87">
        <v>27.855499999999999</v>
      </c>
      <c r="F100" s="87">
        <v>1.3405</v>
      </c>
      <c r="G100" s="87">
        <v>3.9237682449999998</v>
      </c>
      <c r="H100" s="87">
        <v>63.929423524999997</v>
      </c>
      <c r="I100" s="87">
        <v>32.075000000000003</v>
      </c>
      <c r="J100" s="87">
        <v>1052.79665</v>
      </c>
      <c r="K100" s="93">
        <v>46.688759360783131</v>
      </c>
      <c r="L100" s="78">
        <f t="shared" si="3"/>
        <v>1087.539</v>
      </c>
      <c r="M100" s="87">
        <v>892.81899999999996</v>
      </c>
      <c r="N100" s="87">
        <v>194.72</v>
      </c>
      <c r="O100" s="87">
        <v>150.17099999999999</v>
      </c>
      <c r="P100" s="87">
        <v>2.8074984710746653</v>
      </c>
      <c r="Q100" s="87">
        <v>124.06020360112608</v>
      </c>
      <c r="R100" s="78">
        <v>123.673421984287</v>
      </c>
      <c r="S100" s="78">
        <v>104.33750035654371</v>
      </c>
      <c r="T100" s="78">
        <v>104.65835603089369</v>
      </c>
      <c r="U100" s="78">
        <v>106.46303434635784</v>
      </c>
      <c r="V100" s="83">
        <v>106.61701394994812</v>
      </c>
      <c r="W100" s="53"/>
      <c r="X100" s="53"/>
      <c r="Y100" s="53"/>
      <c r="Z100" s="53"/>
      <c r="AA100" s="53"/>
      <c r="AB100" s="53"/>
      <c r="AC100" s="53"/>
    </row>
    <row r="101" spans="1:29">
      <c r="A101" s="7"/>
      <c r="B101" s="8">
        <v>2020</v>
      </c>
      <c r="C101" s="87">
        <v>32.530749999999998</v>
      </c>
      <c r="D101" s="87">
        <v>60.667826824999999</v>
      </c>
      <c r="E101" s="87">
        <v>27.917000000000002</v>
      </c>
      <c r="F101" s="87">
        <v>1.59</v>
      </c>
      <c r="G101" s="87">
        <v>4.6614374000000005</v>
      </c>
      <c r="H101" s="87">
        <v>63.632610150000005</v>
      </c>
      <c r="I101" s="87">
        <v>28.950000000000003</v>
      </c>
      <c r="J101" s="87">
        <v>941.94527500000004</v>
      </c>
      <c r="K101" s="93">
        <v>49.762057284934379</v>
      </c>
      <c r="L101" s="78">
        <f t="shared" si="3"/>
        <v>1094.944</v>
      </c>
      <c r="M101" s="87">
        <v>894.61</v>
      </c>
      <c r="N101" s="87">
        <v>200.334</v>
      </c>
      <c r="O101" s="87">
        <v>152.52699999999999</v>
      </c>
      <c r="P101" s="87">
        <v>-2.0137222192140314E-2</v>
      </c>
      <c r="Q101" s="87">
        <v>124.03522132227489</v>
      </c>
      <c r="R101" s="78">
        <v>136.99572372296163</v>
      </c>
      <c r="S101" s="78">
        <v>104.48582545891117</v>
      </c>
      <c r="T101" s="78">
        <v>94.659398710498252</v>
      </c>
      <c r="U101" s="78">
        <v>101.10462194896714</v>
      </c>
      <c r="V101" s="83">
        <v>106.47456961141802</v>
      </c>
      <c r="W101" s="53"/>
      <c r="X101" s="53"/>
      <c r="Y101" s="53"/>
      <c r="Z101" s="53"/>
      <c r="AA101" s="53"/>
      <c r="AB101" s="53"/>
      <c r="AC101" s="53"/>
    </row>
    <row r="102" spans="1:29">
      <c r="A102" s="7"/>
      <c r="B102" s="8">
        <v>2021</v>
      </c>
      <c r="C102" s="87">
        <v>32.492750000000001</v>
      </c>
      <c r="D102" s="87">
        <v>60.265246075000007</v>
      </c>
      <c r="E102" s="87">
        <v>28.236249999999998</v>
      </c>
      <c r="F102" s="87">
        <v>1.5727500000000001</v>
      </c>
      <c r="G102" s="87">
        <v>4.6176727875000001</v>
      </c>
      <c r="H102" s="87">
        <v>63.182832175000001</v>
      </c>
      <c r="I102" s="87">
        <v>30.975000000000001</v>
      </c>
      <c r="J102" s="87">
        <v>1006.6132749999999</v>
      </c>
      <c r="K102" s="93">
        <v>48.47971545642686</v>
      </c>
      <c r="L102" s="78">
        <f t="shared" si="3"/>
        <v>1156.152</v>
      </c>
      <c r="M102" s="87">
        <v>949.97400000000005</v>
      </c>
      <c r="N102" s="87">
        <v>206.178</v>
      </c>
      <c r="O102" s="87">
        <v>157.34100000000001</v>
      </c>
      <c r="P102" s="87">
        <v>4.9880087752598001</v>
      </c>
      <c r="Q102" s="87">
        <v>130.22210904624288</v>
      </c>
      <c r="R102" s="78">
        <v>134.42621264741294</v>
      </c>
      <c r="S102" s="78">
        <v>106.28281713735119</v>
      </c>
      <c r="T102" s="78">
        <v>102.99131754181163</v>
      </c>
      <c r="U102" s="78">
        <v>106.26220845641342</v>
      </c>
      <c r="V102" s="83">
        <v>108.73375675042908</v>
      </c>
      <c r="W102" s="53"/>
      <c r="X102" s="53"/>
      <c r="Y102" s="53"/>
      <c r="Z102" s="53"/>
      <c r="AA102" s="53"/>
      <c r="AB102" s="53"/>
      <c r="AC102" s="53"/>
    </row>
    <row r="103" spans="1:29">
      <c r="A103" s="7"/>
      <c r="B103" s="8">
        <v>2022</v>
      </c>
      <c r="C103" s="87">
        <v>32.929000000000002</v>
      </c>
      <c r="D103" s="87">
        <v>60.569380300000006</v>
      </c>
      <c r="E103" s="87">
        <v>28.675746330000003</v>
      </c>
      <c r="F103" s="87">
        <v>1.32</v>
      </c>
      <c r="G103" s="87">
        <v>3.8540273274999999</v>
      </c>
      <c r="H103" s="87">
        <v>62.997411899999996</v>
      </c>
      <c r="I103" s="87">
        <v>31.789718643797702</v>
      </c>
      <c r="J103" s="87">
        <v>1046.7910999999999</v>
      </c>
      <c r="K103" s="93">
        <v>47.122464216608186</v>
      </c>
      <c r="L103" s="78">
        <f t="shared" si="3"/>
        <v>1243.1759999999999</v>
      </c>
      <c r="M103" s="87">
        <v>1020.391</v>
      </c>
      <c r="N103" s="87">
        <v>222.785</v>
      </c>
      <c r="O103" s="87">
        <v>160.489</v>
      </c>
      <c r="P103" s="87">
        <v>5.7662700410838541</v>
      </c>
      <c r="Q103" s="87">
        <v>137.73106750704389</v>
      </c>
      <c r="R103" s="78">
        <v>138.53381128923442</v>
      </c>
      <c r="S103" s="78">
        <v>106.66653195196287</v>
      </c>
      <c r="T103" s="78">
        <v>106.04278785505345</v>
      </c>
      <c r="U103" s="78">
        <v>106.72539961766819</v>
      </c>
      <c r="V103" s="83">
        <v>106.74331035299875</v>
      </c>
      <c r="W103" s="53"/>
      <c r="X103" s="53"/>
      <c r="Y103" s="53"/>
      <c r="Z103" s="53"/>
      <c r="AA103" s="53"/>
      <c r="AB103" s="53"/>
      <c r="AC103" s="53"/>
    </row>
    <row r="104" spans="1:29">
      <c r="A104" s="7"/>
      <c r="B104" s="8">
        <v>2023</v>
      </c>
      <c r="C104" s="87">
        <v>33.144449049999999</v>
      </c>
      <c r="D104" s="87">
        <v>60.482810224999994</v>
      </c>
      <c r="E104" s="87">
        <v>28.812584724999994</v>
      </c>
      <c r="F104" s="87">
        <v>1.4285421025</v>
      </c>
      <c r="G104" s="87">
        <v>4.1319121625000008</v>
      </c>
      <c r="H104" s="87">
        <v>63.089558525000001</v>
      </c>
      <c r="I104" s="87">
        <v>31.60333180276659</v>
      </c>
      <c r="J104" s="87">
        <v>1047.4798925</v>
      </c>
      <c r="K104" s="93">
        <v>46.757820941412866</v>
      </c>
      <c r="L104" s="78">
        <f t="shared" si="3"/>
        <v>1323.1648671999999</v>
      </c>
      <c r="M104" s="87">
        <v>1095.119921</v>
      </c>
      <c r="N104" s="87">
        <v>228.0449462</v>
      </c>
      <c r="O104" s="87">
        <v>169.54291309999999</v>
      </c>
      <c r="P104" s="87">
        <v>6.81385018953371</v>
      </c>
      <c r="Q104" s="87">
        <v>147.11585611141936</v>
      </c>
      <c r="R104" s="78">
        <v>148.84599916616509</v>
      </c>
      <c r="S104" s="78">
        <v>106.88254105341539</v>
      </c>
      <c r="T104" s="78">
        <v>105.63393676039104</v>
      </c>
      <c r="U104" s="78">
        <v>103.85761521102242</v>
      </c>
      <c r="V104" s="83">
        <v>105.62764124075186</v>
      </c>
      <c r="W104" s="53"/>
      <c r="X104" s="53"/>
      <c r="Y104" s="53"/>
      <c r="Z104" s="53"/>
      <c r="AA104" s="53"/>
      <c r="AB104" s="53"/>
      <c r="AC104" s="53"/>
    </row>
    <row r="105" spans="1:29">
      <c r="A105" s="7"/>
      <c r="B105" s="8">
        <v>2024</v>
      </c>
      <c r="C105" s="87">
        <v>33.244227999999993</v>
      </c>
      <c r="D105" s="87">
        <v>60.070909800000003</v>
      </c>
      <c r="E105" s="87">
        <v>28.905608144999995</v>
      </c>
      <c r="F105" s="87">
        <v>1.5441403850000002</v>
      </c>
      <c r="G105" s="87">
        <v>4.4385187474999999</v>
      </c>
      <c r="H105" s="87">
        <v>62.861000924999999</v>
      </c>
      <c r="I105" s="87">
        <v>31.638586734938841</v>
      </c>
      <c r="J105" s="87">
        <v>1051.801755</v>
      </c>
      <c r="K105" s="93">
        <v>47.518795534334487</v>
      </c>
      <c r="L105" s="78">
        <f t="shared" si="3"/>
        <v>1372.462534</v>
      </c>
      <c r="M105" s="87">
        <v>1137.992929</v>
      </c>
      <c r="N105" s="87">
        <v>234.46960499999997</v>
      </c>
      <c r="O105" s="87">
        <v>176.5482289</v>
      </c>
      <c r="P105" s="87">
        <v>3.5804976556187862</v>
      </c>
      <c r="Q105" s="87">
        <v>152.38333589053224</v>
      </c>
      <c r="R105" s="78">
        <v>154.00362873095909</v>
      </c>
      <c r="S105" s="78">
        <v>107.24025253405617</v>
      </c>
      <c r="T105" s="78">
        <v>106.10862674374661</v>
      </c>
      <c r="U105" s="78">
        <v>106.58188342502835</v>
      </c>
      <c r="V105" s="83">
        <v>106.86521469019027</v>
      </c>
      <c r="W105" s="53"/>
      <c r="X105" s="53"/>
      <c r="Y105" s="53"/>
      <c r="Z105" s="53"/>
      <c r="AA105" s="53"/>
      <c r="AB105" s="53"/>
      <c r="AC105" s="53"/>
    </row>
    <row r="106" spans="1:29">
      <c r="A106" s="7"/>
      <c r="B106" s="8">
        <v>2025</v>
      </c>
      <c r="C106" s="87">
        <v>33.522257425000006</v>
      </c>
      <c r="D106" s="87">
        <v>60.067106724999995</v>
      </c>
      <c r="E106" s="87">
        <v>29.108805455000002</v>
      </c>
      <c r="F106" s="87">
        <v>1.551276315</v>
      </c>
      <c r="G106" s="87">
        <v>4.4230439774999999</v>
      </c>
      <c r="H106" s="87">
        <v>62.846852200000001</v>
      </c>
      <c r="I106" s="87">
        <v>31.690707822100748</v>
      </c>
      <c r="J106" s="87">
        <v>1062.3451649999997</v>
      </c>
      <c r="K106" s="93">
        <v>47.469794818249341</v>
      </c>
      <c r="L106" s="78">
        <f t="shared" si="3"/>
        <v>1409.0970207999999</v>
      </c>
      <c r="M106" s="87">
        <v>1169.9507879999999</v>
      </c>
      <c r="N106" s="87">
        <v>239.14623280000001</v>
      </c>
      <c r="O106" s="87">
        <v>183.35207450000001</v>
      </c>
      <c r="P106" s="87">
        <v>2.0906004372949427</v>
      </c>
      <c r="Q106" s="87">
        <v>155.56906257702431</v>
      </c>
      <c r="R106" s="78">
        <v>156.96464729737963</v>
      </c>
      <c r="S106" s="78">
        <v>108.14461583625884</v>
      </c>
      <c r="T106" s="78">
        <v>107.17993730220685</v>
      </c>
      <c r="U106" s="78">
        <v>107.57166820727153</v>
      </c>
      <c r="V106" s="83">
        <v>107.23922464542784</v>
      </c>
      <c r="W106" s="3"/>
      <c r="X106" s="27"/>
      <c r="Y106" s="53"/>
      <c r="Z106" s="53"/>
      <c r="AA106" s="53"/>
      <c r="AB106" s="53"/>
      <c r="AC106" s="53"/>
    </row>
    <row r="107" spans="1:29">
      <c r="A107" s="7"/>
      <c r="B107" s="8">
        <v>2026</v>
      </c>
      <c r="C107" s="87">
        <v>33.826420774999995</v>
      </c>
      <c r="D107" s="87">
        <v>60.161969525000004</v>
      </c>
      <c r="E107" s="87">
        <v>29.310768889999999</v>
      </c>
      <c r="F107" s="87">
        <v>1.4952346024999998</v>
      </c>
      <c r="G107" s="87">
        <v>4.2332633500000005</v>
      </c>
      <c r="H107" s="87">
        <v>62.82136655</v>
      </c>
      <c r="I107" s="87">
        <v>31.692052215795702</v>
      </c>
      <c r="J107" s="87">
        <v>1072.02802</v>
      </c>
      <c r="K107" s="93">
        <v>47.125975198568099</v>
      </c>
      <c r="L107" s="78">
        <f t="shared" si="3"/>
        <v>1449.6315678999999</v>
      </c>
      <c r="M107" s="87">
        <v>1202.085767</v>
      </c>
      <c r="N107" s="87">
        <v>247.54580089999999</v>
      </c>
      <c r="O107" s="87">
        <v>191.42319889999999</v>
      </c>
      <c r="P107" s="87">
        <v>2.0387273067406841</v>
      </c>
      <c r="Q107" s="87">
        <v>158.74069153662262</v>
      </c>
      <c r="R107" s="78">
        <v>160.15793415087526</v>
      </c>
      <c r="S107" s="78">
        <v>109.32531315135715</v>
      </c>
      <c r="T107" s="78">
        <v>108.35444048060131</v>
      </c>
      <c r="U107" s="78">
        <v>108.08868690311644</v>
      </c>
      <c r="V107" s="83">
        <v>107.71708403254014</v>
      </c>
      <c r="W107" s="53"/>
      <c r="X107" s="53"/>
      <c r="Y107" s="53"/>
      <c r="Z107" s="53"/>
      <c r="AA107" s="53"/>
      <c r="AB107" s="53"/>
      <c r="AC107" s="53"/>
    </row>
    <row r="108" spans="1:29">
      <c r="A108" s="7"/>
      <c r="B108" s="8">
        <v>2027</v>
      </c>
      <c r="C108" s="87">
        <v>34.098633374999999</v>
      </c>
      <c r="D108" s="87">
        <v>60.180887824999999</v>
      </c>
      <c r="E108" s="87">
        <v>29.483985794999995</v>
      </c>
      <c r="F108" s="87">
        <v>1.4811705249999998</v>
      </c>
      <c r="G108" s="87">
        <v>4.1629718374999998</v>
      </c>
      <c r="H108" s="87">
        <v>62.795027825000005</v>
      </c>
      <c r="I108" s="87">
        <v>31.651926888951522</v>
      </c>
      <c r="J108" s="87">
        <v>1079.2864375000001</v>
      </c>
      <c r="K108" s="93">
        <v>46.839300234401179</v>
      </c>
      <c r="L108" s="78">
        <f t="shared" si="3"/>
        <v>1489.8637999</v>
      </c>
      <c r="M108" s="87">
        <v>1236.4339689999999</v>
      </c>
      <c r="N108" s="87">
        <v>253.42983090000001</v>
      </c>
      <c r="O108" s="87">
        <v>200.02778789999999</v>
      </c>
      <c r="P108" s="87">
        <v>2.2531017805463627</v>
      </c>
      <c r="Q108" s="87">
        <v>162.31728088408587</v>
      </c>
      <c r="R108" s="78">
        <v>163.97406307924683</v>
      </c>
      <c r="S108" s="78">
        <v>110.57454386760851</v>
      </c>
      <c r="T108" s="78">
        <v>109.45361914039407</v>
      </c>
      <c r="U108" s="78">
        <v>108.43160918585599</v>
      </c>
      <c r="V108" s="83">
        <v>107.97301096362274</v>
      </c>
      <c r="W108" s="53"/>
      <c r="X108" s="53"/>
      <c r="Y108" s="53"/>
      <c r="Z108" s="53"/>
      <c r="AA108" s="53"/>
      <c r="AB108" s="53"/>
      <c r="AC108" s="53"/>
    </row>
    <row r="109" spans="1:29">
      <c r="A109" s="241"/>
      <c r="B109" s="8">
        <v>2028</v>
      </c>
      <c r="C109" s="87">
        <v>34.340044049999996</v>
      </c>
      <c r="D109" s="87">
        <v>60.151357699999998</v>
      </c>
      <c r="E109" s="87">
        <v>29.629625534999999</v>
      </c>
      <c r="F109" s="87">
        <v>1.4844392099999999</v>
      </c>
      <c r="G109" s="87">
        <v>4.1436527575</v>
      </c>
      <c r="H109" s="87">
        <v>62.751565274999997</v>
      </c>
      <c r="I109" s="87">
        <v>31.594615619878695</v>
      </c>
      <c r="J109" s="87">
        <v>1084.9593750000001</v>
      </c>
      <c r="K109" s="93">
        <v>46.673389070369808</v>
      </c>
      <c r="L109" s="78">
        <f t="shared" si="3"/>
        <v>1532.0729787</v>
      </c>
      <c r="M109" s="87">
        <v>1274.291209</v>
      </c>
      <c r="N109" s="87">
        <v>257.78176969999998</v>
      </c>
      <c r="O109" s="87">
        <v>209.39671910000004</v>
      </c>
      <c r="P109" s="87">
        <v>2.5552244449990491</v>
      </c>
      <c r="Q109" s="87">
        <v>166.46485172369384</v>
      </c>
      <c r="R109" s="78">
        <v>168.46901060306502</v>
      </c>
      <c r="S109" s="78">
        <v>111.86546392389803</v>
      </c>
      <c r="T109" s="78">
        <v>110.53085037509862</v>
      </c>
      <c r="U109" s="78">
        <v>108.91712484586007</v>
      </c>
      <c r="V109" s="83">
        <v>108.30407900577919</v>
      </c>
      <c r="W109" s="399"/>
      <c r="X109" s="53"/>
      <c r="Y109" s="53"/>
      <c r="Z109" s="53"/>
      <c r="AA109" s="53"/>
      <c r="AB109" s="53"/>
      <c r="AC109" s="53"/>
    </row>
    <row r="110" spans="1:29">
      <c r="A110" s="7"/>
      <c r="B110" s="56" t="s">
        <v>240</v>
      </c>
      <c r="C110" s="91">
        <v>29.548999999999999</v>
      </c>
      <c r="D110" s="91">
        <v>59.736251794100269</v>
      </c>
      <c r="E110" s="91">
        <v>25.711749999999999</v>
      </c>
      <c r="F110" s="91">
        <v>1.9395</v>
      </c>
      <c r="G110" s="91">
        <v>6.1577899502204616</v>
      </c>
      <c r="H110" s="91">
        <v>63.656176104391683</v>
      </c>
      <c r="I110" s="91">
        <v>31.799999999999997</v>
      </c>
      <c r="J110" s="91">
        <v>939.67295000000001</v>
      </c>
      <c r="K110" s="420">
        <v>47.47695684395476</v>
      </c>
      <c r="L110" s="91">
        <f>M110+N110</f>
        <v>788.779</v>
      </c>
      <c r="M110" s="91">
        <v>659.08500000000004</v>
      </c>
      <c r="N110" s="91">
        <v>129.69399999999999</v>
      </c>
      <c r="O110" s="91">
        <v>92.376000000000005</v>
      </c>
      <c r="P110" s="91">
        <v>-0.1592664989779724</v>
      </c>
      <c r="Q110" s="91">
        <v>100</v>
      </c>
      <c r="R110" s="91">
        <v>100</v>
      </c>
      <c r="S110" s="91">
        <v>100</v>
      </c>
      <c r="T110" s="91">
        <v>100</v>
      </c>
      <c r="U110" s="91">
        <v>100</v>
      </c>
      <c r="V110" s="92">
        <v>100</v>
      </c>
      <c r="W110" s="53"/>
      <c r="X110" s="53"/>
      <c r="Y110" s="53"/>
      <c r="Z110" s="53"/>
      <c r="AA110" s="53"/>
      <c r="AB110" s="53"/>
      <c r="AC110" s="53"/>
    </row>
    <row r="111" spans="1:29">
      <c r="A111" s="7"/>
      <c r="B111" s="8" t="s">
        <v>241</v>
      </c>
      <c r="C111" s="87">
        <v>29.06775</v>
      </c>
      <c r="D111" s="87">
        <v>58.279620561495207</v>
      </c>
      <c r="E111" s="87">
        <v>25.170249999999999</v>
      </c>
      <c r="F111" s="87">
        <v>2.4754999999999998</v>
      </c>
      <c r="G111" s="87">
        <v>7.8479615764832431</v>
      </c>
      <c r="H111" s="87">
        <v>63.24276780702413</v>
      </c>
      <c r="I111" s="87">
        <v>31.575000000000003</v>
      </c>
      <c r="J111" s="87">
        <v>917.81380000000013</v>
      </c>
      <c r="K111" s="88">
        <v>48.24968424619555</v>
      </c>
      <c r="L111" s="87">
        <f>M111+N111</f>
        <v>793.14699999999993</v>
      </c>
      <c r="M111" s="87">
        <v>657.00099999999998</v>
      </c>
      <c r="N111" s="87">
        <v>136.14599999999999</v>
      </c>
      <c r="O111" s="87">
        <v>94.813999999999993</v>
      </c>
      <c r="P111" s="87">
        <v>1.8283508937415816</v>
      </c>
      <c r="Q111" s="87">
        <v>101.82835089374156</v>
      </c>
      <c r="R111" s="87">
        <v>99.575216141232957</v>
      </c>
      <c r="S111" s="87">
        <v>99.434138589869207</v>
      </c>
      <c r="T111" s="87">
        <v>98.718997282105391</v>
      </c>
      <c r="U111" s="87">
        <v>101.50757009907171</v>
      </c>
      <c r="V111" s="89">
        <v>102.44299902714431</v>
      </c>
      <c r="W111" s="53"/>
      <c r="X111" s="53"/>
      <c r="Y111" s="53"/>
      <c r="Z111" s="53"/>
      <c r="AA111" s="53"/>
      <c r="AB111" s="53"/>
      <c r="AC111" s="53"/>
    </row>
    <row r="112" spans="1:29">
      <c r="A112" s="7"/>
      <c r="B112" s="8" t="s">
        <v>242</v>
      </c>
      <c r="C112" s="78">
        <v>29.3355</v>
      </c>
      <c r="D112" s="87">
        <v>58.291221488674168</v>
      </c>
      <c r="E112" s="87">
        <v>25.338750000000001</v>
      </c>
      <c r="F112" s="87">
        <v>2.4860000000000002</v>
      </c>
      <c r="G112" s="87">
        <v>7.8124148500192057</v>
      </c>
      <c r="H112" s="87">
        <v>63.23106003013946</v>
      </c>
      <c r="I112" s="87">
        <v>31.675000000000001</v>
      </c>
      <c r="J112" s="87">
        <v>929.204025</v>
      </c>
      <c r="K112" s="93">
        <v>47.105038680606597</v>
      </c>
      <c r="L112" s="78">
        <f t="shared" ref="L112:L130" si="4">M112+N112</f>
        <v>814.05</v>
      </c>
      <c r="M112" s="87">
        <v>666.774</v>
      </c>
      <c r="N112" s="87">
        <v>147.27600000000001</v>
      </c>
      <c r="O112" s="87">
        <v>99.706000000000003</v>
      </c>
      <c r="P112" s="87">
        <v>0.81263553935986277</v>
      </c>
      <c r="Q112" s="87">
        <v>102.65584426224817</v>
      </c>
      <c r="R112" s="78">
        <v>100.93179268573888</v>
      </c>
      <c r="S112" s="78">
        <v>100.66607820653915</v>
      </c>
      <c r="T112" s="78">
        <v>100.25941966999677</v>
      </c>
      <c r="U112" s="78">
        <v>102.61514057646622</v>
      </c>
      <c r="V112" s="83">
        <v>102.30608378109837</v>
      </c>
      <c r="W112" s="53"/>
      <c r="X112" s="53"/>
      <c r="Y112" s="53"/>
      <c r="Z112" s="53"/>
      <c r="AA112" s="53"/>
      <c r="AB112" s="53"/>
      <c r="AC112" s="53"/>
    </row>
    <row r="113" spans="1:29" ht="15" customHeight="1">
      <c r="A113" s="7"/>
      <c r="B113" s="8" t="s">
        <v>243</v>
      </c>
      <c r="C113" s="78">
        <v>29.385750000000002</v>
      </c>
      <c r="D113" s="87">
        <v>57.908549377630813</v>
      </c>
      <c r="E113" s="87">
        <v>25.2775</v>
      </c>
      <c r="F113" s="87">
        <v>2.6320000000000001</v>
      </c>
      <c r="G113" s="87">
        <v>8.2204134370725956</v>
      </c>
      <c r="H113" s="87">
        <v>63.095121987814593</v>
      </c>
      <c r="I113" s="87">
        <v>31.574999999999999</v>
      </c>
      <c r="J113" s="87">
        <v>927.84984999999995</v>
      </c>
      <c r="K113" s="93">
        <v>46.406710184734557</v>
      </c>
      <c r="L113" s="78">
        <f t="shared" si="4"/>
        <v>824.87400000000002</v>
      </c>
      <c r="M113" s="87">
        <v>675.70600000000002</v>
      </c>
      <c r="N113" s="87">
        <v>149.16800000000001</v>
      </c>
      <c r="O113" s="87">
        <v>100.47499999999999</v>
      </c>
      <c r="P113" s="87">
        <v>1.5851406335210871</v>
      </c>
      <c r="Q113" s="87">
        <v>104.28308376233319</v>
      </c>
      <c r="R113" s="78">
        <v>101.33950799547591</v>
      </c>
      <c r="S113" s="78">
        <v>101.8296041502488</v>
      </c>
      <c r="T113" s="78">
        <v>101.09789951285187</v>
      </c>
      <c r="U113" s="78">
        <v>103.27744238466578</v>
      </c>
      <c r="V113" s="83">
        <v>100.61486506625516</v>
      </c>
      <c r="W113" s="53"/>
      <c r="X113" s="53"/>
      <c r="Y113" s="53"/>
      <c r="Z113" s="53"/>
      <c r="AA113" s="53"/>
      <c r="AB113" s="53"/>
      <c r="AC113" s="53"/>
    </row>
    <row r="114" spans="1:29" ht="15" customHeight="1">
      <c r="A114" s="7"/>
      <c r="B114" s="8" t="s">
        <v>244</v>
      </c>
      <c r="C114" s="78">
        <v>29.815000000000001</v>
      </c>
      <c r="D114" s="87">
        <v>58.354575746448873</v>
      </c>
      <c r="E114" s="87">
        <v>25.59075</v>
      </c>
      <c r="F114" s="87">
        <v>2.552</v>
      </c>
      <c r="G114" s="87">
        <v>7.8847185043754031</v>
      </c>
      <c r="H114" s="87">
        <v>63.349475186784879</v>
      </c>
      <c r="I114" s="87">
        <v>31.9</v>
      </c>
      <c r="J114" s="87">
        <v>951.10562499999992</v>
      </c>
      <c r="K114" s="93">
        <v>45.867557092351753</v>
      </c>
      <c r="L114" s="78">
        <f t="shared" si="4"/>
        <v>843.48099999999999</v>
      </c>
      <c r="M114" s="87">
        <v>688.81100000000004</v>
      </c>
      <c r="N114" s="87">
        <v>154.66999999999999</v>
      </c>
      <c r="O114" s="87">
        <v>103.374</v>
      </c>
      <c r="P114" s="87">
        <v>0.69163749125942253</v>
      </c>
      <c r="Q114" s="87">
        <v>105.00434466667495</v>
      </c>
      <c r="R114" s="78">
        <v>100.97877274731054</v>
      </c>
      <c r="S114" s="78">
        <v>100.73254952845797</v>
      </c>
      <c r="T114" s="78">
        <v>101.03815595222862</v>
      </c>
      <c r="U114" s="78">
        <v>102.54403916506904</v>
      </c>
      <c r="V114" s="83">
        <v>99.943724249668136</v>
      </c>
      <c r="W114" s="53"/>
      <c r="X114" s="53"/>
      <c r="Y114" s="53"/>
      <c r="Z114" s="53"/>
      <c r="AA114" s="53"/>
      <c r="AB114" s="53"/>
      <c r="AC114" s="53"/>
    </row>
    <row r="115" spans="1:29" ht="15" customHeight="1">
      <c r="A115" s="7"/>
      <c r="B115" s="8" t="s">
        <v>245</v>
      </c>
      <c r="C115" s="78">
        <v>30.25525</v>
      </c>
      <c r="D115" s="87">
        <v>58.785069581733822</v>
      </c>
      <c r="E115" s="87">
        <v>25.894500000000001</v>
      </c>
      <c r="F115" s="87">
        <v>2.4015</v>
      </c>
      <c r="G115" s="87">
        <v>7.354958012237951</v>
      </c>
      <c r="H115" s="87">
        <v>63.451670577552377</v>
      </c>
      <c r="I115" s="87">
        <v>32.075000000000003</v>
      </c>
      <c r="J115" s="87">
        <v>970.439525</v>
      </c>
      <c r="K115" s="93">
        <v>46.717390700902151</v>
      </c>
      <c r="L115" s="78">
        <f t="shared" si="4"/>
        <v>884.66</v>
      </c>
      <c r="M115" s="87">
        <v>730.02</v>
      </c>
      <c r="N115" s="87">
        <v>154.63999999999999</v>
      </c>
      <c r="O115" s="87">
        <v>111.477</v>
      </c>
      <c r="P115" s="87">
        <v>4.7394210511251034</v>
      </c>
      <c r="Q115" s="87">
        <v>109.98094268240331</v>
      </c>
      <c r="R115" s="78">
        <v>104.21217850960704</v>
      </c>
      <c r="S115" s="78">
        <v>101.01844770768344</v>
      </c>
      <c r="T115" s="78">
        <v>101.88177050055087</v>
      </c>
      <c r="U115" s="78">
        <v>104.4528938380322</v>
      </c>
      <c r="V115" s="83">
        <v>101.6104665143171</v>
      </c>
      <c r="W115" s="53"/>
      <c r="X115" s="53"/>
      <c r="Y115" s="53"/>
      <c r="Z115" s="53"/>
      <c r="AA115" s="53"/>
      <c r="AB115" s="53"/>
      <c r="AC115" s="53"/>
    </row>
    <row r="116" spans="1:29" ht="15" customHeight="1">
      <c r="A116" s="7"/>
      <c r="B116" s="8" t="s">
        <v>246</v>
      </c>
      <c r="C116" s="78">
        <v>30.94725</v>
      </c>
      <c r="D116" s="87">
        <v>59.669043045565935</v>
      </c>
      <c r="E116" s="87">
        <v>26.402999999999999</v>
      </c>
      <c r="F116" s="87">
        <v>1.9424999999999999</v>
      </c>
      <c r="G116" s="87">
        <v>5.9066640660076892</v>
      </c>
      <c r="H116" s="87">
        <v>63.414753928820659</v>
      </c>
      <c r="I116" s="87">
        <v>32.175000000000004</v>
      </c>
      <c r="J116" s="87">
        <v>995.72175000000016</v>
      </c>
      <c r="K116" s="93">
        <v>45.96713600034056</v>
      </c>
      <c r="L116" s="78">
        <f t="shared" si="4"/>
        <v>899.29</v>
      </c>
      <c r="M116" s="87">
        <v>748.93700000000001</v>
      </c>
      <c r="N116" s="87">
        <v>150.35300000000001</v>
      </c>
      <c r="O116" s="87">
        <v>114.905</v>
      </c>
      <c r="P116" s="87">
        <v>0.61547508052108846</v>
      </c>
      <c r="Q116" s="87">
        <v>110.65784797793569</v>
      </c>
      <c r="R116" s="78">
        <v>105.44013850140686</v>
      </c>
      <c r="S116" s="78">
        <v>101.4830898278764</v>
      </c>
      <c r="T116" s="78">
        <v>102.66952626500358</v>
      </c>
      <c r="U116" s="78">
        <v>102.94319674544202</v>
      </c>
      <c r="V116" s="83">
        <v>100.46318227490086</v>
      </c>
      <c r="W116" s="53"/>
      <c r="X116" s="53"/>
      <c r="Y116" s="53"/>
      <c r="Z116" s="53"/>
      <c r="AA116" s="53"/>
      <c r="AB116" s="53"/>
      <c r="AC116" s="53"/>
    </row>
    <row r="117" spans="1:29" ht="15" customHeight="1">
      <c r="A117" s="7"/>
      <c r="B117" s="8" t="s">
        <v>247</v>
      </c>
      <c r="C117" s="78">
        <v>31.41825</v>
      </c>
      <c r="D117" s="87">
        <v>60.114915491540877</v>
      </c>
      <c r="E117" s="87">
        <v>26.796250000000001</v>
      </c>
      <c r="F117" s="87">
        <v>1.7622500000000001</v>
      </c>
      <c r="G117" s="87">
        <v>5.3118801288915671</v>
      </c>
      <c r="H117" s="87">
        <v>63.487063693592511</v>
      </c>
      <c r="I117" s="87">
        <v>32.1</v>
      </c>
      <c r="J117" s="87">
        <v>1008.5362250000001</v>
      </c>
      <c r="K117" s="93">
        <v>46.605672546381129</v>
      </c>
      <c r="L117" s="78">
        <f t="shared" si="4"/>
        <v>932.37599999999998</v>
      </c>
      <c r="M117" s="87">
        <v>775.62800000000004</v>
      </c>
      <c r="N117" s="87">
        <v>156.74799999999999</v>
      </c>
      <c r="O117" s="87">
        <v>124.53400000000001</v>
      </c>
      <c r="P117" s="87">
        <v>2.0439935554732003</v>
      </c>
      <c r="Q117" s="87">
        <v>112.91968725923</v>
      </c>
      <c r="R117" s="78">
        <v>107.95463761140573</v>
      </c>
      <c r="S117" s="78">
        <v>102.24469266215347</v>
      </c>
      <c r="T117" s="78">
        <v>103.19575658504652</v>
      </c>
      <c r="U117" s="78">
        <v>104.16363681128465</v>
      </c>
      <c r="V117" s="83">
        <v>102.72535644119021</v>
      </c>
      <c r="W117" s="53"/>
      <c r="X117" s="53"/>
      <c r="Y117" s="53"/>
      <c r="Z117" s="53"/>
      <c r="AA117" s="53"/>
      <c r="AB117" s="53"/>
      <c r="AC117" s="53"/>
    </row>
    <row r="118" spans="1:29" ht="15" customHeight="1">
      <c r="A118" s="7"/>
      <c r="B118" s="8" t="s">
        <v>248</v>
      </c>
      <c r="C118" s="78">
        <v>31.868999999999996</v>
      </c>
      <c r="D118" s="87">
        <v>60.543651821776166</v>
      </c>
      <c r="E118" s="87">
        <v>27.075749999999996</v>
      </c>
      <c r="F118" s="87">
        <v>1.6147499999999999</v>
      </c>
      <c r="G118" s="87">
        <v>4.8226044538377817</v>
      </c>
      <c r="H118" s="87">
        <v>63.611431173638785</v>
      </c>
      <c r="I118" s="87">
        <v>32.075000000000003</v>
      </c>
      <c r="J118" s="87">
        <v>1022.2038250000001</v>
      </c>
      <c r="K118" s="93">
        <v>46.149969169195387</v>
      </c>
      <c r="L118" s="78">
        <f t="shared" si="4"/>
        <v>971.73300000000006</v>
      </c>
      <c r="M118" s="87">
        <v>802.26300000000003</v>
      </c>
      <c r="N118" s="87">
        <v>169.47</v>
      </c>
      <c r="O118" s="87">
        <v>128.047</v>
      </c>
      <c r="P118" s="87">
        <v>2.3662537932555461</v>
      </c>
      <c r="Q118" s="87">
        <v>115.59165364233384</v>
      </c>
      <c r="R118" s="78">
        <v>111.16438030951907</v>
      </c>
      <c r="S118" s="78">
        <v>102.93662829044862</v>
      </c>
      <c r="T118" s="78">
        <v>103.81759769799248</v>
      </c>
      <c r="U118" s="78">
        <v>105.31944684258852</v>
      </c>
      <c r="V118" s="83">
        <v>104.3593839842806</v>
      </c>
      <c r="W118" s="53"/>
      <c r="X118" s="53"/>
      <c r="Y118" s="53"/>
      <c r="Z118" s="53"/>
      <c r="AA118" s="53"/>
      <c r="AB118" s="53"/>
      <c r="AC118" s="53"/>
    </row>
    <row r="119" spans="1:29" ht="15" customHeight="1">
      <c r="A119" s="7"/>
      <c r="B119" s="8" t="s">
        <v>249</v>
      </c>
      <c r="C119" s="78">
        <v>32.183500000000002</v>
      </c>
      <c r="D119" s="87">
        <v>60.814952050000002</v>
      </c>
      <c r="E119" s="87">
        <v>27.397500000000001</v>
      </c>
      <c r="F119" s="87">
        <v>1.4744999999999999</v>
      </c>
      <c r="G119" s="87">
        <v>4.3809498450000008</v>
      </c>
      <c r="H119" s="87">
        <v>63.601273724999999</v>
      </c>
      <c r="I119" s="87">
        <v>32.025000000000006</v>
      </c>
      <c r="J119" s="87">
        <v>1030.6657749999999</v>
      </c>
      <c r="K119" s="93">
        <v>46.565756526029354</v>
      </c>
      <c r="L119" s="78">
        <f t="shared" si="4"/>
        <v>1011.045</v>
      </c>
      <c r="M119" s="87">
        <v>837.77099999999996</v>
      </c>
      <c r="N119" s="87">
        <v>173.274</v>
      </c>
      <c r="O119" s="87">
        <v>140.02699999999999</v>
      </c>
      <c r="P119" s="87">
        <v>3.1996250836762163</v>
      </c>
      <c r="Q119" s="87">
        <v>119.29015318691006</v>
      </c>
      <c r="R119" s="78">
        <v>114.71093133722528</v>
      </c>
      <c r="S119" s="78">
        <v>104.71167951847799</v>
      </c>
      <c r="T119" s="78">
        <v>105.43725135828605</v>
      </c>
      <c r="U119" s="78">
        <v>106.28723729274216</v>
      </c>
      <c r="V119" s="83">
        <v>105.12772893065738</v>
      </c>
      <c r="W119" s="53"/>
      <c r="X119" s="53"/>
      <c r="Y119" s="53"/>
      <c r="Z119" s="53"/>
      <c r="AA119" s="53"/>
      <c r="AB119" s="53"/>
      <c r="AC119" s="53"/>
    </row>
    <row r="120" spans="1:29" ht="15" customHeight="1">
      <c r="A120" s="7"/>
      <c r="B120" s="8" t="s">
        <v>250</v>
      </c>
      <c r="C120" s="78">
        <v>32.547499999999999</v>
      </c>
      <c r="D120" s="87">
        <v>61.167788550000004</v>
      </c>
      <c r="E120" s="87">
        <v>27.722249999999999</v>
      </c>
      <c r="F120" s="87">
        <v>1.381</v>
      </c>
      <c r="G120" s="87">
        <v>4.07054384</v>
      </c>
      <c r="H120" s="87">
        <v>63.763240625000002</v>
      </c>
      <c r="I120" s="87">
        <v>32.075000000000003</v>
      </c>
      <c r="J120" s="87">
        <v>1043.9683749999999</v>
      </c>
      <c r="K120" s="93">
        <v>46.733184914339631</v>
      </c>
      <c r="L120" s="78">
        <f t="shared" si="4"/>
        <v>1051.864</v>
      </c>
      <c r="M120" s="87">
        <v>870.12300000000005</v>
      </c>
      <c r="N120" s="87">
        <v>181.74100000000001</v>
      </c>
      <c r="O120" s="87">
        <v>144.18899999999999</v>
      </c>
      <c r="P120" s="87">
        <v>2.6449968108765542</v>
      </c>
      <c r="Q120" s="87">
        <v>122.44537393439359</v>
      </c>
      <c r="R120" s="78">
        <v>117.65704406883798</v>
      </c>
      <c r="S120" s="78">
        <v>104.64586015101114</v>
      </c>
      <c r="T120" s="78">
        <v>105.53858524075322</v>
      </c>
      <c r="U120" s="78">
        <v>107.11259086450416</v>
      </c>
      <c r="V120" s="83">
        <v>106.09853696023217</v>
      </c>
      <c r="W120" s="53"/>
      <c r="X120" s="53"/>
      <c r="Y120" s="53"/>
      <c r="Z120" s="53"/>
      <c r="AA120" s="53"/>
      <c r="AB120" s="53"/>
      <c r="AC120" s="53"/>
    </row>
    <row r="121" spans="1:29" ht="15" customHeight="1">
      <c r="A121" s="7"/>
      <c r="B121" s="8" t="s">
        <v>251</v>
      </c>
      <c r="C121" s="78">
        <v>32.893000000000001</v>
      </c>
      <c r="D121" s="87">
        <v>61.485623225000005</v>
      </c>
      <c r="E121" s="87">
        <v>27.9145</v>
      </c>
      <c r="F121" s="87">
        <v>1.3607499999999999</v>
      </c>
      <c r="G121" s="87">
        <v>3.9723912399999994</v>
      </c>
      <c r="H121" s="87">
        <v>64.029210725000013</v>
      </c>
      <c r="I121" s="87">
        <v>31.85</v>
      </c>
      <c r="J121" s="87">
        <v>1047.6176</v>
      </c>
      <c r="K121" s="93">
        <v>46.799133844422244</v>
      </c>
      <c r="L121" s="78">
        <f t="shared" si="4"/>
        <v>1093.941</v>
      </c>
      <c r="M121" s="87">
        <v>897.28599999999994</v>
      </c>
      <c r="N121" s="87">
        <v>196.655</v>
      </c>
      <c r="O121" s="87">
        <v>151.345</v>
      </c>
      <c r="P121" s="87">
        <v>2.4115326312510899</v>
      </c>
      <c r="Q121" s="87">
        <v>125.3981840822789</v>
      </c>
      <c r="R121" s="78">
        <v>125.35931100559786</v>
      </c>
      <c r="S121" s="78">
        <v>105.17979709740388</v>
      </c>
      <c r="T121" s="78">
        <v>105.3336949107741</v>
      </c>
      <c r="U121" s="78">
        <v>108.03563664478803</v>
      </c>
      <c r="V121" s="83">
        <v>108.16217377089325</v>
      </c>
      <c r="W121" s="53"/>
      <c r="X121" s="53"/>
      <c r="Y121" s="53"/>
      <c r="Z121" s="53"/>
      <c r="AA121" s="53"/>
      <c r="AB121" s="53"/>
      <c r="AC121" s="53"/>
    </row>
    <row r="122" spans="1:29" ht="15" customHeight="1">
      <c r="A122" s="7"/>
      <c r="B122" s="8" t="s">
        <v>252</v>
      </c>
      <c r="C122" s="78">
        <v>32.335999999999999</v>
      </c>
      <c r="D122" s="87">
        <v>60.250764824999997</v>
      </c>
      <c r="E122" s="87">
        <v>27.896000000000001</v>
      </c>
      <c r="F122" s="87">
        <v>1.6665000000000001</v>
      </c>
      <c r="G122" s="87">
        <v>4.9011382075000007</v>
      </c>
      <c r="H122" s="87">
        <v>63.355531674999995</v>
      </c>
      <c r="I122" s="87">
        <v>28.524999999999999</v>
      </c>
      <c r="J122" s="87">
        <v>922.15567499999997</v>
      </c>
      <c r="K122" s="93">
        <v>50.463276099516762</v>
      </c>
      <c r="L122" s="78">
        <f t="shared" si="4"/>
        <v>1101.1400000000001</v>
      </c>
      <c r="M122" s="87">
        <v>899.07500000000005</v>
      </c>
      <c r="N122" s="87">
        <v>202.065</v>
      </c>
      <c r="O122" s="87">
        <v>153.65</v>
      </c>
      <c r="P122" s="87">
        <v>0.26582899160780826</v>
      </c>
      <c r="Q122" s="87">
        <v>125.73152881051932</v>
      </c>
      <c r="R122" s="78">
        <v>136.10293324823542</v>
      </c>
      <c r="S122" s="78">
        <v>105.54793842033385</v>
      </c>
      <c r="T122" s="78">
        <v>94.709473429370931</v>
      </c>
      <c r="U122" s="78">
        <v>102.57530931855464</v>
      </c>
      <c r="V122" s="83">
        <v>108.04058080628074</v>
      </c>
      <c r="W122" s="53"/>
      <c r="X122" s="53"/>
      <c r="Y122" s="53"/>
      <c r="Z122" s="53"/>
      <c r="AA122" s="53"/>
      <c r="AB122" s="53"/>
      <c r="AC122" s="53"/>
    </row>
    <row r="123" spans="1:29" ht="15" customHeight="1">
      <c r="A123" s="7"/>
      <c r="B123" s="8" t="s">
        <v>253</v>
      </c>
      <c r="C123" s="78">
        <v>32.631250000000001</v>
      </c>
      <c r="D123" s="87">
        <v>60.405285175000003</v>
      </c>
      <c r="E123" s="87">
        <v>28.384499999999999</v>
      </c>
      <c r="F123" s="87">
        <v>1.4715</v>
      </c>
      <c r="G123" s="87">
        <v>4.3151158650000001</v>
      </c>
      <c r="H123" s="87">
        <v>63.129786600000003</v>
      </c>
      <c r="I123" s="87">
        <v>31.575000000000003</v>
      </c>
      <c r="J123" s="87">
        <v>1030.3778750000001</v>
      </c>
      <c r="K123" s="93">
        <v>47.917385180742741</v>
      </c>
      <c r="L123" s="78">
        <f t="shared" si="4"/>
        <v>1179.1079999999999</v>
      </c>
      <c r="M123" s="87">
        <v>969.87199999999996</v>
      </c>
      <c r="N123" s="87">
        <v>209.23599999999999</v>
      </c>
      <c r="O123" s="87">
        <v>158.29300000000001</v>
      </c>
      <c r="P123" s="87">
        <v>6.0178971436430695</v>
      </c>
      <c r="Q123" s="87">
        <v>133.29792289146633</v>
      </c>
      <c r="R123" s="78">
        <v>129.88524065244718</v>
      </c>
      <c r="S123" s="78">
        <v>107.42228954340061</v>
      </c>
      <c r="T123" s="78">
        <v>106.65410339542474</v>
      </c>
      <c r="U123" s="78">
        <v>109.52608817257389</v>
      </c>
      <c r="V123" s="83">
        <v>110.40028597084321</v>
      </c>
      <c r="W123" s="53"/>
      <c r="X123" s="53"/>
      <c r="Y123" s="53"/>
      <c r="Z123" s="53"/>
      <c r="AA123" s="53"/>
      <c r="AB123" s="53"/>
      <c r="AC123" s="53"/>
    </row>
    <row r="124" spans="1:29" ht="15" customHeight="1">
      <c r="A124" s="7"/>
      <c r="B124" s="57" t="s">
        <v>254</v>
      </c>
      <c r="C124" s="78">
        <v>33.035499999999999</v>
      </c>
      <c r="D124" s="87">
        <v>60.631678000000008</v>
      </c>
      <c r="E124" s="87">
        <v>28.750983484999999</v>
      </c>
      <c r="F124" s="87">
        <v>1.3374999999999999</v>
      </c>
      <c r="G124" s="87">
        <v>3.8908182550000001</v>
      </c>
      <c r="H124" s="87">
        <v>63.086421625</v>
      </c>
      <c r="I124" s="87">
        <v>31.736015442086909</v>
      </c>
      <c r="J124" s="87">
        <v>1048.4160999999999</v>
      </c>
      <c r="K124" s="93">
        <v>46.92763773197747</v>
      </c>
      <c r="L124" s="78">
        <f t="shared" si="4"/>
        <v>1263.712</v>
      </c>
      <c r="M124" s="87">
        <v>1038.296</v>
      </c>
      <c r="N124" s="87">
        <v>225.416</v>
      </c>
      <c r="O124" s="87">
        <v>161.91399999999999</v>
      </c>
      <c r="P124" s="87">
        <v>5.6903418536291106</v>
      </c>
      <c r="Q124" s="87">
        <v>140.88303038777772</v>
      </c>
      <c r="R124" s="78">
        <v>138.05376025939341</v>
      </c>
      <c r="S124" s="78">
        <v>107.39278292550816</v>
      </c>
      <c r="T124" s="78">
        <v>107.16436318419296</v>
      </c>
      <c r="U124" s="78">
        <v>107.19104355848999</v>
      </c>
      <c r="V124" s="83">
        <v>107.07186719039198</v>
      </c>
      <c r="W124" s="53"/>
      <c r="X124" s="53"/>
      <c r="Y124" s="53"/>
      <c r="Z124" s="53"/>
      <c r="AA124" s="53"/>
      <c r="AB124" s="53"/>
      <c r="AC124" s="53"/>
    </row>
    <row r="125" spans="1:29" ht="15" customHeight="1">
      <c r="A125" s="7"/>
      <c r="B125" s="57" t="s">
        <v>255</v>
      </c>
      <c r="C125" s="78">
        <v>33.133604699999999</v>
      </c>
      <c r="D125" s="87">
        <v>60.329955200000008</v>
      </c>
      <c r="E125" s="87">
        <v>28.810923917499995</v>
      </c>
      <c r="F125" s="87">
        <v>1.4595067675</v>
      </c>
      <c r="G125" s="87">
        <v>4.2189178224999999</v>
      </c>
      <c r="H125" s="87">
        <v>62.987321850000001</v>
      </c>
      <c r="I125" s="87">
        <v>31.558528221863181</v>
      </c>
      <c r="J125" s="87">
        <v>1045.6496225000001</v>
      </c>
      <c r="K125" s="93">
        <v>46.851601185141256</v>
      </c>
      <c r="L125" s="78">
        <f t="shared" si="4"/>
        <v>1338.9064831999999</v>
      </c>
      <c r="M125" s="87">
        <v>1107.821954</v>
      </c>
      <c r="N125" s="87">
        <v>231.08452919999999</v>
      </c>
      <c r="O125" s="87">
        <v>171.52766370000001</v>
      </c>
      <c r="P125" s="87">
        <v>6.4741804974041584</v>
      </c>
      <c r="Q125" s="87">
        <v>150.00405206529521</v>
      </c>
      <c r="R125" s="78">
        <v>147.44527541141781</v>
      </c>
      <c r="S125" s="78">
        <v>107.88995865715539</v>
      </c>
      <c r="T125" s="78">
        <v>107.05869974040409</v>
      </c>
      <c r="U125" s="78">
        <v>106.65636208946438</v>
      </c>
      <c r="V125" s="83">
        <v>107.42835691804866</v>
      </c>
      <c r="W125" s="53"/>
      <c r="X125" s="53"/>
      <c r="Y125" s="53"/>
      <c r="Z125" s="53"/>
      <c r="AA125" s="53"/>
      <c r="AB125" s="53"/>
      <c r="AC125" s="53"/>
    </row>
    <row r="126" spans="1:29" ht="15" customHeight="1">
      <c r="A126" s="7"/>
      <c r="B126" s="57" t="s">
        <v>256</v>
      </c>
      <c r="C126" s="78">
        <v>33.305051999999996</v>
      </c>
      <c r="D126" s="87">
        <v>60.041367700000002</v>
      </c>
      <c r="E126" s="87">
        <v>28.954657999999995</v>
      </c>
      <c r="F126" s="87">
        <v>1.5601351775000003</v>
      </c>
      <c r="G126" s="87">
        <v>4.4747065074999997</v>
      </c>
      <c r="H126" s="87">
        <v>62.853893450000001</v>
      </c>
      <c r="I126" s="87">
        <v>31.655420897336779</v>
      </c>
      <c r="J126" s="87">
        <v>1054.2864325</v>
      </c>
      <c r="K126" s="93">
        <v>47.613076968808741</v>
      </c>
      <c r="L126" s="78">
        <f t="shared" si="4"/>
        <v>1381.7475222</v>
      </c>
      <c r="M126" s="87">
        <v>1147.4499720000001</v>
      </c>
      <c r="N126" s="87">
        <v>234.29755019999999</v>
      </c>
      <c r="O126" s="87">
        <v>178.19744740000002</v>
      </c>
      <c r="P126" s="87">
        <v>3.062942648929079</v>
      </c>
      <c r="Q126" s="87">
        <v>154.59859015112491</v>
      </c>
      <c r="R126" s="78">
        <v>150.85094494133335</v>
      </c>
      <c r="S126" s="78">
        <v>108.24609713655325</v>
      </c>
      <c r="T126" s="78">
        <v>107.74343067801328</v>
      </c>
      <c r="U126" s="78">
        <v>108.96609396408807</v>
      </c>
      <c r="V126" s="83">
        <v>108.34479508550095</v>
      </c>
      <c r="W126" s="53"/>
      <c r="X126" s="53"/>
      <c r="Y126" s="53"/>
      <c r="Z126" s="53"/>
      <c r="AA126" s="53"/>
      <c r="AB126" s="53"/>
      <c r="AC126" s="53"/>
    </row>
    <row r="127" spans="1:29" ht="15" customHeight="1">
      <c r="A127" s="7"/>
      <c r="B127" s="57" t="s">
        <v>257</v>
      </c>
      <c r="C127" s="78">
        <v>33.601964075000005</v>
      </c>
      <c r="D127" s="87">
        <v>60.096145175000004</v>
      </c>
      <c r="E127" s="87">
        <v>29.162582067500004</v>
      </c>
      <c r="F127" s="87">
        <v>1.5358777724999999</v>
      </c>
      <c r="G127" s="87">
        <v>4.3711347600000003</v>
      </c>
      <c r="H127" s="87">
        <v>62.843105825000002</v>
      </c>
      <c r="I127" s="87">
        <v>31.698057972087078</v>
      </c>
      <c r="J127" s="87">
        <v>1065.117585</v>
      </c>
      <c r="K127" s="93">
        <v>47.38859086214616</v>
      </c>
      <c r="L127" s="78">
        <f t="shared" si="4"/>
        <v>1418.6217373999998</v>
      </c>
      <c r="M127" s="87">
        <v>1177.6628519999999</v>
      </c>
      <c r="N127" s="87">
        <v>240.95888539999999</v>
      </c>
      <c r="O127" s="87">
        <v>185.3029478</v>
      </c>
      <c r="P127" s="87">
        <v>1.9012899970519692</v>
      </c>
      <c r="Q127" s="87">
        <v>157.53795768125161</v>
      </c>
      <c r="R127" s="78">
        <v>153.53524072974048</v>
      </c>
      <c r="S127" s="78">
        <v>109.20976197814892</v>
      </c>
      <c r="T127" s="78">
        <v>108.84919481684511</v>
      </c>
      <c r="U127" s="78">
        <v>109.68461119911406</v>
      </c>
      <c r="V127" s="83">
        <v>108.66755020750411</v>
      </c>
      <c r="W127" s="53"/>
      <c r="X127" s="53"/>
      <c r="Y127" s="53"/>
      <c r="Z127" s="53"/>
      <c r="AA127" s="53"/>
      <c r="AB127" s="53"/>
      <c r="AC127" s="53"/>
    </row>
    <row r="128" spans="1:29" ht="15" customHeight="1">
      <c r="A128" s="7"/>
      <c r="B128" s="57" t="s">
        <v>258</v>
      </c>
      <c r="C128" s="78">
        <v>33.896604550000006</v>
      </c>
      <c r="D128" s="87">
        <v>60.171721925</v>
      </c>
      <c r="E128" s="87">
        <v>29.356011860000002</v>
      </c>
      <c r="F128" s="87">
        <v>1.4883686299999999</v>
      </c>
      <c r="G128" s="87">
        <v>4.2062679774999996</v>
      </c>
      <c r="H128" s="87">
        <v>62.813842524999998</v>
      </c>
      <c r="I128" s="87">
        <v>31.683853911778986</v>
      </c>
      <c r="J128" s="87">
        <v>1073.9742900000001</v>
      </c>
      <c r="K128" s="93">
        <v>47.04333959454484</v>
      </c>
      <c r="L128" s="78">
        <f t="shared" si="4"/>
        <v>1460.2667588000002</v>
      </c>
      <c r="M128" s="87">
        <v>1210.4339300000001</v>
      </c>
      <c r="N128" s="87">
        <v>249.83282880000002</v>
      </c>
      <c r="O128" s="87">
        <v>193.51850969999998</v>
      </c>
      <c r="P128" s="87">
        <v>2.1054755902993882</v>
      </c>
      <c r="Q128" s="87">
        <v>160.85488092568656</v>
      </c>
      <c r="R128" s="78">
        <v>157.00440856368323</v>
      </c>
      <c r="S128" s="78">
        <v>110.45918006743941</v>
      </c>
      <c r="T128" s="78">
        <v>110.04482741423551</v>
      </c>
      <c r="U128" s="78">
        <v>110.22251267405773</v>
      </c>
      <c r="V128" s="83">
        <v>109.20556924559024</v>
      </c>
      <c r="W128" s="53"/>
      <c r="X128" s="53"/>
      <c r="Y128" s="53"/>
      <c r="Z128" s="53"/>
      <c r="AA128" s="53"/>
      <c r="AB128" s="53"/>
      <c r="AC128" s="53"/>
    </row>
    <row r="129" spans="1:29" ht="15" customHeight="1">
      <c r="A129" s="7"/>
      <c r="B129" s="57" t="s">
        <v>259</v>
      </c>
      <c r="C129" s="78">
        <v>34.161802274999992</v>
      </c>
      <c r="D129" s="87">
        <v>60.177130050000002</v>
      </c>
      <c r="E129" s="87">
        <v>29.522913339999995</v>
      </c>
      <c r="F129" s="87">
        <v>1.481439255</v>
      </c>
      <c r="G129" s="87">
        <v>4.1563105025000002</v>
      </c>
      <c r="H129" s="87">
        <v>62.786742700000005</v>
      </c>
      <c r="I129" s="87">
        <v>31.638840909109788</v>
      </c>
      <c r="J129" s="87">
        <v>1080.838755</v>
      </c>
      <c r="K129" s="93">
        <v>46.790963038455132</v>
      </c>
      <c r="L129" s="78">
        <f t="shared" si="4"/>
        <v>1499.9090681</v>
      </c>
      <c r="M129" s="87">
        <v>1245.6339640000001</v>
      </c>
      <c r="N129" s="87">
        <v>254.27510409999999</v>
      </c>
      <c r="O129" s="87">
        <v>202.30789809999999</v>
      </c>
      <c r="P129" s="87">
        <v>2.3262821656596655</v>
      </c>
      <c r="Q129" s="87">
        <v>164.5968193332539</v>
      </c>
      <c r="R129" s="78">
        <v>161.04897009156807</v>
      </c>
      <c r="S129" s="78">
        <v>111.71516452737961</v>
      </c>
      <c r="T129" s="78">
        <v>111.13779528991921</v>
      </c>
      <c r="U129" s="78">
        <v>110.51949984229383</v>
      </c>
      <c r="V129" s="83">
        <v>109.37778762345771</v>
      </c>
      <c r="W129" s="53"/>
      <c r="X129" s="53"/>
      <c r="Y129" s="53"/>
      <c r="Z129" s="53"/>
      <c r="AA129" s="53"/>
      <c r="AB129" s="53"/>
      <c r="AC129" s="53"/>
    </row>
    <row r="130" spans="1:29" ht="15" customHeight="1" thickBot="1">
      <c r="A130" s="7"/>
      <c r="B130" s="268" t="s">
        <v>260</v>
      </c>
      <c r="C130" s="78">
        <v>34.398241200000001</v>
      </c>
      <c r="D130" s="87">
        <v>60.143582575000003</v>
      </c>
      <c r="E130" s="87">
        <v>29.664036845000002</v>
      </c>
      <c r="F130" s="87">
        <v>1.4861006849999998</v>
      </c>
      <c r="G130" s="87">
        <v>4.1413669200000003</v>
      </c>
      <c r="H130" s="87">
        <v>62.741957525000004</v>
      </c>
      <c r="I130" s="87">
        <v>31.580334432251309</v>
      </c>
      <c r="J130" s="87">
        <v>1086.3069249999999</v>
      </c>
      <c r="K130" s="93">
        <v>46.635000076736361</v>
      </c>
      <c r="L130" s="78">
        <f t="shared" si="4"/>
        <v>1542.9766491</v>
      </c>
      <c r="M130" s="87">
        <v>1283.995455</v>
      </c>
      <c r="N130" s="87">
        <v>258.98119410000004</v>
      </c>
      <c r="O130" s="87">
        <v>211.81077580000002</v>
      </c>
      <c r="P130" s="87">
        <v>2.5892854493351436</v>
      </c>
      <c r="Q130" s="87">
        <v>168.85870082631831</v>
      </c>
      <c r="R130" s="78">
        <v>162.48892714057129</v>
      </c>
      <c r="S130" s="78">
        <v>113.02676789907387</v>
      </c>
      <c r="T130" s="78">
        <v>112.23465107491892</v>
      </c>
      <c r="U130" s="78">
        <v>111.07286717475598</v>
      </c>
      <c r="V130" s="83">
        <v>109.77119477978441</v>
      </c>
      <c r="W130" s="399"/>
      <c r="X130" s="53"/>
      <c r="Y130" s="53"/>
      <c r="Z130" s="53"/>
      <c r="AA130" s="53"/>
      <c r="AB130" s="53"/>
      <c r="AC130" s="53"/>
    </row>
    <row r="131" spans="1:29" ht="15" customHeight="1">
      <c r="A131" s="7"/>
      <c r="B131" s="396" t="s">
        <v>151</v>
      </c>
      <c r="C131" s="397"/>
      <c r="D131" s="397"/>
      <c r="E131" s="397"/>
      <c r="F131" s="397"/>
      <c r="G131" s="397"/>
      <c r="H131" s="397"/>
      <c r="I131" s="397"/>
      <c r="J131" s="397"/>
      <c r="K131" s="397"/>
      <c r="L131" s="397"/>
      <c r="M131" s="397"/>
      <c r="N131" s="397"/>
      <c r="O131" s="397"/>
      <c r="P131" s="397"/>
      <c r="Q131" s="397"/>
      <c r="R131" s="397"/>
      <c r="S131" s="397"/>
      <c r="T131" s="397"/>
      <c r="U131" s="397"/>
      <c r="V131" s="398"/>
      <c r="W131" s="53"/>
      <c r="X131" s="53"/>
      <c r="Y131" s="53"/>
      <c r="Z131" s="53"/>
      <c r="AA131" s="53"/>
      <c r="AB131" s="53"/>
      <c r="AC131" s="53"/>
    </row>
    <row r="132" spans="1:29" ht="15" customHeight="1">
      <c r="A132" s="7"/>
      <c r="B132" s="358" t="s">
        <v>261</v>
      </c>
      <c r="C132" s="359"/>
      <c r="D132" s="359"/>
      <c r="E132" s="359"/>
      <c r="F132" s="359"/>
      <c r="G132" s="359"/>
      <c r="H132" s="359"/>
      <c r="I132" s="359"/>
      <c r="J132" s="359"/>
      <c r="K132" s="359"/>
      <c r="L132" s="359"/>
      <c r="M132" s="359"/>
      <c r="N132" s="359"/>
      <c r="O132" s="359"/>
      <c r="P132" s="359"/>
      <c r="Q132" s="359"/>
      <c r="R132" s="359"/>
      <c r="S132" s="359"/>
      <c r="T132" s="359"/>
      <c r="U132" s="359"/>
      <c r="V132" s="360"/>
      <c r="W132" s="53"/>
      <c r="X132" s="53"/>
      <c r="Y132" s="53"/>
      <c r="Z132" s="53"/>
      <c r="AA132" s="53"/>
      <c r="AB132" s="53"/>
      <c r="AC132" s="53"/>
    </row>
    <row r="133" spans="1:29">
      <c r="A133" s="7"/>
      <c r="B133" s="358" t="s">
        <v>262</v>
      </c>
      <c r="C133" s="359"/>
      <c r="D133" s="359"/>
      <c r="E133" s="359"/>
      <c r="F133" s="359"/>
      <c r="G133" s="359"/>
      <c r="H133" s="359"/>
      <c r="I133" s="359"/>
      <c r="J133" s="359"/>
      <c r="K133" s="359"/>
      <c r="L133" s="359"/>
      <c r="M133" s="359"/>
      <c r="N133" s="359"/>
      <c r="O133" s="359"/>
      <c r="P133" s="359"/>
      <c r="Q133" s="359"/>
      <c r="R133" s="359"/>
      <c r="S133" s="359"/>
      <c r="T133" s="359"/>
      <c r="U133" s="359"/>
      <c r="V133" s="360"/>
      <c r="W133" s="53"/>
      <c r="X133" s="53"/>
      <c r="Y133" s="53"/>
      <c r="Z133" s="53"/>
      <c r="AA133" s="53"/>
      <c r="AB133" s="53"/>
      <c r="AC133" s="53"/>
    </row>
    <row r="134" spans="1:29">
      <c r="A134" s="7"/>
      <c r="B134" s="358" t="s">
        <v>263</v>
      </c>
      <c r="C134" s="359"/>
      <c r="D134" s="359"/>
      <c r="E134" s="359"/>
      <c r="F134" s="359"/>
      <c r="G134" s="359"/>
      <c r="H134" s="359"/>
      <c r="I134" s="359"/>
      <c r="J134" s="359"/>
      <c r="K134" s="359"/>
      <c r="L134" s="359"/>
      <c r="M134" s="359"/>
      <c r="N134" s="359"/>
      <c r="O134" s="359"/>
      <c r="P134" s="359"/>
      <c r="Q134" s="359"/>
      <c r="R134" s="359"/>
      <c r="S134" s="359"/>
      <c r="T134" s="359"/>
      <c r="U134" s="359"/>
      <c r="V134" s="360"/>
      <c r="Z134" s="53"/>
      <c r="AA134" s="53"/>
      <c r="AB134" s="53"/>
      <c r="AC134" s="53"/>
    </row>
    <row r="135" spans="1:29" ht="16.5" customHeight="1">
      <c r="B135" s="358" t="s">
        <v>264</v>
      </c>
      <c r="C135" s="359"/>
      <c r="D135" s="359"/>
      <c r="E135" s="359"/>
      <c r="F135" s="359"/>
      <c r="G135" s="359"/>
      <c r="H135" s="359"/>
      <c r="I135" s="359"/>
      <c r="J135" s="359"/>
      <c r="K135" s="359"/>
      <c r="L135" s="359"/>
      <c r="M135" s="359"/>
      <c r="N135" s="359"/>
      <c r="O135" s="359"/>
      <c r="P135" s="359"/>
      <c r="Q135" s="359"/>
      <c r="R135" s="359"/>
      <c r="S135" s="359"/>
      <c r="T135" s="359"/>
      <c r="U135" s="359"/>
      <c r="V135" s="360"/>
    </row>
    <row r="136" spans="1:29">
      <c r="B136" s="358" t="s">
        <v>265</v>
      </c>
      <c r="C136" s="359"/>
      <c r="D136" s="359"/>
      <c r="E136" s="359"/>
      <c r="F136" s="359"/>
      <c r="G136" s="359"/>
      <c r="H136" s="359"/>
      <c r="I136" s="359"/>
      <c r="J136" s="359"/>
      <c r="K136" s="359"/>
      <c r="L136" s="359"/>
      <c r="M136" s="359"/>
      <c r="N136" s="359"/>
      <c r="O136" s="359"/>
      <c r="P136" s="359"/>
      <c r="Q136" s="359"/>
      <c r="R136" s="359"/>
      <c r="S136" s="359"/>
      <c r="T136" s="359"/>
      <c r="U136" s="359"/>
      <c r="V136" s="360"/>
    </row>
    <row r="137" spans="1:29">
      <c r="B137" s="358" t="s">
        <v>266</v>
      </c>
      <c r="C137" s="359"/>
      <c r="D137" s="359"/>
      <c r="E137" s="359"/>
      <c r="F137" s="359"/>
      <c r="G137" s="359"/>
      <c r="H137" s="359"/>
      <c r="I137" s="359"/>
      <c r="J137" s="359"/>
      <c r="K137" s="359"/>
      <c r="L137" s="359"/>
      <c r="M137" s="359"/>
      <c r="N137" s="359"/>
      <c r="O137" s="359"/>
      <c r="P137" s="359"/>
      <c r="Q137" s="359"/>
      <c r="R137" s="359"/>
      <c r="S137" s="359"/>
      <c r="T137" s="359"/>
      <c r="U137" s="359"/>
      <c r="V137" s="360"/>
    </row>
    <row r="138" spans="1:29">
      <c r="B138" s="358" t="s">
        <v>267</v>
      </c>
      <c r="C138" s="359"/>
      <c r="D138" s="359"/>
      <c r="E138" s="359"/>
      <c r="F138" s="359"/>
      <c r="G138" s="359"/>
      <c r="H138" s="359"/>
      <c r="I138" s="359"/>
      <c r="J138" s="359"/>
      <c r="K138" s="359"/>
      <c r="L138" s="359"/>
      <c r="M138" s="359"/>
      <c r="N138" s="359"/>
      <c r="O138" s="359"/>
      <c r="P138" s="359"/>
      <c r="Q138" s="359"/>
      <c r="R138" s="359"/>
      <c r="S138" s="359"/>
      <c r="T138" s="359"/>
      <c r="U138" s="359"/>
      <c r="V138" s="360"/>
    </row>
    <row r="139" spans="1:29">
      <c r="B139" s="358" t="s">
        <v>268</v>
      </c>
      <c r="C139" s="359"/>
      <c r="D139" s="359"/>
      <c r="E139" s="359"/>
      <c r="F139" s="359"/>
      <c r="G139" s="359"/>
      <c r="H139" s="359"/>
      <c r="I139" s="359"/>
      <c r="J139" s="359"/>
      <c r="K139" s="359"/>
      <c r="L139" s="359"/>
      <c r="M139" s="359"/>
      <c r="N139" s="359"/>
      <c r="O139" s="359"/>
      <c r="P139" s="359"/>
      <c r="Q139" s="359"/>
      <c r="R139" s="359"/>
      <c r="S139" s="359"/>
      <c r="T139" s="359"/>
      <c r="U139" s="359"/>
      <c r="V139" s="360"/>
    </row>
    <row r="140" spans="1:29">
      <c r="B140" s="358" t="s">
        <v>269</v>
      </c>
      <c r="C140" s="359"/>
      <c r="D140" s="359"/>
      <c r="E140" s="359"/>
      <c r="F140" s="359"/>
      <c r="G140" s="359"/>
      <c r="H140" s="359"/>
      <c r="I140" s="359"/>
      <c r="J140" s="359"/>
      <c r="K140" s="359"/>
      <c r="L140" s="359"/>
      <c r="M140" s="359"/>
      <c r="N140" s="359"/>
      <c r="O140" s="359"/>
      <c r="P140" s="359"/>
      <c r="Q140" s="359"/>
      <c r="R140" s="359"/>
      <c r="S140" s="359"/>
      <c r="T140" s="359"/>
      <c r="U140" s="359"/>
      <c r="V140" s="360"/>
    </row>
    <row r="141" spans="1:29">
      <c r="B141" s="358" t="s">
        <v>270</v>
      </c>
      <c r="C141" s="359"/>
      <c r="D141" s="359"/>
      <c r="E141" s="359"/>
      <c r="F141" s="359"/>
      <c r="G141" s="359"/>
      <c r="H141" s="359"/>
      <c r="I141" s="359"/>
      <c r="J141" s="359"/>
      <c r="K141" s="359"/>
      <c r="L141" s="359"/>
      <c r="M141" s="359"/>
      <c r="N141" s="359"/>
      <c r="O141" s="359"/>
      <c r="P141" s="359"/>
      <c r="Q141" s="359"/>
      <c r="R141" s="359"/>
      <c r="S141" s="359"/>
      <c r="T141" s="359"/>
      <c r="U141" s="359"/>
      <c r="V141" s="360"/>
    </row>
    <row r="142" spans="1:29" ht="15" customHeight="1">
      <c r="B142" s="358" t="s">
        <v>271</v>
      </c>
      <c r="C142" s="359"/>
      <c r="D142" s="359"/>
      <c r="E142" s="359"/>
      <c r="F142" s="359"/>
      <c r="G142" s="359"/>
      <c r="H142" s="359"/>
      <c r="I142" s="359"/>
      <c r="J142" s="359"/>
      <c r="K142" s="359"/>
      <c r="L142" s="359"/>
      <c r="M142" s="359"/>
      <c r="N142" s="359"/>
      <c r="O142" s="359"/>
      <c r="P142" s="359"/>
      <c r="Q142" s="359"/>
      <c r="R142" s="359"/>
      <c r="S142" s="359"/>
      <c r="T142" s="359"/>
      <c r="U142" s="359"/>
      <c r="V142" s="360"/>
    </row>
    <row r="143" spans="1:29" ht="15" customHeight="1">
      <c r="B143" s="358" t="s">
        <v>272</v>
      </c>
      <c r="C143" s="359"/>
      <c r="D143" s="359"/>
      <c r="E143" s="359"/>
      <c r="F143" s="359"/>
      <c r="G143" s="359"/>
      <c r="H143" s="359"/>
      <c r="I143" s="359"/>
      <c r="J143" s="359"/>
      <c r="K143" s="359"/>
      <c r="L143" s="359"/>
      <c r="M143" s="359"/>
      <c r="N143" s="359"/>
      <c r="O143" s="359"/>
      <c r="P143" s="359"/>
      <c r="Q143" s="359"/>
      <c r="R143" s="359"/>
      <c r="S143" s="359"/>
      <c r="T143" s="359"/>
      <c r="U143" s="359"/>
      <c r="V143" s="360"/>
    </row>
    <row r="144" spans="1:29">
      <c r="B144" s="358" t="s">
        <v>273</v>
      </c>
      <c r="C144" s="359"/>
      <c r="D144" s="359"/>
      <c r="E144" s="359"/>
      <c r="F144" s="359"/>
      <c r="G144" s="359"/>
      <c r="H144" s="359"/>
      <c r="I144" s="359"/>
      <c r="J144" s="359"/>
      <c r="K144" s="359"/>
      <c r="L144" s="359"/>
      <c r="M144" s="359"/>
      <c r="N144" s="359"/>
      <c r="O144" s="359"/>
      <c r="P144" s="359"/>
      <c r="Q144" s="359"/>
      <c r="R144" s="359"/>
      <c r="S144" s="359"/>
      <c r="T144" s="359"/>
      <c r="U144" s="359"/>
      <c r="V144" s="360"/>
    </row>
    <row r="145" spans="2:22">
      <c r="B145" s="358" t="s">
        <v>274</v>
      </c>
      <c r="C145" s="359"/>
      <c r="D145" s="359"/>
      <c r="E145" s="359"/>
      <c r="F145" s="359"/>
      <c r="G145" s="359"/>
      <c r="H145" s="359"/>
      <c r="I145" s="359"/>
      <c r="J145" s="359"/>
      <c r="K145" s="359"/>
      <c r="L145" s="359"/>
      <c r="M145" s="359"/>
      <c r="N145" s="359"/>
      <c r="O145" s="359"/>
      <c r="P145" s="359"/>
      <c r="Q145" s="359"/>
      <c r="R145" s="359"/>
      <c r="S145" s="359"/>
      <c r="T145" s="359"/>
      <c r="U145" s="359"/>
      <c r="V145" s="360"/>
    </row>
    <row r="146" spans="2:22" ht="15" customHeight="1">
      <c r="B146" s="358" t="s">
        <v>275</v>
      </c>
      <c r="C146" s="359"/>
      <c r="D146" s="359"/>
      <c r="E146" s="359"/>
      <c r="F146" s="359"/>
      <c r="G146" s="359"/>
      <c r="H146" s="359"/>
      <c r="I146" s="359"/>
      <c r="J146" s="359"/>
      <c r="K146" s="359"/>
      <c r="L146" s="359"/>
      <c r="M146" s="359"/>
      <c r="N146" s="359"/>
      <c r="O146" s="359"/>
      <c r="P146" s="359"/>
      <c r="Q146" s="359"/>
      <c r="R146" s="359"/>
      <c r="S146" s="359"/>
      <c r="T146" s="359"/>
      <c r="U146" s="359"/>
      <c r="V146" s="360"/>
    </row>
    <row r="147" spans="2:22" ht="15.75" customHeight="1">
      <c r="B147" s="358" t="s">
        <v>276</v>
      </c>
      <c r="C147" s="359"/>
      <c r="D147" s="359"/>
      <c r="E147" s="359"/>
      <c r="F147" s="359"/>
      <c r="G147" s="359"/>
      <c r="H147" s="359"/>
      <c r="I147" s="359"/>
      <c r="J147" s="359"/>
      <c r="K147" s="359"/>
      <c r="L147" s="359"/>
      <c r="M147" s="359"/>
      <c r="N147" s="359"/>
      <c r="O147" s="359"/>
      <c r="P147" s="359"/>
      <c r="Q147" s="359"/>
      <c r="R147" s="359"/>
      <c r="S147" s="359"/>
      <c r="T147" s="359"/>
      <c r="U147" s="359"/>
      <c r="V147" s="360"/>
    </row>
    <row r="148" spans="2:22">
      <c r="B148" s="358" t="s">
        <v>277</v>
      </c>
      <c r="C148" s="359"/>
      <c r="D148" s="359"/>
      <c r="E148" s="359"/>
      <c r="F148" s="359"/>
      <c r="G148" s="359"/>
      <c r="H148" s="359"/>
      <c r="I148" s="359"/>
      <c r="J148" s="359"/>
      <c r="K148" s="359"/>
      <c r="L148" s="359"/>
      <c r="M148" s="359"/>
      <c r="N148" s="359"/>
      <c r="O148" s="359"/>
      <c r="P148" s="359"/>
      <c r="Q148" s="359"/>
      <c r="R148" s="359"/>
      <c r="S148" s="359"/>
      <c r="T148" s="359"/>
      <c r="U148" s="359"/>
      <c r="V148" s="360"/>
    </row>
    <row r="149" spans="2:22" ht="16.149999999999999" thickBot="1">
      <c r="B149" s="608" t="s">
        <v>278</v>
      </c>
      <c r="C149" s="609"/>
      <c r="D149" s="609"/>
      <c r="E149" s="609"/>
      <c r="F149" s="609"/>
      <c r="G149" s="609"/>
      <c r="H149" s="609"/>
      <c r="I149" s="609"/>
      <c r="J149" s="609"/>
      <c r="K149" s="609"/>
      <c r="L149" s="609"/>
      <c r="M149" s="609"/>
      <c r="N149" s="609"/>
      <c r="O149" s="609"/>
      <c r="P149" s="609"/>
      <c r="Q149" s="609"/>
      <c r="R149" s="609"/>
      <c r="S149" s="609"/>
      <c r="T149" s="609"/>
      <c r="U149" s="609"/>
      <c r="V149" s="610"/>
    </row>
  </sheetData>
  <mergeCells count="2">
    <mergeCell ref="B2:V2"/>
    <mergeCell ref="B149:V149"/>
  </mergeCells>
  <hyperlinks>
    <hyperlink ref="A1" location="Contents!A1" display="Back to contents" xr:uid="{402B8B5A-2988-40ED-8911-3CAA78DE43B0}"/>
  </hyperlinks>
  <pageMargins left="0.70866141732283472" right="0.70866141732283472" top="0.74803149606299213" bottom="0.74803149606299213" header="0.31496062992125984" footer="0.31496062992125984"/>
  <pageSetup paperSize="9" scale="80" orientation="portrait" r:id="rId1"/>
  <headerFooter>
    <oddHeader>&amp;C&amp;8March 2018 Economic and fiscal outlook: Supplementary economy tables</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93031-187E-4005-9823-DC3793FE7945}">
  <sheetPr>
    <tabColor theme="6"/>
  </sheetPr>
  <dimension ref="A1:BF142"/>
  <sheetViews>
    <sheetView showGridLines="0" zoomScaleNormal="100" zoomScaleSheetLayoutView="40" workbookViewId="0"/>
  </sheetViews>
  <sheetFormatPr defaultColWidth="8.875" defaultRowHeight="15.6"/>
  <cols>
    <col min="1" max="1" width="9.125" style="2" customWidth="1"/>
    <col min="2" max="2" width="7.125" style="2" bestFit="1" customWidth="1"/>
    <col min="3" max="5" width="10.875" style="2" customWidth="1"/>
    <col min="6" max="7" width="14.125" style="2" customWidth="1"/>
    <col min="8" max="8" width="10.875" style="2" customWidth="1"/>
    <col min="9" max="12" width="10.875" style="30" customWidth="1"/>
    <col min="13" max="14" width="14.125" style="30" customWidth="1"/>
    <col min="15" max="16" width="10.875" style="30" customWidth="1"/>
    <col min="17" max="17" width="11.875" style="30" customWidth="1"/>
    <col min="18" max="18" width="9.125" style="30" bestFit="1" customWidth="1"/>
    <col min="19" max="19" width="10.875" style="30" bestFit="1" customWidth="1"/>
    <col min="20" max="42" width="8.875" style="30"/>
    <col min="43" max="16384" width="8.875" style="2"/>
  </cols>
  <sheetData>
    <row r="1" spans="1:58" ht="33.75" customHeight="1" thickBot="1">
      <c r="A1" s="9" t="s">
        <v>24</v>
      </c>
      <c r="B1" s="22"/>
      <c r="C1" s="22"/>
      <c r="D1" s="22"/>
      <c r="E1" s="22"/>
      <c r="F1" s="22"/>
      <c r="G1"/>
      <c r="H1" s="22"/>
      <c r="I1" s="124"/>
      <c r="J1" s="359"/>
      <c r="K1" s="125"/>
      <c r="L1" s="125"/>
      <c r="M1" s="125"/>
      <c r="N1"/>
      <c r="O1" s="126"/>
      <c r="P1" s="126"/>
    </row>
    <row r="2" spans="1:58" ht="18.600000000000001" thickBot="1">
      <c r="A2" s="7"/>
      <c r="B2" s="605" t="s">
        <v>279</v>
      </c>
      <c r="C2" s="606"/>
      <c r="D2" s="606"/>
      <c r="E2" s="606"/>
      <c r="F2" s="606"/>
      <c r="G2" s="606"/>
      <c r="H2" s="606"/>
      <c r="I2" s="606"/>
      <c r="J2" s="606"/>
      <c r="K2" s="606"/>
      <c r="L2" s="606"/>
      <c r="M2" s="606"/>
      <c r="N2" s="606"/>
      <c r="O2" s="606"/>
      <c r="P2" s="607"/>
    </row>
    <row r="3" spans="1:58">
      <c r="A3" s="7"/>
      <c r="B3" s="31"/>
      <c r="C3" s="620" t="s">
        <v>280</v>
      </c>
      <c r="D3" s="620"/>
      <c r="E3" s="620"/>
      <c r="F3" s="620"/>
      <c r="G3" s="620"/>
      <c r="H3" s="620"/>
      <c r="I3" s="621"/>
      <c r="J3" s="127" t="s">
        <v>281</v>
      </c>
      <c r="K3" s="127" t="s">
        <v>281</v>
      </c>
      <c r="L3" s="127" t="s">
        <v>282</v>
      </c>
      <c r="M3" s="127" t="s">
        <v>281</v>
      </c>
      <c r="N3" s="127" t="s">
        <v>283</v>
      </c>
      <c r="O3" s="127" t="s">
        <v>284</v>
      </c>
      <c r="P3" s="128" t="s">
        <v>284</v>
      </c>
    </row>
    <row r="4" spans="1:58" ht="48.75" customHeight="1" thickBot="1">
      <c r="A4" s="7"/>
      <c r="B4" s="31"/>
      <c r="C4" s="129" t="s">
        <v>285</v>
      </c>
      <c r="D4" s="129" t="s">
        <v>286</v>
      </c>
      <c r="E4" s="129" t="s">
        <v>287</v>
      </c>
      <c r="F4" s="33" t="s">
        <v>288</v>
      </c>
      <c r="G4" s="33" t="s">
        <v>289</v>
      </c>
      <c r="H4" s="130" t="s">
        <v>290</v>
      </c>
      <c r="I4" s="131" t="s">
        <v>291</v>
      </c>
      <c r="J4" s="132" t="s">
        <v>285</v>
      </c>
      <c r="K4" s="132" t="s">
        <v>286</v>
      </c>
      <c r="L4" s="132" t="s">
        <v>287</v>
      </c>
      <c r="M4" s="33" t="s">
        <v>288</v>
      </c>
      <c r="N4" s="33" t="s">
        <v>289</v>
      </c>
      <c r="O4" s="132" t="s">
        <v>290</v>
      </c>
      <c r="P4" s="34" t="s">
        <v>291</v>
      </c>
      <c r="AQ4" s="30"/>
      <c r="AR4" s="30"/>
      <c r="AS4" s="30"/>
      <c r="AT4" s="30"/>
      <c r="AU4" s="30"/>
      <c r="AV4" s="30"/>
      <c r="AW4" s="30"/>
      <c r="AX4" s="30"/>
      <c r="AY4" s="30"/>
      <c r="AZ4" s="30"/>
      <c r="BA4" s="30"/>
      <c r="BB4" s="30"/>
      <c r="BC4" s="30"/>
      <c r="BD4" s="30"/>
      <c r="BE4" s="30"/>
      <c r="BF4" s="30"/>
    </row>
    <row r="5" spans="1:58" ht="16.149999999999999" thickBot="1">
      <c r="A5" s="7"/>
      <c r="B5" s="133" t="s">
        <v>45</v>
      </c>
      <c r="C5" s="134">
        <v>3.9901477832512189</v>
      </c>
      <c r="D5" s="134">
        <v>3.4989858012170361</v>
      </c>
      <c r="E5" s="134">
        <v>2.3757201646090742</v>
      </c>
      <c r="F5" s="134">
        <v>11.749539594843462</v>
      </c>
      <c r="G5" s="135">
        <v>3.2925821906492514</v>
      </c>
      <c r="H5" s="134">
        <v>3.8234616499266627</v>
      </c>
      <c r="I5" s="136">
        <v>2.9150823827629901</v>
      </c>
      <c r="J5" s="134">
        <v>211.1</v>
      </c>
      <c r="K5" s="134">
        <v>204.1</v>
      </c>
      <c r="L5" s="134">
        <v>82.924333333333351</v>
      </c>
      <c r="M5" s="134">
        <v>404.5333333333333</v>
      </c>
      <c r="N5" s="421">
        <v>83.36399999999999</v>
      </c>
      <c r="O5" s="134">
        <v>82.906421208423126</v>
      </c>
      <c r="P5" s="136">
        <v>81.2</v>
      </c>
      <c r="AQ5" s="30"/>
      <c r="AR5" s="30"/>
      <c r="AS5" s="30"/>
      <c r="AT5" s="30"/>
      <c r="AU5" s="30"/>
      <c r="AV5" s="30"/>
    </row>
    <row r="6" spans="1:58" ht="16.149999999999999" thickBot="1">
      <c r="A6" s="7"/>
      <c r="B6" s="8" t="s">
        <v>46</v>
      </c>
      <c r="C6" s="134">
        <v>4.3625787687833428</v>
      </c>
      <c r="D6" s="134">
        <v>4.3833333333333169</v>
      </c>
      <c r="E6" s="134">
        <v>3.4197229013855024</v>
      </c>
      <c r="F6" s="134">
        <v>4.1721795889565483</v>
      </c>
      <c r="G6" s="135">
        <v>3.4293759333330787</v>
      </c>
      <c r="H6" s="134">
        <v>3.7523510244782399</v>
      </c>
      <c r="I6" s="136">
        <v>2.4906600249066102</v>
      </c>
      <c r="J6" s="134">
        <v>215.30000000000004</v>
      </c>
      <c r="K6" s="134">
        <v>208.76666666666665</v>
      </c>
      <c r="L6" s="134">
        <v>84.597333333333339</v>
      </c>
      <c r="M6" s="134">
        <v>393.66666666666674</v>
      </c>
      <c r="N6" s="134">
        <v>84.728999999999999</v>
      </c>
      <c r="O6" s="134">
        <v>84.12021254934416</v>
      </c>
      <c r="P6" s="136">
        <v>82.3</v>
      </c>
      <c r="Q6" s="36"/>
      <c r="AQ6" s="30"/>
      <c r="AR6" s="30"/>
      <c r="AS6" s="30"/>
      <c r="AT6" s="30"/>
      <c r="AU6" s="30"/>
      <c r="AV6" s="30"/>
    </row>
    <row r="7" spans="1:58" ht="16.149999999999999" thickBot="1">
      <c r="A7" s="7"/>
      <c r="B7" s="8" t="s">
        <v>47</v>
      </c>
      <c r="C7" s="134">
        <v>4.9573474971833287</v>
      </c>
      <c r="D7" s="134">
        <v>5.3473263368316148</v>
      </c>
      <c r="E7" s="134">
        <v>4.8388412892696575</v>
      </c>
      <c r="F7" s="134">
        <v>-1.6894409937888266</v>
      </c>
      <c r="G7" s="135">
        <v>3.0344883288910385</v>
      </c>
      <c r="H7" s="134">
        <v>4.8571348500476175</v>
      </c>
      <c r="I7" s="136">
        <v>3.7359900373598931</v>
      </c>
      <c r="J7" s="134">
        <v>217.36666666666667</v>
      </c>
      <c r="K7" s="134">
        <v>210.80000000000004</v>
      </c>
      <c r="L7" s="134">
        <v>85.653333333333322</v>
      </c>
      <c r="M7" s="134">
        <v>395.7</v>
      </c>
      <c r="N7" s="134">
        <v>85.044666666666672</v>
      </c>
      <c r="O7" s="134">
        <v>85.377445074474451</v>
      </c>
      <c r="P7" s="136">
        <v>83.3</v>
      </c>
      <c r="Q7" s="36"/>
      <c r="AQ7" s="30"/>
      <c r="AR7" s="30"/>
      <c r="AS7" s="30"/>
      <c r="AT7" s="30"/>
      <c r="AU7" s="30"/>
      <c r="AV7" s="30"/>
    </row>
    <row r="8" spans="1:58" ht="16.149999999999999" thickBot="1">
      <c r="A8" s="7"/>
      <c r="B8" s="8" t="s">
        <v>48</v>
      </c>
      <c r="C8" s="134">
        <v>2.7327613600254264</v>
      </c>
      <c r="D8" s="134">
        <v>3.7860082304526532</v>
      </c>
      <c r="E8" s="134">
        <v>3.8240516545601455</v>
      </c>
      <c r="F8" s="134">
        <v>-13.529838125150972</v>
      </c>
      <c r="G8" s="135">
        <v>3.5605923603994505</v>
      </c>
      <c r="H8" s="134">
        <v>3.773181199671094</v>
      </c>
      <c r="I8" s="136">
        <v>4.6019900497512367</v>
      </c>
      <c r="J8" s="134">
        <v>215.53333333333336</v>
      </c>
      <c r="K8" s="134">
        <v>210.16666666666663</v>
      </c>
      <c r="L8" s="134">
        <v>85.75866666666667</v>
      </c>
      <c r="M8" s="134">
        <v>357.90000000000009</v>
      </c>
      <c r="N8" s="134">
        <v>85.898333333333326</v>
      </c>
      <c r="O8" s="134">
        <v>84.797159792456895</v>
      </c>
      <c r="P8" s="136">
        <v>84.1</v>
      </c>
      <c r="Q8" s="36"/>
      <c r="AQ8" s="30"/>
      <c r="AR8" s="30"/>
      <c r="AS8" s="30"/>
      <c r="AT8" s="30"/>
      <c r="AU8" s="30"/>
      <c r="AV8" s="30"/>
    </row>
    <row r="9" spans="1:58" ht="16.149999999999999" thickBot="1">
      <c r="A9" s="7"/>
      <c r="B9" s="8" t="s">
        <v>49</v>
      </c>
      <c r="C9" s="134">
        <v>-7.89515237644145E-2</v>
      </c>
      <c r="D9" s="134">
        <v>2.3844520659807245</v>
      </c>
      <c r="E9" s="134">
        <v>3.0055512455129607</v>
      </c>
      <c r="F9" s="134">
        <v>-38.900791034937377</v>
      </c>
      <c r="G9" s="135">
        <v>2.9169265710218717</v>
      </c>
      <c r="H9" s="134">
        <v>2.5731000261426606</v>
      </c>
      <c r="I9" s="136">
        <v>3.5714285714285587</v>
      </c>
      <c r="J9" s="134">
        <v>210.93333333333331</v>
      </c>
      <c r="K9" s="134">
        <v>208.96666666666664</v>
      </c>
      <c r="L9" s="134">
        <v>85.416666666666671</v>
      </c>
      <c r="M9" s="134">
        <v>247.16666666666663</v>
      </c>
      <c r="N9" s="134">
        <v>85.795666666666662</v>
      </c>
      <c r="O9" s="134">
        <v>85.039686354211014</v>
      </c>
      <c r="P9" s="136">
        <v>84.1</v>
      </c>
      <c r="Q9" s="36"/>
      <c r="AQ9" s="30"/>
      <c r="AR9" s="30"/>
      <c r="AS9" s="30"/>
      <c r="AT9" s="30"/>
      <c r="AU9" s="30"/>
      <c r="AV9" s="30"/>
    </row>
    <row r="10" spans="1:58" ht="16.149999999999999" thickBot="1">
      <c r="A10" s="7"/>
      <c r="B10" s="8" t="s">
        <v>50</v>
      </c>
      <c r="C10" s="134">
        <v>-1.2695463694070375</v>
      </c>
      <c r="D10" s="134">
        <v>1.4370110170844663</v>
      </c>
      <c r="E10" s="134">
        <v>2.0887183205144266</v>
      </c>
      <c r="F10" s="134">
        <v>-45.791701947502126</v>
      </c>
      <c r="G10" s="135">
        <v>1.5846601124368975</v>
      </c>
      <c r="H10" s="134">
        <v>1.3286581240369078</v>
      </c>
      <c r="I10" s="136">
        <v>2.4301336573511634</v>
      </c>
      <c r="J10" s="134">
        <v>212.56666666666669</v>
      </c>
      <c r="K10" s="134">
        <v>211.76666666666665</v>
      </c>
      <c r="L10" s="134">
        <v>86.364333333333335</v>
      </c>
      <c r="M10" s="134">
        <v>213.4</v>
      </c>
      <c r="N10" s="134">
        <v>86.071666666666658</v>
      </c>
      <c r="O10" s="134">
        <v>85.237882587338134</v>
      </c>
      <c r="P10" s="136">
        <v>84.3</v>
      </c>
      <c r="Q10" s="36"/>
      <c r="AQ10" s="30"/>
      <c r="AR10" s="30"/>
      <c r="AS10" s="30"/>
      <c r="AT10" s="30"/>
      <c r="AU10" s="30"/>
      <c r="AV10" s="30"/>
    </row>
    <row r="11" spans="1:58" ht="16.149999999999999" thickBot="1">
      <c r="A11" s="7"/>
      <c r="B11" s="8" t="s">
        <v>51</v>
      </c>
      <c r="C11" s="134">
        <v>-1.3801564177273407</v>
      </c>
      <c r="D11" s="134">
        <v>1.3124604680581742</v>
      </c>
      <c r="E11" s="134">
        <v>1.4897260273972979</v>
      </c>
      <c r="F11" s="134">
        <v>-45.539550164265854</v>
      </c>
      <c r="G11" s="135">
        <v>1.9170318342518033</v>
      </c>
      <c r="H11" s="134">
        <v>-0.17849305294252993</v>
      </c>
      <c r="I11" s="136">
        <v>1.6806722689075793</v>
      </c>
      <c r="J11" s="134">
        <v>214.36666666666667</v>
      </c>
      <c r="K11" s="134">
        <v>213.56666666666669</v>
      </c>
      <c r="L11" s="134">
        <v>86.929333333333346</v>
      </c>
      <c r="M11" s="134">
        <v>215.5</v>
      </c>
      <c r="N11" s="134">
        <v>86.674999999999997</v>
      </c>
      <c r="O11" s="134">
        <v>85.225052266236688</v>
      </c>
      <c r="P11" s="136">
        <v>84.7</v>
      </c>
      <c r="Q11" s="36"/>
      <c r="AQ11" s="30"/>
      <c r="AR11" s="30"/>
      <c r="AS11" s="30"/>
      <c r="AT11" s="30"/>
      <c r="AU11" s="30"/>
      <c r="AV11" s="30"/>
    </row>
    <row r="12" spans="1:58" ht="16.149999999999999" thickBot="1">
      <c r="A12" s="7"/>
      <c r="B12" s="8" t="s">
        <v>52</v>
      </c>
      <c r="C12" s="134">
        <v>0.61862047633776118</v>
      </c>
      <c r="D12" s="134">
        <v>2.7914353687549687</v>
      </c>
      <c r="E12" s="134">
        <v>2.1031887933581128</v>
      </c>
      <c r="F12" s="134">
        <v>-39.051876688087937</v>
      </c>
      <c r="G12" s="135">
        <v>0.99303440113314156</v>
      </c>
      <c r="H12" s="134">
        <v>0.10618598634191123</v>
      </c>
      <c r="I12" s="136">
        <v>0</v>
      </c>
      <c r="J12" s="134">
        <v>216.86666666666667</v>
      </c>
      <c r="K12" s="134">
        <v>216.03333333333333</v>
      </c>
      <c r="L12" s="134">
        <v>87.562333333333342</v>
      </c>
      <c r="M12" s="134">
        <v>218.13333333333333</v>
      </c>
      <c r="N12" s="134">
        <v>86.751333333333335</v>
      </c>
      <c r="O12" s="134">
        <v>84.887202492972435</v>
      </c>
      <c r="P12" s="136">
        <v>84.1</v>
      </c>
      <c r="Q12" s="36"/>
      <c r="AQ12" s="30"/>
      <c r="AR12" s="30"/>
      <c r="AS12" s="30"/>
      <c r="AT12" s="30"/>
      <c r="AU12" s="30"/>
      <c r="AV12" s="30"/>
    </row>
    <row r="13" spans="1:58" ht="16.149999999999999" thickBot="1">
      <c r="A13" s="7"/>
      <c r="B13" s="8" t="s">
        <v>53</v>
      </c>
      <c r="C13" s="134">
        <v>3.9506953223767516</v>
      </c>
      <c r="D13" s="134">
        <v>4.5461796139735222</v>
      </c>
      <c r="E13" s="134">
        <v>3.2745365853658281</v>
      </c>
      <c r="F13" s="134">
        <v>-10.923803101820639</v>
      </c>
      <c r="G13" s="135">
        <v>1.132924351268727</v>
      </c>
      <c r="H13" s="134">
        <v>-0.16136912606272702</v>
      </c>
      <c r="I13" s="136">
        <v>1.4268727705113005</v>
      </c>
      <c r="J13" s="134">
        <v>219.26666666666665</v>
      </c>
      <c r="K13" s="134">
        <v>218.46666666666664</v>
      </c>
      <c r="L13" s="134">
        <v>88.213666666666654</v>
      </c>
      <c r="M13" s="134">
        <v>220.16666666666663</v>
      </c>
      <c r="N13" s="134">
        <v>86.76766666666667</v>
      </c>
      <c r="O13" s="134">
        <v>84.902458555534736</v>
      </c>
      <c r="P13" s="136">
        <v>85.3</v>
      </c>
      <c r="Q13" s="36"/>
      <c r="AQ13" s="30"/>
      <c r="AR13" s="30"/>
      <c r="AS13" s="30"/>
      <c r="AT13" s="30"/>
      <c r="AU13" s="30"/>
      <c r="AV13" s="30"/>
    </row>
    <row r="14" spans="1:58" ht="16.149999999999999" thickBot="1">
      <c r="A14" s="7"/>
      <c r="B14" s="8" t="s">
        <v>54</v>
      </c>
      <c r="C14" s="134">
        <v>5.1434843970519006</v>
      </c>
      <c r="D14" s="134">
        <v>5.1629151581929822</v>
      </c>
      <c r="E14" s="134">
        <v>3.4566738584214773</v>
      </c>
      <c r="F14" s="134">
        <v>4.6391752577319645</v>
      </c>
      <c r="G14" s="135">
        <v>1.6443661290010514</v>
      </c>
      <c r="H14" s="134">
        <v>0.48034983617215588</v>
      </c>
      <c r="I14" s="136">
        <v>1.4234875444839812</v>
      </c>
      <c r="J14" s="134">
        <v>223.5</v>
      </c>
      <c r="K14" s="134">
        <v>222.7</v>
      </c>
      <c r="L14" s="134">
        <v>89.34966666666665</v>
      </c>
      <c r="M14" s="134">
        <v>223.3</v>
      </c>
      <c r="N14" s="134">
        <v>87.487000000000009</v>
      </c>
      <c r="O14" s="134">
        <v>85.647322616703036</v>
      </c>
      <c r="P14" s="136">
        <v>85.5</v>
      </c>
      <c r="Q14" s="36"/>
      <c r="AQ14" s="30"/>
      <c r="AR14" s="30"/>
      <c r="AS14" s="30"/>
      <c r="AT14" s="30"/>
      <c r="AU14" s="30"/>
      <c r="AV14" s="30"/>
    </row>
    <row r="15" spans="1:58" ht="16.149999999999999" thickBot="1">
      <c r="A15" s="7"/>
      <c r="B15" s="8" t="s">
        <v>55</v>
      </c>
      <c r="C15" s="134">
        <v>4.7115534131550341</v>
      </c>
      <c r="D15" s="134">
        <v>4.6823786483533469</v>
      </c>
      <c r="E15" s="134">
        <v>3.0852646594168531</v>
      </c>
      <c r="F15" s="134">
        <v>5.2436194895591814</v>
      </c>
      <c r="G15" s="135">
        <v>1.1952696856071698</v>
      </c>
      <c r="H15" s="134">
        <v>1.1541318261758526</v>
      </c>
      <c r="I15" s="136">
        <v>1.0625737898465104</v>
      </c>
      <c r="J15" s="134">
        <v>224.46666666666667</v>
      </c>
      <c r="K15" s="134">
        <v>223.56666666666663</v>
      </c>
      <c r="L15" s="134">
        <v>89.611333333333349</v>
      </c>
      <c r="M15" s="134">
        <v>226.80000000000004</v>
      </c>
      <c r="N15" s="134">
        <v>87.711000000000013</v>
      </c>
      <c r="O15" s="134">
        <v>86.208661718316321</v>
      </c>
      <c r="P15" s="136">
        <v>85.6</v>
      </c>
      <c r="Q15" s="36"/>
      <c r="AQ15" s="30"/>
      <c r="AR15" s="30"/>
      <c r="AS15" s="30"/>
      <c r="AT15" s="30"/>
      <c r="AU15" s="30"/>
      <c r="AV15" s="30"/>
    </row>
    <row r="16" spans="1:58" ht="16.149999999999999" thickBot="1">
      <c r="A16" s="7"/>
      <c r="B16" s="8" t="s">
        <v>56</v>
      </c>
      <c r="C16" s="134">
        <v>4.6726098985551801</v>
      </c>
      <c r="D16" s="134">
        <v>4.659774726122512</v>
      </c>
      <c r="E16" s="134">
        <v>3.3762614822964165</v>
      </c>
      <c r="F16" s="134">
        <v>4.7677261613692012</v>
      </c>
      <c r="G16" s="135">
        <v>1.5177480461395332</v>
      </c>
      <c r="H16" s="134">
        <v>2.4338229133176181</v>
      </c>
      <c r="I16" s="136">
        <v>2.378121284185486</v>
      </c>
      <c r="J16" s="134">
        <v>227</v>
      </c>
      <c r="K16" s="134">
        <v>226.1</v>
      </c>
      <c r="L16" s="134">
        <v>90.518666666666675</v>
      </c>
      <c r="M16" s="134">
        <v>228.53333333333336</v>
      </c>
      <c r="N16" s="134">
        <v>88.067999999999998</v>
      </c>
      <c r="O16" s="134">
        <v>86.953206677720715</v>
      </c>
      <c r="P16" s="136">
        <v>86.1</v>
      </c>
      <c r="Q16" s="36"/>
      <c r="AQ16" s="30"/>
      <c r="AR16" s="30"/>
      <c r="AS16" s="30"/>
      <c r="AT16" s="30"/>
      <c r="AU16" s="30"/>
      <c r="AV16" s="30"/>
    </row>
    <row r="17" spans="1:48" ht="16.149999999999999" thickBot="1">
      <c r="A17" s="7"/>
      <c r="B17" s="8" t="s">
        <v>57</v>
      </c>
      <c r="C17" s="134">
        <v>5.3207661903313941</v>
      </c>
      <c r="D17" s="134">
        <v>5.3402502288678821</v>
      </c>
      <c r="E17" s="134">
        <v>4.1184094679206806</v>
      </c>
      <c r="F17" s="134">
        <v>4.6025738077214662</v>
      </c>
      <c r="G17" s="135">
        <v>1.8666707644552805</v>
      </c>
      <c r="H17" s="134">
        <v>4.2832576298592384</v>
      </c>
      <c r="I17" s="136">
        <v>2.5791324736225141</v>
      </c>
      <c r="J17" s="134">
        <v>230.93333333333331</v>
      </c>
      <c r="K17" s="134">
        <v>230.13333333333333</v>
      </c>
      <c r="L17" s="134">
        <v>91.846666666666636</v>
      </c>
      <c r="M17" s="134">
        <v>230.30000000000004</v>
      </c>
      <c r="N17" s="134">
        <v>88.387333333333345</v>
      </c>
      <c r="O17" s="134">
        <v>88.539049589552747</v>
      </c>
      <c r="P17" s="136">
        <v>87.5</v>
      </c>
      <c r="Q17" s="36"/>
      <c r="AQ17" s="30"/>
      <c r="AR17" s="30"/>
      <c r="AS17" s="30"/>
      <c r="AT17" s="30"/>
      <c r="AU17" s="30"/>
      <c r="AV17" s="30"/>
    </row>
    <row r="18" spans="1:48" ht="16.149999999999999" thickBot="1">
      <c r="A18" s="7"/>
      <c r="B18" s="8" t="s">
        <v>58</v>
      </c>
      <c r="C18" s="134">
        <v>5.1155853840417542</v>
      </c>
      <c r="D18" s="134">
        <v>5.1788654393055022</v>
      </c>
      <c r="E18" s="134">
        <v>4.3771847684565213</v>
      </c>
      <c r="F18" s="134">
        <v>3.9259590983728998</v>
      </c>
      <c r="G18" s="135">
        <v>2.2879589729521754</v>
      </c>
      <c r="H18" s="134">
        <v>3.7058564512209902</v>
      </c>
      <c r="I18" s="136">
        <v>1.637426900584793</v>
      </c>
      <c r="J18" s="134">
        <v>234.93333333333331</v>
      </c>
      <c r="K18" s="134">
        <v>234.23333333333335</v>
      </c>
      <c r="L18" s="134">
        <v>93.260666666666651</v>
      </c>
      <c r="M18" s="134">
        <v>232.06666666666669</v>
      </c>
      <c r="N18" s="134">
        <v>89.488666666666674</v>
      </c>
      <c r="O18" s="134">
        <v>88.821289447192186</v>
      </c>
      <c r="P18" s="136">
        <v>86.9</v>
      </c>
      <c r="Q18" s="36"/>
      <c r="AQ18" s="30"/>
      <c r="AR18" s="30"/>
      <c r="AS18" s="30"/>
      <c r="AT18" s="30"/>
      <c r="AU18" s="30"/>
      <c r="AV18" s="30"/>
    </row>
    <row r="19" spans="1:48" ht="16.149999999999999" thickBot="1">
      <c r="A19" s="7"/>
      <c r="B19" s="8" t="s">
        <v>59</v>
      </c>
      <c r="C19" s="134">
        <v>5.2420552420552324</v>
      </c>
      <c r="D19" s="134">
        <v>5.3526166691516552</v>
      </c>
      <c r="E19" s="134">
        <v>4.7058779767440218</v>
      </c>
      <c r="F19" s="134">
        <v>2.3956496178718201</v>
      </c>
      <c r="G19" s="135">
        <v>2.988222685866071</v>
      </c>
      <c r="H19" s="134">
        <v>3.8375817540319934</v>
      </c>
      <c r="I19" s="136">
        <v>2.1028037383177711</v>
      </c>
      <c r="J19" s="134">
        <v>236.23333333333332</v>
      </c>
      <c r="K19" s="134">
        <v>235.53333333333336</v>
      </c>
      <c r="L19" s="134">
        <v>93.828333333333347</v>
      </c>
      <c r="M19" s="134">
        <v>232.23333333333335</v>
      </c>
      <c r="N19" s="134">
        <v>90.331999999999994</v>
      </c>
      <c r="O19" s="134">
        <v>89.516989590813594</v>
      </c>
      <c r="P19" s="136">
        <v>87.4</v>
      </c>
      <c r="Q19" s="36"/>
      <c r="AQ19" s="30"/>
      <c r="AR19" s="30"/>
      <c r="AS19" s="30"/>
      <c r="AT19" s="30"/>
      <c r="AU19" s="30"/>
      <c r="AV19" s="30"/>
    </row>
    <row r="20" spans="1:48" ht="16.149999999999999" thickBot="1">
      <c r="A20" s="7"/>
      <c r="B20" s="8" t="s">
        <v>60</v>
      </c>
      <c r="C20" s="134">
        <v>5.1248164464023471</v>
      </c>
      <c r="D20" s="134">
        <v>5.2779006339378043</v>
      </c>
      <c r="E20" s="134">
        <v>4.6458189102800196</v>
      </c>
      <c r="F20" s="134">
        <v>1.3710618436405753</v>
      </c>
      <c r="G20" s="135">
        <v>2.8852704728164591</v>
      </c>
      <c r="H20" s="134">
        <v>3.7400575937989622</v>
      </c>
      <c r="I20" s="136">
        <v>2.2067363530778206</v>
      </c>
      <c r="J20" s="134">
        <v>238.63333333333333</v>
      </c>
      <c r="K20" s="134">
        <v>238.03333333333336</v>
      </c>
      <c r="L20" s="134">
        <v>94.724000000000004</v>
      </c>
      <c r="M20" s="134">
        <v>231.66666666666663</v>
      </c>
      <c r="N20" s="134">
        <v>90.608999999999995</v>
      </c>
      <c r="O20" s="134">
        <v>90.205306687122516</v>
      </c>
      <c r="P20" s="136">
        <v>88</v>
      </c>
      <c r="Q20" s="36"/>
      <c r="AQ20" s="30"/>
      <c r="AR20" s="30"/>
      <c r="AS20" s="30"/>
      <c r="AT20" s="30"/>
      <c r="AU20" s="30"/>
      <c r="AV20" s="30"/>
    </row>
    <row r="21" spans="1:48" ht="16.149999999999999" thickBot="1">
      <c r="A21" s="7"/>
      <c r="B21" s="8" t="s">
        <v>61</v>
      </c>
      <c r="C21" s="134">
        <v>3.7384526558891684</v>
      </c>
      <c r="D21" s="134">
        <v>3.8238702201622177</v>
      </c>
      <c r="E21" s="134">
        <v>3.490237352108605</v>
      </c>
      <c r="F21" s="134">
        <v>0.83948473006223434</v>
      </c>
      <c r="G21" s="135">
        <v>2.9868533198572855</v>
      </c>
      <c r="H21" s="134">
        <v>1.9640030215138271</v>
      </c>
      <c r="I21" s="136">
        <v>1.0285714285714453</v>
      </c>
      <c r="J21" s="134">
        <v>239.56666666666669</v>
      </c>
      <c r="K21" s="134">
        <v>238.93333333333331</v>
      </c>
      <c r="L21" s="134">
        <v>95.052333333333323</v>
      </c>
      <c r="M21" s="134">
        <v>232.23333333333335</v>
      </c>
      <c r="N21" s="134">
        <v>91.027333333333331</v>
      </c>
      <c r="O21" s="134">
        <v>90.277959198711187</v>
      </c>
      <c r="P21" s="136">
        <v>88.4</v>
      </c>
      <c r="Q21" s="36"/>
      <c r="AQ21" s="30"/>
      <c r="AR21" s="30"/>
      <c r="AS21" s="30"/>
      <c r="AT21" s="30"/>
      <c r="AU21" s="30"/>
      <c r="AV21" s="30"/>
    </row>
    <row r="22" spans="1:48" ht="16.149999999999999" thickBot="1">
      <c r="A22" s="7"/>
      <c r="B22" s="8" t="s">
        <v>62</v>
      </c>
      <c r="C22" s="134">
        <v>3.1072644721907183</v>
      </c>
      <c r="D22" s="134">
        <v>3.1450120962003503</v>
      </c>
      <c r="E22" s="134">
        <v>2.7553595299197431</v>
      </c>
      <c r="F22" s="134">
        <v>0.96236713588049305</v>
      </c>
      <c r="G22" s="135">
        <v>3.3646718765132144</v>
      </c>
      <c r="H22" s="134">
        <v>2.1856423135291125</v>
      </c>
      <c r="I22" s="136">
        <v>1.8411967779056404</v>
      </c>
      <c r="J22" s="134">
        <v>242.23333333333335</v>
      </c>
      <c r="K22" s="134">
        <v>241.6</v>
      </c>
      <c r="L22" s="134">
        <v>95.830333333333328</v>
      </c>
      <c r="M22" s="134">
        <v>234.3</v>
      </c>
      <c r="N22" s="134">
        <v>92.49966666666667</v>
      </c>
      <c r="O22" s="134">
        <v>90.76260513277218</v>
      </c>
      <c r="P22" s="136">
        <v>88.5</v>
      </c>
      <c r="Q22" s="36"/>
      <c r="AQ22" s="30"/>
      <c r="AR22" s="30"/>
      <c r="AS22" s="30"/>
      <c r="AT22" s="30"/>
      <c r="AU22" s="30"/>
      <c r="AV22" s="30"/>
    </row>
    <row r="23" spans="1:48" ht="16.149999999999999" thickBot="1">
      <c r="A23" s="7"/>
      <c r="B23" s="8" t="s">
        <v>63</v>
      </c>
      <c r="C23" s="134">
        <v>2.9067306335543996</v>
      </c>
      <c r="D23" s="134">
        <v>2.9012170959524353</v>
      </c>
      <c r="E23" s="134">
        <v>2.4125619482387783</v>
      </c>
      <c r="F23" s="134">
        <v>2.784555762882146</v>
      </c>
      <c r="G23" s="135">
        <v>3.3675773812159804</v>
      </c>
      <c r="H23" s="134">
        <v>1.2214794065694035</v>
      </c>
      <c r="I23" s="136">
        <v>1.7162471395880896</v>
      </c>
      <c r="J23" s="134">
        <v>243.1</v>
      </c>
      <c r="K23" s="134">
        <v>242.36666666666667</v>
      </c>
      <c r="L23" s="134">
        <v>96.091999999999999</v>
      </c>
      <c r="M23" s="134">
        <v>238.7</v>
      </c>
      <c r="N23" s="134">
        <v>93.374000000000009</v>
      </c>
      <c r="O23" s="134">
        <v>90.61042118404626</v>
      </c>
      <c r="P23" s="136">
        <v>88.9</v>
      </c>
      <c r="Q23" s="36"/>
      <c r="AQ23" s="30"/>
      <c r="AR23" s="30"/>
      <c r="AS23" s="30"/>
      <c r="AT23" s="30"/>
      <c r="AU23" s="30"/>
      <c r="AV23" s="30"/>
    </row>
    <row r="24" spans="1:48" ht="16.149999999999999" thickBot="1">
      <c r="A24" s="7"/>
      <c r="B24" s="8" t="s">
        <v>64</v>
      </c>
      <c r="C24" s="134">
        <v>3.0870233272803471</v>
      </c>
      <c r="D24" s="134">
        <v>3.0107828035289108</v>
      </c>
      <c r="E24" s="134">
        <v>2.6698619146150904</v>
      </c>
      <c r="F24" s="134">
        <v>4.8057553956834864</v>
      </c>
      <c r="G24" s="135">
        <v>3.6401829104540706</v>
      </c>
      <c r="H24" s="134">
        <v>1.3715392244100011</v>
      </c>
      <c r="I24" s="136">
        <v>1.7045454545454586</v>
      </c>
      <c r="J24" s="134">
        <v>246</v>
      </c>
      <c r="K24" s="134">
        <v>245.2</v>
      </c>
      <c r="L24" s="134">
        <v>97.253</v>
      </c>
      <c r="M24" s="134">
        <v>242.80000000000004</v>
      </c>
      <c r="N24" s="134">
        <v>93.907333333333327</v>
      </c>
      <c r="O24" s="134">
        <v>91.442507850835739</v>
      </c>
      <c r="P24" s="136">
        <v>89.5</v>
      </c>
      <c r="Q24" s="36"/>
      <c r="AQ24" s="30"/>
      <c r="AR24" s="30"/>
      <c r="AS24" s="30"/>
      <c r="AT24" s="30"/>
      <c r="AU24" s="30"/>
      <c r="AV24" s="30"/>
    </row>
    <row r="25" spans="1:48" ht="16.149999999999999" thickBot="1">
      <c r="A25" s="7"/>
      <c r="B25" s="8" t="s">
        <v>65</v>
      </c>
      <c r="C25" s="134">
        <v>3.2558786698204889</v>
      </c>
      <c r="D25" s="134">
        <v>3.2366071428571397</v>
      </c>
      <c r="E25" s="134">
        <v>2.7763653005186795</v>
      </c>
      <c r="F25" s="134">
        <v>4.3777809674178325</v>
      </c>
      <c r="G25" s="135">
        <v>3.2206443485839564</v>
      </c>
      <c r="H25" s="134">
        <v>2.2307046902608318</v>
      </c>
      <c r="I25" s="136">
        <v>2.1493212669683182</v>
      </c>
      <c r="J25" s="134">
        <v>247.36666666666665</v>
      </c>
      <c r="K25" s="134">
        <v>246.66666666666663</v>
      </c>
      <c r="L25" s="134">
        <v>97.691333333333347</v>
      </c>
      <c r="M25" s="134">
        <v>242.4</v>
      </c>
      <c r="N25" s="134">
        <v>93.959000000000003</v>
      </c>
      <c r="O25" s="134">
        <v>92.291793868828591</v>
      </c>
      <c r="P25" s="136">
        <v>90.3</v>
      </c>
      <c r="Q25" s="36"/>
      <c r="AQ25" s="30"/>
      <c r="AR25" s="30"/>
      <c r="AS25" s="30"/>
      <c r="AT25" s="30"/>
      <c r="AU25" s="30"/>
      <c r="AV25" s="30"/>
    </row>
    <row r="26" spans="1:48" ht="16.149999999999999" thickBot="1">
      <c r="A26" s="7"/>
      <c r="B26" s="8" t="s">
        <v>66</v>
      </c>
      <c r="C26" s="134">
        <v>3.0961882482454905</v>
      </c>
      <c r="D26" s="134">
        <v>3.06291390728477</v>
      </c>
      <c r="E26" s="134">
        <v>2.6793882243270062</v>
      </c>
      <c r="F26" s="134">
        <v>3.9550433916631045</v>
      </c>
      <c r="G26" s="135">
        <v>2.5030720831426434</v>
      </c>
      <c r="H26" s="134">
        <v>2.2663125167399878</v>
      </c>
      <c r="I26" s="136">
        <v>2.2598870056497189</v>
      </c>
      <c r="J26" s="134">
        <v>249.73333333333335</v>
      </c>
      <c r="K26" s="134">
        <v>249</v>
      </c>
      <c r="L26" s="134">
        <v>98.397999999999982</v>
      </c>
      <c r="M26" s="134">
        <v>243.56666666666669</v>
      </c>
      <c r="N26" s="134">
        <v>94.814999999999998</v>
      </c>
      <c r="O26" s="134">
        <v>92.819569413415493</v>
      </c>
      <c r="P26" s="136">
        <v>90.5</v>
      </c>
      <c r="Q26" s="36"/>
      <c r="AQ26" s="30"/>
      <c r="AR26" s="30"/>
      <c r="AS26" s="30"/>
      <c r="AT26" s="30"/>
      <c r="AU26" s="30"/>
      <c r="AV26" s="30"/>
    </row>
    <row r="27" spans="1:48" ht="16.149999999999999" thickBot="1">
      <c r="A27" s="7"/>
      <c r="B27" s="8" t="s">
        <v>67</v>
      </c>
      <c r="C27" s="134">
        <v>3.1948443713149643</v>
      </c>
      <c r="D27" s="134">
        <v>3.2182643377802078</v>
      </c>
      <c r="E27" s="134">
        <v>2.7088623402572232</v>
      </c>
      <c r="F27" s="134">
        <v>2.457757296466978</v>
      </c>
      <c r="G27" s="135">
        <v>2.2997122682259619</v>
      </c>
      <c r="H27" s="134">
        <v>2.6512368858758517</v>
      </c>
      <c r="I27" s="136">
        <v>2.3622047244094446</v>
      </c>
      <c r="J27" s="134">
        <v>250.86666666666667</v>
      </c>
      <c r="K27" s="134">
        <v>250.16666666666663</v>
      </c>
      <c r="L27" s="134">
        <v>98.694999999999979</v>
      </c>
      <c r="M27" s="134">
        <v>244.56666666666669</v>
      </c>
      <c r="N27" s="134">
        <v>95.521333333333317</v>
      </c>
      <c r="O27" s="134">
        <v>93.012718092925155</v>
      </c>
      <c r="P27" s="136">
        <v>91</v>
      </c>
      <c r="Q27" s="36"/>
      <c r="AQ27" s="30"/>
      <c r="AR27" s="30"/>
      <c r="AS27" s="30"/>
      <c r="AT27" s="30"/>
      <c r="AU27" s="30"/>
      <c r="AV27" s="30"/>
    </row>
    <row r="28" spans="1:48" ht="16.149999999999999" thickBot="1">
      <c r="A28" s="7"/>
      <c r="B28" s="8" t="s">
        <v>68</v>
      </c>
      <c r="C28" s="134">
        <v>2.6287262872628725</v>
      </c>
      <c r="D28" s="134">
        <v>2.7052746057640187</v>
      </c>
      <c r="E28" s="134">
        <v>2.1027628967744016</v>
      </c>
      <c r="F28" s="134">
        <v>0.49423393739702615</v>
      </c>
      <c r="G28" s="135">
        <v>1.8841269052470189</v>
      </c>
      <c r="H28" s="134">
        <v>1.8086771228800869</v>
      </c>
      <c r="I28" s="136">
        <v>1.787709497206702</v>
      </c>
      <c r="J28" s="134">
        <v>252.46666666666664</v>
      </c>
      <c r="K28" s="134">
        <v>251.83333333333337</v>
      </c>
      <c r="L28" s="134">
        <v>99.298000000000002</v>
      </c>
      <c r="M28" s="134">
        <v>244</v>
      </c>
      <c r="N28" s="134">
        <v>95.676666666666662</v>
      </c>
      <c r="O28" s="134">
        <v>93.096407570921627</v>
      </c>
      <c r="P28" s="136">
        <v>91.1</v>
      </c>
      <c r="Q28" s="36"/>
      <c r="AQ28" s="30"/>
      <c r="AR28" s="30"/>
      <c r="AS28" s="30"/>
      <c r="AT28" s="30"/>
      <c r="AU28" s="30"/>
      <c r="AV28" s="30"/>
    </row>
    <row r="29" spans="1:48" ht="16.149999999999999" thickBot="1">
      <c r="A29" s="7"/>
      <c r="B29" s="8" t="s">
        <v>69</v>
      </c>
      <c r="C29" s="134">
        <v>2.6276782104837526</v>
      </c>
      <c r="D29" s="134">
        <v>2.6756756756756817</v>
      </c>
      <c r="E29" s="134">
        <v>1.7391512041327273</v>
      </c>
      <c r="F29" s="134">
        <v>0.37128712871288272</v>
      </c>
      <c r="G29" s="135">
        <v>2.0320920117639973</v>
      </c>
      <c r="H29" s="134">
        <v>1.333937590171197</v>
      </c>
      <c r="I29" s="136">
        <v>1.3289036544850585</v>
      </c>
      <c r="J29" s="134">
        <v>253.86666666666665</v>
      </c>
      <c r="K29" s="134">
        <v>253.26666666666665</v>
      </c>
      <c r="L29" s="134">
        <v>99.390333333333331</v>
      </c>
      <c r="M29" s="134">
        <v>243.3</v>
      </c>
      <c r="N29" s="134">
        <v>95.868333333333339</v>
      </c>
      <c r="O29" s="134">
        <v>93.522908799888214</v>
      </c>
      <c r="P29" s="136">
        <v>91.5</v>
      </c>
      <c r="Q29" s="36"/>
      <c r="AQ29" s="30"/>
      <c r="AR29" s="30"/>
      <c r="AS29" s="30"/>
      <c r="AT29" s="30"/>
      <c r="AU29" s="30"/>
      <c r="AV29" s="30"/>
    </row>
    <row r="30" spans="1:48" ht="16.149999999999999" thickBot="1">
      <c r="A30" s="7"/>
      <c r="B30" s="8" t="s">
        <v>70</v>
      </c>
      <c r="C30" s="134">
        <v>2.4959957287773671</v>
      </c>
      <c r="D30" s="134">
        <v>2.5970548862115139</v>
      </c>
      <c r="E30" s="134">
        <v>1.7205634260859082</v>
      </c>
      <c r="F30" s="134">
        <v>-0.32845216915288189</v>
      </c>
      <c r="G30" s="135">
        <v>2.2914798994533303</v>
      </c>
      <c r="H30" s="134">
        <v>1.6082992369795601</v>
      </c>
      <c r="I30" s="136">
        <v>0.9944751381215422</v>
      </c>
      <c r="J30" s="134">
        <v>255.96666666666667</v>
      </c>
      <c r="K30" s="134">
        <v>255.46666666666667</v>
      </c>
      <c r="L30" s="134">
        <v>100.09099999999999</v>
      </c>
      <c r="M30" s="134">
        <v>242.76666666666665</v>
      </c>
      <c r="N30" s="134">
        <v>96.987666666666669</v>
      </c>
      <c r="O30" s="134">
        <v>94.312385840059164</v>
      </c>
      <c r="P30" s="136">
        <v>91.4</v>
      </c>
      <c r="Q30" s="36"/>
      <c r="AQ30" s="30"/>
      <c r="AR30" s="30"/>
      <c r="AS30" s="30"/>
      <c r="AT30" s="30"/>
      <c r="AU30" s="30"/>
      <c r="AV30" s="30"/>
    </row>
    <row r="31" spans="1:48" ht="16.149999999999999" thickBot="1">
      <c r="A31" s="7"/>
      <c r="B31" s="8" t="s">
        <v>71</v>
      </c>
      <c r="C31" s="134">
        <v>2.3917087430241901</v>
      </c>
      <c r="D31" s="134">
        <v>2.4783477681545873</v>
      </c>
      <c r="E31" s="134">
        <v>1.456000810578062</v>
      </c>
      <c r="F31" s="134">
        <v>-0.19081368406707044</v>
      </c>
      <c r="G31" s="135">
        <v>2.3513072123504841</v>
      </c>
      <c r="H31" s="134">
        <v>1.1214990787039802</v>
      </c>
      <c r="I31" s="136">
        <v>1.6483516483516425</v>
      </c>
      <c r="J31" s="134">
        <v>256.86666666666667</v>
      </c>
      <c r="K31" s="134">
        <v>256.36666666666667</v>
      </c>
      <c r="L31" s="134">
        <v>100.13200000000001</v>
      </c>
      <c r="M31" s="134">
        <v>244.1</v>
      </c>
      <c r="N31" s="134">
        <v>97.76733333333334</v>
      </c>
      <c r="O31" s="134">
        <v>94.055854869414844</v>
      </c>
      <c r="P31" s="136">
        <v>92.5</v>
      </c>
      <c r="Q31" s="36"/>
      <c r="AQ31" s="30"/>
      <c r="AR31" s="30"/>
      <c r="AS31" s="30"/>
      <c r="AT31" s="30"/>
      <c r="AU31" s="30"/>
      <c r="AV31" s="30"/>
    </row>
    <row r="32" spans="1:48" ht="16.149999999999999" thickBot="1">
      <c r="A32" s="7"/>
      <c r="B32" s="8" t="s">
        <v>72</v>
      </c>
      <c r="C32" s="134">
        <v>1.9672564034856288</v>
      </c>
      <c r="D32" s="134">
        <v>2.0251489080079343</v>
      </c>
      <c r="E32" s="134">
        <v>0.93523199527349998</v>
      </c>
      <c r="F32" s="134">
        <v>-2.7322404371576958E-2</v>
      </c>
      <c r="G32" s="135">
        <v>2.6784656656098527</v>
      </c>
      <c r="H32" s="134">
        <v>0.80048801729346586</v>
      </c>
      <c r="I32" s="136">
        <v>1.2074643249176731</v>
      </c>
      <c r="J32" s="134">
        <v>257.43333333333334</v>
      </c>
      <c r="K32" s="134">
        <v>256.93333333333334</v>
      </c>
      <c r="L32" s="134">
        <v>100.22666666666667</v>
      </c>
      <c r="M32" s="134">
        <v>243.93333333333337</v>
      </c>
      <c r="N32" s="134">
        <v>98.23933333333332</v>
      </c>
      <c r="O32" s="134">
        <v>93.841633158057533</v>
      </c>
      <c r="P32" s="136">
        <v>92.2</v>
      </c>
      <c r="Q32" s="36"/>
      <c r="AQ32" s="30"/>
      <c r="AR32" s="30"/>
      <c r="AS32" s="30"/>
      <c r="AT32" s="30"/>
      <c r="AU32" s="30"/>
      <c r="AV32" s="30"/>
    </row>
    <row r="33" spans="1:48" ht="16.149999999999999" thickBot="1">
      <c r="A33" s="7"/>
      <c r="B33" s="8" t="s">
        <v>73</v>
      </c>
      <c r="C33" s="134">
        <v>0.99789915966388421</v>
      </c>
      <c r="D33" s="134">
        <v>1.0265859436694003</v>
      </c>
      <c r="E33" s="134">
        <v>0.10061340640104</v>
      </c>
      <c r="F33" s="134">
        <v>0.34251267296889765</v>
      </c>
      <c r="G33" s="135">
        <v>2.8062794457676343</v>
      </c>
      <c r="H33" s="134">
        <v>-0.19969877466009534</v>
      </c>
      <c r="I33" s="136">
        <v>0.98360655737705915</v>
      </c>
      <c r="J33" s="134">
        <v>256.40000000000003</v>
      </c>
      <c r="K33" s="134">
        <v>255.86666666666667</v>
      </c>
      <c r="L33" s="134">
        <v>99.490333333333339</v>
      </c>
      <c r="M33" s="134">
        <v>244.13333333333333</v>
      </c>
      <c r="N33" s="134">
        <v>98.558666666666682</v>
      </c>
      <c r="O33" s="134">
        <v>93.336144696988356</v>
      </c>
      <c r="P33" s="136">
        <v>92.4</v>
      </c>
      <c r="Q33" s="36"/>
      <c r="AQ33" s="30"/>
      <c r="AR33" s="30"/>
      <c r="AS33" s="30"/>
      <c r="AT33" s="30"/>
      <c r="AU33" s="30"/>
      <c r="AV33" s="30"/>
    </row>
    <row r="34" spans="1:48" ht="16.149999999999999" thickBot="1">
      <c r="A34" s="7"/>
      <c r="B34" s="8" t="s">
        <v>74</v>
      </c>
      <c r="C34" s="134">
        <v>0.97668967313451205</v>
      </c>
      <c r="D34" s="134">
        <v>1.0046972860125347</v>
      </c>
      <c r="E34" s="134">
        <v>-1.6651513789101013E-2</v>
      </c>
      <c r="F34" s="134">
        <v>0.23342029383497387</v>
      </c>
      <c r="G34" s="135">
        <v>2.7666748005760189</v>
      </c>
      <c r="H34" s="134">
        <v>-0.88913291408685424</v>
      </c>
      <c r="I34" s="136">
        <v>0.87527352297591676</v>
      </c>
      <c r="J34" s="134">
        <v>258.46666666666664</v>
      </c>
      <c r="K34" s="134">
        <v>258.03333333333336</v>
      </c>
      <c r="L34" s="134">
        <v>100.07433333333334</v>
      </c>
      <c r="M34" s="134">
        <v>243.33333333333337</v>
      </c>
      <c r="N34" s="134">
        <v>99.671000000000006</v>
      </c>
      <c r="O34" s="134">
        <v>93.473823375494604</v>
      </c>
      <c r="P34" s="136">
        <v>92.2</v>
      </c>
      <c r="Q34" s="36"/>
      <c r="AQ34" s="30"/>
      <c r="AR34" s="30"/>
      <c r="AS34" s="30"/>
      <c r="AT34" s="30"/>
      <c r="AU34" s="30"/>
      <c r="AV34" s="30"/>
    </row>
    <row r="35" spans="1:48" ht="16.149999999999999" thickBot="1">
      <c r="A35" s="7"/>
      <c r="B35" s="8" t="s">
        <v>75</v>
      </c>
      <c r="C35" s="134">
        <v>0.96029068258500772</v>
      </c>
      <c r="D35" s="134">
        <v>1.0271746196853337</v>
      </c>
      <c r="E35" s="134">
        <v>9.6539234876180657E-3</v>
      </c>
      <c r="F35" s="134">
        <v>-0.91492557694933252</v>
      </c>
      <c r="G35" s="135">
        <v>2.8867856339199971</v>
      </c>
      <c r="H35" s="134">
        <v>-0.33131193044807494</v>
      </c>
      <c r="I35" s="136">
        <v>0</v>
      </c>
      <c r="J35" s="134">
        <v>259.33333333333337</v>
      </c>
      <c r="K35" s="134">
        <v>259</v>
      </c>
      <c r="L35" s="134">
        <v>100.14166666666664</v>
      </c>
      <c r="M35" s="134">
        <v>241.86666666666667</v>
      </c>
      <c r="N35" s="134">
        <v>100.58966666666667</v>
      </c>
      <c r="O35" s="134">
        <v>93.744236600947545</v>
      </c>
      <c r="P35" s="136">
        <v>92.5</v>
      </c>
      <c r="Q35" s="36"/>
      <c r="AQ35" s="30"/>
      <c r="AR35" s="30"/>
      <c r="AS35" s="30"/>
      <c r="AT35" s="30"/>
      <c r="AU35" s="30"/>
      <c r="AV35" s="30"/>
    </row>
    <row r="36" spans="1:48" ht="16.149999999999999" thickBot="1">
      <c r="A36" s="23"/>
      <c r="B36" s="8" t="s">
        <v>76</v>
      </c>
      <c r="C36" s="134">
        <v>0.98407354654925783</v>
      </c>
      <c r="D36" s="134">
        <v>1.0508562532433485</v>
      </c>
      <c r="E36" s="134">
        <v>6.7181056272436201E-2</v>
      </c>
      <c r="F36" s="134">
        <v>-1.3528286417053947</v>
      </c>
      <c r="G36" s="135">
        <v>2.9940485481036117</v>
      </c>
      <c r="H36" s="134">
        <v>2.8780258941751846E-2</v>
      </c>
      <c r="I36" s="136">
        <v>0.86767895878525625</v>
      </c>
      <c r="J36" s="134">
        <v>259.96666666666664</v>
      </c>
      <c r="K36" s="134">
        <v>259.63333333333327</v>
      </c>
      <c r="L36" s="134">
        <v>100.294</v>
      </c>
      <c r="M36" s="134">
        <v>240.63333333333333</v>
      </c>
      <c r="N36" s="134">
        <v>101.18066666666665</v>
      </c>
      <c r="O36" s="134">
        <v>93.868641023075597</v>
      </c>
      <c r="P36" s="136">
        <v>93</v>
      </c>
      <c r="Q36" s="36"/>
      <c r="AQ36" s="30"/>
      <c r="AR36" s="30"/>
      <c r="AS36" s="30"/>
      <c r="AT36" s="30"/>
      <c r="AU36" s="30"/>
      <c r="AV36" s="30"/>
    </row>
    <row r="37" spans="1:48" ht="16.149999999999999" thickBot="1">
      <c r="A37" s="7"/>
      <c r="B37" s="8" t="s">
        <v>77</v>
      </c>
      <c r="C37" s="134">
        <v>1.3910556422256581</v>
      </c>
      <c r="D37" s="134">
        <v>1.4721208963001331</v>
      </c>
      <c r="E37" s="134">
        <v>0.34676735763272681</v>
      </c>
      <c r="F37" s="134">
        <v>-1.7067176406335371</v>
      </c>
      <c r="G37" s="135">
        <v>2.9312490699278992</v>
      </c>
      <c r="H37" s="134">
        <v>0.68503270067521438</v>
      </c>
      <c r="I37" s="136">
        <v>1.1904761904761862</v>
      </c>
      <c r="J37" s="134">
        <v>259.96666666666664</v>
      </c>
      <c r="K37" s="134">
        <v>259.63333333333327</v>
      </c>
      <c r="L37" s="134">
        <v>99.835333333333324</v>
      </c>
      <c r="M37" s="134">
        <v>239.96666666666664</v>
      </c>
      <c r="N37" s="134">
        <v>101.44766666666668</v>
      </c>
      <c r="O37" s="134">
        <v>93.975527809712261</v>
      </c>
      <c r="P37" s="136">
        <v>93.5</v>
      </c>
      <c r="Q37" s="36"/>
      <c r="AQ37" s="30"/>
      <c r="AR37" s="30"/>
      <c r="AS37" s="30"/>
      <c r="AT37" s="30"/>
      <c r="AU37" s="30"/>
      <c r="AV37" s="30"/>
    </row>
    <row r="38" spans="1:48" ht="16.149999999999999" thickBot="1">
      <c r="A38" s="7"/>
      <c r="B38" s="8" t="s">
        <v>78</v>
      </c>
      <c r="C38" s="134">
        <v>1.4444157854010875</v>
      </c>
      <c r="D38" s="134">
        <v>1.5243508590621069</v>
      </c>
      <c r="E38" s="134">
        <v>0.35140545527823086</v>
      </c>
      <c r="F38" s="134">
        <v>-1.7945205479452331</v>
      </c>
      <c r="G38" s="135">
        <v>1.8420603786457379</v>
      </c>
      <c r="H38" s="134">
        <v>0.97482028010369426</v>
      </c>
      <c r="I38" s="136">
        <v>1.7353579175704903</v>
      </c>
      <c r="J38" s="134">
        <v>262.2</v>
      </c>
      <c r="K38" s="134">
        <v>261.96666666666664</v>
      </c>
      <c r="L38" s="134">
        <v>100.426</v>
      </c>
      <c r="M38" s="134">
        <v>238.96666666666664</v>
      </c>
      <c r="N38" s="134">
        <v>101.50700000000001</v>
      </c>
      <c r="O38" s="134">
        <v>94.385025162347233</v>
      </c>
      <c r="P38" s="136">
        <v>93.8</v>
      </c>
      <c r="Q38" s="36"/>
      <c r="AQ38" s="30"/>
      <c r="AR38" s="30"/>
      <c r="AS38" s="30"/>
      <c r="AT38" s="30"/>
      <c r="AU38" s="30"/>
      <c r="AV38" s="30"/>
    </row>
    <row r="39" spans="1:48" ht="16.149999999999999" thickBot="1">
      <c r="A39" s="7"/>
      <c r="B39" s="8" t="s">
        <v>79</v>
      </c>
      <c r="C39" s="134">
        <v>1.8894601542416067</v>
      </c>
      <c r="D39" s="134">
        <v>2.0077220077220126</v>
      </c>
      <c r="E39" s="134">
        <v>0.72630440209706659</v>
      </c>
      <c r="F39" s="134">
        <v>-3.1835722160970414</v>
      </c>
      <c r="G39" s="135">
        <v>1.2771358224336948</v>
      </c>
      <c r="H39" s="134">
        <v>1.4779623276098164</v>
      </c>
      <c r="I39" s="136">
        <v>2.3783783783783763</v>
      </c>
      <c r="J39" s="134">
        <v>264.23333333333329</v>
      </c>
      <c r="K39" s="134">
        <v>264.2</v>
      </c>
      <c r="L39" s="134">
        <v>100.869</v>
      </c>
      <c r="M39" s="134">
        <v>234.16666666666663</v>
      </c>
      <c r="N39" s="134">
        <v>101.87433333333333</v>
      </c>
      <c r="O39" s="134">
        <v>95.129741102214965</v>
      </c>
      <c r="P39" s="136">
        <v>94.7</v>
      </c>
      <c r="Q39" s="36"/>
      <c r="AQ39" s="30"/>
      <c r="AR39" s="30"/>
      <c r="AS39" s="30"/>
      <c r="AT39" s="30"/>
      <c r="AU39" s="30"/>
      <c r="AV39" s="30"/>
    </row>
    <row r="40" spans="1:48" ht="16.149999999999999" thickBot="1">
      <c r="A40" s="7"/>
      <c r="B40" s="8" t="s">
        <v>80</v>
      </c>
      <c r="C40" s="134">
        <v>2.2438774201820832</v>
      </c>
      <c r="D40" s="134">
        <v>2.4778533829760141</v>
      </c>
      <c r="E40" s="134">
        <v>1.2111060149826436</v>
      </c>
      <c r="F40" s="134">
        <v>-5.7210139908574487</v>
      </c>
      <c r="G40" s="135">
        <v>1.0031560706591058</v>
      </c>
      <c r="H40" s="134">
        <v>1.8458444367888571</v>
      </c>
      <c r="I40" s="136">
        <v>2.4731182795698858</v>
      </c>
      <c r="J40" s="134">
        <v>265.8</v>
      </c>
      <c r="K40" s="134">
        <v>266.06666666666666</v>
      </c>
      <c r="L40" s="134">
        <v>101.50866666666668</v>
      </c>
      <c r="M40" s="134">
        <v>226.86666666666667</v>
      </c>
      <c r="N40" s="134">
        <v>102.19566666666667</v>
      </c>
      <c r="O40" s="134">
        <v>95.601310111289351</v>
      </c>
      <c r="P40" s="136">
        <v>95.3</v>
      </c>
      <c r="Q40" s="36"/>
      <c r="AQ40" s="30"/>
      <c r="AR40" s="30"/>
      <c r="AS40" s="30"/>
      <c r="AT40" s="30"/>
      <c r="AU40" s="30"/>
      <c r="AV40" s="30"/>
    </row>
    <row r="41" spans="1:48" ht="16.149999999999999" thickBot="1">
      <c r="A41" s="7"/>
      <c r="B41" s="8" t="s">
        <v>81</v>
      </c>
      <c r="C41" s="134">
        <v>2.9875623797922968</v>
      </c>
      <c r="D41" s="134">
        <v>3.2610091154192</v>
      </c>
      <c r="E41" s="134">
        <v>2.1435296788712144</v>
      </c>
      <c r="F41" s="134">
        <v>-6.2369773579663779</v>
      </c>
      <c r="G41" s="135">
        <v>1.209819184275629</v>
      </c>
      <c r="H41" s="134">
        <v>1.7377842171788949</v>
      </c>
      <c r="I41" s="136">
        <v>2.4598930481283476</v>
      </c>
      <c r="J41" s="134">
        <v>267.73333300000002</v>
      </c>
      <c r="K41" s="134">
        <v>268.09999999999997</v>
      </c>
      <c r="L41" s="134">
        <v>101.97533333333332</v>
      </c>
      <c r="M41" s="134">
        <v>225</v>
      </c>
      <c r="N41" s="134">
        <v>102.675</v>
      </c>
      <c r="O41" s="134">
        <v>95.608619700000006</v>
      </c>
      <c r="P41" s="136">
        <v>95.8</v>
      </c>
      <c r="Q41" s="36"/>
      <c r="AQ41" s="30"/>
      <c r="AR41" s="30"/>
      <c r="AS41" s="30"/>
      <c r="AT41" s="30"/>
      <c r="AU41" s="30"/>
      <c r="AV41" s="30"/>
    </row>
    <row r="42" spans="1:48" ht="16.149999999999999" thickBot="1">
      <c r="A42" s="7"/>
      <c r="B42" s="8" t="s">
        <v>82</v>
      </c>
      <c r="C42" s="134">
        <v>3.5596235697940681</v>
      </c>
      <c r="D42" s="134">
        <v>3.8300038172795592</v>
      </c>
      <c r="E42" s="134">
        <v>2.7429815651988987</v>
      </c>
      <c r="F42" s="134">
        <v>-6.1096385827869915</v>
      </c>
      <c r="G42" s="135">
        <v>1.0826839528308208</v>
      </c>
      <c r="H42" s="134">
        <v>2.0227647705437057</v>
      </c>
      <c r="I42" s="136">
        <v>2.1321961620469176</v>
      </c>
      <c r="J42" s="134">
        <v>271.53333300000003</v>
      </c>
      <c r="K42" s="134">
        <v>272</v>
      </c>
      <c r="L42" s="134">
        <v>103.18066666666664</v>
      </c>
      <c r="M42" s="134">
        <v>224.36666700000001</v>
      </c>
      <c r="N42" s="134">
        <v>102.60599999999999</v>
      </c>
      <c r="O42" s="134">
        <v>96.294212200000004</v>
      </c>
      <c r="P42" s="136">
        <v>95.8</v>
      </c>
      <c r="Q42" s="36"/>
      <c r="AQ42" s="30"/>
      <c r="AR42" s="30"/>
      <c r="AS42" s="30"/>
      <c r="AT42" s="30"/>
      <c r="AU42" s="30"/>
      <c r="AV42" s="30"/>
    </row>
    <row r="43" spans="1:48" ht="16.149999999999999" thickBot="1">
      <c r="A43" s="7"/>
      <c r="B43" s="8" t="s">
        <v>83</v>
      </c>
      <c r="C43" s="134">
        <v>3.7845337454270433</v>
      </c>
      <c r="D43" s="134">
        <v>4.0247287408528898</v>
      </c>
      <c r="E43" s="134">
        <v>2.816854864560292</v>
      </c>
      <c r="F43" s="134">
        <v>-4.6832740213523021</v>
      </c>
      <c r="G43" s="135">
        <v>0.89620218373616112</v>
      </c>
      <c r="H43" s="134">
        <v>1.7055406426910391</v>
      </c>
      <c r="I43" s="136">
        <v>1.2671594508975703</v>
      </c>
      <c r="J43" s="134">
        <v>274.23333300000002</v>
      </c>
      <c r="K43" s="134">
        <v>274.83333333333331</v>
      </c>
      <c r="L43" s="134">
        <v>103.71033333333332</v>
      </c>
      <c r="M43" s="134">
        <v>223.2</v>
      </c>
      <c r="N43" s="134">
        <v>102.78733333333332</v>
      </c>
      <c r="O43" s="134">
        <v>96.7522175</v>
      </c>
      <c r="P43" s="136">
        <v>95.9</v>
      </c>
      <c r="Q43" s="36"/>
      <c r="AQ43" s="30"/>
      <c r="AR43" s="30"/>
      <c r="AS43" s="30"/>
      <c r="AT43" s="30"/>
      <c r="AU43" s="30"/>
      <c r="AV43" s="30"/>
    </row>
    <row r="44" spans="1:48" ht="16.149999999999999" thickBot="1">
      <c r="A44" s="7"/>
      <c r="B44" s="8" t="s">
        <v>84</v>
      </c>
      <c r="C44" s="134">
        <v>3.9879608728367044</v>
      </c>
      <c r="D44" s="134">
        <v>4.0967176146329054</v>
      </c>
      <c r="E44" s="134">
        <v>3.0217452696978064</v>
      </c>
      <c r="F44" s="134">
        <v>-0.26447237731412887</v>
      </c>
      <c r="G44" s="135">
        <v>0.61744300965143051</v>
      </c>
      <c r="H44" s="134">
        <v>1.8208365415539163</v>
      </c>
      <c r="I44" s="136">
        <v>1.5739769150052485</v>
      </c>
      <c r="J44" s="134">
        <v>276.39999999999998</v>
      </c>
      <c r="K44" s="134">
        <v>276.96666666666664</v>
      </c>
      <c r="L44" s="134">
        <v>104.57599999999999</v>
      </c>
      <c r="M44" s="134">
        <v>226.26666700000001</v>
      </c>
      <c r="N44" s="134">
        <v>102.82666666666667</v>
      </c>
      <c r="O44" s="134">
        <v>97.342053699999994</v>
      </c>
      <c r="P44" s="136">
        <v>96.8</v>
      </c>
      <c r="Q44" s="36"/>
      <c r="AQ44" s="30"/>
      <c r="AR44" s="30"/>
      <c r="AS44" s="30"/>
      <c r="AT44" s="30"/>
      <c r="AU44" s="30"/>
      <c r="AV44" s="30"/>
    </row>
    <row r="45" spans="1:48" ht="16.149999999999999" thickBot="1">
      <c r="A45" s="7"/>
      <c r="B45" s="8" t="s">
        <v>85</v>
      </c>
      <c r="C45" s="134">
        <v>3.6354584208608598</v>
      </c>
      <c r="D45" s="134">
        <v>3.6802188238219902</v>
      </c>
      <c r="E45" s="134">
        <v>2.7176506736923622</v>
      </c>
      <c r="F45" s="134">
        <v>2.2222222222222143</v>
      </c>
      <c r="G45" s="135">
        <v>0.31393555717882382</v>
      </c>
      <c r="H45" s="134">
        <v>2.3652044209984346</v>
      </c>
      <c r="I45" s="136">
        <v>1.2526096033403045</v>
      </c>
      <c r="J45" s="134">
        <v>277.46666699999997</v>
      </c>
      <c r="K45" s="134">
        <v>277.9666666666667</v>
      </c>
      <c r="L45" s="134">
        <v>104.74666666666668</v>
      </c>
      <c r="M45" s="134">
        <v>230</v>
      </c>
      <c r="N45" s="134">
        <v>102.99733333333334</v>
      </c>
      <c r="O45" s="134">
        <v>97.869958999999994</v>
      </c>
      <c r="P45" s="136">
        <v>97</v>
      </c>
      <c r="Q45" s="36"/>
      <c r="AQ45" s="30"/>
      <c r="AR45" s="30"/>
      <c r="AS45" s="30"/>
      <c r="AT45" s="30"/>
      <c r="AU45" s="30"/>
      <c r="AV45" s="30"/>
    </row>
    <row r="46" spans="1:48" ht="16.149999999999999" thickBot="1">
      <c r="A46" s="7"/>
      <c r="B46" s="8" t="s">
        <v>86</v>
      </c>
      <c r="C46" s="134">
        <v>3.3513380841533547</v>
      </c>
      <c r="D46" s="134">
        <v>3.3823529411764586</v>
      </c>
      <c r="E46" s="134">
        <v>2.4164733703342822</v>
      </c>
      <c r="F46" s="134">
        <v>2.2284950197169806</v>
      </c>
      <c r="G46" s="135">
        <v>0.35670428629903661</v>
      </c>
      <c r="H46" s="134">
        <v>1.94025295738387</v>
      </c>
      <c r="I46" s="136">
        <v>1.8789144050104456</v>
      </c>
      <c r="J46" s="134">
        <v>280.63333299999999</v>
      </c>
      <c r="K46" s="134">
        <v>281.2</v>
      </c>
      <c r="L46" s="134">
        <v>105.67400000000002</v>
      </c>
      <c r="M46" s="134">
        <v>229.36666700000001</v>
      </c>
      <c r="N46" s="134">
        <v>102.97199999999999</v>
      </c>
      <c r="O46" s="134">
        <v>98.162563500000005</v>
      </c>
      <c r="P46" s="136">
        <v>97.6</v>
      </c>
      <c r="Q46" s="36"/>
      <c r="AQ46" s="30"/>
      <c r="AR46" s="30"/>
      <c r="AS46" s="30"/>
      <c r="AT46" s="30"/>
      <c r="AU46" s="30"/>
      <c r="AV46" s="30"/>
    </row>
    <row r="47" spans="1:48" ht="16.149999999999999" thickBot="1">
      <c r="A47" s="7"/>
      <c r="B47" s="8" t="s">
        <v>87</v>
      </c>
      <c r="C47" s="134">
        <v>3.3183420485211279</v>
      </c>
      <c r="D47" s="134">
        <v>3.2989690721649811</v>
      </c>
      <c r="E47" s="134">
        <v>2.5153391979584327</v>
      </c>
      <c r="F47" s="134">
        <v>4.3309439964157814</v>
      </c>
      <c r="G47" s="135">
        <v>0.4945486149395828</v>
      </c>
      <c r="H47" s="134">
        <v>2.0550045790940219</v>
      </c>
      <c r="I47" s="136">
        <v>2.294056308654846</v>
      </c>
      <c r="J47" s="134">
        <v>283.33333299999998</v>
      </c>
      <c r="K47" s="134">
        <v>283.90000000000009</v>
      </c>
      <c r="L47" s="134">
        <v>106.319</v>
      </c>
      <c r="M47" s="134">
        <v>232.86666700000001</v>
      </c>
      <c r="N47" s="134">
        <v>103.29566666666666</v>
      </c>
      <c r="O47" s="134">
        <v>98.740480000000005</v>
      </c>
      <c r="P47" s="136">
        <v>98.1</v>
      </c>
      <c r="Q47" s="36"/>
      <c r="AQ47" s="30"/>
      <c r="AR47" s="30"/>
      <c r="AS47" s="30"/>
      <c r="AT47" s="30"/>
      <c r="AU47" s="30"/>
      <c r="AV47" s="30"/>
    </row>
    <row r="48" spans="1:48" ht="16.149999999999999" thickBot="1">
      <c r="A48" s="7"/>
      <c r="B48" s="8" t="s">
        <v>88</v>
      </c>
      <c r="C48" s="134">
        <v>3.0752532561505008</v>
      </c>
      <c r="D48" s="134">
        <v>3.0087856541100244</v>
      </c>
      <c r="E48" s="134">
        <v>2.2682068543451672</v>
      </c>
      <c r="F48" s="134">
        <v>5.5981140165024756</v>
      </c>
      <c r="G48" s="135">
        <v>0.6483402489626533</v>
      </c>
      <c r="H48" s="134">
        <v>1.9967861023256983</v>
      </c>
      <c r="I48" s="136">
        <v>2.1694214876033069</v>
      </c>
      <c r="J48" s="134">
        <v>284.89999999999998</v>
      </c>
      <c r="K48" s="134">
        <v>285.3</v>
      </c>
      <c r="L48" s="134">
        <v>106.94799999999999</v>
      </c>
      <c r="M48" s="134">
        <v>238.933333</v>
      </c>
      <c r="N48" s="134">
        <v>103.49333333333334</v>
      </c>
      <c r="O48" s="134">
        <v>99.285766300000006</v>
      </c>
      <c r="P48" s="136">
        <v>98.9</v>
      </c>
      <c r="Q48" s="36"/>
      <c r="AQ48" s="30"/>
      <c r="AR48" s="30"/>
      <c r="AS48" s="30"/>
      <c r="AT48" s="30"/>
      <c r="AU48" s="30"/>
      <c r="AV48" s="30"/>
    </row>
    <row r="49" spans="1:48" ht="16.149999999999999" thickBot="1">
      <c r="A49" s="7"/>
      <c r="B49" s="8" t="s">
        <v>89</v>
      </c>
      <c r="C49" s="134">
        <v>2.4867851964358811</v>
      </c>
      <c r="D49" s="134">
        <v>2.4463364911859742</v>
      </c>
      <c r="E49" s="134">
        <v>1.8750000000000044</v>
      </c>
      <c r="F49" s="134">
        <v>4.2173913043478173</v>
      </c>
      <c r="G49" s="135">
        <v>0.6747747514498581</v>
      </c>
      <c r="H49" s="134">
        <v>1.5146390323919512</v>
      </c>
      <c r="I49" s="136">
        <v>2.0618556701030855</v>
      </c>
      <c r="J49" s="134">
        <v>284.36666700000001</v>
      </c>
      <c r="K49" s="134">
        <v>284.76666666666665</v>
      </c>
      <c r="L49" s="134">
        <v>106.71066666666668</v>
      </c>
      <c r="M49" s="134">
        <v>239.7</v>
      </c>
      <c r="N49" s="134">
        <v>103.69233333333334</v>
      </c>
      <c r="O49" s="134">
        <v>99.352335600000004</v>
      </c>
      <c r="P49" s="136">
        <v>99</v>
      </c>
      <c r="Q49" s="36"/>
      <c r="AQ49" s="30"/>
      <c r="AR49" s="30"/>
      <c r="AS49" s="30"/>
      <c r="AT49" s="30"/>
      <c r="AU49" s="30"/>
      <c r="AV49" s="30"/>
    </row>
    <row r="50" spans="1:48" ht="16.149999999999999" thickBot="1">
      <c r="A50" s="7"/>
      <c r="B50" s="8" t="s">
        <v>90</v>
      </c>
      <c r="C50" s="134">
        <v>2.9813518267981287</v>
      </c>
      <c r="D50" s="134">
        <v>2.9397818871502945</v>
      </c>
      <c r="E50" s="134">
        <v>2.0478074076877739</v>
      </c>
      <c r="F50" s="134">
        <v>4.3888966656170592</v>
      </c>
      <c r="G50" s="135">
        <v>0.82838053062970207</v>
      </c>
      <c r="H50" s="134">
        <v>1.7494538027218454</v>
      </c>
      <c r="I50" s="136">
        <v>2.2540983606557319</v>
      </c>
      <c r="J50" s="134">
        <v>289</v>
      </c>
      <c r="K50" s="134">
        <v>289.46666666666664</v>
      </c>
      <c r="L50" s="134">
        <v>107.83799999999999</v>
      </c>
      <c r="M50" s="134">
        <v>239.433333</v>
      </c>
      <c r="N50" s="134">
        <v>103.825</v>
      </c>
      <c r="O50" s="134">
        <v>99.879872199999994</v>
      </c>
      <c r="P50" s="136">
        <v>99.8</v>
      </c>
      <c r="Q50" s="36"/>
      <c r="AQ50" s="30"/>
      <c r="AR50" s="30"/>
      <c r="AS50" s="30"/>
      <c r="AT50" s="30"/>
      <c r="AU50" s="30"/>
      <c r="AV50" s="30"/>
    </row>
    <row r="51" spans="1:48" ht="16.149999999999999" thickBot="1">
      <c r="A51" s="7"/>
      <c r="B51" s="8" t="s">
        <v>91</v>
      </c>
      <c r="C51" s="134">
        <v>2.6117647089550333</v>
      </c>
      <c r="D51" s="134">
        <v>2.583069155806017</v>
      </c>
      <c r="E51" s="134">
        <v>1.8328489420204042</v>
      </c>
      <c r="F51" s="134">
        <v>3.2350413638204456</v>
      </c>
      <c r="G51" s="135">
        <v>0.69057430611803028</v>
      </c>
      <c r="H51" s="134">
        <v>1.5658765280460507</v>
      </c>
      <c r="I51" s="136">
        <v>2.2426095820591296</v>
      </c>
      <c r="J51" s="134">
        <v>290.73333300000002</v>
      </c>
      <c r="K51" s="134">
        <v>291.23333333333335</v>
      </c>
      <c r="L51" s="134">
        <v>108.26766666666668</v>
      </c>
      <c r="M51" s="134">
        <v>240.4</v>
      </c>
      <c r="N51" s="134">
        <v>104.009</v>
      </c>
      <c r="O51" s="134">
        <v>100.28663400000001</v>
      </c>
      <c r="P51" s="136">
        <v>100.3</v>
      </c>
      <c r="Q51" s="36"/>
      <c r="AQ51" s="30"/>
      <c r="AR51" s="30"/>
      <c r="AS51" s="30"/>
      <c r="AT51" s="30"/>
      <c r="AU51" s="30"/>
      <c r="AV51" s="30"/>
    </row>
    <row r="52" spans="1:48" ht="16.149999999999999" thickBot="1">
      <c r="A52" s="7"/>
      <c r="B52" s="8" t="s">
        <v>92</v>
      </c>
      <c r="C52" s="134">
        <v>2.1762021762022021</v>
      </c>
      <c r="D52" s="134">
        <v>2.2198855006425822</v>
      </c>
      <c r="E52" s="134">
        <v>1.4134595005672601</v>
      </c>
      <c r="F52" s="134">
        <v>0.68359402997153484</v>
      </c>
      <c r="G52" s="135">
        <v>0.74304303014687267</v>
      </c>
      <c r="H52" s="134">
        <v>1.2057515841523037</v>
      </c>
      <c r="I52" s="136">
        <v>2.0222446916076775</v>
      </c>
      <c r="J52" s="134">
        <v>291.10000000000002</v>
      </c>
      <c r="K52" s="134">
        <v>291.63333333333333</v>
      </c>
      <c r="L52" s="134">
        <v>108.45966666666668</v>
      </c>
      <c r="M52" s="134">
        <v>240.566667</v>
      </c>
      <c r="N52" s="134">
        <v>104.26233333333334</v>
      </c>
      <c r="O52" s="134">
        <v>100.482906</v>
      </c>
      <c r="P52" s="136">
        <v>100.9</v>
      </c>
      <c r="Q52" s="36"/>
      <c r="AQ52" s="30"/>
      <c r="AR52" s="30"/>
      <c r="AS52" s="30"/>
      <c r="AT52" s="30"/>
      <c r="AU52" s="30"/>
      <c r="AV52" s="30"/>
    </row>
    <row r="53" spans="1:48" ht="16.149999999999999" thickBot="1">
      <c r="A53" s="7"/>
      <c r="B53" s="8" t="s">
        <v>93</v>
      </c>
      <c r="C53" s="134">
        <v>2.5905518666152316</v>
      </c>
      <c r="D53" s="134">
        <v>2.6688516914432858</v>
      </c>
      <c r="E53" s="134">
        <v>1.6671248110154524</v>
      </c>
      <c r="F53" s="134">
        <v>-0.79265748852731521</v>
      </c>
      <c r="G53" s="135">
        <v>0.75897607344803664</v>
      </c>
      <c r="H53" s="134">
        <v>0.76748512794901913</v>
      </c>
      <c r="I53" s="136">
        <v>2.9292929292929371</v>
      </c>
      <c r="J53" s="134">
        <v>291.73333300000002</v>
      </c>
      <c r="K53" s="134">
        <v>292.36666666666662</v>
      </c>
      <c r="L53" s="134">
        <v>108.48966666666668</v>
      </c>
      <c r="M53" s="134">
        <v>237.8</v>
      </c>
      <c r="N53" s="134">
        <v>104.47933333333333</v>
      </c>
      <c r="O53" s="134">
        <v>100.11485</v>
      </c>
      <c r="P53" s="136">
        <v>101.9</v>
      </c>
      <c r="Q53" s="36"/>
      <c r="AQ53" s="30"/>
      <c r="AR53" s="30"/>
      <c r="AS53" s="30"/>
      <c r="AT53" s="30"/>
      <c r="AU53" s="30"/>
      <c r="AV53" s="30"/>
    </row>
    <row r="54" spans="1:48" ht="16.149999999999999" thickBot="1">
      <c r="A54" s="7"/>
      <c r="B54" s="8" t="s">
        <v>94</v>
      </c>
      <c r="C54" s="134">
        <v>1.211072664359869</v>
      </c>
      <c r="D54" s="134">
        <v>1.381851681252888</v>
      </c>
      <c r="E54" s="134">
        <v>0.61666573934977542</v>
      </c>
      <c r="F54" s="134">
        <v>-5.2206598986783481</v>
      </c>
      <c r="G54" s="135">
        <v>1.3281964844690686</v>
      </c>
      <c r="H54" s="134">
        <v>0.95483782567356013</v>
      </c>
      <c r="I54" s="136">
        <v>9.6192384769539174</v>
      </c>
      <c r="J54" s="134">
        <v>292.5</v>
      </c>
      <c r="K54" s="134">
        <v>293.46666666666664</v>
      </c>
      <c r="L54" s="134">
        <v>108.503</v>
      </c>
      <c r="M54" s="134">
        <v>226.933333</v>
      </c>
      <c r="N54" s="134">
        <v>105.20400000000001</v>
      </c>
      <c r="O54" s="134">
        <v>100.833563</v>
      </c>
      <c r="P54" s="136">
        <v>109.4</v>
      </c>
      <c r="Q54" s="36"/>
      <c r="AQ54" s="30"/>
      <c r="AR54" s="30"/>
      <c r="AS54" s="30"/>
      <c r="AT54" s="30"/>
      <c r="AU54" s="30"/>
      <c r="AV54" s="30"/>
    </row>
    <row r="55" spans="1:48" ht="16.149999999999999" thickBot="1">
      <c r="A55" s="7"/>
      <c r="B55" s="8" t="s">
        <v>95</v>
      </c>
      <c r="C55" s="134">
        <v>1.1006649863571027</v>
      </c>
      <c r="D55" s="134">
        <v>1.3391324253176018</v>
      </c>
      <c r="E55" s="134">
        <v>0.59666936573858909</v>
      </c>
      <c r="F55" s="134">
        <v>-8.0282861896838646</v>
      </c>
      <c r="G55" s="135">
        <v>1.7748464075224346</v>
      </c>
      <c r="H55" s="134">
        <v>0.43518461293654553</v>
      </c>
      <c r="I55" s="136">
        <v>4.7856430707876374</v>
      </c>
      <c r="J55" s="134">
        <v>293.933333</v>
      </c>
      <c r="K55" s="134">
        <v>295.13333333333333</v>
      </c>
      <c r="L55" s="134">
        <v>108.91366666666666</v>
      </c>
      <c r="M55" s="134">
        <v>221.1</v>
      </c>
      <c r="N55" s="134">
        <v>105.855</v>
      </c>
      <c r="O55" s="134">
        <v>100.723066</v>
      </c>
      <c r="P55" s="136">
        <v>105.1</v>
      </c>
      <c r="Q55" s="36"/>
      <c r="AQ55" s="30"/>
      <c r="AR55" s="30"/>
      <c r="AS55" s="30"/>
      <c r="AT55" s="30"/>
      <c r="AU55" s="30"/>
      <c r="AV55" s="30"/>
    </row>
    <row r="56" spans="1:48" ht="16.149999999999999" thickBot="1">
      <c r="A56" s="7"/>
      <c r="B56" s="8" t="s">
        <v>96</v>
      </c>
      <c r="C56" s="134">
        <v>1.1336310546203876</v>
      </c>
      <c r="D56" s="134">
        <v>1.3601554463367416</v>
      </c>
      <c r="E56" s="134">
        <v>0.53353166614931169</v>
      </c>
      <c r="F56" s="134">
        <v>-8.2582791904416304</v>
      </c>
      <c r="G56" s="135">
        <v>1.7631806948498419</v>
      </c>
      <c r="H56" s="134">
        <v>0.23410051456911329</v>
      </c>
      <c r="I56" s="136">
        <v>3.7661050545094055</v>
      </c>
      <c r="J56" s="134">
        <v>294.39999999999998</v>
      </c>
      <c r="K56" s="134">
        <v>295.60000000000002</v>
      </c>
      <c r="L56" s="134">
        <v>109.03833333333334</v>
      </c>
      <c r="M56" s="134">
        <v>220.7</v>
      </c>
      <c r="N56" s="134">
        <v>106.10066666666667</v>
      </c>
      <c r="O56" s="134">
        <v>100.718137</v>
      </c>
      <c r="P56" s="136">
        <v>104.7</v>
      </c>
      <c r="Q56" s="36"/>
      <c r="AQ56" s="30"/>
      <c r="AR56" s="30"/>
      <c r="AS56" s="30"/>
      <c r="AT56" s="30"/>
      <c r="AU56" s="30"/>
      <c r="AV56" s="30"/>
    </row>
    <row r="57" spans="1:48" ht="16.149999999999999" thickBot="1">
      <c r="A57" s="7"/>
      <c r="B57" s="8" t="s">
        <v>97</v>
      </c>
      <c r="C57" s="134">
        <v>1.4053930546222393</v>
      </c>
      <c r="D57" s="134">
        <v>1.5961691939345934</v>
      </c>
      <c r="E57" s="134">
        <v>0.60958186493951239</v>
      </c>
      <c r="F57" s="134">
        <v>-7.1768994953742782</v>
      </c>
      <c r="G57" s="135">
        <v>1.8188605082982923</v>
      </c>
      <c r="H57" s="134">
        <v>1.7195101426012327</v>
      </c>
      <c r="I57" s="136">
        <v>3.6310107948969383</v>
      </c>
      <c r="J57" s="134">
        <v>295.83333299999998</v>
      </c>
      <c r="K57" s="134">
        <v>297.03333333333336</v>
      </c>
      <c r="L57" s="134">
        <v>109.151</v>
      </c>
      <c r="M57" s="134">
        <v>220.73333299999999</v>
      </c>
      <c r="N57" s="134">
        <v>106.37966666666667</v>
      </c>
      <c r="O57" s="134">
        <v>101.83633500000001</v>
      </c>
      <c r="P57" s="136">
        <v>105.6</v>
      </c>
      <c r="Q57" s="36"/>
      <c r="AQ57" s="30"/>
      <c r="AR57" s="30"/>
      <c r="AS57" s="30"/>
      <c r="AT57" s="30"/>
      <c r="AU57" s="30"/>
      <c r="AV57" s="30"/>
    </row>
    <row r="58" spans="1:48" ht="16.149999999999999" thickBot="1">
      <c r="A58" s="7"/>
      <c r="B58" s="8" t="s">
        <v>98</v>
      </c>
      <c r="C58" s="134">
        <v>3.3618232478632493</v>
      </c>
      <c r="D58" s="134">
        <v>3.5097682871422231</v>
      </c>
      <c r="E58" s="134">
        <v>2.0518633893379157</v>
      </c>
      <c r="F58" s="134">
        <v>-2.4823735347860976</v>
      </c>
      <c r="G58" s="135">
        <v>1.5591929330950549</v>
      </c>
      <c r="H58" s="134">
        <v>1.0241451053356165</v>
      </c>
      <c r="I58" s="136">
        <v>-5.0274223034734948</v>
      </c>
      <c r="J58" s="134">
        <v>302.33333299999998</v>
      </c>
      <c r="K58" s="134">
        <v>303.76666666666665</v>
      </c>
      <c r="L58" s="134">
        <v>110.72933333333332</v>
      </c>
      <c r="M58" s="134">
        <v>221.3</v>
      </c>
      <c r="N58" s="134">
        <v>106.84433333333334</v>
      </c>
      <c r="O58" s="134">
        <v>101.86624500000001</v>
      </c>
      <c r="P58" s="136">
        <v>103.9</v>
      </c>
      <c r="Q58" s="36"/>
      <c r="AQ58" s="30"/>
      <c r="AR58" s="30"/>
      <c r="AS58" s="30"/>
      <c r="AT58" s="30"/>
      <c r="AU58" s="30"/>
      <c r="AV58" s="30"/>
    </row>
    <row r="59" spans="1:48" ht="16.149999999999999" thickBot="1">
      <c r="A59" s="7"/>
      <c r="B59" s="8" t="s">
        <v>99</v>
      </c>
      <c r="C59" s="134">
        <v>4.5021549155161766</v>
      </c>
      <c r="D59" s="134">
        <v>4.596792410210071</v>
      </c>
      <c r="E59" s="134">
        <v>2.7716142143165756</v>
      </c>
      <c r="F59" s="134">
        <v>0.31659882406152029</v>
      </c>
      <c r="G59" s="135">
        <v>1.4466329727772065</v>
      </c>
      <c r="H59" s="134">
        <v>2.3665691431593139</v>
      </c>
      <c r="I59" s="136">
        <v>-0.47573739295908579</v>
      </c>
      <c r="J59" s="134">
        <v>307.16666700000002</v>
      </c>
      <c r="K59" s="134">
        <v>308.7</v>
      </c>
      <c r="L59" s="134">
        <v>111.93233333333336</v>
      </c>
      <c r="M59" s="134">
        <v>221.8</v>
      </c>
      <c r="N59" s="134">
        <v>107.38633333333333</v>
      </c>
      <c r="O59" s="134">
        <v>103.106747</v>
      </c>
      <c r="P59" s="136">
        <v>104.6</v>
      </c>
      <c r="Q59" s="36"/>
      <c r="AQ59" s="30"/>
      <c r="AR59" s="30"/>
      <c r="AS59" s="30"/>
      <c r="AT59" s="30"/>
      <c r="AU59" s="30"/>
      <c r="AV59" s="30"/>
    </row>
    <row r="60" spans="1:48" ht="16.149999999999999" thickBot="1">
      <c r="A60" s="7"/>
      <c r="B60" s="8" t="s">
        <v>100</v>
      </c>
      <c r="C60" s="134">
        <v>6.884058084239153</v>
      </c>
      <c r="D60" s="134">
        <v>7.0252593594948065</v>
      </c>
      <c r="E60" s="134">
        <v>4.9074484508506266</v>
      </c>
      <c r="F60" s="134">
        <v>0.69475894879926781</v>
      </c>
      <c r="G60" s="135">
        <v>1.9117064925762373</v>
      </c>
      <c r="H60" s="134">
        <v>3.7649326257891413</v>
      </c>
      <c r="I60" s="136">
        <v>0.95510983763131829</v>
      </c>
      <c r="J60" s="134">
        <v>314.66666700000002</v>
      </c>
      <c r="K60" s="134">
        <v>316.36666666666667</v>
      </c>
      <c r="L60" s="134">
        <v>114.38933333333334</v>
      </c>
      <c r="M60" s="134">
        <v>222.23333299999999</v>
      </c>
      <c r="N60" s="134">
        <v>108.129</v>
      </c>
      <c r="O60" s="134">
        <v>104.510107</v>
      </c>
      <c r="P60" s="136">
        <v>105.7</v>
      </c>
      <c r="Q60" s="36"/>
      <c r="AQ60" s="30"/>
      <c r="AR60" s="30"/>
      <c r="AS60" s="30"/>
      <c r="AT60" s="30"/>
      <c r="AU60" s="30"/>
      <c r="AV60" s="30"/>
    </row>
    <row r="61" spans="1:48" ht="16.149999999999999" thickBot="1">
      <c r="A61" s="7"/>
      <c r="B61" s="8" t="s">
        <v>101</v>
      </c>
      <c r="C61" s="134">
        <v>8.3267607981146519</v>
      </c>
      <c r="D61" s="134">
        <v>8.4838963079340033</v>
      </c>
      <c r="E61" s="134">
        <v>6.2195185263228314</v>
      </c>
      <c r="F61" s="134">
        <v>2.6276049571543503</v>
      </c>
      <c r="G61" s="135">
        <v>2.3497598225225014</v>
      </c>
      <c r="H61" s="134">
        <v>4.7942554099182688</v>
      </c>
      <c r="I61" s="136">
        <v>1.5151515151515138</v>
      </c>
      <c r="J61" s="134">
        <v>320.46666699999997</v>
      </c>
      <c r="K61" s="134">
        <v>322.23333333333335</v>
      </c>
      <c r="L61" s="134">
        <v>115.93966666666664</v>
      </c>
      <c r="M61" s="134">
        <v>226.533333</v>
      </c>
      <c r="N61" s="134">
        <v>108.87933333333335</v>
      </c>
      <c r="O61" s="134">
        <v>106.71862900000001</v>
      </c>
      <c r="P61" s="136">
        <v>107.2</v>
      </c>
      <c r="Q61" s="36"/>
      <c r="AQ61" s="30"/>
      <c r="AR61" s="30"/>
      <c r="AS61" s="30"/>
      <c r="AT61" s="30"/>
      <c r="AU61" s="30"/>
      <c r="AV61" s="30"/>
    </row>
    <row r="62" spans="1:48" ht="16.149999999999999" thickBot="1">
      <c r="A62" s="7"/>
      <c r="B62" s="8" t="s">
        <v>102</v>
      </c>
      <c r="C62" s="134">
        <v>11.543550178107576</v>
      </c>
      <c r="D62" s="134">
        <v>11.631734884231303</v>
      </c>
      <c r="E62" s="134">
        <v>9.169205389719103</v>
      </c>
      <c r="F62" s="134">
        <v>7.3806294622684065</v>
      </c>
      <c r="G62" s="135">
        <v>3.0034349037384667</v>
      </c>
      <c r="H62" s="134">
        <v>7.7702873999134781</v>
      </c>
      <c r="I62" s="136">
        <v>5.2935514918190485</v>
      </c>
      <c r="J62" s="134">
        <v>337.23333300000002</v>
      </c>
      <c r="K62" s="134">
        <v>339.09999999999991</v>
      </c>
      <c r="L62" s="134">
        <v>120.88233333333334</v>
      </c>
      <c r="M62" s="134">
        <v>237.63333299999999</v>
      </c>
      <c r="N62" s="134">
        <v>110.05333333333334</v>
      </c>
      <c r="O62" s="134">
        <v>109.78154499999999</v>
      </c>
      <c r="P62" s="136">
        <v>109.4</v>
      </c>
      <c r="Q62" s="38"/>
      <c r="AQ62" s="30"/>
      <c r="AR62" s="30"/>
      <c r="AS62" s="30"/>
      <c r="AT62" s="30"/>
      <c r="AU62" s="30"/>
      <c r="AV62" s="30"/>
    </row>
    <row r="63" spans="1:48" ht="16.149999999999999" thickBot="1">
      <c r="A63" s="7"/>
      <c r="B63" s="8" t="s">
        <v>103</v>
      </c>
      <c r="C63" s="134">
        <v>12.425393149836772</v>
      </c>
      <c r="D63" s="134">
        <v>12.320483749055189</v>
      </c>
      <c r="E63" s="134">
        <v>10.022126463309643</v>
      </c>
      <c r="F63" s="134">
        <v>16.381123985572586</v>
      </c>
      <c r="G63" s="135">
        <v>4.0197542207419223</v>
      </c>
      <c r="H63" s="134">
        <v>8.9569191820201723</v>
      </c>
      <c r="I63" s="136">
        <v>6.2141491395793613</v>
      </c>
      <c r="J63" s="134">
        <v>345.33333299999998</v>
      </c>
      <c r="K63" s="134">
        <v>346.73333333333335</v>
      </c>
      <c r="L63" s="134">
        <v>123.15033333333334</v>
      </c>
      <c r="M63" s="134">
        <v>258.13333299999999</v>
      </c>
      <c r="N63" s="134">
        <v>111.70299999999999</v>
      </c>
      <c r="O63" s="134">
        <v>112.34193500000001</v>
      </c>
      <c r="P63" s="136">
        <v>111.1</v>
      </c>
      <c r="Q63" s="38"/>
      <c r="AQ63" s="30"/>
      <c r="AR63" s="30"/>
      <c r="AS63" s="30"/>
      <c r="AT63" s="30"/>
      <c r="AU63" s="30"/>
      <c r="AV63" s="30"/>
    </row>
    <row r="64" spans="1:48" ht="16.149999999999999" thickBot="1">
      <c r="A64" s="7"/>
      <c r="B64" s="8" t="s">
        <v>104</v>
      </c>
      <c r="C64" s="134">
        <v>13.866525303107501</v>
      </c>
      <c r="D64" s="134">
        <v>13.423243072384361</v>
      </c>
      <c r="E64" s="134">
        <v>10.749545412159645</v>
      </c>
      <c r="F64" s="134">
        <v>31.993400377971206</v>
      </c>
      <c r="G64" s="135">
        <v>4.4863080209749384</v>
      </c>
      <c r="H64" s="134">
        <v>9.9682818236900275</v>
      </c>
      <c r="I64" s="136">
        <v>7.5685903500473106</v>
      </c>
      <c r="J64" s="134">
        <v>358.3</v>
      </c>
      <c r="K64" s="134">
        <v>358.83333333333331</v>
      </c>
      <c r="L64" s="134">
        <v>126.68566666666668</v>
      </c>
      <c r="M64" s="134">
        <v>293.33333299999998</v>
      </c>
      <c r="N64" s="134">
        <v>112.98</v>
      </c>
      <c r="O64" s="134">
        <v>114.927969</v>
      </c>
      <c r="P64" s="136">
        <v>113.7</v>
      </c>
      <c r="Q64" s="38"/>
      <c r="AQ64" s="30"/>
      <c r="AR64" s="30"/>
      <c r="AS64" s="30"/>
      <c r="AT64" s="30"/>
      <c r="AU64" s="30"/>
      <c r="AV64" s="30"/>
    </row>
    <row r="65" spans="1:48" ht="16.149999999999999" thickBot="1">
      <c r="A65" s="7"/>
      <c r="B65" s="8" t="s">
        <v>105</v>
      </c>
      <c r="C65" s="134">
        <v>13.584356029140476</v>
      </c>
      <c r="D65" s="134">
        <v>12.703010241026181</v>
      </c>
      <c r="E65" s="134">
        <v>10.17483231220837</v>
      </c>
      <c r="F65" s="134">
        <v>48.896409871831104</v>
      </c>
      <c r="G65" s="135">
        <v>4.7033719285569875</v>
      </c>
      <c r="H65" s="134">
        <v>9.6981006005989698</v>
      </c>
      <c r="I65" s="136">
        <v>8.1156716417910566</v>
      </c>
      <c r="J65" s="134">
        <v>364</v>
      </c>
      <c r="K65" s="134">
        <v>363.16666666666674</v>
      </c>
      <c r="L65" s="134">
        <v>127.73633333333332</v>
      </c>
      <c r="M65" s="134">
        <v>337.3</v>
      </c>
      <c r="N65" s="134">
        <v>114.00033333333333</v>
      </c>
      <c r="O65" s="134">
        <v>117.068309</v>
      </c>
      <c r="P65" s="136">
        <v>115.9</v>
      </c>
      <c r="Q65" s="38"/>
      <c r="AQ65" s="30"/>
      <c r="AR65" s="30"/>
      <c r="AS65" s="30"/>
      <c r="AT65" s="30"/>
      <c r="AU65" s="30"/>
      <c r="AV65" s="30"/>
    </row>
    <row r="66" spans="1:48" ht="16.149999999999999" thickBot="1">
      <c r="A66" s="7"/>
      <c r="B66" s="8" t="s">
        <v>106</v>
      </c>
      <c r="C66" s="134">
        <v>11.149550272955967</v>
      </c>
      <c r="D66" s="134">
        <v>10.085520495429101</v>
      </c>
      <c r="E66" s="134">
        <v>8.4277548139099387</v>
      </c>
      <c r="F66" s="134">
        <v>54.944592726812445</v>
      </c>
      <c r="G66" s="135">
        <v>5.5467046280591292</v>
      </c>
      <c r="H66" s="134">
        <v>7.9067087277738812</v>
      </c>
      <c r="I66" s="136">
        <v>8.4095063985374594</v>
      </c>
      <c r="J66" s="134">
        <v>374.83333299999998</v>
      </c>
      <c r="K66" s="134">
        <v>373.3</v>
      </c>
      <c r="L66" s="134">
        <v>131.07</v>
      </c>
      <c r="M66" s="134">
        <v>368.2</v>
      </c>
      <c r="N66" s="134">
        <v>116.15766666666667</v>
      </c>
      <c r="O66" s="134">
        <v>118.461652</v>
      </c>
      <c r="P66" s="136">
        <v>118.6</v>
      </c>
      <c r="Q66" s="38"/>
      <c r="AQ66" s="30"/>
      <c r="AR66" s="30"/>
      <c r="AS66" s="30"/>
      <c r="AT66" s="30"/>
      <c r="AU66" s="30"/>
      <c r="AV66" s="30"/>
    </row>
    <row r="67" spans="1:48" ht="16.149999999999999" thickBot="1">
      <c r="A67" s="7"/>
      <c r="B67" s="8" t="s">
        <v>107</v>
      </c>
      <c r="C67" s="134">
        <v>8.9961391013476231</v>
      </c>
      <c r="D67" s="134">
        <v>7.7581234378004016</v>
      </c>
      <c r="E67" s="134">
        <v>6.7118508273086297</v>
      </c>
      <c r="F67" s="134">
        <v>56.86983478418108</v>
      </c>
      <c r="G67" s="135">
        <v>6.4104515247277893</v>
      </c>
      <c r="H67" s="134">
        <v>6.1788850263260864</v>
      </c>
      <c r="I67" s="136">
        <v>8.3708370837083823</v>
      </c>
      <c r="J67" s="134">
        <v>376.4</v>
      </c>
      <c r="K67" s="134">
        <v>373.63333333333327</v>
      </c>
      <c r="L67" s="134">
        <v>131.416</v>
      </c>
      <c r="M67" s="134">
        <v>404.933333</v>
      </c>
      <c r="N67" s="134">
        <v>118.86366666666667</v>
      </c>
      <c r="O67" s="134">
        <v>119.28341399999999</v>
      </c>
      <c r="P67" s="136">
        <v>120.4</v>
      </c>
      <c r="Q67" s="38"/>
      <c r="AQ67" s="30"/>
      <c r="AR67" s="30"/>
      <c r="AS67" s="30"/>
      <c r="AT67" s="30"/>
      <c r="AU67" s="30"/>
      <c r="AV67" s="30"/>
    </row>
    <row r="68" spans="1:48" ht="16.149999999999999" thickBot="1">
      <c r="A68" s="7"/>
      <c r="B68" s="8" t="s">
        <v>108</v>
      </c>
      <c r="C68" s="134">
        <v>5.5074889757186662</v>
      </c>
      <c r="D68" s="134">
        <v>4.3009753831862785</v>
      </c>
      <c r="E68" s="134">
        <v>4.1772681466201167</v>
      </c>
      <c r="F68" s="134">
        <v>48.545454600619856</v>
      </c>
      <c r="G68" s="135">
        <v>6.3155720776538526</v>
      </c>
      <c r="H68" s="134">
        <v>4.4911835168687242</v>
      </c>
      <c r="I68" s="136">
        <v>5.7444693891982368</v>
      </c>
      <c r="J68" s="134">
        <v>378.03333300000003</v>
      </c>
      <c r="K68" s="134">
        <v>374.26666666666671</v>
      </c>
      <c r="L68" s="134">
        <v>131.97766666666669</v>
      </c>
      <c r="M68" s="134">
        <v>435.73333300000002</v>
      </c>
      <c r="N68" s="134">
        <v>120.11533333333334</v>
      </c>
      <c r="O68" s="134">
        <v>120.089595</v>
      </c>
      <c r="P68" s="136">
        <v>120.23146169551841</v>
      </c>
      <c r="Q68" s="38"/>
      <c r="AQ68" s="30"/>
      <c r="AR68" s="30"/>
      <c r="AS68" s="30"/>
      <c r="AT68" s="30"/>
      <c r="AU68" s="30"/>
      <c r="AV68" s="30"/>
    </row>
    <row r="69" spans="1:48" ht="16.149999999999999" thickBot="1">
      <c r="A69" s="7"/>
      <c r="B69" s="8" t="s">
        <v>109</v>
      </c>
      <c r="C69" s="134">
        <v>4.8401532967032868</v>
      </c>
      <c r="D69" s="134">
        <v>3.7746642770787764</v>
      </c>
      <c r="E69" s="134">
        <v>3.6993251072640065</v>
      </c>
      <c r="F69" s="134">
        <v>38.240492736436416</v>
      </c>
      <c r="G69" s="135">
        <v>6.2615009080838613</v>
      </c>
      <c r="H69" s="134">
        <v>3.0563036491797257</v>
      </c>
      <c r="I69" s="136">
        <v>3.8178101611584303</v>
      </c>
      <c r="J69" s="134">
        <v>381.61815799999999</v>
      </c>
      <c r="K69" s="134">
        <v>376.87498909959118</v>
      </c>
      <c r="L69" s="134">
        <v>132.46171558343175</v>
      </c>
      <c r="M69" s="134">
        <v>466.28518200000002</v>
      </c>
      <c r="N69" s="134">
        <v>121.13846524021864</v>
      </c>
      <c r="O69" s="134">
        <v>120.646272</v>
      </c>
      <c r="P69" s="136">
        <v>120.32484197678264</v>
      </c>
      <c r="Q69" s="38"/>
      <c r="AQ69" s="30"/>
      <c r="AR69" s="30"/>
      <c r="AS69" s="30"/>
      <c r="AT69" s="30"/>
      <c r="AU69" s="30"/>
      <c r="AV69" s="30"/>
    </row>
    <row r="70" spans="1:48" ht="16.149999999999999" thickBot="1">
      <c r="A70" s="7"/>
      <c r="B70" s="8" t="s">
        <v>110</v>
      </c>
      <c r="C70" s="134">
        <v>3.1212346848565886</v>
      </c>
      <c r="D70" s="134">
        <v>2.1043419843435052</v>
      </c>
      <c r="E70" s="134">
        <v>2.016768926088508</v>
      </c>
      <c r="F70" s="134">
        <v>32.80531423139599</v>
      </c>
      <c r="G70" s="135">
        <v>5.8368453468857329</v>
      </c>
      <c r="H70" s="134">
        <v>2.2567682915649367</v>
      </c>
      <c r="I70" s="136">
        <v>1.4994744417216932</v>
      </c>
      <c r="J70" s="134">
        <v>386.53276099999999</v>
      </c>
      <c r="K70" s="134">
        <v>381.1555086275543</v>
      </c>
      <c r="L70" s="134">
        <v>133.71337903142421</v>
      </c>
      <c r="M70" s="134">
        <v>488.98916700000001</v>
      </c>
      <c r="N70" s="134">
        <v>122.93761002855103</v>
      </c>
      <c r="O70" s="134">
        <v>121.135057</v>
      </c>
      <c r="P70" s="136">
        <v>120.37837668788193</v>
      </c>
      <c r="Q70" s="38"/>
      <c r="AQ70" s="30"/>
      <c r="AR70" s="30"/>
      <c r="AS70" s="30"/>
      <c r="AT70" s="30"/>
      <c r="AU70" s="30"/>
      <c r="AV70" s="30"/>
    </row>
    <row r="71" spans="1:48" ht="16.149999999999999" thickBot="1">
      <c r="A71" s="7"/>
      <c r="B71" s="8" t="s">
        <v>111</v>
      </c>
      <c r="C71" s="134">
        <v>2.5063060573857543</v>
      </c>
      <c r="D71" s="134">
        <v>1.7370086613056834</v>
      </c>
      <c r="E71" s="134">
        <v>1.6450819448756482</v>
      </c>
      <c r="F71" s="134">
        <v>23.006920499676433</v>
      </c>
      <c r="G71" s="135">
        <v>4.6242995920872554</v>
      </c>
      <c r="H71" s="134">
        <v>1.9038724025789655</v>
      </c>
      <c r="I71" s="136">
        <v>0.22090917859478587</v>
      </c>
      <c r="J71" s="134">
        <v>385.83373599999999</v>
      </c>
      <c r="K71" s="134">
        <v>380.12337669485839</v>
      </c>
      <c r="L71" s="134">
        <v>133.57790088867779</v>
      </c>
      <c r="M71" s="134">
        <v>498.096023</v>
      </c>
      <c r="N71" s="134">
        <v>124.3602787194733</v>
      </c>
      <c r="O71" s="134">
        <v>121.554418</v>
      </c>
      <c r="P71" s="136">
        <v>120.66597465102814</v>
      </c>
      <c r="Q71" s="38"/>
      <c r="AQ71" s="30"/>
      <c r="AR71" s="30"/>
      <c r="AS71" s="30"/>
      <c r="AT71" s="30"/>
      <c r="AU71" s="30"/>
      <c r="AV71" s="30"/>
    </row>
    <row r="72" spans="1:48" ht="16.149999999999999" thickBot="1">
      <c r="A72" s="7"/>
      <c r="B72" s="8" t="s">
        <v>112</v>
      </c>
      <c r="C72" s="134">
        <v>2.1354947554320436</v>
      </c>
      <c r="D72" s="134">
        <v>1.5902792313385206</v>
      </c>
      <c r="E72" s="134">
        <v>1.4446624877979319</v>
      </c>
      <c r="F72" s="134">
        <v>15.5517454984331</v>
      </c>
      <c r="G72" s="135">
        <v>4.4872160726320276</v>
      </c>
      <c r="H72" s="134">
        <v>1.5842355035005307</v>
      </c>
      <c r="I72" s="136">
        <v>0.64430812266136339</v>
      </c>
      <c r="J72" s="134">
        <v>386.10621500000002</v>
      </c>
      <c r="K72" s="134">
        <v>380.2185517364897</v>
      </c>
      <c r="L72" s="134">
        <v>133.88429850927102</v>
      </c>
      <c r="M72" s="134">
        <v>503.49747200000002</v>
      </c>
      <c r="N72" s="134">
        <v>125.50516787636221</v>
      </c>
      <c r="O72" s="134">
        <v>121.992097</v>
      </c>
      <c r="P72" s="136">
        <v>121.00612276921711</v>
      </c>
      <c r="Q72" s="38"/>
      <c r="AQ72" s="30"/>
      <c r="AR72" s="30"/>
      <c r="AS72" s="30"/>
      <c r="AT72" s="30"/>
      <c r="AU72" s="30"/>
      <c r="AV72" s="30"/>
    </row>
    <row r="73" spans="1:48" ht="16.149999999999999" thickBot="1">
      <c r="A73" s="7"/>
      <c r="B73" s="8" t="s">
        <v>113</v>
      </c>
      <c r="C73" s="134">
        <v>1.6891318887399587</v>
      </c>
      <c r="D73" s="134">
        <v>1.3726794473375659</v>
      </c>
      <c r="E73" s="134">
        <v>1.0989464809201044</v>
      </c>
      <c r="F73" s="134">
        <v>9.1431537277545374</v>
      </c>
      <c r="G73" s="135">
        <v>5.0060603142677573</v>
      </c>
      <c r="H73" s="134">
        <v>1.5361543869337302</v>
      </c>
      <c r="I73" s="136">
        <v>0.86090029105827526</v>
      </c>
      <c r="J73" s="134">
        <v>388.06419199999999</v>
      </c>
      <c r="K73" s="134">
        <v>382.04827461711699</v>
      </c>
      <c r="L73" s="134">
        <v>133.91739894540228</v>
      </c>
      <c r="M73" s="134">
        <v>508.91835300000002</v>
      </c>
      <c r="N73" s="134">
        <v>127.20272987392227</v>
      </c>
      <c r="O73" s="134">
        <v>122.499585</v>
      </c>
      <c r="P73" s="136">
        <v>121.36071889157616</v>
      </c>
      <c r="Q73" s="38"/>
      <c r="AQ73" s="30"/>
      <c r="AR73" s="30"/>
      <c r="AS73" s="30"/>
      <c r="AT73" s="30"/>
      <c r="AU73" s="30"/>
      <c r="AV73" s="30"/>
    </row>
    <row r="74" spans="1:48" ht="16.149999999999999" thickBot="1">
      <c r="A74" s="7"/>
      <c r="B74" s="8" t="s">
        <v>114</v>
      </c>
      <c r="C74" s="134">
        <v>2.0768671662477756</v>
      </c>
      <c r="D74" s="134">
        <v>1.9960184267979741</v>
      </c>
      <c r="E74" s="134">
        <v>1.5641615873736248</v>
      </c>
      <c r="F74" s="134">
        <v>3.9134609294933398</v>
      </c>
      <c r="G74" s="135">
        <v>4.3727330586139201</v>
      </c>
      <c r="H74" s="134">
        <v>1.5507715491478224</v>
      </c>
      <c r="I74" s="136">
        <v>1.1488905315095721</v>
      </c>
      <c r="J74" s="134">
        <v>394.56053300000002</v>
      </c>
      <c r="K74" s="134">
        <v>388.76344281451583</v>
      </c>
      <c r="L74" s="134">
        <v>135.80487234341305</v>
      </c>
      <c r="M74" s="134">
        <v>508.12556699999999</v>
      </c>
      <c r="N74" s="134">
        <v>128.31334354373934</v>
      </c>
      <c r="O74" s="134">
        <v>123.01358500000001</v>
      </c>
      <c r="P74" s="136">
        <v>121.76139245963392</v>
      </c>
      <c r="Q74" s="38"/>
      <c r="AQ74" s="30"/>
      <c r="AR74" s="30"/>
      <c r="AS74" s="30"/>
      <c r="AT74" s="30"/>
      <c r="AU74" s="30"/>
      <c r="AV74" s="30"/>
    </row>
    <row r="75" spans="1:48" ht="16.149999999999999" thickBot="1">
      <c r="A75" s="7"/>
      <c r="B75" s="8" t="s">
        <v>115</v>
      </c>
      <c r="C75" s="134">
        <v>2.1710574318467568</v>
      </c>
      <c r="D75" s="134">
        <v>2.1908818419077214</v>
      </c>
      <c r="E75" s="134">
        <v>1.6261794660688</v>
      </c>
      <c r="F75" s="134">
        <v>1.7301525412902086</v>
      </c>
      <c r="G75" s="135">
        <v>4.0624467384769103</v>
      </c>
      <c r="H75" s="134">
        <v>1.6230697595870147</v>
      </c>
      <c r="I75" s="136">
        <v>1.2883168395737554</v>
      </c>
      <c r="J75" s="134">
        <v>394.21040799999997</v>
      </c>
      <c r="K75" s="134">
        <v>388.45143073171255</v>
      </c>
      <c r="L75" s="134">
        <v>135.7501172841352</v>
      </c>
      <c r="M75" s="134">
        <v>506.71384399999999</v>
      </c>
      <c r="N75" s="134">
        <v>129.41234880627334</v>
      </c>
      <c r="O75" s="134">
        <v>123.527331</v>
      </c>
      <c r="P75" s="136">
        <v>122.22053472209312</v>
      </c>
      <c r="Q75" s="38"/>
      <c r="AQ75" s="30"/>
      <c r="AR75" s="30"/>
      <c r="AS75" s="30"/>
      <c r="AT75" s="30"/>
      <c r="AU75" s="30"/>
      <c r="AV75" s="30"/>
    </row>
    <row r="76" spans="1:48" ht="16.149999999999999" thickBot="1">
      <c r="A76" s="7"/>
      <c r="B76" s="8" t="s">
        <v>116</v>
      </c>
      <c r="C76" s="134">
        <v>2.241759045499947</v>
      </c>
      <c r="D76" s="134">
        <v>2.2794231129533049</v>
      </c>
      <c r="E76" s="134">
        <v>1.6087786406018934</v>
      </c>
      <c r="F76" s="134">
        <v>1.4128605197843092</v>
      </c>
      <c r="G76" s="135">
        <v>3.8203678541347319</v>
      </c>
      <c r="H76" s="134">
        <v>1.6794489564352588</v>
      </c>
      <c r="I76" s="136">
        <v>1.4098967401705798</v>
      </c>
      <c r="J76" s="134">
        <v>394.76178599999997</v>
      </c>
      <c r="K76" s="134">
        <v>388.8853412845076</v>
      </c>
      <c r="L76" s="134">
        <v>136.03820050680784</v>
      </c>
      <c r="M76" s="134">
        <v>510.61118900000002</v>
      </c>
      <c r="N76" s="134">
        <v>130.29992696518858</v>
      </c>
      <c r="O76" s="134">
        <v>124.040892</v>
      </c>
      <c r="P76" s="136">
        <v>122.71218414954711</v>
      </c>
      <c r="Q76" s="38"/>
      <c r="AQ76" s="30"/>
      <c r="AR76" s="30"/>
      <c r="AS76" s="30"/>
      <c r="AT76" s="30"/>
      <c r="AU76" s="30"/>
      <c r="AV76" s="30"/>
    </row>
    <row r="77" spans="1:48" ht="16.149999999999999" thickBot="1">
      <c r="A77" s="7"/>
      <c r="B77" s="8" t="s">
        <v>117</v>
      </c>
      <c r="C77" s="134">
        <v>2.3050650341889911</v>
      </c>
      <c r="D77" s="134">
        <v>2.3233684425141288</v>
      </c>
      <c r="E77" s="134">
        <v>1.6164429366887001</v>
      </c>
      <c r="F77" s="134">
        <v>1.9046241784878237</v>
      </c>
      <c r="G77" s="135">
        <v>2.4166603246453588</v>
      </c>
      <c r="H77" s="134">
        <v>1.6822710052446288</v>
      </c>
      <c r="I77" s="136">
        <v>1.5438041862118723</v>
      </c>
      <c r="J77" s="134">
        <v>397.00932399999999</v>
      </c>
      <c r="K77" s="134">
        <v>390.92466366474082</v>
      </c>
      <c r="L77" s="134">
        <v>136.08209728165247</v>
      </c>
      <c r="M77" s="134">
        <v>518.61133500000005</v>
      </c>
      <c r="N77" s="134">
        <v>130.27678777865114</v>
      </c>
      <c r="O77" s="134">
        <v>124.56036</v>
      </c>
      <c r="P77" s="136">
        <v>123.23429075024114</v>
      </c>
      <c r="Q77" s="38"/>
      <c r="AQ77" s="30"/>
      <c r="AR77" s="30"/>
      <c r="AS77" s="30"/>
      <c r="AT77" s="30"/>
      <c r="AU77" s="30"/>
      <c r="AV77" s="30"/>
    </row>
    <row r="78" spans="1:48" ht="16.149999999999999" thickBot="1">
      <c r="A78" s="7"/>
      <c r="B78" s="8" t="s">
        <v>118</v>
      </c>
      <c r="C78" s="134">
        <v>2.394107420774394</v>
      </c>
      <c r="D78" s="134">
        <v>2.3311775293254122</v>
      </c>
      <c r="E78" s="134">
        <v>1.5810235356787272</v>
      </c>
      <c r="F78" s="134">
        <v>3.797268087476513</v>
      </c>
      <c r="G78" s="135">
        <v>2.2538419705929069</v>
      </c>
      <c r="H78" s="134">
        <v>1.6902108819932371</v>
      </c>
      <c r="I78" s="136">
        <v>1.6554638933752308</v>
      </c>
      <c r="J78" s="134">
        <v>404.00673599999999</v>
      </c>
      <c r="K78" s="134">
        <v>397.8262088356397</v>
      </c>
      <c r="L78" s="134">
        <v>137.95197933776086</v>
      </c>
      <c r="M78" s="134">
        <v>527.42045700000006</v>
      </c>
      <c r="N78" s="134">
        <v>131.20532353439918</v>
      </c>
      <c r="O78" s="134">
        <v>125.09277400000001</v>
      </c>
      <c r="P78" s="136">
        <v>123.77710834787408</v>
      </c>
      <c r="Q78" s="38"/>
      <c r="AQ78" s="30"/>
      <c r="AR78" s="30"/>
      <c r="AS78" s="30"/>
      <c r="AT78" s="30"/>
      <c r="AU78" s="30"/>
      <c r="AV78" s="30"/>
    </row>
    <row r="79" spans="1:48" ht="16.149999999999999" thickBot="1">
      <c r="A79" s="7"/>
      <c r="B79" s="8" t="s">
        <v>119</v>
      </c>
      <c r="C79" s="134">
        <v>2.5868099352668539</v>
      </c>
      <c r="D79" s="134">
        <v>2.4281564628123142</v>
      </c>
      <c r="E79" s="134">
        <v>1.6359154552497923</v>
      </c>
      <c r="F79" s="134">
        <v>6.1313473803569662</v>
      </c>
      <c r="G79" s="135">
        <v>2.1255695621898774</v>
      </c>
      <c r="H79" s="134">
        <v>1.7149880782253657</v>
      </c>
      <c r="I79" s="136">
        <v>1.7186678639552255</v>
      </c>
      <c r="J79" s="134">
        <v>404.40788199999997</v>
      </c>
      <c r="K79" s="134">
        <v>397.88363925191152</v>
      </c>
      <c r="L79" s="134">
        <v>137.97087443330608</v>
      </c>
      <c r="M79" s="134">
        <v>537.78223000000003</v>
      </c>
      <c r="N79" s="134">
        <v>132.16309830221448</v>
      </c>
      <c r="O79" s="134">
        <v>125.64581</v>
      </c>
      <c r="P79" s="136">
        <v>124.32109977551598</v>
      </c>
      <c r="Q79" s="38"/>
      <c r="AQ79" s="30"/>
      <c r="AR79" s="30"/>
      <c r="AS79" s="30"/>
      <c r="AT79" s="30"/>
      <c r="AU79" s="30"/>
      <c r="AV79" s="30"/>
    </row>
    <row r="80" spans="1:48" ht="16.149999999999999" thickBot="1">
      <c r="A80" s="7"/>
      <c r="B80" s="8" t="s">
        <v>120</v>
      </c>
      <c r="C80" s="134">
        <v>2.6987976997348007</v>
      </c>
      <c r="D80" s="134">
        <v>2.4921840705101728</v>
      </c>
      <c r="E80" s="134">
        <v>1.6728861689619068</v>
      </c>
      <c r="F80" s="134">
        <v>7.2847205077599453</v>
      </c>
      <c r="G80" s="135">
        <v>1.9150441465943357</v>
      </c>
      <c r="H80" s="134">
        <v>1.7680516196223461</v>
      </c>
      <c r="I80" s="136">
        <v>1.7805677018534416</v>
      </c>
      <c r="J80" s="134">
        <v>405.41560800000002</v>
      </c>
      <c r="K80" s="134">
        <v>398.57707981254919</v>
      </c>
      <c r="L80" s="134">
        <v>138.31396474759089</v>
      </c>
      <c r="M80" s="134">
        <v>547.80778699999996</v>
      </c>
      <c r="N80" s="134">
        <v>132.79522808955213</v>
      </c>
      <c r="O80" s="134">
        <v>126.233999</v>
      </c>
      <c r="P80" s="136">
        <v>124.89715766675288</v>
      </c>
      <c r="Q80" s="38"/>
      <c r="AQ80" s="30"/>
      <c r="AR80" s="30"/>
      <c r="AS80" s="30"/>
      <c r="AT80" s="30"/>
      <c r="AU80" s="30"/>
      <c r="AV80" s="30"/>
    </row>
    <row r="81" spans="1:48" ht="16.149999999999999" thickBot="1">
      <c r="A81" s="7"/>
      <c r="B81" s="8" t="s">
        <v>121</v>
      </c>
      <c r="C81" s="134">
        <v>2.8450629033589081</v>
      </c>
      <c r="D81" s="134">
        <v>2.6317189013980391</v>
      </c>
      <c r="E81" s="134">
        <v>1.7846066156385954</v>
      </c>
      <c r="F81" s="134">
        <v>7.5317684678064101</v>
      </c>
      <c r="G81" s="135">
        <v>1.8638880539672664</v>
      </c>
      <c r="H81" s="134">
        <v>1.8396839893526362</v>
      </c>
      <c r="I81" s="136">
        <v>1.818290845934678</v>
      </c>
      <c r="J81" s="134">
        <v>408.30448899999999</v>
      </c>
      <c r="K81" s="134">
        <v>401.2127019286325</v>
      </c>
      <c r="L81" s="134">
        <v>138.5106273924406</v>
      </c>
      <c r="M81" s="134">
        <v>557.67193999999995</v>
      </c>
      <c r="N81" s="134">
        <v>132.70500126314971</v>
      </c>
      <c r="O81" s="134">
        <v>126.851877</v>
      </c>
      <c r="P81" s="136">
        <v>125.4750485780053</v>
      </c>
      <c r="Q81" s="38"/>
      <c r="AQ81" s="30"/>
      <c r="AR81" s="30"/>
      <c r="AS81" s="30"/>
      <c r="AT81" s="30"/>
      <c r="AU81" s="30"/>
      <c r="AV81" s="30"/>
    </row>
    <row r="82" spans="1:48" ht="16.149999999999999" thickBot="1">
      <c r="A82" s="7"/>
      <c r="B82" s="8" t="s">
        <v>122</v>
      </c>
      <c r="C82" s="134">
        <v>2.9695871209434621</v>
      </c>
      <c r="D82" s="134">
        <v>2.7741713166704152</v>
      </c>
      <c r="E82" s="134">
        <v>1.9088895617735968</v>
      </c>
      <c r="F82" s="134">
        <v>7.265269955200071</v>
      </c>
      <c r="G82" s="135">
        <v>1.9767182332721012</v>
      </c>
      <c r="H82" s="134">
        <v>1.9109129357064214</v>
      </c>
      <c r="I82" s="136">
        <v>1.8429711347064393</v>
      </c>
      <c r="J82" s="134">
        <v>416.00406800000002</v>
      </c>
      <c r="K82" s="134">
        <v>408.86258941135537</v>
      </c>
      <c r="L82" s="134">
        <v>140.58533027159945</v>
      </c>
      <c r="M82" s="134">
        <v>565.73897699999998</v>
      </c>
      <c r="N82" s="134">
        <v>133.79888308772729</v>
      </c>
      <c r="O82" s="134">
        <v>127.483188</v>
      </c>
      <c r="P82" s="136">
        <v>126.05828472609971</v>
      </c>
      <c r="Q82" s="38"/>
      <c r="AQ82" s="30"/>
      <c r="AR82" s="30"/>
      <c r="AS82" s="30"/>
      <c r="AT82" s="30"/>
      <c r="AU82" s="30"/>
      <c r="AV82" s="30"/>
    </row>
    <row r="83" spans="1:48" ht="16.149999999999999" thickBot="1">
      <c r="A83" s="7"/>
      <c r="B83" s="8" t="s">
        <v>123</v>
      </c>
      <c r="C83" s="134">
        <v>3.0114769128065655</v>
      </c>
      <c r="D83" s="134">
        <v>2.8572130455191802</v>
      </c>
      <c r="E83" s="134">
        <v>1.9783833545889307</v>
      </c>
      <c r="F83" s="134">
        <v>6.3376939769839602</v>
      </c>
      <c r="G83" s="135">
        <v>2.0434217913106512</v>
      </c>
      <c r="H83" s="134">
        <v>1.968394330061618</v>
      </c>
      <c r="I83" s="136">
        <v>1.8678443066599826</v>
      </c>
      <c r="J83" s="134">
        <v>416.58653199999998</v>
      </c>
      <c r="K83" s="134">
        <v>409.25202249860359</v>
      </c>
      <c r="L83" s="134">
        <v>140.70046724727541</v>
      </c>
      <c r="M83" s="134">
        <v>571.86522200000002</v>
      </c>
      <c r="N83" s="134">
        <v>134.86374785299324</v>
      </c>
      <c r="O83" s="134">
        <v>128.11901499999999</v>
      </c>
      <c r="P83" s="136">
        <v>126.64322435965003</v>
      </c>
      <c r="Q83" s="38"/>
      <c r="AQ83" s="30"/>
      <c r="AR83" s="30"/>
      <c r="AS83" s="30"/>
      <c r="AT83" s="30"/>
      <c r="AU83" s="30"/>
      <c r="AV83" s="30"/>
    </row>
    <row r="84" spans="1:48" ht="16.149999999999999" thickBot="1">
      <c r="A84" s="7"/>
      <c r="B84" s="8" t="s">
        <v>124</v>
      </c>
      <c r="C84" s="134">
        <v>2.9731741359104058</v>
      </c>
      <c r="D84" s="134">
        <v>2.8863140885927008</v>
      </c>
      <c r="E84" s="134">
        <v>2.0002888744287128</v>
      </c>
      <c r="F84" s="134">
        <v>4.81496295342001</v>
      </c>
      <c r="G84" s="135">
        <v>2.0754567819037506</v>
      </c>
      <c r="H84" s="134">
        <v>2.0008032859673675</v>
      </c>
      <c r="I84" s="136">
        <v>1.8793896681688738</v>
      </c>
      <c r="J84" s="134">
        <v>417.46931999999998</v>
      </c>
      <c r="K84" s="134">
        <v>410.08126622108017</v>
      </c>
      <c r="L84" s="134">
        <v>141.08064359621821</v>
      </c>
      <c r="M84" s="134">
        <v>574.184529</v>
      </c>
      <c r="N84" s="134">
        <v>135.55133565698128</v>
      </c>
      <c r="O84" s="134">
        <v>128.759693</v>
      </c>
      <c r="P84" s="136">
        <v>127.2444619437784</v>
      </c>
      <c r="Q84" s="38"/>
      <c r="AQ84" s="30"/>
      <c r="AR84" s="30"/>
      <c r="AS84" s="30"/>
      <c r="AT84" s="30"/>
      <c r="AU84" s="30"/>
      <c r="AV84" s="30"/>
    </row>
    <row r="85" spans="1:48" s="30" customFormat="1" ht="16.149999999999999" thickBot="1">
      <c r="A85" s="7"/>
      <c r="B85" s="8" t="s">
        <v>125</v>
      </c>
      <c r="C85" s="134">
        <v>2.9348494378174772</v>
      </c>
      <c r="D85" s="134">
        <v>2.8914107843789782</v>
      </c>
      <c r="E85" s="134">
        <v>2.0004884494338793</v>
      </c>
      <c r="F85" s="134">
        <v>3.8456179093393272</v>
      </c>
      <c r="G85" s="135">
        <v>2.0643445296516738</v>
      </c>
      <c r="H85" s="134">
        <v>2.0127687980525444</v>
      </c>
      <c r="I85" s="136">
        <v>1.90100510354696</v>
      </c>
      <c r="J85" s="134">
        <v>420.28761100000003</v>
      </c>
      <c r="K85" s="134">
        <v>412.81340926049529</v>
      </c>
      <c r="L85" s="134">
        <v>141.28151649466477</v>
      </c>
      <c r="M85" s="134">
        <v>579.11787200000003</v>
      </c>
      <c r="N85" s="134">
        <v>135.44448969729973</v>
      </c>
      <c r="O85" s="134">
        <v>129.405112</v>
      </c>
      <c r="P85" s="136">
        <v>127.8603356551512</v>
      </c>
      <c r="Q85" s="38"/>
    </row>
    <row r="86" spans="1:48" s="30" customFormat="1" ht="16.149999999999999" thickBot="1">
      <c r="A86" s="7"/>
      <c r="B86" s="8" t="s">
        <v>126</v>
      </c>
      <c r="C86" s="134">
        <v>2.8975098868504245</v>
      </c>
      <c r="D86" s="134">
        <v>2.8944546617800659</v>
      </c>
      <c r="E86" s="134">
        <v>1.9997919675841969</v>
      </c>
      <c r="F86" s="134">
        <v>2.961856736273627</v>
      </c>
      <c r="G86" s="135">
        <v>2.132742359574813</v>
      </c>
      <c r="H86" s="134">
        <v>2.015055506770036</v>
      </c>
      <c r="I86" s="136">
        <v>1.9267813258756483</v>
      </c>
      <c r="J86" s="134">
        <v>428.05782699999997</v>
      </c>
      <c r="K86" s="134">
        <v>420.69693169084707</v>
      </c>
      <c r="L86" s="134">
        <v>143.39674441397261</v>
      </c>
      <c r="M86" s="134">
        <v>582.49535500000002</v>
      </c>
      <c r="N86" s="134">
        <v>136.65246854397722</v>
      </c>
      <c r="O86" s="134">
        <v>130.05204499999999</v>
      </c>
      <c r="P86" s="136">
        <v>128.48715221592136</v>
      </c>
      <c r="Q86" s="38"/>
    </row>
    <row r="87" spans="1:48" s="30" customFormat="1" ht="16.149999999999999" thickBot="1">
      <c r="A87" s="7"/>
      <c r="B87" s="8" t="s">
        <v>127</v>
      </c>
      <c r="C87" s="134">
        <v>2.8611633080831478</v>
      </c>
      <c r="D87" s="134">
        <v>2.8974384873329928</v>
      </c>
      <c r="E87" s="134">
        <v>2.0003126397797555</v>
      </c>
      <c r="F87" s="134">
        <v>2.1046016678384349</v>
      </c>
      <c r="G87" s="135">
        <v>2.1552306257148546</v>
      </c>
      <c r="H87" s="134">
        <v>2.0149756849129785</v>
      </c>
      <c r="I87" s="136">
        <v>1.9302301381551645</v>
      </c>
      <c r="J87" s="134">
        <v>428.50575300000003</v>
      </c>
      <c r="K87" s="134">
        <v>421.10984810866682</v>
      </c>
      <c r="L87" s="134">
        <v>143.51491647785184</v>
      </c>
      <c r="M87" s="134">
        <v>583.90070700000001</v>
      </c>
      <c r="N87" s="134">
        <v>137.77037264970781</v>
      </c>
      <c r="O87" s="134">
        <v>130.700582</v>
      </c>
      <c r="P87" s="136">
        <v>129.08773004417145</v>
      </c>
      <c r="Q87" s="38"/>
    </row>
    <row r="88" spans="1:48" s="30" customFormat="1" ht="16.149999999999999" thickBot="1">
      <c r="A88" s="7"/>
      <c r="B88" s="8" t="s">
        <v>128</v>
      </c>
      <c r="C88" s="134">
        <v>2.8815921131641442</v>
      </c>
      <c r="D88" s="134">
        <v>2.8987847597536698</v>
      </c>
      <c r="E88" s="134">
        <v>2.0000357846384986</v>
      </c>
      <c r="F88" s="134">
        <v>2.5237487720606966</v>
      </c>
      <c r="G88" s="135">
        <v>2.1599475732265283</v>
      </c>
      <c r="H88" s="134">
        <v>2.0149333534058789</v>
      </c>
      <c r="I88" s="136">
        <v>1.9340260667379372</v>
      </c>
      <c r="J88" s="134">
        <v>429.49908299999998</v>
      </c>
      <c r="K88" s="134">
        <v>421.9686394689017</v>
      </c>
      <c r="L88" s="134">
        <v>143.90230695334088</v>
      </c>
      <c r="M88" s="134">
        <v>588.67550400000005</v>
      </c>
      <c r="N88" s="134">
        <v>138.47917344198038</v>
      </c>
      <c r="O88" s="134">
        <v>131.35411500000001</v>
      </c>
      <c r="P88" s="136">
        <v>129.70540300625152</v>
      </c>
      <c r="Q88" s="38"/>
    </row>
    <row r="89" spans="1:48" s="30" customFormat="1">
      <c r="A89" s="7"/>
      <c r="B89" s="137" t="s">
        <v>129</v>
      </c>
      <c r="C89" s="138">
        <v>2.9037984181741638</v>
      </c>
      <c r="D89" s="138">
        <v>2.8995558063859894</v>
      </c>
      <c r="E89" s="138">
        <v>1.9999922517538682</v>
      </c>
      <c r="F89" s="138">
        <v>2.9919370196884509</v>
      </c>
      <c r="G89" s="139">
        <v>2.2490659221116704</v>
      </c>
      <c r="H89" s="138">
        <v>2.0149489921232888</v>
      </c>
      <c r="I89" s="140">
        <v>1.939835806998258</v>
      </c>
      <c r="J89" s="138">
        <v>432.491916</v>
      </c>
      <c r="K89" s="138">
        <v>424.78316443824798</v>
      </c>
      <c r="L89" s="138">
        <v>144.10713587771843</v>
      </c>
      <c r="M89" s="138">
        <v>596.44471399999998</v>
      </c>
      <c r="N89" s="138">
        <v>138.49072555845976</v>
      </c>
      <c r="O89" s="138">
        <v>132.01255900000001</v>
      </c>
      <c r="P89" s="140">
        <v>130.34061622913799</v>
      </c>
      <c r="Q89" s="38"/>
    </row>
    <row r="90" spans="1:48" s="30" customFormat="1">
      <c r="A90" s="7"/>
      <c r="B90" s="8">
        <v>2008</v>
      </c>
      <c r="C90" s="141">
        <v>4.0062938755749178</v>
      </c>
      <c r="D90" s="141">
        <v>4.2552304742852431</v>
      </c>
      <c r="E90" s="141">
        <v>3.6177519616834797</v>
      </c>
      <c r="F90" s="141">
        <v>-0.28914733663175651</v>
      </c>
      <c r="G90" s="108">
        <v>3.3295609010762632</v>
      </c>
      <c r="H90" s="141">
        <v>4.0527047324198318</v>
      </c>
      <c r="I90" s="83">
        <v>3.4385745545483015</v>
      </c>
      <c r="J90" s="141">
        <v>214.82499999999999</v>
      </c>
      <c r="K90" s="141">
        <v>208.45833333333334</v>
      </c>
      <c r="L90" s="141">
        <v>84.73341666666667</v>
      </c>
      <c r="M90" s="141">
        <v>387.95000000000005</v>
      </c>
      <c r="N90" s="142">
        <v>84.759</v>
      </c>
      <c r="O90" s="141">
        <v>84.300309656174662</v>
      </c>
      <c r="P90" s="83">
        <v>82.724999999999994</v>
      </c>
      <c r="Q90" s="38"/>
    </row>
    <row r="91" spans="1:48" s="30" customFormat="1">
      <c r="A91" s="7"/>
      <c r="B91" s="8">
        <v>2009</v>
      </c>
      <c r="C91" s="141">
        <v>-0.5314403196400086</v>
      </c>
      <c r="D91" s="141">
        <v>1.9788127123725685</v>
      </c>
      <c r="E91" s="141">
        <v>2.1653204511010493</v>
      </c>
      <c r="F91" s="141">
        <v>-42.376594922026044</v>
      </c>
      <c r="G91" s="108">
        <v>1.8457233646770987</v>
      </c>
      <c r="H91" s="141">
        <v>0.94560301411243941</v>
      </c>
      <c r="I91" s="83">
        <v>1.9038984587488539</v>
      </c>
      <c r="J91" s="141">
        <v>213.68333333333334</v>
      </c>
      <c r="K91" s="141">
        <v>212.58333333333331</v>
      </c>
      <c r="L91" s="141">
        <v>86.56816666666667</v>
      </c>
      <c r="M91" s="141">
        <v>223.54999999999998</v>
      </c>
      <c r="N91" s="142">
        <v>86.32341666666666</v>
      </c>
      <c r="O91" s="141">
        <v>85.097455925189564</v>
      </c>
      <c r="P91" s="83">
        <v>84.299999999999983</v>
      </c>
      <c r="Q91" s="38"/>
    </row>
    <row r="92" spans="1:48" s="30" customFormat="1">
      <c r="A92" s="7"/>
      <c r="B92" s="8">
        <v>2010</v>
      </c>
      <c r="C92" s="141">
        <v>4.6213243896731981</v>
      </c>
      <c r="D92" s="141">
        <v>4.7628381027048139</v>
      </c>
      <c r="E92" s="141">
        <v>3.2981715757716801</v>
      </c>
      <c r="F92" s="141">
        <v>0.51442630284053159</v>
      </c>
      <c r="G92" s="108">
        <v>1.3727445527044466</v>
      </c>
      <c r="H92" s="141">
        <v>0.97588871235962937</v>
      </c>
      <c r="I92" s="83">
        <v>1.5717674970344264</v>
      </c>
      <c r="J92" s="141">
        <v>223.55833333333334</v>
      </c>
      <c r="K92" s="141">
        <v>222.70833333333331</v>
      </c>
      <c r="L92" s="141">
        <v>89.423333333333332</v>
      </c>
      <c r="M92" s="141">
        <v>224.7</v>
      </c>
      <c r="N92" s="142">
        <v>87.508416666666676</v>
      </c>
      <c r="O92" s="141">
        <v>85.927912392068691</v>
      </c>
      <c r="P92" s="83">
        <v>85.625</v>
      </c>
      <c r="Q92" s="38"/>
    </row>
    <row r="93" spans="1:48" s="30" customFormat="1">
      <c r="A93" s="7"/>
      <c r="B93" s="8">
        <v>2011</v>
      </c>
      <c r="C93" s="141">
        <v>5.1999850896484734</v>
      </c>
      <c r="D93" s="141">
        <v>5.2871842843779326</v>
      </c>
      <c r="E93" s="141">
        <v>4.463693294069393</v>
      </c>
      <c r="F93" s="141">
        <v>3.0559264204124137</v>
      </c>
      <c r="G93" s="108">
        <v>2.5092824404509599</v>
      </c>
      <c r="H93" s="141">
        <v>3.8901753150354823</v>
      </c>
      <c r="I93" s="83">
        <v>2.1313868613138665</v>
      </c>
      <c r="J93" s="141">
        <v>235.18333333333331</v>
      </c>
      <c r="K93" s="141">
        <v>234.48333333333335</v>
      </c>
      <c r="L93" s="141">
        <v>93.414916666666656</v>
      </c>
      <c r="M93" s="141">
        <v>231.56666666666669</v>
      </c>
      <c r="N93" s="142">
        <v>89.704250000000002</v>
      </c>
      <c r="O93" s="141">
        <v>89.270658828670264</v>
      </c>
      <c r="P93" s="83">
        <v>87.45</v>
      </c>
      <c r="Q93" s="38"/>
    </row>
    <row r="94" spans="1:48" s="30" customFormat="1">
      <c r="A94" s="7"/>
      <c r="B94" s="8">
        <v>2012</v>
      </c>
      <c r="C94" s="141">
        <v>3.2067181631351582</v>
      </c>
      <c r="D94" s="141">
        <v>3.216291136541316</v>
      </c>
      <c r="E94" s="141">
        <v>2.8282420990937363</v>
      </c>
      <c r="F94" s="141">
        <v>2.3499352238376181</v>
      </c>
      <c r="G94" s="108">
        <v>3.3419078063005259</v>
      </c>
      <c r="H94" s="141">
        <v>1.683324098464567</v>
      </c>
      <c r="I94" s="83">
        <v>1.572327044025168</v>
      </c>
      <c r="J94" s="141">
        <v>242.72500000000002</v>
      </c>
      <c r="K94" s="141">
        <v>242.02499999999998</v>
      </c>
      <c r="L94" s="141">
        <v>96.056916666666652</v>
      </c>
      <c r="M94" s="141">
        <v>237.00833333333335</v>
      </c>
      <c r="N94" s="142">
        <v>92.702083333333334</v>
      </c>
      <c r="O94" s="141">
        <v>90.773373341591352</v>
      </c>
      <c r="P94" s="83">
        <v>88.825000000000003</v>
      </c>
      <c r="Q94" s="38"/>
    </row>
    <row r="95" spans="1:48" s="30" customFormat="1">
      <c r="A95" s="7"/>
      <c r="B95" s="8">
        <v>2013</v>
      </c>
      <c r="C95" s="141">
        <v>3.0418512033508316</v>
      </c>
      <c r="D95" s="141">
        <v>3.0540922081052191</v>
      </c>
      <c r="E95" s="141">
        <v>2.5647988215320439</v>
      </c>
      <c r="F95" s="141">
        <v>2.7952603635596596</v>
      </c>
      <c r="G95" s="108">
        <v>2.4712677259141032</v>
      </c>
      <c r="H95" s="141">
        <v>2.2382652755292609</v>
      </c>
      <c r="I95" s="83">
        <v>2.1390374331550666</v>
      </c>
      <c r="J95" s="141">
        <v>250.10833333333335</v>
      </c>
      <c r="K95" s="141">
        <v>249.41666666666666</v>
      </c>
      <c r="L95" s="141">
        <v>98.520583333333335</v>
      </c>
      <c r="M95" s="141">
        <v>243.63333333333335</v>
      </c>
      <c r="N95" s="142">
        <v>94.992999999999995</v>
      </c>
      <c r="O95" s="141">
        <v>92.80512223652272</v>
      </c>
      <c r="P95" s="83">
        <v>90.724999999999994</v>
      </c>
      <c r="Q95" s="38"/>
    </row>
    <row r="96" spans="1:48" s="30" customFormat="1">
      <c r="A96" s="2"/>
      <c r="B96" s="8">
        <v>2014</v>
      </c>
      <c r="C96" s="141">
        <v>2.3689734448405719</v>
      </c>
      <c r="D96" s="141">
        <v>2.4423655195455973</v>
      </c>
      <c r="E96" s="141">
        <v>1.4610314088342014</v>
      </c>
      <c r="F96" s="141">
        <v>-4.4465727185671877E-2</v>
      </c>
      <c r="G96" s="108">
        <v>2.3398215307092869</v>
      </c>
      <c r="H96" s="141">
        <v>1.215529275913485</v>
      </c>
      <c r="I96" s="83">
        <v>1.2951226233121949</v>
      </c>
      <c r="J96" s="141">
        <v>256.03333333333336</v>
      </c>
      <c r="K96" s="141">
        <v>255.50833333333333</v>
      </c>
      <c r="L96" s="141">
        <v>99.960000000000008</v>
      </c>
      <c r="M96" s="141">
        <v>243.52500000000001</v>
      </c>
      <c r="N96" s="142">
        <v>97.215666666666664</v>
      </c>
      <c r="O96" s="141">
        <v>93.933195666854942</v>
      </c>
      <c r="P96" s="83">
        <v>91.899999999999991</v>
      </c>
      <c r="Q96" s="38"/>
    </row>
    <row r="97" spans="1:17" s="30" customFormat="1">
      <c r="A97" s="2"/>
      <c r="B97" s="8">
        <v>2015</v>
      </c>
      <c r="C97" s="141">
        <v>0.97969014451242398</v>
      </c>
      <c r="D97" s="141">
        <v>1.0273637519976564</v>
      </c>
      <c r="E97" s="141">
        <v>4.0099373082536083E-2</v>
      </c>
      <c r="F97" s="141">
        <v>-0.42432330698422005</v>
      </c>
      <c r="G97" s="108">
        <v>2.8640788350300141</v>
      </c>
      <c r="H97" s="141">
        <v>-0.34863526190450633</v>
      </c>
      <c r="I97" s="83">
        <v>0.68008705114255275</v>
      </c>
      <c r="J97" s="141">
        <v>258.54166666666669</v>
      </c>
      <c r="K97" s="141">
        <v>258.13333333333333</v>
      </c>
      <c r="L97" s="141">
        <v>100.00008333333332</v>
      </c>
      <c r="M97" s="141">
        <v>242.49166666666667</v>
      </c>
      <c r="N97" s="142">
        <v>100</v>
      </c>
      <c r="O97" s="141">
        <v>93.605711424126525</v>
      </c>
      <c r="P97" s="83">
        <v>92.525000000000006</v>
      </c>
      <c r="Q97" s="38"/>
    </row>
    <row r="98" spans="1:17" s="30" customFormat="1">
      <c r="A98" s="2"/>
      <c r="B98" s="8">
        <v>2016</v>
      </c>
      <c r="C98" s="141">
        <v>1.7437550362610521</v>
      </c>
      <c r="D98" s="141">
        <v>1.8724173553718915</v>
      </c>
      <c r="E98" s="141">
        <v>0.6596661169449014</v>
      </c>
      <c r="F98" s="141">
        <v>-3.0928897900271646</v>
      </c>
      <c r="G98" s="108">
        <v>1.7561666666666724</v>
      </c>
      <c r="H98" s="141">
        <v>1.2469213731797879</v>
      </c>
      <c r="I98" s="83">
        <v>1.9454201567143947</v>
      </c>
      <c r="J98" s="141">
        <v>263.04999999999995</v>
      </c>
      <c r="K98" s="141">
        <v>262.96666666666664</v>
      </c>
      <c r="L98" s="141">
        <v>100.65974999999999</v>
      </c>
      <c r="M98" s="141">
        <v>234.99166666666665</v>
      </c>
      <c r="N98" s="142">
        <v>101.75616666666667</v>
      </c>
      <c r="O98" s="141">
        <v>94.772901046390956</v>
      </c>
      <c r="P98" s="83">
        <v>94.325000000000003</v>
      </c>
      <c r="Q98" s="38"/>
    </row>
    <row r="99" spans="1:17" s="30" customFormat="1">
      <c r="A99" s="2"/>
      <c r="B99" s="8">
        <v>2017</v>
      </c>
      <c r="C99" s="141">
        <v>3.582968922258134</v>
      </c>
      <c r="D99" s="141">
        <v>3.8059323108125209</v>
      </c>
      <c r="E99" s="141">
        <v>2.6831313740927509</v>
      </c>
      <c r="F99" s="141">
        <v>-4.3760416326819929</v>
      </c>
      <c r="G99" s="108">
        <v>0.95088422159508923</v>
      </c>
      <c r="H99" s="141">
        <v>1.8215910978223615</v>
      </c>
      <c r="I99" s="83">
        <v>1.855287569573294</v>
      </c>
      <c r="J99" s="141">
        <v>272.47499974999999</v>
      </c>
      <c r="K99" s="141">
        <v>272.97499999999997</v>
      </c>
      <c r="L99" s="141">
        <v>103.36058333333332</v>
      </c>
      <c r="M99" s="141">
        <v>224.70833350000001</v>
      </c>
      <c r="N99" s="142">
        <v>102.72375</v>
      </c>
      <c r="O99" s="141">
        <v>96.499275775000015</v>
      </c>
      <c r="P99" s="83">
        <v>96.075000000000003</v>
      </c>
      <c r="Q99" s="38"/>
    </row>
    <row r="100" spans="1:17" s="30" customFormat="1">
      <c r="A100" s="2"/>
      <c r="B100" s="8">
        <v>2018</v>
      </c>
      <c r="C100" s="141">
        <v>3.3428143897080709</v>
      </c>
      <c r="D100" s="141">
        <v>3.3397441768171943</v>
      </c>
      <c r="E100" s="141">
        <v>2.4780561900208831</v>
      </c>
      <c r="F100" s="141">
        <v>3.5972556620825102</v>
      </c>
      <c r="G100" s="108">
        <v>0.45348162750417487</v>
      </c>
      <c r="H100" s="141">
        <v>2.0885301043079174</v>
      </c>
      <c r="I100" s="83">
        <v>1.89955763726255</v>
      </c>
      <c r="J100" s="141">
        <v>281.58333325000001</v>
      </c>
      <c r="K100" s="141">
        <v>282.0916666666667</v>
      </c>
      <c r="L100" s="141">
        <v>105.92191666666668</v>
      </c>
      <c r="M100" s="141">
        <v>232.79166674999999</v>
      </c>
      <c r="N100" s="142">
        <v>103.18958333333333</v>
      </c>
      <c r="O100" s="141">
        <v>98.514692200000013</v>
      </c>
      <c r="P100" s="83">
        <v>97.9</v>
      </c>
      <c r="Q100" s="38"/>
    </row>
    <row r="101" spans="1:17" s="30" customFormat="1">
      <c r="A101" s="2"/>
      <c r="B101" s="8">
        <v>2019</v>
      </c>
      <c r="C101" s="141">
        <v>2.5628884588821732</v>
      </c>
      <c r="D101" s="141">
        <v>2.5464535759652351</v>
      </c>
      <c r="E101" s="141">
        <v>1.7910205867057716</v>
      </c>
      <c r="F101" s="141">
        <v>3.1072131365286415</v>
      </c>
      <c r="G101" s="108">
        <v>0.73416648159738429</v>
      </c>
      <c r="H101" s="141">
        <v>1.5081453505267017</v>
      </c>
      <c r="I101" s="83">
        <v>2.1450459652706755</v>
      </c>
      <c r="J101" s="141">
        <v>288.8</v>
      </c>
      <c r="K101" s="141">
        <v>289.27499999999998</v>
      </c>
      <c r="L101" s="141">
        <v>107.81900000000002</v>
      </c>
      <c r="M101" s="141">
        <v>240.02499999999998</v>
      </c>
      <c r="N101" s="142">
        <v>103.94716666666667</v>
      </c>
      <c r="O101" s="141">
        <v>100.00043695000001</v>
      </c>
      <c r="P101" s="83">
        <v>100</v>
      </c>
      <c r="Q101" s="38"/>
    </row>
    <row r="102" spans="1:17" s="30" customFormat="1">
      <c r="A102" s="2"/>
      <c r="B102" s="8">
        <v>2020</v>
      </c>
      <c r="C102" s="141">
        <v>1.5033471260387898</v>
      </c>
      <c r="D102" s="141">
        <v>1.6823668366318101</v>
      </c>
      <c r="E102" s="141">
        <v>0.85065402820156955</v>
      </c>
      <c r="F102" s="141">
        <v>-5.5792799708363479</v>
      </c>
      <c r="G102" s="108">
        <v>1.4070449250660886</v>
      </c>
      <c r="H102" s="141">
        <v>0.59696444156387418</v>
      </c>
      <c r="I102" s="83">
        <v>5.2749999999999853</v>
      </c>
      <c r="J102" s="141">
        <v>293.14166650000004</v>
      </c>
      <c r="K102" s="141">
        <v>294.14166666666665</v>
      </c>
      <c r="L102" s="141">
        <v>108.73616666666668</v>
      </c>
      <c r="M102" s="141">
        <v>226.63333325000002</v>
      </c>
      <c r="N102" s="142">
        <v>105.40975</v>
      </c>
      <c r="O102" s="141">
        <v>100.59740400000001</v>
      </c>
      <c r="P102" s="83">
        <v>105.27499999999999</v>
      </c>
      <c r="Q102" s="38"/>
    </row>
    <row r="103" spans="1:17" s="30" customFormat="1">
      <c r="A103" s="2"/>
      <c r="B103" s="8">
        <v>2021</v>
      </c>
      <c r="C103" s="141">
        <v>4.0452569031158125</v>
      </c>
      <c r="D103" s="141">
        <v>4.1901578037793819</v>
      </c>
      <c r="E103" s="141">
        <v>2.5882219500718229</v>
      </c>
      <c r="F103" s="141">
        <v>-2.2576849912699259</v>
      </c>
      <c r="G103" s="108">
        <v>1.6839840084368944</v>
      </c>
      <c r="H103" s="141">
        <v>2.2191969287795876</v>
      </c>
      <c r="I103" s="83">
        <v>-0.3087152695321671</v>
      </c>
      <c r="J103" s="141">
        <v>305</v>
      </c>
      <c r="K103" s="141">
        <v>306.4666666666667</v>
      </c>
      <c r="L103" s="141">
        <v>111.55050000000001</v>
      </c>
      <c r="M103" s="141">
        <v>221.51666650000001</v>
      </c>
      <c r="N103" s="142">
        <v>107.18483333333333</v>
      </c>
      <c r="O103" s="141">
        <v>102.8298585</v>
      </c>
      <c r="P103" s="83">
        <v>104.95</v>
      </c>
      <c r="Q103" s="38"/>
    </row>
    <row r="104" spans="1:17" s="30" customFormat="1">
      <c r="A104" s="2"/>
      <c r="B104" s="8">
        <v>2022</v>
      </c>
      <c r="C104" s="141">
        <v>11.584699426229506</v>
      </c>
      <c r="D104" s="141">
        <v>11.504785729823785</v>
      </c>
      <c r="E104" s="141">
        <v>9.0667455547039033</v>
      </c>
      <c r="F104" s="141">
        <v>14.622676935236356</v>
      </c>
      <c r="G104" s="108">
        <v>3.4697850597643622</v>
      </c>
      <c r="H104" s="141">
        <v>7.8894020845122759</v>
      </c>
      <c r="I104" s="83">
        <v>5.1453072891853413</v>
      </c>
      <c r="J104" s="141">
        <v>340.33333325000001</v>
      </c>
      <c r="K104" s="141">
        <v>341.72499999999997</v>
      </c>
      <c r="L104" s="141">
        <v>121.6645</v>
      </c>
      <c r="M104" s="141">
        <v>253.90833299999997</v>
      </c>
      <c r="N104" s="142">
        <v>110.90391666666667</v>
      </c>
      <c r="O104" s="141">
        <v>110.94251950000002</v>
      </c>
      <c r="P104" s="83">
        <v>110.35000000000001</v>
      </c>
      <c r="Q104" s="38"/>
    </row>
    <row r="105" spans="1:17" s="30" customFormat="1">
      <c r="A105" s="2"/>
      <c r="B105" s="8">
        <v>2023</v>
      </c>
      <c r="C105" s="141">
        <v>9.6914789201007601</v>
      </c>
      <c r="D105" s="141">
        <v>8.5936547418733475</v>
      </c>
      <c r="E105" s="141">
        <v>7.3032807433557112</v>
      </c>
      <c r="F105" s="141">
        <v>52.236699730528358</v>
      </c>
      <c r="G105" s="108">
        <v>5.7530279588863493</v>
      </c>
      <c r="H105" s="141">
        <v>7.0155455591577542</v>
      </c>
      <c r="I105" s="83">
        <v>7.641926075106098</v>
      </c>
      <c r="J105" s="141">
        <v>373.31666650000005</v>
      </c>
      <c r="K105" s="141">
        <v>371.09166666666664</v>
      </c>
      <c r="L105" s="141">
        <v>130.55000000000001</v>
      </c>
      <c r="M105" s="141">
        <v>386.54166650000002</v>
      </c>
      <c r="N105" s="142">
        <v>117.28425000000001</v>
      </c>
      <c r="O105" s="141">
        <v>118.7257425</v>
      </c>
      <c r="P105" s="83">
        <v>118.7828654238796</v>
      </c>
      <c r="Q105" s="38"/>
    </row>
    <row r="106" spans="1:17" s="30" customFormat="1">
      <c r="A106" s="2"/>
      <c r="B106" s="8">
        <v>2024</v>
      </c>
      <c r="C106" s="141">
        <v>3.1356893625321014</v>
      </c>
      <c r="D106" s="141">
        <v>2.2909271850055202</v>
      </c>
      <c r="E106" s="141">
        <v>2.1902133306788141</v>
      </c>
      <c r="F106" s="141">
        <v>26.562542514417387</v>
      </c>
      <c r="G106" s="108">
        <v>5.2872661641706173</v>
      </c>
      <c r="H106" s="141">
        <v>2.1951587289504637</v>
      </c>
      <c r="I106" s="83">
        <v>1.5246000261783577</v>
      </c>
      <c r="J106" s="141">
        <v>385.0227175</v>
      </c>
      <c r="K106" s="141">
        <v>379.59310653962336</v>
      </c>
      <c r="L106" s="141">
        <v>133.40932350320119</v>
      </c>
      <c r="M106" s="141">
        <v>489.21696100000003</v>
      </c>
      <c r="N106" s="142">
        <v>123.4853804661513</v>
      </c>
      <c r="O106" s="141">
        <v>121.33196099999999</v>
      </c>
      <c r="P106" s="83">
        <v>120.59382902122746</v>
      </c>
      <c r="Q106" s="143"/>
    </row>
    <row r="107" spans="1:17" s="30" customFormat="1">
      <c r="A107" s="2"/>
      <c r="B107" s="8">
        <v>2025</v>
      </c>
      <c r="C107" s="141">
        <v>2.0457266265074381</v>
      </c>
      <c r="D107" s="141">
        <v>1.9610513716119993</v>
      </c>
      <c r="E107" s="141">
        <v>1.4754019547150721</v>
      </c>
      <c r="F107" s="141">
        <v>3.9604671944315495</v>
      </c>
      <c r="G107" s="108">
        <v>4.3095845119806029</v>
      </c>
      <c r="H107" s="141">
        <v>1.597589978785563</v>
      </c>
      <c r="I107" s="83">
        <v>1.1774056317883197</v>
      </c>
      <c r="J107" s="141">
        <v>392.89922975000002</v>
      </c>
      <c r="K107" s="141">
        <v>387.03712236196321</v>
      </c>
      <c r="L107" s="141">
        <v>135.37764726993959</v>
      </c>
      <c r="M107" s="141">
        <v>508.59223824999998</v>
      </c>
      <c r="N107" s="142">
        <v>128.80708729728087</v>
      </c>
      <c r="O107" s="141">
        <v>123.27034825</v>
      </c>
      <c r="P107" s="83">
        <v>122.01370755571259</v>
      </c>
      <c r="Q107" s="38"/>
    </row>
    <row r="108" spans="1:17" s="30" customFormat="1">
      <c r="A108" s="2"/>
      <c r="B108" s="8">
        <v>2026</v>
      </c>
      <c r="C108" s="141">
        <v>2.4969908330546797</v>
      </c>
      <c r="D108" s="141">
        <v>2.3940275993943327</v>
      </c>
      <c r="E108" s="141">
        <v>1.626621325267319</v>
      </c>
      <c r="F108" s="141">
        <v>4.7804925383168939</v>
      </c>
      <c r="G108" s="108">
        <v>2.1761396734747223</v>
      </c>
      <c r="H108" s="141">
        <v>1.7140273634296266</v>
      </c>
      <c r="I108" s="83">
        <v>1.674981131484965</v>
      </c>
      <c r="J108" s="141">
        <v>402.70988749999998</v>
      </c>
      <c r="K108" s="141">
        <v>396.30289789121025</v>
      </c>
      <c r="L108" s="141">
        <v>137.57972895007759</v>
      </c>
      <c r="M108" s="141">
        <v>532.90545225000005</v>
      </c>
      <c r="N108" s="142">
        <v>131.61010942620422</v>
      </c>
      <c r="O108" s="141">
        <v>125.38323575</v>
      </c>
      <c r="P108" s="83">
        <v>124.05741413509602</v>
      </c>
      <c r="Q108" s="38"/>
    </row>
    <row r="109" spans="1:17" s="30" customFormat="1">
      <c r="A109" s="2"/>
      <c r="B109" s="8">
        <v>2027</v>
      </c>
      <c r="C109" s="141">
        <v>2.9503161255259869</v>
      </c>
      <c r="D109" s="141">
        <v>2.7880813343789335</v>
      </c>
      <c r="E109" s="141">
        <v>1.9185516623336341</v>
      </c>
      <c r="F109" s="141">
        <v>6.466384347262033</v>
      </c>
      <c r="G109" s="108">
        <v>1.9904493282695341</v>
      </c>
      <c r="H109" s="141">
        <v>1.9302480794367138</v>
      </c>
      <c r="I109" s="83">
        <v>1.8522397736624008</v>
      </c>
      <c r="J109" s="141">
        <v>414.59110225000001</v>
      </c>
      <c r="K109" s="141">
        <v>407.35214501491788</v>
      </c>
      <c r="L109" s="141">
        <v>140.21926712688341</v>
      </c>
      <c r="M109" s="141">
        <v>567.36516700000004</v>
      </c>
      <c r="N109" s="142">
        <v>134.2297419652129</v>
      </c>
      <c r="O109" s="141">
        <v>127.80344324999999</v>
      </c>
      <c r="P109" s="83">
        <v>126.35525490188336</v>
      </c>
      <c r="Q109" s="38"/>
    </row>
    <row r="110" spans="1:17" s="30" customFormat="1">
      <c r="A110" s="2"/>
      <c r="B110" s="137">
        <v>2028</v>
      </c>
      <c r="C110" s="144">
        <v>2.8935657771946399</v>
      </c>
      <c r="D110" s="144">
        <v>2.8955443739906883</v>
      </c>
      <c r="E110" s="144">
        <v>2.0001559097696964</v>
      </c>
      <c r="F110" s="144">
        <v>2.8521653145477721</v>
      </c>
      <c r="G110" s="74">
        <v>2.1283540266126693</v>
      </c>
      <c r="H110" s="144">
        <v>2.0144373144657113</v>
      </c>
      <c r="I110" s="81">
        <v>1.9230702596242377</v>
      </c>
      <c r="J110" s="144">
        <v>426.58756850000003</v>
      </c>
      <c r="K110" s="144">
        <v>419.14720713222772</v>
      </c>
      <c r="L110" s="144">
        <v>143.02387108495753</v>
      </c>
      <c r="M110" s="144">
        <v>583.54735950000008</v>
      </c>
      <c r="N110" s="145">
        <v>137.0866260832413</v>
      </c>
      <c r="O110" s="144">
        <v>130.37796349999999</v>
      </c>
      <c r="P110" s="81">
        <v>128.78515523037387</v>
      </c>
      <c r="Q110" s="38"/>
    </row>
    <row r="111" spans="1:17" s="30" customFormat="1">
      <c r="A111" s="2"/>
      <c r="B111" s="8" t="s">
        <v>130</v>
      </c>
      <c r="C111" s="142">
        <v>2.9765472052419195</v>
      </c>
      <c r="D111" s="141">
        <v>3.9667782323044465</v>
      </c>
      <c r="E111" s="141">
        <v>3.769224768583479</v>
      </c>
      <c r="F111" s="141">
        <v>-12.78432190138642</v>
      </c>
      <c r="G111" s="108">
        <v>3.2345869116985995</v>
      </c>
      <c r="H111" s="141">
        <v>3.7336700072600371</v>
      </c>
      <c r="I111" s="83">
        <v>3.6002482929857083</v>
      </c>
      <c r="J111" s="141">
        <v>214.78333333333333</v>
      </c>
      <c r="K111" s="141">
        <v>209.67500000000001</v>
      </c>
      <c r="L111" s="141">
        <v>85.356499999999997</v>
      </c>
      <c r="M111" s="141">
        <v>348.60833333333335</v>
      </c>
      <c r="N111" s="142">
        <v>85.366916666666654</v>
      </c>
      <c r="O111" s="141">
        <v>84.833625942621637</v>
      </c>
      <c r="P111" s="83">
        <v>83.449999999999989</v>
      </c>
      <c r="Q111" s="38"/>
    </row>
    <row r="112" spans="1:17" s="30" customFormat="1">
      <c r="A112" s="2"/>
      <c r="B112" s="8" t="s">
        <v>131</v>
      </c>
      <c r="C112" s="142">
        <v>0.45782571583767862</v>
      </c>
      <c r="D112" s="141">
        <v>2.5197726640435514</v>
      </c>
      <c r="E112" s="141">
        <v>2.2387476837343101</v>
      </c>
      <c r="F112" s="141">
        <v>-37.809863026797032</v>
      </c>
      <c r="G112" s="108">
        <v>1.405111074450204</v>
      </c>
      <c r="H112" s="141">
        <v>0.27055666942035206</v>
      </c>
      <c r="I112" s="83">
        <v>1.3780707010185855</v>
      </c>
      <c r="J112" s="141">
        <v>215.76666666666668</v>
      </c>
      <c r="K112" s="141">
        <v>214.95833333333331</v>
      </c>
      <c r="L112" s="141">
        <v>87.267416666666676</v>
      </c>
      <c r="M112" s="141">
        <v>216.79999999999998</v>
      </c>
      <c r="N112" s="142">
        <v>86.566416666666669</v>
      </c>
      <c r="O112" s="141">
        <v>85.063148975520505</v>
      </c>
      <c r="P112" s="83">
        <v>84.6</v>
      </c>
      <c r="Q112" s="38"/>
    </row>
    <row r="113" spans="1:16" s="30" customFormat="1">
      <c r="A113" s="2"/>
      <c r="B113" s="8" t="s">
        <v>132</v>
      </c>
      <c r="C113" s="142">
        <v>4.9629229105515149</v>
      </c>
      <c r="D113" s="141">
        <v>4.9622019771273562</v>
      </c>
      <c r="E113" s="141">
        <v>3.5112379668241767</v>
      </c>
      <c r="F113" s="141">
        <v>4.8124231242312687</v>
      </c>
      <c r="G113" s="108">
        <v>1.5559344125945813</v>
      </c>
      <c r="H113" s="141">
        <v>2.0854050154705428</v>
      </c>
      <c r="I113" s="83">
        <v>1.8617021276595702</v>
      </c>
      <c r="J113" s="141">
        <v>226.47499999999999</v>
      </c>
      <c r="K113" s="141">
        <v>225.625</v>
      </c>
      <c r="L113" s="141">
        <v>90.331583333333327</v>
      </c>
      <c r="M113" s="141">
        <v>227.23333333333338</v>
      </c>
      <c r="N113" s="142">
        <v>87.913333333333341</v>
      </c>
      <c r="O113" s="141">
        <v>86.837060150573194</v>
      </c>
      <c r="P113" s="83">
        <v>86.174999999999997</v>
      </c>
    </row>
    <row r="114" spans="1:16" s="30" customFormat="1">
      <c r="A114" s="2"/>
      <c r="B114" s="8" t="s">
        <v>133</v>
      </c>
      <c r="C114" s="142">
        <v>4.7981749273282581</v>
      </c>
      <c r="D114" s="141">
        <v>4.9012003693444051</v>
      </c>
      <c r="E114" s="141">
        <v>4.3005445677453125</v>
      </c>
      <c r="F114" s="141">
        <v>2.1197007481296604</v>
      </c>
      <c r="G114" s="108">
        <v>2.7878782133919628</v>
      </c>
      <c r="H114" s="141">
        <v>3.3031128361705075</v>
      </c>
      <c r="I114" s="83">
        <v>1.7406440382941923</v>
      </c>
      <c r="J114" s="141">
        <v>237.34166666666667</v>
      </c>
      <c r="K114" s="141">
        <v>236.68333333333334</v>
      </c>
      <c r="L114" s="141">
        <v>94.216333333333324</v>
      </c>
      <c r="M114" s="141">
        <v>232.05</v>
      </c>
      <c r="N114" s="142">
        <v>90.364249999999998</v>
      </c>
      <c r="O114" s="141">
        <v>89.705386230959874</v>
      </c>
      <c r="P114" s="83">
        <v>87.675000000000011</v>
      </c>
    </row>
    <row r="115" spans="1:16" s="30" customFormat="1">
      <c r="A115" s="2"/>
      <c r="B115" s="8" t="s">
        <v>134</v>
      </c>
      <c r="C115" s="142">
        <v>3.0897791510129613</v>
      </c>
      <c r="D115" s="141">
        <v>3.0737272023096951</v>
      </c>
      <c r="E115" s="141">
        <v>2.6538215242226437</v>
      </c>
      <c r="F115" s="141">
        <v>3.2320620555914781</v>
      </c>
      <c r="G115" s="108">
        <v>3.398191209466134</v>
      </c>
      <c r="H115" s="141">
        <v>1.7517853098752534</v>
      </c>
      <c r="I115" s="83">
        <v>1.8534359851724913</v>
      </c>
      <c r="J115" s="141">
        <v>244.67500000000001</v>
      </c>
      <c r="K115" s="141">
        <v>243.95833333333334</v>
      </c>
      <c r="L115" s="141">
        <v>96.716666666666669</v>
      </c>
      <c r="M115" s="141">
        <v>239.55</v>
      </c>
      <c r="N115" s="142">
        <v>93.435000000000002</v>
      </c>
      <c r="O115" s="141">
        <v>91.276832009120682</v>
      </c>
      <c r="P115" s="83">
        <v>89.3</v>
      </c>
    </row>
    <row r="116" spans="1:16" s="30" customFormat="1">
      <c r="A116" s="2"/>
      <c r="B116" s="8" t="s">
        <v>135</v>
      </c>
      <c r="C116" s="142">
        <v>2.8847791287762492</v>
      </c>
      <c r="D116" s="141">
        <v>2.9137489325362864</v>
      </c>
      <c r="E116" s="141">
        <v>2.3043253489574145</v>
      </c>
      <c r="F116" s="141">
        <v>1.7985110971961316</v>
      </c>
      <c r="G116" s="108">
        <v>2.1783414494925211</v>
      </c>
      <c r="H116" s="141">
        <v>2.0115388754766261</v>
      </c>
      <c r="I116" s="83">
        <v>1.9316909294512907</v>
      </c>
      <c r="J116" s="141">
        <v>251.73333333333332</v>
      </c>
      <c r="K116" s="141">
        <v>251.06666666666666</v>
      </c>
      <c r="L116" s="141">
        <v>98.945333333333323</v>
      </c>
      <c r="M116" s="141">
        <v>243.85833333333335</v>
      </c>
      <c r="N116" s="142">
        <v>95.470333333333329</v>
      </c>
      <c r="O116" s="141">
        <v>93.112900969287637</v>
      </c>
      <c r="P116" s="83">
        <v>91.025000000000006</v>
      </c>
    </row>
    <row r="117" spans="1:16" s="30" customFormat="1">
      <c r="A117" s="2"/>
      <c r="B117" s="8" t="s">
        <v>136</v>
      </c>
      <c r="C117" s="142">
        <v>1.9597457627118731</v>
      </c>
      <c r="D117" s="141">
        <v>2.0280138077535703</v>
      </c>
      <c r="E117" s="141">
        <v>1.0507485614952516</v>
      </c>
      <c r="F117" s="141">
        <v>-5.1259269384551498E-2</v>
      </c>
      <c r="G117" s="108">
        <v>2.5326366654911965</v>
      </c>
      <c r="H117" s="141">
        <v>0.83082329493471274</v>
      </c>
      <c r="I117" s="83">
        <v>1.2084592145015005</v>
      </c>
      <c r="J117" s="141">
        <v>256.66666666666669</v>
      </c>
      <c r="K117" s="141">
        <v>256.1583333333333</v>
      </c>
      <c r="L117" s="141">
        <v>99.985000000000014</v>
      </c>
      <c r="M117" s="141">
        <v>243.73333333333335</v>
      </c>
      <c r="N117" s="142">
        <v>97.888249999999999</v>
      </c>
      <c r="O117" s="141">
        <v>93.886504641129974</v>
      </c>
      <c r="P117" s="83">
        <v>92.125</v>
      </c>
    </row>
    <row r="118" spans="1:16" s="30" customFormat="1">
      <c r="A118" s="2"/>
      <c r="B118" s="8" t="s">
        <v>137</v>
      </c>
      <c r="C118" s="142">
        <v>1.0779220779220777</v>
      </c>
      <c r="D118" s="141">
        <v>1.1386186928657338</v>
      </c>
      <c r="E118" s="141">
        <v>0.10134853561365453</v>
      </c>
      <c r="F118" s="141">
        <v>-0.93681619256018589</v>
      </c>
      <c r="G118" s="108">
        <v>2.8951380783699818</v>
      </c>
      <c r="H118" s="141">
        <v>-0.12882302870340645</v>
      </c>
      <c r="I118" s="83">
        <v>0.73270013568520476</v>
      </c>
      <c r="J118" s="141">
        <v>259.43333333333334</v>
      </c>
      <c r="K118" s="141">
        <v>259.07499999999993</v>
      </c>
      <c r="L118" s="141">
        <v>100.08633333333333</v>
      </c>
      <c r="M118" s="141">
        <v>241.45</v>
      </c>
      <c r="N118" s="142">
        <v>100.72225</v>
      </c>
      <c r="O118" s="141">
        <v>93.765557202307505</v>
      </c>
      <c r="P118" s="83">
        <v>92.8</v>
      </c>
    </row>
    <row r="119" spans="1:16" s="30" customFormat="1">
      <c r="A119" s="2"/>
      <c r="B119" s="8" t="s">
        <v>138</v>
      </c>
      <c r="C119" s="142">
        <v>2.1424900102787969</v>
      </c>
      <c r="D119" s="141">
        <v>2.3191482517932682</v>
      </c>
      <c r="E119" s="141">
        <v>1.1074605590506881</v>
      </c>
      <c r="F119" s="141">
        <v>-4.2244771174156153</v>
      </c>
      <c r="G119" s="108">
        <v>1.33113587117046</v>
      </c>
      <c r="H119" s="141">
        <v>1.5097407394498497</v>
      </c>
      <c r="I119" s="83">
        <v>2.2629310344827624</v>
      </c>
      <c r="J119" s="141">
        <v>264.99166658333331</v>
      </c>
      <c r="K119" s="141">
        <v>265.08333333333331</v>
      </c>
      <c r="L119" s="141">
        <v>101.19475</v>
      </c>
      <c r="M119" s="141">
        <v>231.25</v>
      </c>
      <c r="N119" s="142">
        <v>102.063</v>
      </c>
      <c r="O119" s="141">
        <v>95.181174018962892</v>
      </c>
      <c r="P119" s="83">
        <v>94.9</v>
      </c>
    </row>
    <row r="120" spans="1:16" s="30" customFormat="1">
      <c r="A120" s="2"/>
      <c r="B120" s="8" t="s">
        <v>139</v>
      </c>
      <c r="C120" s="142">
        <v>3.7422560469644539</v>
      </c>
      <c r="D120" s="141">
        <v>3.9075762338887099</v>
      </c>
      <c r="E120" s="141">
        <v>2.824915982960241</v>
      </c>
      <c r="F120" s="141">
        <v>-2.2882882162162166</v>
      </c>
      <c r="G120" s="108">
        <v>0.72634875844657643</v>
      </c>
      <c r="H120" s="141">
        <v>1.9787910796959407</v>
      </c>
      <c r="I120" s="83">
        <v>1.5542676501580477</v>
      </c>
      <c r="J120" s="141">
        <v>274.90833325</v>
      </c>
      <c r="K120" s="141">
        <v>275.44166666666666</v>
      </c>
      <c r="L120" s="141">
        <v>104.05341666666666</v>
      </c>
      <c r="M120" s="141">
        <v>225.95833350000001</v>
      </c>
      <c r="N120" s="142">
        <v>102.80433333333333</v>
      </c>
      <c r="O120" s="141">
        <v>97.064610599999995</v>
      </c>
      <c r="P120" s="83">
        <v>96.375</v>
      </c>
    </row>
    <row r="121" spans="1:16" s="30" customFormat="1">
      <c r="A121" s="2"/>
      <c r="B121" s="8" t="s">
        <v>140</v>
      </c>
      <c r="C121" s="142">
        <v>3.0555639767970044</v>
      </c>
      <c r="D121" s="141">
        <v>3.0314948718724644</v>
      </c>
      <c r="E121" s="141">
        <v>2.2675853187585693</v>
      </c>
      <c r="F121" s="141">
        <v>4.0973630432621366</v>
      </c>
      <c r="G121" s="108">
        <v>0.54375139828735541</v>
      </c>
      <c r="H121" s="141">
        <v>1.8757359028646947</v>
      </c>
      <c r="I121" s="83">
        <v>2.101167315175112</v>
      </c>
      <c r="J121" s="141">
        <v>283.30833325000003</v>
      </c>
      <c r="K121" s="141">
        <v>283.79166666666669</v>
      </c>
      <c r="L121" s="141">
        <v>106.41291666666667</v>
      </c>
      <c r="M121" s="141">
        <v>235.21666675</v>
      </c>
      <c r="N121" s="142">
        <v>103.36333333333333</v>
      </c>
      <c r="O121" s="141">
        <v>98.885286350000015</v>
      </c>
      <c r="P121" s="83">
        <v>98.4</v>
      </c>
    </row>
    <row r="122" spans="1:16" s="30" customFormat="1">
      <c r="A122" s="2"/>
      <c r="B122" s="8" t="s">
        <v>141</v>
      </c>
      <c r="C122" s="142">
        <v>2.5884636593194843</v>
      </c>
      <c r="D122" s="141">
        <v>2.6016737630303988</v>
      </c>
      <c r="E122" s="141">
        <v>1.7392938670509173</v>
      </c>
      <c r="F122" s="141">
        <v>1.8422730454749958</v>
      </c>
      <c r="G122" s="108">
        <v>0.75518397884486888</v>
      </c>
      <c r="H122" s="141">
        <v>1.3204989824049607</v>
      </c>
      <c r="I122" s="83">
        <v>2.3628048780487632</v>
      </c>
      <c r="J122" s="141">
        <v>290.64166650000004</v>
      </c>
      <c r="K122" s="141">
        <v>291.17500000000001</v>
      </c>
      <c r="L122" s="141">
        <v>108.26375</v>
      </c>
      <c r="M122" s="141">
        <v>239.55</v>
      </c>
      <c r="N122" s="142">
        <v>104.14391666666667</v>
      </c>
      <c r="O122" s="141">
        <v>100.19106555</v>
      </c>
      <c r="P122" s="83">
        <v>100.72499999999999</v>
      </c>
    </row>
    <row r="123" spans="1:16" s="30" customFormat="1">
      <c r="A123" s="2"/>
      <c r="B123" s="8" t="s">
        <v>142</v>
      </c>
      <c r="C123" s="142">
        <v>1.2128336733163936</v>
      </c>
      <c r="D123" s="141">
        <v>1.4195357889012827</v>
      </c>
      <c r="E123" s="141">
        <v>0.5890706723164385</v>
      </c>
      <c r="F123" s="141">
        <v>-7.1731719891463319</v>
      </c>
      <c r="G123" s="108">
        <v>1.671645087287061</v>
      </c>
      <c r="H123" s="141">
        <v>0.83511408468097681</v>
      </c>
      <c r="I123" s="83">
        <v>5.4355919583022994</v>
      </c>
      <c r="J123" s="141">
        <v>294.16666649999996</v>
      </c>
      <c r="K123" s="141">
        <v>295.30833333333334</v>
      </c>
      <c r="L123" s="141">
        <v>108.9015</v>
      </c>
      <c r="M123" s="141">
        <v>222.36666649999998</v>
      </c>
      <c r="N123" s="142">
        <v>105.88483333333333</v>
      </c>
      <c r="O123" s="141">
        <v>101.02777525</v>
      </c>
      <c r="P123" s="83">
        <v>106.19999999999999</v>
      </c>
    </row>
    <row r="124" spans="1:16" s="30" customFormat="1">
      <c r="A124" s="2"/>
      <c r="B124" s="8" t="s">
        <v>143</v>
      </c>
      <c r="C124" s="142">
        <v>5.7762040825927619</v>
      </c>
      <c r="D124" s="141">
        <v>5.9118999915342751</v>
      </c>
      <c r="E124" s="141">
        <v>3.9909153378664852</v>
      </c>
      <c r="F124" s="141">
        <v>0.26982461420315129</v>
      </c>
      <c r="G124" s="108">
        <v>1.817934265058426</v>
      </c>
      <c r="H124" s="141">
        <v>2.9919066737045696</v>
      </c>
      <c r="I124" s="83">
        <v>-0.80037664783426665</v>
      </c>
      <c r="J124" s="141">
        <v>311.15833349999997</v>
      </c>
      <c r="K124" s="141">
        <v>312.76666666666665</v>
      </c>
      <c r="L124" s="141">
        <v>113.24766666666667</v>
      </c>
      <c r="M124" s="141">
        <v>222.9666665</v>
      </c>
      <c r="N124" s="142">
        <v>107.80975000000001</v>
      </c>
      <c r="O124" s="141">
        <v>104.05043200000001</v>
      </c>
      <c r="P124" s="83">
        <v>105.35</v>
      </c>
    </row>
    <row r="125" spans="1:16" s="30" customFormat="1">
      <c r="A125" s="2"/>
      <c r="B125" s="8" t="s">
        <v>144</v>
      </c>
      <c r="C125" s="142">
        <v>12.873938663127603</v>
      </c>
      <c r="D125" s="141">
        <v>12.53064052008952</v>
      </c>
      <c r="E125" s="141">
        <v>10.036409874522789</v>
      </c>
      <c r="F125" s="141">
        <v>26.296905349302513</v>
      </c>
      <c r="G125" s="108">
        <v>4.0575334481961676</v>
      </c>
      <c r="H125" s="141">
        <v>9.1104931693123383</v>
      </c>
      <c r="I125" s="83">
        <v>6.8106312292358862</v>
      </c>
      <c r="J125" s="141">
        <v>351.21666649999997</v>
      </c>
      <c r="K125" s="141">
        <v>351.95833333333331</v>
      </c>
      <c r="L125" s="141">
        <v>124.61366666666667</v>
      </c>
      <c r="M125" s="141">
        <v>281.59999974999999</v>
      </c>
      <c r="N125" s="142">
        <v>112.18416666666667</v>
      </c>
      <c r="O125" s="141">
        <v>113.5299395</v>
      </c>
      <c r="P125" s="83">
        <v>112.52500000000001</v>
      </c>
    </row>
    <row r="126" spans="1:16" s="30" customFormat="1">
      <c r="A126" s="2"/>
      <c r="B126" s="8" t="s">
        <v>145</v>
      </c>
      <c r="C126" s="142">
        <v>7.546492529562232</v>
      </c>
      <c r="D126" s="141">
        <v>6.4099672617206949</v>
      </c>
      <c r="E126" s="141">
        <v>5.7117963753504197</v>
      </c>
      <c r="F126" s="141">
        <v>48.717316183165238</v>
      </c>
      <c r="G126" s="108">
        <v>6.1368876862195378</v>
      </c>
      <c r="H126" s="141">
        <v>5.3644825116814232</v>
      </c>
      <c r="I126" s="83">
        <v>6.5443909514110166</v>
      </c>
      <c r="J126" s="141">
        <v>377.721206</v>
      </c>
      <c r="K126" s="141">
        <v>374.51874727489781</v>
      </c>
      <c r="L126" s="141">
        <v>131.73134556252461</v>
      </c>
      <c r="M126" s="141">
        <v>418.78796199999999</v>
      </c>
      <c r="N126" s="142">
        <v>119.06878297672134</v>
      </c>
      <c r="O126" s="141">
        <v>119.62023325</v>
      </c>
      <c r="P126" s="83">
        <v>119.88907591807526</v>
      </c>
    </row>
    <row r="127" spans="1:16" s="30" customFormat="1">
      <c r="A127" s="2"/>
      <c r="B127" s="8" t="s">
        <v>146</v>
      </c>
      <c r="C127" s="142">
        <v>2.3596821831602499</v>
      </c>
      <c r="D127" s="141">
        <v>1.7002301461382041</v>
      </c>
      <c r="E127" s="141">
        <v>1.55004776763632</v>
      </c>
      <c r="F127" s="141">
        <v>19.362374066998612</v>
      </c>
      <c r="G127" s="108">
        <v>4.9825516810865054</v>
      </c>
      <c r="H127" s="141">
        <v>1.8183010857822479</v>
      </c>
      <c r="I127" s="83">
        <v>0.80384499127270637</v>
      </c>
      <c r="J127" s="141">
        <v>386.63422600000001</v>
      </c>
      <c r="K127" s="141">
        <v>380.8864279190048</v>
      </c>
      <c r="L127" s="141">
        <v>133.77324434369382</v>
      </c>
      <c r="M127" s="141">
        <v>499.87525375000001</v>
      </c>
      <c r="N127" s="142">
        <v>125.0014466245772</v>
      </c>
      <c r="O127" s="141">
        <v>121.79528925</v>
      </c>
      <c r="P127" s="83">
        <v>120.85279824992584</v>
      </c>
    </row>
    <row r="128" spans="1:16" s="30" customFormat="1">
      <c r="A128" s="2"/>
      <c r="B128" s="8" t="s">
        <v>147</v>
      </c>
      <c r="C128" s="142">
        <v>2.1987931171928876</v>
      </c>
      <c r="D128" s="141">
        <v>2.1974507599531012</v>
      </c>
      <c r="E128" s="141">
        <v>1.6038913617104633</v>
      </c>
      <c r="F128" s="141">
        <v>2.2286020194893341</v>
      </c>
      <c r="G128" s="108">
        <v>3.659281770253159</v>
      </c>
      <c r="H128" s="141">
        <v>1.634096656985462</v>
      </c>
      <c r="I128" s="83">
        <v>1.3481709104356421</v>
      </c>
      <c r="J128" s="141">
        <v>395.13551274999998</v>
      </c>
      <c r="K128" s="141">
        <v>389.25621962386919</v>
      </c>
      <c r="L128" s="141">
        <v>135.91882185400215</v>
      </c>
      <c r="M128" s="141">
        <v>511.01548374999999</v>
      </c>
      <c r="N128" s="142">
        <v>129.57560177346309</v>
      </c>
      <c r="O128" s="141">
        <v>123.78554200000001</v>
      </c>
      <c r="P128" s="83">
        <v>122.48210052037882</v>
      </c>
    </row>
    <row r="129" spans="1:16" s="30" customFormat="1">
      <c r="A129" s="2"/>
      <c r="B129" s="8" t="s">
        <v>148</v>
      </c>
      <c r="C129" s="142">
        <v>2.631544284043863</v>
      </c>
      <c r="D129" s="141">
        <v>2.4710428114953054</v>
      </c>
      <c r="E129" s="141">
        <v>1.6686722212826854</v>
      </c>
      <c r="F129" s="141">
        <v>6.1945519767237389</v>
      </c>
      <c r="G129" s="108">
        <v>2.0386253181243319</v>
      </c>
      <c r="H129" s="141">
        <v>1.7534947659719302</v>
      </c>
      <c r="I129" s="83">
        <v>1.7435225739804494</v>
      </c>
      <c r="J129" s="141">
        <v>405.53367875000004</v>
      </c>
      <c r="K129" s="141">
        <v>398.87490745718321</v>
      </c>
      <c r="L129" s="141">
        <v>138.18686147777458</v>
      </c>
      <c r="M129" s="141">
        <v>542.67060349999997</v>
      </c>
      <c r="N129" s="142">
        <v>132.21716279732888</v>
      </c>
      <c r="O129" s="141">
        <v>125.956115</v>
      </c>
      <c r="P129" s="83">
        <v>124.61760359203706</v>
      </c>
    </row>
    <row r="130" spans="1:16" s="30" customFormat="1">
      <c r="A130" s="2"/>
      <c r="B130" s="8" t="s">
        <v>149</v>
      </c>
      <c r="C130" s="142">
        <v>2.9721832320196429</v>
      </c>
      <c r="D130" s="141">
        <v>2.8523765666863099</v>
      </c>
      <c r="E130" s="141">
        <v>1.9720600754096651</v>
      </c>
      <c r="F130" s="141">
        <v>5.5385433274165008</v>
      </c>
      <c r="G130" s="108">
        <v>2.0401672667536701</v>
      </c>
      <c r="H130" s="141">
        <v>1.9734151057295035</v>
      </c>
      <c r="I130" s="83">
        <v>1.8729080096689721</v>
      </c>
      <c r="J130" s="141">
        <v>417.58688274999997</v>
      </c>
      <c r="K130" s="141">
        <v>410.25232184788359</v>
      </c>
      <c r="L130" s="141">
        <v>140.91198940243945</v>
      </c>
      <c r="M130" s="141">
        <v>572.72665000000006</v>
      </c>
      <c r="N130" s="142">
        <v>134.91461407375039</v>
      </c>
      <c r="O130" s="141">
        <v>128.44175200000001</v>
      </c>
      <c r="P130" s="83">
        <v>126.95157667116985</v>
      </c>
    </row>
    <row r="131" spans="1:16" s="30" customFormat="1" ht="16.149999999999999" thickBot="1">
      <c r="A131" s="2"/>
      <c r="B131" s="426" t="s">
        <v>150</v>
      </c>
      <c r="C131" s="422">
        <v>2.8860489871314066</v>
      </c>
      <c r="D131" s="423">
        <v>2.8975641198661917</v>
      </c>
      <c r="E131" s="423">
        <v>2.0000331698054374</v>
      </c>
      <c r="F131" s="423">
        <v>2.6456635115547522</v>
      </c>
      <c r="G131" s="424">
        <v>2.1743908137166699</v>
      </c>
      <c r="H131" s="423">
        <v>2.0149781591269234</v>
      </c>
      <c r="I131" s="425">
        <v>1.932743780769397</v>
      </c>
      <c r="J131" s="423">
        <v>429.63864474999997</v>
      </c>
      <c r="K131" s="423">
        <v>422.13964592666588</v>
      </c>
      <c r="L131" s="423">
        <v>143.73027593072095</v>
      </c>
      <c r="M131" s="423">
        <v>587.87906999999996</v>
      </c>
      <c r="N131" s="422">
        <v>137.84818504853129</v>
      </c>
      <c r="O131" s="423">
        <v>131.02982524999999</v>
      </c>
      <c r="P131" s="425">
        <v>129.40522537387056</v>
      </c>
    </row>
    <row r="132" spans="1:16" s="30" customFormat="1" ht="15.75" customHeight="1">
      <c r="A132" s="2"/>
      <c r="B132" s="622" t="s">
        <v>292</v>
      </c>
      <c r="C132" s="623"/>
      <c r="D132" s="623"/>
      <c r="E132" s="623"/>
      <c r="F132" s="623"/>
      <c r="G132" s="623"/>
      <c r="H132" s="623"/>
      <c r="I132" s="623"/>
      <c r="J132" s="623"/>
      <c r="K132" s="623"/>
      <c r="L132" s="623"/>
      <c r="M132" s="623"/>
      <c r="N132" s="623"/>
      <c r="O132" s="623"/>
      <c r="P132" s="624"/>
    </row>
    <row r="133" spans="1:16" s="30" customFormat="1" ht="16.5" customHeight="1">
      <c r="A133" s="2"/>
      <c r="B133" s="625" t="s">
        <v>293</v>
      </c>
      <c r="C133" s="626"/>
      <c r="D133" s="626"/>
      <c r="E133" s="626"/>
      <c r="F133" s="626"/>
      <c r="G133" s="626"/>
      <c r="H133" s="626"/>
      <c r="I133" s="626"/>
      <c r="J133" s="626"/>
      <c r="K133" s="626"/>
      <c r="L133" s="626"/>
      <c r="M133" s="626"/>
      <c r="N133" s="626"/>
      <c r="O133" s="626"/>
      <c r="P133" s="627"/>
    </row>
    <row r="134" spans="1:16" s="30" customFormat="1" ht="16.5" customHeight="1">
      <c r="A134" s="2"/>
      <c r="B134" s="628" t="s">
        <v>294</v>
      </c>
      <c r="C134" s="626"/>
      <c r="D134" s="626"/>
      <c r="E134" s="626"/>
      <c r="F134" s="626"/>
      <c r="G134" s="626"/>
      <c r="H134" s="626"/>
      <c r="I134" s="626"/>
      <c r="J134" s="626"/>
      <c r="K134" s="626"/>
      <c r="L134" s="626"/>
      <c r="M134" s="626"/>
      <c r="N134" s="626"/>
      <c r="O134" s="626"/>
      <c r="P134" s="627"/>
    </row>
    <row r="135" spans="1:16" s="30" customFormat="1" ht="15.75" customHeight="1">
      <c r="A135" s="2"/>
      <c r="B135" s="622" t="s">
        <v>151</v>
      </c>
      <c r="C135" s="623"/>
      <c r="D135" s="623"/>
      <c r="E135" s="623"/>
      <c r="F135" s="623"/>
      <c r="G135" s="623"/>
      <c r="H135" s="623"/>
      <c r="I135" s="623"/>
      <c r="J135" s="623"/>
      <c r="K135" s="623"/>
      <c r="L135" s="623"/>
      <c r="M135" s="623"/>
      <c r="N135" s="623"/>
      <c r="O135" s="623"/>
      <c r="P135" s="624"/>
    </row>
    <row r="136" spans="1:16" s="30" customFormat="1" ht="25.5" customHeight="1">
      <c r="A136" s="2"/>
      <c r="B136" s="611" t="s">
        <v>295</v>
      </c>
      <c r="C136" s="612"/>
      <c r="D136" s="612"/>
      <c r="E136" s="612"/>
      <c r="F136" s="612"/>
      <c r="G136" s="612"/>
      <c r="H136" s="612"/>
      <c r="I136" s="612"/>
      <c r="J136" s="612"/>
      <c r="K136" s="612"/>
      <c r="L136" s="612"/>
      <c r="M136" s="612"/>
      <c r="N136" s="612"/>
      <c r="O136" s="612"/>
      <c r="P136" s="613"/>
    </row>
    <row r="137" spans="1:16" s="30" customFormat="1" ht="16.5" customHeight="1">
      <c r="A137" s="2"/>
      <c r="B137" s="611" t="s">
        <v>296</v>
      </c>
      <c r="C137" s="612"/>
      <c r="D137" s="612"/>
      <c r="E137" s="612"/>
      <c r="F137" s="612"/>
      <c r="G137" s="612"/>
      <c r="H137" s="612"/>
      <c r="I137" s="612"/>
      <c r="J137" s="612"/>
      <c r="K137" s="612"/>
      <c r="L137" s="612"/>
      <c r="M137" s="612"/>
      <c r="N137" s="612"/>
      <c r="O137" s="612"/>
      <c r="P137" s="613"/>
    </row>
    <row r="138" spans="1:16" s="30" customFormat="1" ht="15.75" customHeight="1">
      <c r="A138" s="2"/>
      <c r="B138" s="614" t="s">
        <v>297</v>
      </c>
      <c r="C138" s="615"/>
      <c r="D138" s="615"/>
      <c r="E138" s="615"/>
      <c r="F138" s="615"/>
      <c r="G138" s="615"/>
      <c r="H138" s="615"/>
      <c r="I138" s="615"/>
      <c r="J138" s="615"/>
      <c r="K138" s="615"/>
      <c r="L138" s="615"/>
      <c r="M138" s="615"/>
      <c r="N138" s="615"/>
      <c r="O138" s="615"/>
      <c r="P138" s="616"/>
    </row>
    <row r="139" spans="1:16" s="30" customFormat="1" ht="16.5" customHeight="1" thickBot="1">
      <c r="A139" s="2"/>
      <c r="B139" s="617" t="s">
        <v>298</v>
      </c>
      <c r="C139" s="618"/>
      <c r="D139" s="618"/>
      <c r="E139" s="618"/>
      <c r="F139" s="618"/>
      <c r="G139" s="618"/>
      <c r="H139" s="618"/>
      <c r="I139" s="618"/>
      <c r="J139" s="618"/>
      <c r="K139" s="618"/>
      <c r="L139" s="618"/>
      <c r="M139" s="618"/>
      <c r="N139" s="618"/>
      <c r="O139" s="618"/>
      <c r="P139" s="619"/>
    </row>
    <row r="140" spans="1:16" s="30" customFormat="1" ht="18">
      <c r="A140" s="2"/>
      <c r="B140" s="99"/>
      <c r="J140" s="97"/>
      <c r="K140" s="97"/>
      <c r="L140" s="97"/>
      <c r="M140" s="97"/>
      <c r="N140" s="97"/>
      <c r="O140" s="97"/>
    </row>
    <row r="141" spans="1:16" s="30" customFormat="1">
      <c r="A141" s="2"/>
      <c r="B141" s="2"/>
      <c r="C141" s="2"/>
      <c r="D141" s="2"/>
      <c r="E141" s="2"/>
      <c r="F141" s="2"/>
      <c r="G141" s="2"/>
      <c r="H141" s="2"/>
      <c r="J141" s="98"/>
      <c r="K141" s="98"/>
      <c r="L141" s="98"/>
      <c r="M141" s="98"/>
      <c r="N141" s="98"/>
      <c r="O141" s="98"/>
    </row>
    <row r="142" spans="1:16" s="30" customFormat="1">
      <c r="A142" s="2"/>
      <c r="B142" s="2"/>
      <c r="C142" s="2"/>
      <c r="D142" s="2"/>
      <c r="E142" s="2"/>
      <c r="F142" s="2"/>
      <c r="G142" s="2"/>
      <c r="H142" s="2"/>
      <c r="J142" s="97"/>
      <c r="K142" s="97"/>
      <c r="L142" s="97"/>
      <c r="M142" s="97"/>
      <c r="N142" s="97"/>
      <c r="O142" s="97"/>
    </row>
  </sheetData>
  <mergeCells count="10">
    <mergeCell ref="B136:P136"/>
    <mergeCell ref="B137:P137"/>
    <mergeCell ref="B138:P138"/>
    <mergeCell ref="B139:P139"/>
    <mergeCell ref="B2:P2"/>
    <mergeCell ref="C3:I3"/>
    <mergeCell ref="B132:P132"/>
    <mergeCell ref="B133:P133"/>
    <mergeCell ref="B134:P134"/>
    <mergeCell ref="B135:P135"/>
  </mergeCells>
  <hyperlinks>
    <hyperlink ref="A1" location="Contents!A1" display="Back to contents" xr:uid="{113CDC2A-6455-45E4-95B4-4035EE8A3D6F}"/>
  </hyperlinks>
  <pageMargins left="0.70866141732283472" right="0.70866141732283472" top="0.74803149606299213" bottom="0.74803149606299213" header="0.31496062992125984" footer="0.31496062992125984"/>
  <pageSetup paperSize="9" scale="80" orientation="portrait" r:id="rId1"/>
  <headerFooter>
    <oddHeader>&amp;C&amp;8March 2018 Economic and fiscal outlook: Supplementary economy tables</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6696E-227B-4F3F-87DF-980DB74D0BA6}">
  <sheetPr>
    <tabColor theme="6"/>
    <pageSetUpPr fitToPage="1"/>
  </sheetPr>
  <dimension ref="A1:V155"/>
  <sheetViews>
    <sheetView zoomScaleNormal="100" zoomScaleSheetLayoutView="100" workbookViewId="0"/>
  </sheetViews>
  <sheetFormatPr defaultColWidth="8.875" defaultRowHeight="14.45"/>
  <cols>
    <col min="1" max="1" width="9.125" style="5" customWidth="1"/>
    <col min="2" max="2" width="10.125" style="5" customWidth="1"/>
    <col min="3" max="4" width="11.125" style="5" customWidth="1"/>
    <col min="5" max="5" width="9.125" style="5" customWidth="1"/>
    <col min="6" max="7" width="8.875" style="5" customWidth="1"/>
    <col min="8" max="8" width="11.125" style="5" customWidth="1"/>
    <col min="9" max="9" width="14.125" style="5" customWidth="1"/>
    <col min="10" max="10" width="6.125" style="5" customWidth="1"/>
    <col min="11" max="11" width="15.125" style="5" customWidth="1"/>
    <col min="12" max="12" width="13.125" style="5" customWidth="1"/>
    <col min="13" max="14" width="12.125" style="5" customWidth="1"/>
    <col min="15" max="15" width="14.125" style="5" customWidth="1"/>
    <col min="16" max="18" width="13.125" style="5" customWidth="1"/>
    <col min="19" max="19" width="12.875" style="5" customWidth="1"/>
    <col min="20" max="20" width="13.125" style="5" customWidth="1"/>
    <col min="21" max="21" width="10.875" style="5" customWidth="1"/>
    <col min="22" max="16384" width="8.875" style="5"/>
  </cols>
  <sheetData>
    <row r="1" spans="1:22" ht="33.75" customHeight="1" thickBot="1">
      <c r="A1" s="9" t="s">
        <v>24</v>
      </c>
      <c r="B1" s="1"/>
      <c r="C1" s="22"/>
      <c r="D1" s="22"/>
      <c r="E1" s="22"/>
      <c r="F1" s="22"/>
      <c r="G1" s="22"/>
      <c r="H1" s="22"/>
      <c r="I1" s="22"/>
      <c r="J1" s="22"/>
    </row>
    <row r="2" spans="1:22" s="173" customFormat="1" ht="18.600000000000001" thickBot="1">
      <c r="B2" s="629" t="s">
        <v>299</v>
      </c>
      <c r="C2" s="578"/>
      <c r="D2" s="578"/>
      <c r="E2" s="578"/>
      <c r="F2" s="578"/>
      <c r="G2" s="578"/>
      <c r="H2" s="578"/>
      <c r="I2" s="583"/>
      <c r="K2" s="5"/>
      <c r="L2" s="5"/>
      <c r="M2" s="5"/>
      <c r="N2" s="5"/>
      <c r="O2" s="5"/>
      <c r="P2" s="5"/>
      <c r="Q2" s="5"/>
      <c r="R2" s="5"/>
      <c r="S2" s="5"/>
      <c r="T2" s="5"/>
      <c r="U2" s="5"/>
      <c r="V2" s="5"/>
    </row>
    <row r="3" spans="1:22" s="173" customFormat="1" ht="52.5" customHeight="1">
      <c r="B3" s="174"/>
      <c r="C3" s="175" t="s">
        <v>300</v>
      </c>
      <c r="D3" s="175" t="s">
        <v>301</v>
      </c>
      <c r="E3" s="175" t="s">
        <v>302</v>
      </c>
      <c r="F3" s="175" t="s">
        <v>303</v>
      </c>
      <c r="G3" s="175" t="s">
        <v>304</v>
      </c>
      <c r="H3" s="175" t="s">
        <v>305</v>
      </c>
      <c r="I3" s="176" t="s">
        <v>306</v>
      </c>
      <c r="K3" s="5"/>
      <c r="L3" s="5"/>
      <c r="M3" s="5"/>
      <c r="N3" s="5"/>
      <c r="O3" s="5"/>
      <c r="P3" s="5"/>
      <c r="Q3" s="5"/>
      <c r="R3" s="5"/>
      <c r="S3" s="5"/>
      <c r="T3" s="5"/>
      <c r="U3" s="5"/>
      <c r="V3" s="5"/>
    </row>
    <row r="4" spans="1:22">
      <c r="B4" s="161" t="s">
        <v>45</v>
      </c>
      <c r="C4" s="141">
        <v>-9.24</v>
      </c>
      <c r="D4" s="141">
        <v>-2.324247638021069</v>
      </c>
      <c r="E4" s="141">
        <v>-0.47699999999999998</v>
      </c>
      <c r="F4" s="141">
        <v>-0.13500000000000001</v>
      </c>
      <c r="G4" s="141">
        <v>-4.0190000000000001</v>
      </c>
      <c r="H4" s="141">
        <v>-13.871</v>
      </c>
      <c r="I4" s="298">
        <v>-3.4891384185054384</v>
      </c>
      <c r="J4" s="178"/>
    </row>
    <row r="5" spans="1:22">
      <c r="B5" s="161" t="s">
        <v>46</v>
      </c>
      <c r="C5" s="141">
        <v>-8.5749999999999993</v>
      </c>
      <c r="D5" s="141">
        <v>-2.1390387671154283</v>
      </c>
      <c r="E5" s="141">
        <v>-4.5910000000000002</v>
      </c>
      <c r="F5" s="141">
        <v>-0.19900000000000001</v>
      </c>
      <c r="G5" s="141">
        <v>-3.6560000000000001</v>
      </c>
      <c r="H5" s="141">
        <v>-17.021000000000001</v>
      </c>
      <c r="I5" s="298">
        <v>-4.2458984087547176</v>
      </c>
      <c r="J5" s="178"/>
    </row>
    <row r="6" spans="1:22">
      <c r="B6" s="161" t="s">
        <v>47</v>
      </c>
      <c r="C6" s="141">
        <v>-6.391</v>
      </c>
      <c r="D6" s="141">
        <v>-1.5978698402380178</v>
      </c>
      <c r="E6" s="141">
        <v>-4.2389999999999999</v>
      </c>
      <c r="F6" s="141">
        <v>-0.16500000000000001</v>
      </c>
      <c r="G6" s="141">
        <v>-3.5419999999999998</v>
      </c>
      <c r="H6" s="141">
        <v>-14.337</v>
      </c>
      <c r="I6" s="298">
        <v>-3.5845188389129183</v>
      </c>
      <c r="J6" s="178"/>
    </row>
    <row r="7" spans="1:22">
      <c r="B7" s="161" t="s">
        <v>48</v>
      </c>
      <c r="C7" s="141">
        <v>-2.673</v>
      </c>
      <c r="D7" s="141">
        <v>-0.67636468531203109</v>
      </c>
      <c r="E7" s="141">
        <v>-11.009</v>
      </c>
      <c r="F7" s="141">
        <v>-0.216</v>
      </c>
      <c r="G7" s="141">
        <v>-2.4169999999999998</v>
      </c>
      <c r="H7" s="141">
        <v>-16.315000000000001</v>
      </c>
      <c r="I7" s="298">
        <v>-4.1282790276340391</v>
      </c>
      <c r="J7" s="178"/>
    </row>
    <row r="8" spans="1:22">
      <c r="B8" s="161" t="s">
        <v>49</v>
      </c>
      <c r="C8" s="141">
        <v>-4.7110000000000003</v>
      </c>
      <c r="D8" s="141">
        <v>-1.2181341938620103</v>
      </c>
      <c r="E8" s="141">
        <v>-6.9509999999999996</v>
      </c>
      <c r="F8" s="141">
        <v>-2.5000000000000001E-2</v>
      </c>
      <c r="G8" s="141">
        <v>-3.75</v>
      </c>
      <c r="H8" s="141">
        <v>-15.436999999999999</v>
      </c>
      <c r="I8" s="298">
        <v>-3.9915808852999053</v>
      </c>
      <c r="J8" s="178"/>
    </row>
    <row r="9" spans="1:22">
      <c r="B9" s="161" t="s">
        <v>50</v>
      </c>
      <c r="C9" s="141">
        <v>-4.5119999999999996</v>
      </c>
      <c r="D9" s="141">
        <v>-1.1672064651648886</v>
      </c>
      <c r="E9" s="141">
        <v>-5.7990000000000004</v>
      </c>
      <c r="F9" s="141">
        <v>-4.1000000000000002E-2</v>
      </c>
      <c r="G9" s="141">
        <v>-4.4109999999999996</v>
      </c>
      <c r="H9" s="141">
        <v>-14.763</v>
      </c>
      <c r="I9" s="298">
        <v>-3.8190312600242131</v>
      </c>
      <c r="J9" s="178"/>
    </row>
    <row r="10" spans="1:22">
      <c r="B10" s="161" t="s">
        <v>51</v>
      </c>
      <c r="C10" s="141">
        <v>-5.9820000000000002</v>
      </c>
      <c r="D10" s="141">
        <v>-1.5392770389888426</v>
      </c>
      <c r="E10" s="141">
        <v>0.95</v>
      </c>
      <c r="F10" s="141">
        <v>-9.5000000000000001E-2</v>
      </c>
      <c r="G10" s="141">
        <v>-3.798</v>
      </c>
      <c r="H10" s="141">
        <v>-8.9250000000000007</v>
      </c>
      <c r="I10" s="298">
        <v>-2.2965642883609863</v>
      </c>
      <c r="J10" s="178"/>
    </row>
    <row r="11" spans="1:22">
      <c r="B11" s="161" t="s">
        <v>52</v>
      </c>
      <c r="C11" s="141">
        <v>-4.0199999999999996</v>
      </c>
      <c r="D11" s="141">
        <v>-1.0390953150242326</v>
      </c>
      <c r="E11" s="141">
        <v>-0.95299999999999996</v>
      </c>
      <c r="F11" s="141">
        <v>-9.8000000000000004E-2</v>
      </c>
      <c r="G11" s="141">
        <v>-3.323</v>
      </c>
      <c r="H11" s="141">
        <v>-8.3940000000000001</v>
      </c>
      <c r="I11" s="298">
        <v>-2.1696930533117933</v>
      </c>
      <c r="J11" s="178"/>
    </row>
    <row r="12" spans="1:22">
      <c r="B12" s="161" t="s">
        <v>53</v>
      </c>
      <c r="C12" s="141">
        <v>-4.7939999999999996</v>
      </c>
      <c r="D12" s="141">
        <v>-1.2102607084342094</v>
      </c>
      <c r="E12" s="141">
        <v>0.17499999999999999</v>
      </c>
      <c r="F12" s="141">
        <v>-0.04</v>
      </c>
      <c r="G12" s="141">
        <v>-4.556</v>
      </c>
      <c r="H12" s="141">
        <v>-9.2149999999999999</v>
      </c>
      <c r="I12" s="298">
        <v>-2.3263563680060995</v>
      </c>
      <c r="J12" s="178"/>
    </row>
    <row r="13" spans="1:22">
      <c r="B13" s="161" t="s">
        <v>54</v>
      </c>
      <c r="C13" s="141">
        <v>-5.0730000000000004</v>
      </c>
      <c r="D13" s="141">
        <v>-1.2641068896691094</v>
      </c>
      <c r="E13" s="141">
        <v>0.55900000000000005</v>
      </c>
      <c r="F13" s="141">
        <v>-9.6000000000000002E-2</v>
      </c>
      <c r="G13" s="141">
        <v>-4.3049999999999997</v>
      </c>
      <c r="H13" s="141">
        <v>-8.9149999999999991</v>
      </c>
      <c r="I13" s="298">
        <v>-2.2214691349103313</v>
      </c>
      <c r="J13" s="178"/>
      <c r="K13" s="178"/>
      <c r="N13" s="179"/>
    </row>
    <row r="14" spans="1:22">
      <c r="B14" s="161" t="s">
        <v>55</v>
      </c>
      <c r="C14" s="141">
        <v>-7.8319999999999999</v>
      </c>
      <c r="D14" s="141">
        <v>-1.9376594202360717</v>
      </c>
      <c r="E14" s="141">
        <v>-0.435</v>
      </c>
      <c r="F14" s="141">
        <v>-8.8999999999999996E-2</v>
      </c>
      <c r="G14" s="141">
        <v>-4.923</v>
      </c>
      <c r="H14" s="141">
        <v>-13.279</v>
      </c>
      <c r="I14" s="298">
        <v>-3.2852629521597034</v>
      </c>
      <c r="J14" s="178"/>
      <c r="K14" s="178"/>
      <c r="N14" s="179"/>
      <c r="O14" s="177"/>
    </row>
    <row r="15" spans="1:22">
      <c r="B15" s="161" t="s">
        <v>56</v>
      </c>
      <c r="C15" s="141">
        <v>-7.383</v>
      </c>
      <c r="D15" s="141">
        <v>-1.814316958690684</v>
      </c>
      <c r="E15" s="141">
        <v>0.79700000000000004</v>
      </c>
      <c r="F15" s="141">
        <v>-0.16400000000000001</v>
      </c>
      <c r="G15" s="141">
        <v>-6.2460000000000004</v>
      </c>
      <c r="H15" s="141">
        <v>-12.996</v>
      </c>
      <c r="I15" s="298">
        <v>-3.1936696729167178</v>
      </c>
      <c r="J15" s="178"/>
      <c r="K15" s="178"/>
      <c r="N15" s="179"/>
    </row>
    <row r="16" spans="1:22">
      <c r="B16" s="161" t="s">
        <v>57</v>
      </c>
      <c r="C16" s="141">
        <v>0.79300000000000004</v>
      </c>
      <c r="D16" s="141">
        <v>0.19120781613186347</v>
      </c>
      <c r="E16" s="141">
        <v>1.7470000000000001</v>
      </c>
      <c r="F16" s="141">
        <v>-4.8000000000000001E-2</v>
      </c>
      <c r="G16" s="141">
        <v>-5.3940000000000001</v>
      </c>
      <c r="H16" s="141">
        <v>-2.9020000000000001</v>
      </c>
      <c r="I16" s="298">
        <v>-0.69972898160739949</v>
      </c>
      <c r="J16" s="178"/>
      <c r="K16" s="178"/>
      <c r="N16" s="179"/>
    </row>
    <row r="17" spans="2:14">
      <c r="B17" s="161" t="s">
        <v>58</v>
      </c>
      <c r="C17" s="141">
        <v>-5.7130000000000001</v>
      </c>
      <c r="D17" s="141">
        <v>-1.3854197484758686</v>
      </c>
      <c r="E17" s="141">
        <v>4.8890000000000002</v>
      </c>
      <c r="F17" s="141">
        <v>-6.6000000000000003E-2</v>
      </c>
      <c r="G17" s="141">
        <v>-4.47</v>
      </c>
      <c r="H17" s="141">
        <v>-5.36</v>
      </c>
      <c r="I17" s="298">
        <v>-1.2998161827114747</v>
      </c>
      <c r="J17" s="178"/>
      <c r="K17" s="178"/>
      <c r="N17" s="179"/>
    </row>
    <row r="18" spans="2:14">
      <c r="B18" s="161" t="s">
        <v>59</v>
      </c>
      <c r="C18" s="141">
        <v>-5.2240000000000002</v>
      </c>
      <c r="D18" s="141">
        <v>-1.2556213330641344</v>
      </c>
      <c r="E18" s="141">
        <v>-0.438</v>
      </c>
      <c r="F18" s="141">
        <v>-7.0000000000000001E-3</v>
      </c>
      <c r="G18" s="141">
        <v>-5.6520000000000001</v>
      </c>
      <c r="H18" s="141">
        <v>-11.321</v>
      </c>
      <c r="I18" s="298">
        <v>-2.7210737196820567</v>
      </c>
      <c r="J18" s="178"/>
      <c r="K18" s="178"/>
      <c r="N18" s="179"/>
    </row>
    <row r="19" spans="2:14">
      <c r="B19" s="161" t="s">
        <v>60</v>
      </c>
      <c r="C19" s="141">
        <v>-2.9940000000000002</v>
      </c>
      <c r="D19" s="141">
        <v>-0.71380378263554289</v>
      </c>
      <c r="E19" s="141">
        <v>0.91600000000000004</v>
      </c>
      <c r="F19" s="141">
        <v>-5.1999999999999998E-2</v>
      </c>
      <c r="G19" s="141">
        <v>-5.3920000000000003</v>
      </c>
      <c r="H19" s="141">
        <v>-7.5220000000000002</v>
      </c>
      <c r="I19" s="298">
        <v>-1.7933306790195569</v>
      </c>
      <c r="J19" s="178"/>
      <c r="K19" s="178"/>
      <c r="N19" s="179"/>
    </row>
    <row r="20" spans="2:14">
      <c r="B20" s="161" t="s">
        <v>61</v>
      </c>
      <c r="C20" s="141">
        <v>-0.29299999999999998</v>
      </c>
      <c r="D20" s="141">
        <v>-6.8989225437010249E-2</v>
      </c>
      <c r="E20" s="141">
        <v>-2.4780000000000002</v>
      </c>
      <c r="F20" s="141">
        <v>-1.2999999999999999E-2</v>
      </c>
      <c r="G20" s="141">
        <v>-5.1879999999999997</v>
      </c>
      <c r="H20" s="141">
        <v>-7.9720000000000004</v>
      </c>
      <c r="I20" s="298">
        <v>-1.8770720313441833</v>
      </c>
      <c r="J20" s="178"/>
      <c r="K20" s="178"/>
      <c r="N20" s="179"/>
    </row>
    <row r="21" spans="2:14">
      <c r="B21" s="161" t="s">
        <v>62</v>
      </c>
      <c r="C21" s="141">
        <v>-8.3019999999999996</v>
      </c>
      <c r="D21" s="141">
        <v>-1.9533795913949652</v>
      </c>
      <c r="E21" s="141">
        <v>-3.5979999999999999</v>
      </c>
      <c r="F21" s="141">
        <v>-2.7E-2</v>
      </c>
      <c r="G21" s="141">
        <v>-4.7679999999999998</v>
      </c>
      <c r="H21" s="141">
        <v>-16.695</v>
      </c>
      <c r="I21" s="298">
        <v>-3.9281705948372614</v>
      </c>
      <c r="J21" s="178"/>
      <c r="K21" s="178"/>
      <c r="N21" s="179"/>
    </row>
    <row r="22" spans="2:14">
      <c r="B22" s="161" t="s">
        <v>63</v>
      </c>
      <c r="C22" s="141">
        <v>-3.944</v>
      </c>
      <c r="D22" s="141">
        <v>-0.91521498502101239</v>
      </c>
      <c r="E22" s="141">
        <v>-3.403</v>
      </c>
      <c r="F22" s="141">
        <v>-4.2000000000000003E-2</v>
      </c>
      <c r="G22" s="141">
        <v>-5.1920000000000002</v>
      </c>
      <c r="H22" s="141">
        <v>-12.581</v>
      </c>
      <c r="I22" s="298">
        <v>-2.9194522633238735</v>
      </c>
      <c r="J22" s="178"/>
      <c r="K22" s="178"/>
      <c r="N22" s="179"/>
    </row>
    <row r="23" spans="2:14">
      <c r="B23" s="161" t="s">
        <v>64</v>
      </c>
      <c r="C23" s="141">
        <v>-4.407</v>
      </c>
      <c r="D23" s="141">
        <v>-1.0176254482562743</v>
      </c>
      <c r="E23" s="141">
        <v>-6.3330000000000002</v>
      </c>
      <c r="F23" s="141">
        <v>-6.6000000000000003E-2</v>
      </c>
      <c r="G23" s="141">
        <v>-5.8520000000000003</v>
      </c>
      <c r="H23" s="141">
        <v>-16.658000000000001</v>
      </c>
      <c r="I23" s="298">
        <v>-3.846517975278652</v>
      </c>
      <c r="J23" s="178"/>
      <c r="K23" s="178"/>
      <c r="N23" s="179"/>
    </row>
    <row r="24" spans="2:14">
      <c r="B24" s="161" t="s">
        <v>65</v>
      </c>
      <c r="C24" s="141">
        <v>-1.546</v>
      </c>
      <c r="D24" s="141">
        <v>-0.35288505214527177</v>
      </c>
      <c r="E24" s="141">
        <v>-10.784000000000001</v>
      </c>
      <c r="F24" s="141">
        <v>-9.4E-2</v>
      </c>
      <c r="G24" s="141">
        <v>-6.4059999999999997</v>
      </c>
      <c r="H24" s="141">
        <v>-18.829999999999998</v>
      </c>
      <c r="I24" s="298">
        <v>-4.2980760232182842</v>
      </c>
      <c r="J24" s="178"/>
      <c r="K24" s="178"/>
      <c r="N24" s="179"/>
    </row>
    <row r="25" spans="2:14">
      <c r="B25" s="161" t="s">
        <v>66</v>
      </c>
      <c r="C25" s="141">
        <v>-6.7510000000000003</v>
      </c>
      <c r="D25" s="141">
        <v>-1.5263982563200484</v>
      </c>
      <c r="E25" s="141">
        <v>-4.55</v>
      </c>
      <c r="F25" s="141">
        <v>-6.5000000000000002E-2</v>
      </c>
      <c r="G25" s="141">
        <v>-6.4749999999999996</v>
      </c>
      <c r="H25" s="141">
        <v>-17.841000000000001</v>
      </c>
      <c r="I25" s="298">
        <v>-4.0338425849512642</v>
      </c>
      <c r="J25" s="178"/>
      <c r="K25" s="178"/>
      <c r="N25" s="179"/>
    </row>
    <row r="26" spans="2:14">
      <c r="B26" s="161" t="s">
        <v>67</v>
      </c>
      <c r="C26" s="141">
        <v>-5.8550000000000004</v>
      </c>
      <c r="D26" s="141">
        <v>-1.3048022517031515</v>
      </c>
      <c r="E26" s="141">
        <v>-7.9729999999999999</v>
      </c>
      <c r="F26" s="141">
        <v>-0.08</v>
      </c>
      <c r="G26" s="141">
        <v>-6.8339999999999996</v>
      </c>
      <c r="H26" s="141">
        <v>-20.742000000000001</v>
      </c>
      <c r="I26" s="298">
        <v>-4.6224096165374489</v>
      </c>
      <c r="J26" s="178"/>
      <c r="K26" s="178"/>
      <c r="N26" s="179"/>
    </row>
    <row r="27" spans="2:14">
      <c r="B27" s="161" t="s">
        <v>68</v>
      </c>
      <c r="C27" s="141">
        <v>-11.148</v>
      </c>
      <c r="D27" s="141">
        <v>-2.4650191930091454</v>
      </c>
      <c r="E27" s="141">
        <v>-7.9359999999999999</v>
      </c>
      <c r="F27" s="141">
        <v>-8.6999999999999994E-2</v>
      </c>
      <c r="G27" s="141">
        <v>-6.1479999999999997</v>
      </c>
      <c r="H27" s="141">
        <v>-25.318999999999999</v>
      </c>
      <c r="I27" s="298">
        <v>-5.5984769418549112</v>
      </c>
      <c r="J27" s="178"/>
      <c r="K27" s="178"/>
      <c r="N27" s="179"/>
    </row>
    <row r="28" spans="2:14">
      <c r="B28" s="161" t="s">
        <v>69</v>
      </c>
      <c r="C28" s="141">
        <v>-6.8380000000000001</v>
      </c>
      <c r="D28" s="141">
        <v>-1.4930391797236633</v>
      </c>
      <c r="E28" s="141">
        <v>-5.7839999999999998</v>
      </c>
      <c r="F28" s="141">
        <v>-7.4999999999999997E-2</v>
      </c>
      <c r="G28" s="141">
        <v>-5.827</v>
      </c>
      <c r="H28" s="141">
        <v>-18.524000000000001</v>
      </c>
      <c r="I28" s="298">
        <v>-4.0446121329630209</v>
      </c>
      <c r="J28" s="178"/>
      <c r="K28" s="178"/>
      <c r="N28" s="179"/>
    </row>
    <row r="29" spans="2:14">
      <c r="B29" s="161" t="s">
        <v>70</v>
      </c>
      <c r="C29" s="141">
        <v>-5.6470000000000002</v>
      </c>
      <c r="D29" s="141">
        <v>-1.2233111503934007</v>
      </c>
      <c r="E29" s="141">
        <v>-6.77</v>
      </c>
      <c r="F29" s="141">
        <v>-9.4E-2</v>
      </c>
      <c r="G29" s="141">
        <v>-6.31</v>
      </c>
      <c r="H29" s="141">
        <v>-18.821000000000002</v>
      </c>
      <c r="I29" s="298">
        <v>-4.0771983640081801</v>
      </c>
      <c r="J29" s="178"/>
      <c r="K29" s="178"/>
      <c r="N29" s="179"/>
    </row>
    <row r="30" spans="2:14">
      <c r="B30" s="161" t="s">
        <v>71</v>
      </c>
      <c r="C30" s="141">
        <v>-9.31</v>
      </c>
      <c r="D30" s="141">
        <v>-1.9789394924902328</v>
      </c>
      <c r="E30" s="141">
        <v>-9.5640000000000001</v>
      </c>
      <c r="F30" s="141">
        <v>-0.13300000000000001</v>
      </c>
      <c r="G30" s="141">
        <v>-4.66</v>
      </c>
      <c r="H30" s="141">
        <v>-23.667000000000002</v>
      </c>
      <c r="I30" s="298">
        <v>-5.0306724993304339</v>
      </c>
      <c r="J30" s="178"/>
      <c r="K30" s="178"/>
      <c r="N30" s="179"/>
    </row>
    <row r="31" spans="2:14">
      <c r="B31" s="161" t="s">
        <v>72</v>
      </c>
      <c r="C31" s="141">
        <v>-14.382</v>
      </c>
      <c r="D31" s="141">
        <v>-3.0441187676208377</v>
      </c>
      <c r="E31" s="141">
        <v>-10.685</v>
      </c>
      <c r="F31" s="141">
        <v>-0.16700000000000001</v>
      </c>
      <c r="G31" s="141">
        <v>-7.2839999999999998</v>
      </c>
      <c r="H31" s="141">
        <v>-32.518000000000001</v>
      </c>
      <c r="I31" s="298">
        <v>-6.8828156087814216</v>
      </c>
      <c r="J31" s="178"/>
      <c r="K31" s="178"/>
      <c r="N31" s="179"/>
    </row>
    <row r="32" spans="2:14">
      <c r="B32" s="161" t="s">
        <v>73</v>
      </c>
      <c r="C32" s="141">
        <v>-10.754</v>
      </c>
      <c r="D32" s="141">
        <v>-2.2652494639148331</v>
      </c>
      <c r="E32" s="141">
        <v>-9.9290000000000003</v>
      </c>
      <c r="F32" s="141">
        <v>-7.0000000000000007E-2</v>
      </c>
      <c r="G32" s="141">
        <v>-5.7889999999999997</v>
      </c>
      <c r="H32" s="141">
        <v>-26.542000000000002</v>
      </c>
      <c r="I32" s="298">
        <v>-5.5908732816837921</v>
      </c>
      <c r="J32" s="178"/>
      <c r="K32" s="178"/>
      <c r="N32" s="179"/>
    </row>
    <row r="33" spans="2:14">
      <c r="B33" s="161" t="s">
        <v>74</v>
      </c>
      <c r="C33" s="141">
        <v>-3.0150000000000001</v>
      </c>
      <c r="D33" s="141">
        <v>-0.63262985173590269</v>
      </c>
      <c r="E33" s="141">
        <v>-5.5289999999999999</v>
      </c>
      <c r="F33" s="141">
        <v>-8.6999999999999994E-2</v>
      </c>
      <c r="G33" s="141">
        <v>-5.9480000000000004</v>
      </c>
      <c r="H33" s="141">
        <v>-14.579000000000001</v>
      </c>
      <c r="I33" s="298">
        <v>-3.0590748286758629</v>
      </c>
      <c r="J33" s="178"/>
      <c r="K33" s="178"/>
      <c r="N33" s="179"/>
    </row>
    <row r="34" spans="2:14">
      <c r="B34" s="161" t="s">
        <v>75</v>
      </c>
      <c r="C34" s="141">
        <v>-7.8879999999999999</v>
      </c>
      <c r="D34" s="141">
        <v>-1.6437271429613345</v>
      </c>
      <c r="E34" s="141">
        <v>-8.5619999999999994</v>
      </c>
      <c r="F34" s="141">
        <v>0.13700000000000001</v>
      </c>
      <c r="G34" s="141">
        <v>-4.835</v>
      </c>
      <c r="H34" s="141">
        <v>-21.148</v>
      </c>
      <c r="I34" s="298">
        <v>-4.4068891505256467</v>
      </c>
      <c r="J34" s="178"/>
      <c r="K34" s="178"/>
      <c r="N34" s="179"/>
    </row>
    <row r="35" spans="2:14">
      <c r="B35" s="161" t="s">
        <v>76</v>
      </c>
      <c r="C35" s="141">
        <v>-7.3129999999999997</v>
      </c>
      <c r="D35" s="141">
        <v>-1.507070640458654</v>
      </c>
      <c r="E35" s="141">
        <v>-17.658999999999999</v>
      </c>
      <c r="F35" s="141">
        <v>-7.0000000000000007E-2</v>
      </c>
      <c r="G35" s="141">
        <v>-7.5110000000000001</v>
      </c>
      <c r="H35" s="141">
        <v>-32.552999999999997</v>
      </c>
      <c r="I35" s="298">
        <v>-6.7085560725899853</v>
      </c>
      <c r="J35" s="178"/>
      <c r="K35" s="178"/>
      <c r="N35" s="179"/>
    </row>
    <row r="36" spans="2:14">
      <c r="B36" s="161" t="s">
        <v>77</v>
      </c>
      <c r="C36" s="141">
        <v>-7.7130000000000001</v>
      </c>
      <c r="D36" s="141">
        <v>-1.5749494619484206</v>
      </c>
      <c r="E36" s="141">
        <v>-14.8</v>
      </c>
      <c r="F36" s="141">
        <v>1.4999999999999999E-2</v>
      </c>
      <c r="G36" s="141">
        <v>-5.7869999999999999</v>
      </c>
      <c r="H36" s="141">
        <v>-28.285</v>
      </c>
      <c r="I36" s="298">
        <v>-5.7756314704020584</v>
      </c>
      <c r="J36" s="178"/>
      <c r="K36" s="178"/>
      <c r="N36" s="179"/>
    </row>
    <row r="37" spans="2:14">
      <c r="B37" s="161" t="s">
        <v>78</v>
      </c>
      <c r="C37" s="141">
        <v>-6.3369999999999997</v>
      </c>
      <c r="D37" s="141">
        <v>-1.2829467487007558</v>
      </c>
      <c r="E37" s="141">
        <v>-13.957000000000001</v>
      </c>
      <c r="F37" s="141">
        <v>-6.2E-2</v>
      </c>
      <c r="G37" s="141">
        <v>-5.6849999999999996</v>
      </c>
      <c r="H37" s="141">
        <v>-26.041</v>
      </c>
      <c r="I37" s="298">
        <v>-5.2720871521092603</v>
      </c>
      <c r="J37" s="178"/>
      <c r="K37" s="178"/>
      <c r="N37" s="179"/>
    </row>
    <row r="38" spans="2:14">
      <c r="B38" s="161" t="s">
        <v>79</v>
      </c>
      <c r="C38" s="141">
        <v>-16.678999999999998</v>
      </c>
      <c r="D38" s="141">
        <v>-3.3314690901827624</v>
      </c>
      <c r="E38" s="141">
        <v>-10.119</v>
      </c>
      <c r="F38" s="141">
        <v>-0.14000000000000001</v>
      </c>
      <c r="G38" s="141">
        <v>-6.48</v>
      </c>
      <c r="H38" s="141">
        <v>-33.417999999999999</v>
      </c>
      <c r="I38" s="298">
        <v>-6.6749226006191948</v>
      </c>
      <c r="J38" s="178"/>
      <c r="K38" s="178"/>
      <c r="N38" s="179"/>
    </row>
    <row r="39" spans="2:14">
      <c r="B39" s="161" t="s">
        <v>80</v>
      </c>
      <c r="C39" s="141">
        <v>-7.0270000000000001</v>
      </c>
      <c r="D39" s="141">
        <v>-1.3851108956012332</v>
      </c>
      <c r="E39" s="141">
        <v>-7.4969999999999999</v>
      </c>
      <c r="F39" s="141">
        <v>-0.17299999999999999</v>
      </c>
      <c r="G39" s="141">
        <v>-6.056</v>
      </c>
      <c r="H39" s="141">
        <v>-20.753</v>
      </c>
      <c r="I39" s="298">
        <v>-4.0906797234114691</v>
      </c>
      <c r="J39" s="178"/>
      <c r="K39" s="178"/>
      <c r="N39" s="179"/>
    </row>
    <row r="40" spans="2:14">
      <c r="B40" s="161" t="s">
        <v>81</v>
      </c>
      <c r="C40" s="141">
        <v>-6.8010000000000002</v>
      </c>
      <c r="D40" s="141">
        <v>-1.3233422710662626</v>
      </c>
      <c r="E40" s="141">
        <v>-4.5529999999999999</v>
      </c>
      <c r="F40" s="141">
        <v>3.5000000000000003E-2</v>
      </c>
      <c r="G40" s="141">
        <v>-4.9889999999999999</v>
      </c>
      <c r="H40" s="141">
        <v>-16.308</v>
      </c>
      <c r="I40" s="298">
        <v>-3.1732194907438034</v>
      </c>
      <c r="J40" s="178"/>
      <c r="K40" s="178"/>
      <c r="N40" s="179"/>
    </row>
    <row r="41" spans="2:14">
      <c r="B41" s="161" t="s">
        <v>82</v>
      </c>
      <c r="C41" s="141">
        <v>-7.625</v>
      </c>
      <c r="D41" s="141">
        <v>-1.4732449064368727</v>
      </c>
      <c r="E41" s="141">
        <v>-8.0500000000000007</v>
      </c>
      <c r="F41" s="141">
        <v>-9.2999999999999999E-2</v>
      </c>
      <c r="G41" s="141">
        <v>-6.9720000000000004</v>
      </c>
      <c r="H41" s="141">
        <v>-22.74</v>
      </c>
      <c r="I41" s="298">
        <v>-4.3936510389999324</v>
      </c>
      <c r="J41" s="178"/>
      <c r="K41" s="178"/>
      <c r="N41" s="179"/>
    </row>
    <row r="42" spans="2:14">
      <c r="B42" s="161" t="s">
        <v>83</v>
      </c>
      <c r="C42" s="141">
        <v>-6.9080000000000004</v>
      </c>
      <c r="D42" s="141">
        <v>-1.325354601424737</v>
      </c>
      <c r="E42" s="141">
        <v>-4.6929999999999996</v>
      </c>
      <c r="F42" s="141">
        <v>-7.2999999999999995E-2</v>
      </c>
      <c r="G42" s="141">
        <v>-5.7889999999999997</v>
      </c>
      <c r="H42" s="141">
        <v>-17.463000000000001</v>
      </c>
      <c r="I42" s="298">
        <v>-3.3504150846381271</v>
      </c>
      <c r="J42" s="178"/>
      <c r="K42" s="178"/>
      <c r="N42" s="179"/>
    </row>
    <row r="43" spans="2:14">
      <c r="B43" s="161" t="s">
        <v>84</v>
      </c>
      <c r="C43" s="141">
        <v>-6.5910000000000002</v>
      </c>
      <c r="D43" s="141">
        <v>-1.2441201120482019</v>
      </c>
      <c r="E43" s="141">
        <v>-4.8010000000000002</v>
      </c>
      <c r="F43" s="141">
        <v>-0.17899999999999999</v>
      </c>
      <c r="G43" s="141">
        <v>-4.6689999999999996</v>
      </c>
      <c r="H43" s="141">
        <v>-16.239999999999998</v>
      </c>
      <c r="I43" s="298">
        <v>-3.065469673746442</v>
      </c>
      <c r="J43" s="178"/>
      <c r="K43" s="178"/>
      <c r="N43" s="179"/>
    </row>
    <row r="44" spans="2:14">
      <c r="B44" s="161" t="s">
        <v>85</v>
      </c>
      <c r="C44" s="141">
        <v>-7.3140000000000001</v>
      </c>
      <c r="D44" s="141">
        <v>-1.3767114778660783</v>
      </c>
      <c r="E44" s="141">
        <v>-8.5399999999999991</v>
      </c>
      <c r="F44" s="141">
        <v>-0.112</v>
      </c>
      <c r="G44" s="141">
        <v>-5.8529999999999998</v>
      </c>
      <c r="H44" s="141">
        <v>-21.818999999999999</v>
      </c>
      <c r="I44" s="298">
        <v>-4.1069821897128742</v>
      </c>
      <c r="J44" s="178"/>
      <c r="K44" s="178"/>
      <c r="N44" s="179"/>
    </row>
    <row r="45" spans="2:14">
      <c r="B45" s="161" t="s">
        <v>86</v>
      </c>
      <c r="C45" s="141">
        <v>-6.1980000000000004</v>
      </c>
      <c r="D45" s="141">
        <v>-1.1571895864139445</v>
      </c>
      <c r="E45" s="141">
        <v>-6.1390000000000002</v>
      </c>
      <c r="F45" s="141">
        <v>-7.5999999999999998E-2</v>
      </c>
      <c r="G45" s="141">
        <v>-5.7350000000000003</v>
      </c>
      <c r="H45" s="141">
        <v>-18.148</v>
      </c>
      <c r="I45" s="298">
        <v>-3.3882989051694521</v>
      </c>
      <c r="J45" s="178"/>
      <c r="K45" s="178"/>
      <c r="N45" s="179"/>
    </row>
    <row r="46" spans="2:14">
      <c r="B46" s="161" t="s">
        <v>87</v>
      </c>
      <c r="C46" s="141">
        <v>-5.2530000000000001</v>
      </c>
      <c r="D46" s="141">
        <v>-0.97255625107614374</v>
      </c>
      <c r="E46" s="141">
        <v>-7.0069999999999997</v>
      </c>
      <c r="F46" s="141">
        <v>-8.5999999999999993E-2</v>
      </c>
      <c r="G46" s="141">
        <v>-7.3860000000000001</v>
      </c>
      <c r="H46" s="141">
        <v>-19.731999999999999</v>
      </c>
      <c r="I46" s="298">
        <v>-3.6532419467417605</v>
      </c>
      <c r="J46" s="178"/>
      <c r="K46" s="178"/>
      <c r="N46" s="179"/>
    </row>
    <row r="47" spans="2:14">
      <c r="B47" s="161" t="s">
        <v>88</v>
      </c>
      <c r="C47" s="141">
        <v>-10.989000000000001</v>
      </c>
      <c r="D47" s="141">
        <v>-2.0151951102773302</v>
      </c>
      <c r="E47" s="141">
        <v>-7.181</v>
      </c>
      <c r="F47" s="141">
        <v>-0.112</v>
      </c>
      <c r="G47" s="141">
        <v>-6.54</v>
      </c>
      <c r="H47" s="141">
        <v>-24.821999999999999</v>
      </c>
      <c r="I47" s="298">
        <v>-4.5519312974159511</v>
      </c>
      <c r="J47" s="178"/>
      <c r="K47" s="178"/>
      <c r="N47" s="179"/>
    </row>
    <row r="48" spans="2:14">
      <c r="B48" s="161" t="s">
        <v>89</v>
      </c>
      <c r="C48" s="141">
        <v>-26.611000000000001</v>
      </c>
      <c r="D48" s="141">
        <v>-4.8437005136568656</v>
      </c>
      <c r="E48" s="141">
        <v>-0.57999999999999996</v>
      </c>
      <c r="F48" s="141">
        <v>-0.114</v>
      </c>
      <c r="G48" s="141">
        <v>-6.99</v>
      </c>
      <c r="H48" s="141">
        <v>-34.295000000000002</v>
      </c>
      <c r="I48" s="298">
        <v>-6.2423324608568711</v>
      </c>
      <c r="J48" s="178"/>
      <c r="K48" s="178"/>
      <c r="N48" s="179"/>
    </row>
    <row r="49" spans="2:14">
      <c r="B49" s="161" t="s">
        <v>90</v>
      </c>
      <c r="C49" s="141">
        <v>-9.734</v>
      </c>
      <c r="D49" s="141">
        <v>-1.7508831761243857</v>
      </c>
      <c r="E49" s="141">
        <v>2.9060000000000001</v>
      </c>
      <c r="F49" s="141">
        <v>-0.11799999999999999</v>
      </c>
      <c r="G49" s="141">
        <v>-6.4349999999999996</v>
      </c>
      <c r="H49" s="141">
        <v>-13.381</v>
      </c>
      <c r="I49" s="298">
        <v>-2.406879780123321</v>
      </c>
      <c r="J49" s="178"/>
      <c r="K49" s="178"/>
      <c r="N49" s="179"/>
    </row>
    <row r="50" spans="2:14">
      <c r="B50" s="161" t="s">
        <v>91</v>
      </c>
      <c r="C50" s="141">
        <v>-4.5010000000000003</v>
      </c>
      <c r="D50" s="141">
        <v>-0.79976545425469536</v>
      </c>
      <c r="E50" s="141">
        <v>-2.2879999999999998</v>
      </c>
      <c r="F50" s="141">
        <v>-0.09</v>
      </c>
      <c r="G50" s="141">
        <v>-6.64</v>
      </c>
      <c r="H50" s="141">
        <v>-13.519</v>
      </c>
      <c r="I50" s="298">
        <v>-2.4021393414950514</v>
      </c>
      <c r="J50" s="178"/>
      <c r="K50" s="178"/>
      <c r="N50" s="179"/>
    </row>
    <row r="51" spans="2:14">
      <c r="B51" s="161" t="s">
        <v>92</v>
      </c>
      <c r="C51" s="141">
        <v>9.67</v>
      </c>
      <c r="D51" s="141">
        <v>1.7091177099590129</v>
      </c>
      <c r="E51" s="141">
        <v>-1.835</v>
      </c>
      <c r="F51" s="141">
        <v>-0.13500000000000001</v>
      </c>
      <c r="G51" s="141">
        <v>-6.5510000000000002</v>
      </c>
      <c r="H51" s="141">
        <v>1.149</v>
      </c>
      <c r="I51" s="298">
        <v>0.20307923978727052</v>
      </c>
      <c r="J51" s="178"/>
      <c r="K51" s="178"/>
      <c r="N51" s="179"/>
    </row>
    <row r="52" spans="2:14">
      <c r="B52" s="161" t="s">
        <v>93</v>
      </c>
      <c r="C52" s="141">
        <v>3.6789999999999998</v>
      </c>
      <c r="D52" s="141">
        <v>0.66147768973657761</v>
      </c>
      <c r="E52" s="141">
        <v>-8.891</v>
      </c>
      <c r="F52" s="141">
        <v>-2.5000000000000001E-2</v>
      </c>
      <c r="G52" s="141">
        <v>-6.1</v>
      </c>
      <c r="H52" s="141">
        <v>-11.337</v>
      </c>
      <c r="I52" s="298">
        <v>-2.0383725383374776</v>
      </c>
      <c r="J52" s="178"/>
      <c r="K52" s="178"/>
      <c r="N52" s="179"/>
    </row>
    <row r="53" spans="2:14">
      <c r="B53" s="161" t="s">
        <v>94</v>
      </c>
      <c r="C53" s="141">
        <v>22.763000000000002</v>
      </c>
      <c r="D53" s="141">
        <v>4.7846859780513595</v>
      </c>
      <c r="E53" s="141">
        <v>-21.523</v>
      </c>
      <c r="F53" s="141">
        <v>-6.3E-2</v>
      </c>
      <c r="G53" s="141">
        <v>-8.9120000000000008</v>
      </c>
      <c r="H53" s="141">
        <v>-7.7350000000000003</v>
      </c>
      <c r="I53" s="298">
        <v>-1.6258641672990055</v>
      </c>
      <c r="J53" s="178"/>
      <c r="K53" s="178"/>
      <c r="N53" s="179"/>
    </row>
    <row r="54" spans="2:14">
      <c r="B54" s="161" t="s">
        <v>95</v>
      </c>
      <c r="C54" s="141">
        <v>0.64</v>
      </c>
      <c r="D54" s="141">
        <v>0.11992474722111875</v>
      </c>
      <c r="E54" s="141">
        <v>-5.8440000000000003</v>
      </c>
      <c r="F54" s="141">
        <v>-3.2000000000000001E-2</v>
      </c>
      <c r="G54" s="141">
        <v>-5.0949999999999998</v>
      </c>
      <c r="H54" s="141">
        <v>-10.331</v>
      </c>
      <c r="I54" s="298">
        <v>-1.9358477555334028</v>
      </c>
      <c r="J54" s="178"/>
      <c r="K54" s="178"/>
      <c r="N54" s="179"/>
    </row>
    <row r="55" spans="2:14">
      <c r="B55" s="161" t="s">
        <v>96</v>
      </c>
      <c r="C55" s="141">
        <v>-14.257999999999999</v>
      </c>
      <c r="D55" s="141">
        <v>-2.6467716365877476</v>
      </c>
      <c r="E55" s="141">
        <v>-8.3239999999999998</v>
      </c>
      <c r="F55" s="141">
        <v>-0.129</v>
      </c>
      <c r="G55" s="141">
        <v>-8.26</v>
      </c>
      <c r="H55" s="141">
        <v>-30.971</v>
      </c>
      <c r="I55" s="298">
        <v>-5.7492750986645476</v>
      </c>
      <c r="J55" s="178"/>
      <c r="K55" s="178"/>
      <c r="N55" s="179"/>
    </row>
    <row r="56" spans="2:14">
      <c r="B56" s="161" t="s">
        <v>97</v>
      </c>
      <c r="C56" s="141">
        <v>-0.185</v>
      </c>
      <c r="D56" s="141">
        <v>-3.4385850129736883E-2</v>
      </c>
      <c r="E56" s="141">
        <v>-0.748</v>
      </c>
      <c r="F56" s="141">
        <v>-5.0999999999999997E-2</v>
      </c>
      <c r="G56" s="141">
        <v>-3.5539999999999998</v>
      </c>
      <c r="H56" s="141">
        <v>-4.5380000000000003</v>
      </c>
      <c r="I56" s="298">
        <v>-0.84347561020943773</v>
      </c>
      <c r="J56" s="178"/>
      <c r="K56" s="178"/>
      <c r="N56" s="179"/>
    </row>
    <row r="57" spans="2:14">
      <c r="B57" s="161" t="s">
        <v>98</v>
      </c>
      <c r="C57" s="141">
        <v>8.1690000000000005</v>
      </c>
      <c r="D57" s="141">
        <v>1.438490403900776</v>
      </c>
      <c r="E57" s="141">
        <v>1.9379999999999999</v>
      </c>
      <c r="F57" s="141">
        <v>-4.3999999999999997E-2</v>
      </c>
      <c r="G57" s="141">
        <v>-4.2510000000000003</v>
      </c>
      <c r="H57" s="141">
        <v>5.8120000000000003</v>
      </c>
      <c r="I57" s="298">
        <v>1.0234430441267366</v>
      </c>
      <c r="J57" s="178"/>
      <c r="K57" s="178"/>
      <c r="N57" s="179"/>
    </row>
    <row r="58" spans="2:14">
      <c r="B58" s="161" t="s">
        <v>99</v>
      </c>
      <c r="C58" s="141">
        <v>-10.776</v>
      </c>
      <c r="D58" s="141">
        <v>-1.8531193143320963</v>
      </c>
      <c r="E58" s="141">
        <v>2.4780000000000002</v>
      </c>
      <c r="F58" s="141">
        <v>-3.4000000000000002E-2</v>
      </c>
      <c r="G58" s="141">
        <v>-5.7560000000000002</v>
      </c>
      <c r="H58" s="141">
        <v>-14.087999999999999</v>
      </c>
      <c r="I58" s="298">
        <v>-2.42267491650989</v>
      </c>
      <c r="J58" s="178"/>
      <c r="K58" s="178"/>
      <c r="N58" s="179"/>
    </row>
    <row r="59" spans="2:14">
      <c r="B59" s="161" t="s">
        <v>100</v>
      </c>
      <c r="C59" s="141">
        <v>-0.72599999999999998</v>
      </c>
      <c r="D59" s="141">
        <v>-0.12167448221306777</v>
      </c>
      <c r="E59" s="141">
        <v>9.125</v>
      </c>
      <c r="F59" s="141">
        <v>-0.13100000000000001</v>
      </c>
      <c r="G59" s="141">
        <v>-6.2590000000000003</v>
      </c>
      <c r="H59" s="141">
        <v>2.0089999999999999</v>
      </c>
      <c r="I59" s="298">
        <v>0.33669977240503191</v>
      </c>
      <c r="J59" s="178"/>
      <c r="K59" s="178"/>
      <c r="N59" s="179"/>
    </row>
    <row r="60" spans="2:14">
      <c r="B60" s="161" t="s">
        <v>101</v>
      </c>
      <c r="C60" s="141">
        <v>-33.408000000000001</v>
      </c>
      <c r="D60" s="141">
        <v>-5.4917651468202235</v>
      </c>
      <c r="E60" s="141">
        <v>-6.2809999999999997</v>
      </c>
      <c r="F60" s="141">
        <v>-8.7999999999999995E-2</v>
      </c>
      <c r="G60" s="141">
        <v>-5.923</v>
      </c>
      <c r="H60" s="141">
        <v>-45.7</v>
      </c>
      <c r="I60" s="298">
        <v>-7.5123822799833642</v>
      </c>
      <c r="J60" s="178"/>
      <c r="K60" s="178"/>
      <c r="N60" s="179"/>
    </row>
    <row r="61" spans="2:14">
      <c r="B61" s="161" t="s">
        <v>102</v>
      </c>
      <c r="C61" s="141">
        <v>-27.611999999999998</v>
      </c>
      <c r="D61" s="141">
        <v>-4.4444301368804648</v>
      </c>
      <c r="E61" s="141">
        <v>9.8460000000000001</v>
      </c>
      <c r="F61" s="141">
        <v>-0.17399999999999999</v>
      </c>
      <c r="G61" s="141">
        <v>-5.8120000000000003</v>
      </c>
      <c r="H61" s="141">
        <v>-23.751999999999999</v>
      </c>
      <c r="I61" s="298">
        <v>-3.8231241710555119</v>
      </c>
      <c r="J61" s="178"/>
      <c r="K61" s="178"/>
      <c r="N61" s="179"/>
    </row>
    <row r="62" spans="2:14">
      <c r="B62" s="161" t="s">
        <v>103</v>
      </c>
      <c r="C62" s="141">
        <v>-7.5940000000000003</v>
      </c>
      <c r="D62" s="141">
        <v>-1.204297664829719</v>
      </c>
      <c r="E62" s="141">
        <v>0.99299999999999999</v>
      </c>
      <c r="F62" s="141">
        <v>-0.182</v>
      </c>
      <c r="G62" s="141">
        <v>-5.077</v>
      </c>
      <c r="H62" s="141">
        <v>-11.86</v>
      </c>
      <c r="I62" s="298">
        <v>-1.8808230583197876</v>
      </c>
      <c r="J62" s="178"/>
      <c r="K62" s="178"/>
      <c r="N62" s="179"/>
    </row>
    <row r="63" spans="2:14">
      <c r="B63" s="161" t="s">
        <v>104</v>
      </c>
      <c r="C63" s="141">
        <v>1.786</v>
      </c>
      <c r="D63" s="141">
        <v>0.27655406817847494</v>
      </c>
      <c r="E63" s="141">
        <v>8.5609999999999999</v>
      </c>
      <c r="F63" s="141">
        <v>-0.32500000000000001</v>
      </c>
      <c r="G63" s="141">
        <v>-5.9180000000000001</v>
      </c>
      <c r="H63" s="141">
        <v>4.1040000000000001</v>
      </c>
      <c r="I63" s="298">
        <v>0.63548594389947433</v>
      </c>
      <c r="J63" s="178"/>
      <c r="K63" s="178"/>
      <c r="N63" s="179"/>
    </row>
    <row r="64" spans="2:14">
      <c r="B64" s="161" t="s">
        <v>105</v>
      </c>
      <c r="C64" s="141">
        <v>-6.9980000000000002</v>
      </c>
      <c r="D64" s="141">
        <v>-1.0604251398645905</v>
      </c>
      <c r="E64" s="141">
        <v>-3.3090000000000002</v>
      </c>
      <c r="F64" s="141">
        <v>-0.125</v>
      </c>
      <c r="G64" s="141">
        <v>-5.2679999999999998</v>
      </c>
      <c r="H64" s="141">
        <v>-15.7</v>
      </c>
      <c r="I64" s="298">
        <v>-2.3790618313623995</v>
      </c>
      <c r="J64" s="178"/>
      <c r="K64" s="178"/>
      <c r="N64" s="179"/>
    </row>
    <row r="65" spans="1:14">
      <c r="B65" s="161" t="s">
        <v>106</v>
      </c>
      <c r="C65" s="141">
        <v>-7.5570000000000004</v>
      </c>
      <c r="D65" s="141">
        <v>-1.1181839166178378</v>
      </c>
      <c r="E65" s="141">
        <v>-11.329000000000001</v>
      </c>
      <c r="F65" s="141">
        <v>-6.6000000000000003E-2</v>
      </c>
      <c r="G65" s="141">
        <v>-5.016</v>
      </c>
      <c r="H65" s="141">
        <v>-23.968</v>
      </c>
      <c r="I65" s="298">
        <v>-3.5464644850464913</v>
      </c>
      <c r="J65" s="178"/>
      <c r="K65" s="178"/>
      <c r="N65" s="179"/>
    </row>
    <row r="66" spans="1:14">
      <c r="B66" s="161" t="s">
        <v>107</v>
      </c>
      <c r="C66" s="141">
        <v>-5.14</v>
      </c>
      <c r="D66" s="141">
        <v>-0.75014156368030538</v>
      </c>
      <c r="E66" s="141">
        <v>-6.99</v>
      </c>
      <c r="F66" s="141">
        <v>-8.5000000000000006E-2</v>
      </c>
      <c r="G66" s="141">
        <v>-4.96</v>
      </c>
      <c r="H66" s="141">
        <v>-17.175000000000001</v>
      </c>
      <c r="I66" s="298">
        <v>-2.5065527930368181</v>
      </c>
      <c r="J66" s="178"/>
      <c r="K66" s="178"/>
      <c r="N66" s="179"/>
    </row>
    <row r="67" spans="1:14">
      <c r="B67" s="161" t="s">
        <v>108</v>
      </c>
      <c r="C67" s="141">
        <v>-4.1853430300000003</v>
      </c>
      <c r="D67" s="141">
        <v>-0.61211359755667438</v>
      </c>
      <c r="E67" s="141">
        <v>-5.304055</v>
      </c>
      <c r="F67" s="141">
        <v>-5.3864728000000014E-2</v>
      </c>
      <c r="G67" s="141">
        <v>-5.0985976699999993</v>
      </c>
      <c r="H67" s="141">
        <v>-14.641860399999999</v>
      </c>
      <c r="I67" s="298">
        <v>-2.1413971997336159</v>
      </c>
      <c r="J67" s="178"/>
      <c r="K67" s="178"/>
      <c r="N67" s="179"/>
    </row>
    <row r="68" spans="1:14">
      <c r="B68" s="161" t="s">
        <v>109</v>
      </c>
      <c r="C68" s="141">
        <v>-5.63214652</v>
      </c>
      <c r="D68" s="141">
        <v>-0.82118308793865824</v>
      </c>
      <c r="E68" s="141">
        <v>-6.1879993000000004</v>
      </c>
      <c r="F68" s="141">
        <v>-5.3631776999999999E-2</v>
      </c>
      <c r="G68" s="141">
        <v>-3.0599902199999995</v>
      </c>
      <c r="H68" s="141">
        <v>-14.9337678</v>
      </c>
      <c r="I68" s="298">
        <v>-2.177386101908958</v>
      </c>
      <c r="J68" s="178"/>
      <c r="K68" s="178"/>
      <c r="N68" s="179"/>
    </row>
    <row r="69" spans="1:14">
      <c r="B69" s="161" t="s">
        <v>110</v>
      </c>
      <c r="C69" s="141">
        <v>-6.6487428600000005</v>
      </c>
      <c r="D69" s="141">
        <v>-0.96527917669910235</v>
      </c>
      <c r="E69" s="141">
        <v>-8.3668286100000007</v>
      </c>
      <c r="F69" s="141">
        <v>-4.4195191000000023E-2</v>
      </c>
      <c r="G69" s="141">
        <v>-3.8755188799999987</v>
      </c>
      <c r="H69" s="141">
        <v>-18.935285500000006</v>
      </c>
      <c r="I69" s="298">
        <v>-2.7490665803854615</v>
      </c>
      <c r="J69" s="178"/>
      <c r="K69" s="178"/>
      <c r="N69" s="179"/>
    </row>
    <row r="70" spans="1:14">
      <c r="B70" s="161" t="s">
        <v>111</v>
      </c>
      <c r="C70" s="141">
        <v>-6.2104089499999997</v>
      </c>
      <c r="D70" s="141">
        <v>-0.89576036741572629</v>
      </c>
      <c r="E70" s="141">
        <v>-11.720730400000001</v>
      </c>
      <c r="F70" s="141">
        <v>-4.2484941000000047E-2</v>
      </c>
      <c r="G70" s="141">
        <v>-3.55169333</v>
      </c>
      <c r="H70" s="141">
        <v>-21.525317599999997</v>
      </c>
      <c r="I70" s="298">
        <v>-3.1047112287373921</v>
      </c>
      <c r="J70" s="178"/>
      <c r="K70" s="178"/>
      <c r="N70" s="179"/>
    </row>
    <row r="71" spans="1:14">
      <c r="B71" s="161" t="s">
        <v>112</v>
      </c>
      <c r="C71" s="141">
        <v>-5.7433131900000003</v>
      </c>
      <c r="D71" s="141">
        <v>-0.82235086558547832</v>
      </c>
      <c r="E71" s="141">
        <v>-12.3944004</v>
      </c>
      <c r="F71" s="141">
        <v>-3.856853100000001E-2</v>
      </c>
      <c r="G71" s="141">
        <v>-3.4055988299999997</v>
      </c>
      <c r="H71" s="141">
        <v>-21.581880900000002</v>
      </c>
      <c r="I71" s="298">
        <v>-3.0901811988904786</v>
      </c>
      <c r="J71" s="178"/>
      <c r="K71" s="178"/>
      <c r="N71" s="179"/>
    </row>
    <row r="72" spans="1:14">
      <c r="B72" s="161" t="s">
        <v>113</v>
      </c>
      <c r="C72" s="141">
        <v>-5.3615552200000005</v>
      </c>
      <c r="D72" s="141">
        <v>-0.76190291332388138</v>
      </c>
      <c r="E72" s="141">
        <v>-12.687552499999999</v>
      </c>
      <c r="F72" s="141">
        <v>-3.5204361000000003E-2</v>
      </c>
      <c r="G72" s="141">
        <v>-3.4438098600000004</v>
      </c>
      <c r="H72" s="141">
        <v>-21.528121899999995</v>
      </c>
      <c r="I72" s="298">
        <v>-3.0592501841287851</v>
      </c>
      <c r="J72" s="178"/>
      <c r="K72" s="178"/>
      <c r="N72" s="179"/>
    </row>
    <row r="73" spans="1:14">
      <c r="B73" s="161" t="s">
        <v>114</v>
      </c>
      <c r="C73" s="141">
        <v>-4.96607384</v>
      </c>
      <c r="D73" s="141">
        <v>-0.70005718364359737</v>
      </c>
      <c r="E73" s="141">
        <v>-12.824925199999999</v>
      </c>
      <c r="F73" s="141">
        <v>-3.1904388999999977E-2</v>
      </c>
      <c r="G73" s="141">
        <v>-3.6817632400000013</v>
      </c>
      <c r="H73" s="141">
        <v>-21.5046666</v>
      </c>
      <c r="I73" s="298">
        <v>-3.0314684840027541</v>
      </c>
      <c r="J73" s="178"/>
      <c r="K73" s="178"/>
      <c r="N73" s="179"/>
    </row>
    <row r="74" spans="1:14">
      <c r="B74" s="161" t="s">
        <v>115</v>
      </c>
      <c r="C74" s="141">
        <v>-4.5568657899999998</v>
      </c>
      <c r="D74" s="141">
        <v>-0.63678068695984147</v>
      </c>
      <c r="E74" s="141">
        <v>-12.8803801</v>
      </c>
      <c r="F74" s="141">
        <v>-3.0087466000000007E-2</v>
      </c>
      <c r="G74" s="141">
        <v>-3.7213113899999999</v>
      </c>
      <c r="H74" s="141">
        <v>-21.188644799999995</v>
      </c>
      <c r="I74" s="298">
        <v>-2.9609210394348855</v>
      </c>
      <c r="J74" s="178"/>
      <c r="K74" s="178"/>
      <c r="N74" s="179"/>
    </row>
    <row r="75" spans="1:14">
      <c r="B75" s="161" t="s">
        <v>116</v>
      </c>
      <c r="C75" s="141">
        <v>-4.1779294799999995</v>
      </c>
      <c r="D75" s="141">
        <v>-0.57852069094997338</v>
      </c>
      <c r="E75" s="141">
        <v>-12.957679499999999</v>
      </c>
      <c r="F75" s="141">
        <v>-2.9211860000000003E-2</v>
      </c>
      <c r="G75" s="141">
        <v>-3.7472176499999996</v>
      </c>
      <c r="H75" s="141">
        <v>-20.9120384</v>
      </c>
      <c r="I75" s="298">
        <v>-2.8957039515038385</v>
      </c>
      <c r="J75" s="178"/>
      <c r="K75" s="178"/>
      <c r="N75" s="179"/>
    </row>
    <row r="76" spans="1:14">
      <c r="B76" s="161" t="s">
        <v>117</v>
      </c>
      <c r="C76" s="141">
        <v>-3.8465653400000002</v>
      </c>
      <c r="D76" s="141">
        <v>-0.52766269150560363</v>
      </c>
      <c r="E76" s="141">
        <v>-13.009011300000001</v>
      </c>
      <c r="F76" s="141">
        <v>-2.7742083000000035E-2</v>
      </c>
      <c r="G76" s="141">
        <v>-3.7598756299999994</v>
      </c>
      <c r="H76" s="141">
        <v>-20.643194399999999</v>
      </c>
      <c r="I76" s="298">
        <v>-2.8317843467017267</v>
      </c>
      <c r="J76" s="178"/>
      <c r="K76" s="178"/>
      <c r="N76" s="179"/>
    </row>
    <row r="77" spans="1:14">
      <c r="B77" s="161" t="s">
        <v>118</v>
      </c>
      <c r="C77" s="141">
        <v>-3.55897942</v>
      </c>
      <c r="D77" s="141">
        <v>-0.48365594531087552</v>
      </c>
      <c r="E77" s="141">
        <v>-13.068633</v>
      </c>
      <c r="F77" s="141">
        <v>-2.5664549000000023E-2</v>
      </c>
      <c r="G77" s="141">
        <v>-3.7615012099999996</v>
      </c>
      <c r="H77" s="141">
        <v>-20.414778200000001</v>
      </c>
      <c r="I77" s="298">
        <v>-2.7743146794124631</v>
      </c>
      <c r="J77" s="178"/>
      <c r="K77" s="178"/>
      <c r="N77" s="179"/>
    </row>
    <row r="78" spans="1:14">
      <c r="B78" s="161" t="s">
        <v>119</v>
      </c>
      <c r="C78" s="141">
        <v>-3.3224345799999999</v>
      </c>
      <c r="D78" s="141">
        <v>-0.44739126785091632</v>
      </c>
      <c r="E78" s="141">
        <v>-13.138095999999999</v>
      </c>
      <c r="F78" s="141">
        <v>-2.4052459999999998E-2</v>
      </c>
      <c r="G78" s="141">
        <v>-3.7738463899999997</v>
      </c>
      <c r="H78" s="141">
        <v>-20.258429400000001</v>
      </c>
      <c r="I78" s="298">
        <v>-2.7279527092853333</v>
      </c>
      <c r="J78" s="178"/>
      <c r="K78" s="178"/>
      <c r="N78" s="179"/>
    </row>
    <row r="79" spans="1:14">
      <c r="B79" s="161" t="s">
        <v>120</v>
      </c>
      <c r="C79" s="141">
        <v>-3.0780947099999998</v>
      </c>
      <c r="D79" s="141">
        <v>-0.41066898784188094</v>
      </c>
      <c r="E79" s="141">
        <v>-13.163554</v>
      </c>
      <c r="F79" s="141">
        <v>-2.3176057999999954E-2</v>
      </c>
      <c r="G79" s="141">
        <v>-3.78219949</v>
      </c>
      <c r="H79" s="141">
        <v>-20.047024199999999</v>
      </c>
      <c r="I79" s="298">
        <v>-2.6746061811254966</v>
      </c>
      <c r="J79" s="178"/>
      <c r="K79" s="178"/>
      <c r="N79" s="179"/>
    </row>
    <row r="80" spans="1:14" s="2" customFormat="1" ht="15.6">
      <c r="A80" s="7"/>
      <c r="B80" s="52" t="s">
        <v>121</v>
      </c>
      <c r="C80" s="141">
        <v>-3.0225296099999999</v>
      </c>
      <c r="D80" s="141">
        <v>-0.39960688930124094</v>
      </c>
      <c r="E80" s="141">
        <v>-13.231667</v>
      </c>
      <c r="F80" s="141">
        <v>-2.1522839000000033E-2</v>
      </c>
      <c r="G80" s="141">
        <v>-3.7871195900000001</v>
      </c>
      <c r="H80" s="141">
        <v>-20.062839100000001</v>
      </c>
      <c r="I80" s="298">
        <v>-2.6524963384237314</v>
      </c>
      <c r="J80" s="178"/>
      <c r="M80" s="27"/>
      <c r="N80" s="27"/>
    </row>
    <row r="81" spans="1:14" s="2" customFormat="1" ht="15.6">
      <c r="A81" s="7"/>
      <c r="B81" s="52" t="s">
        <v>122</v>
      </c>
      <c r="C81" s="141">
        <v>-2.96121488</v>
      </c>
      <c r="D81" s="141">
        <v>-0.38797525657391335</v>
      </c>
      <c r="E81" s="141">
        <v>-13.237465500000001</v>
      </c>
      <c r="F81" s="141">
        <v>-1.7169670999999994E-2</v>
      </c>
      <c r="G81" s="141">
        <v>-3.7659663499999989</v>
      </c>
      <c r="H81" s="141">
        <v>-19.981816500000001</v>
      </c>
      <c r="I81" s="298">
        <v>-2.6179965647749128</v>
      </c>
      <c r="J81" s="178"/>
      <c r="M81" s="27"/>
      <c r="N81" s="27"/>
    </row>
    <row r="82" spans="1:14" s="2" customFormat="1" ht="15.6">
      <c r="A82" s="7"/>
      <c r="B82" s="52" t="s">
        <v>123</v>
      </c>
      <c r="C82" s="141">
        <v>-2.8734102300000002</v>
      </c>
      <c r="D82" s="141">
        <v>-0.37311533213818077</v>
      </c>
      <c r="E82" s="141">
        <v>-13.2984905</v>
      </c>
      <c r="F82" s="141">
        <v>-1.596256699999998E-2</v>
      </c>
      <c r="G82" s="141">
        <v>-3.7713589100000009</v>
      </c>
      <c r="H82" s="141">
        <v>-19.959222199999999</v>
      </c>
      <c r="I82" s="298">
        <v>-2.5917259368749277</v>
      </c>
      <c r="J82" s="178"/>
      <c r="M82" s="27"/>
      <c r="N82" s="27"/>
    </row>
    <row r="83" spans="1:14" s="2" customFormat="1" ht="15.6">
      <c r="A83" s="7"/>
      <c r="B83" s="52" t="s">
        <v>124</v>
      </c>
      <c r="C83" s="141">
        <v>-2.76047266</v>
      </c>
      <c r="D83" s="141">
        <v>-0.35525027411552507</v>
      </c>
      <c r="E83" s="141">
        <v>-13.3623735</v>
      </c>
      <c r="F83" s="141">
        <v>-1.4672211000000004E-2</v>
      </c>
      <c r="G83" s="141">
        <v>-3.79954489</v>
      </c>
      <c r="H83" s="141">
        <v>-19.937063300000005</v>
      </c>
      <c r="I83" s="298">
        <v>-2.5657371308229431</v>
      </c>
      <c r="J83" s="178"/>
      <c r="M83" s="27"/>
      <c r="N83" s="27"/>
    </row>
    <row r="84" spans="1:14">
      <c r="B84" s="161" t="s">
        <v>125</v>
      </c>
      <c r="C84" s="141">
        <v>-2.67901408</v>
      </c>
      <c r="D84" s="141">
        <v>-0.34167665546976006</v>
      </c>
      <c r="E84" s="141">
        <v>-13.392015900000001</v>
      </c>
      <c r="F84" s="141">
        <v>-1.3544645000000003E-2</v>
      </c>
      <c r="G84" s="141">
        <v>-3.8509231600000002</v>
      </c>
      <c r="H84" s="141">
        <v>-19.9354978</v>
      </c>
      <c r="I84" s="298">
        <v>-2.5425376687190684</v>
      </c>
      <c r="J84" s="178"/>
      <c r="K84" s="178"/>
      <c r="N84" s="179"/>
    </row>
    <row r="85" spans="1:14">
      <c r="B85" s="161" t="s">
        <v>126</v>
      </c>
      <c r="C85" s="141">
        <v>-2.60963243</v>
      </c>
      <c r="D85" s="141">
        <v>-0.32982583871462373</v>
      </c>
      <c r="E85" s="141">
        <v>-13.4063385</v>
      </c>
      <c r="F85" s="141">
        <v>-1.0523924000000023E-2</v>
      </c>
      <c r="G85" s="141">
        <v>-3.9679870800000008</v>
      </c>
      <c r="H85" s="141">
        <v>-19.994482000000001</v>
      </c>
      <c r="I85" s="298">
        <v>-2.5270596423859</v>
      </c>
      <c r="J85" s="178"/>
      <c r="N85" s="179"/>
    </row>
    <row r="86" spans="1:14">
      <c r="B86" s="161" t="s">
        <v>127</v>
      </c>
      <c r="C86" s="141">
        <v>-2.6041497100000002</v>
      </c>
      <c r="D86" s="141">
        <v>-0.32624726099442652</v>
      </c>
      <c r="E86" s="141">
        <v>-13.5028855</v>
      </c>
      <c r="F86" s="141">
        <v>-9.691054000000008E-3</v>
      </c>
      <c r="G86" s="141">
        <v>-3.9745536800000001</v>
      </c>
      <c r="H86" s="141">
        <v>-20.091279999999998</v>
      </c>
      <c r="I86" s="298">
        <v>-2.5170308161246617</v>
      </c>
      <c r="J86" s="178"/>
      <c r="N86" s="179"/>
    </row>
    <row r="87" spans="1:14">
      <c r="B87" s="161" t="s">
        <v>128</v>
      </c>
      <c r="C87" s="141">
        <v>-2.5630723099999999</v>
      </c>
      <c r="D87" s="141">
        <v>-0.31824945768805091</v>
      </c>
      <c r="E87" s="141">
        <v>-13.560515499999999</v>
      </c>
      <c r="F87" s="141">
        <v>-8.7242520000000347E-3</v>
      </c>
      <c r="G87" s="141">
        <v>-4.0052034700000005</v>
      </c>
      <c r="H87" s="141">
        <v>-20.1375156</v>
      </c>
      <c r="I87" s="298">
        <v>-2.5004184992676484</v>
      </c>
      <c r="J87" s="178"/>
      <c r="N87" s="179"/>
    </row>
    <row r="88" spans="1:14">
      <c r="B88" s="427" t="s">
        <v>129</v>
      </c>
      <c r="C88" s="428">
        <v>-2.5540191299999999</v>
      </c>
      <c r="D88" s="428">
        <v>-0.31427081850894284</v>
      </c>
      <c r="E88" s="428">
        <v>-13.608027099999999</v>
      </c>
      <c r="F88" s="428">
        <v>-7.3322180000000119E-3</v>
      </c>
      <c r="G88" s="428">
        <v>-4.0591090000000012</v>
      </c>
      <c r="H88" s="428">
        <v>-20.2284875</v>
      </c>
      <c r="I88" s="429">
        <v>-2.4891056018922297</v>
      </c>
      <c r="J88" s="178"/>
      <c r="N88" s="179"/>
    </row>
    <row r="89" spans="1:14">
      <c r="B89" s="8">
        <v>2008</v>
      </c>
      <c r="C89" s="141">
        <v>-26.879000000000001</v>
      </c>
      <c r="D89" s="141">
        <v>-1.6866842369477912</v>
      </c>
      <c r="E89" s="141">
        <v>-20.315999999999999</v>
      </c>
      <c r="F89" s="141">
        <v>-0.71499999999999997</v>
      </c>
      <c r="G89" s="141">
        <v>-13.634</v>
      </c>
      <c r="H89" s="141">
        <v>-61.543999999999997</v>
      </c>
      <c r="I89" s="298">
        <v>-3.8619477911646585</v>
      </c>
      <c r="J89" s="178"/>
    </row>
    <row r="90" spans="1:14">
      <c r="B90" s="8">
        <v>2009</v>
      </c>
      <c r="C90" s="141">
        <v>-19.225000000000001</v>
      </c>
      <c r="D90" s="141">
        <v>-1.2412819714850576</v>
      </c>
      <c r="E90" s="141">
        <v>-12.753</v>
      </c>
      <c r="F90" s="141">
        <v>-0.25900000000000001</v>
      </c>
      <c r="G90" s="141">
        <v>-15.282</v>
      </c>
      <c r="H90" s="141">
        <v>-47.518999999999998</v>
      </c>
      <c r="I90" s="298">
        <v>-3.068113290142962</v>
      </c>
      <c r="J90" s="178"/>
    </row>
    <row r="91" spans="1:14">
      <c r="B91" s="8">
        <v>2010</v>
      </c>
      <c r="C91" s="141">
        <v>-25.082000000000001</v>
      </c>
      <c r="D91" s="141">
        <v>-1.5592896224121928</v>
      </c>
      <c r="E91" s="141">
        <v>1.0960000000000001</v>
      </c>
      <c r="F91" s="141">
        <v>-0.38900000000000001</v>
      </c>
      <c r="G91" s="141">
        <v>-20.03</v>
      </c>
      <c r="H91" s="141">
        <v>-44.405000000000001</v>
      </c>
      <c r="I91" s="298">
        <v>-2.7605556049443196</v>
      </c>
      <c r="J91" s="178"/>
    </row>
    <row r="92" spans="1:14">
      <c r="B92" s="8">
        <v>2011</v>
      </c>
      <c r="C92" s="141">
        <v>-13.138</v>
      </c>
      <c r="D92" s="141">
        <v>-0.79021286065716745</v>
      </c>
      <c r="E92" s="141">
        <v>7.1139999999999999</v>
      </c>
      <c r="F92" s="141">
        <v>-0.17299999999999999</v>
      </c>
      <c r="G92" s="141">
        <v>-20.908000000000001</v>
      </c>
      <c r="H92" s="141">
        <v>-27.105</v>
      </c>
      <c r="I92" s="298">
        <v>-1.6302876836742672</v>
      </c>
      <c r="J92" s="178"/>
    </row>
    <row r="93" spans="1:14">
      <c r="B93" s="8">
        <v>2012</v>
      </c>
      <c r="C93" s="141">
        <v>-16.946000000000002</v>
      </c>
      <c r="D93" s="141">
        <v>-0.98884586993753332</v>
      </c>
      <c r="E93" s="141">
        <v>-15.811999999999999</v>
      </c>
      <c r="F93" s="141">
        <v>-0.14799999999999999</v>
      </c>
      <c r="G93" s="141">
        <v>-21</v>
      </c>
      <c r="H93" s="141">
        <v>-53.905999999999999</v>
      </c>
      <c r="I93" s="298">
        <v>-3.1455638773074868</v>
      </c>
      <c r="J93" s="178"/>
    </row>
    <row r="94" spans="1:14">
      <c r="B94" s="8">
        <v>2013</v>
      </c>
      <c r="C94" s="141">
        <v>-25.3</v>
      </c>
      <c r="D94" s="141">
        <v>-1.4202623724219852</v>
      </c>
      <c r="E94" s="141">
        <v>-31.242999999999999</v>
      </c>
      <c r="F94" s="141">
        <v>-0.32600000000000001</v>
      </c>
      <c r="G94" s="141">
        <v>-25.863</v>
      </c>
      <c r="H94" s="141">
        <v>-82.731999999999999</v>
      </c>
      <c r="I94" s="298">
        <v>-4.6443140946725565</v>
      </c>
      <c r="J94" s="178"/>
    </row>
    <row r="95" spans="1:14">
      <c r="B95" s="8">
        <v>2014</v>
      </c>
      <c r="C95" s="141">
        <v>-36.177</v>
      </c>
      <c r="D95" s="141">
        <v>-1.9423746613448274</v>
      </c>
      <c r="E95" s="141">
        <v>-32.802999999999997</v>
      </c>
      <c r="F95" s="141">
        <v>-0.46899999999999997</v>
      </c>
      <c r="G95" s="141">
        <v>-24.081</v>
      </c>
      <c r="H95" s="141">
        <v>-93.53</v>
      </c>
      <c r="I95" s="298">
        <v>-5.021707219381975</v>
      </c>
      <c r="J95" s="178"/>
    </row>
    <row r="96" spans="1:14">
      <c r="B96" s="8">
        <v>2015</v>
      </c>
      <c r="C96" s="141">
        <v>-28.97</v>
      </c>
      <c r="D96" s="141">
        <v>-1.5116483541713301</v>
      </c>
      <c r="E96" s="141">
        <v>-41.679000000000002</v>
      </c>
      <c r="F96" s="141">
        <v>-0.09</v>
      </c>
      <c r="G96" s="141">
        <v>-24.082999999999998</v>
      </c>
      <c r="H96" s="141">
        <v>-94.822000000000003</v>
      </c>
      <c r="I96" s="298">
        <v>-4.9477915167150108</v>
      </c>
      <c r="J96" s="178"/>
    </row>
    <row r="97" spans="2:10">
      <c r="B97" s="8">
        <v>2016</v>
      </c>
      <c r="C97" s="141">
        <v>-37.756</v>
      </c>
      <c r="D97" s="141">
        <v>-1.895719367658393</v>
      </c>
      <c r="E97" s="141">
        <v>-46.372999999999998</v>
      </c>
      <c r="F97" s="141">
        <v>-0.36</v>
      </c>
      <c r="G97" s="141">
        <v>-24.007999999999999</v>
      </c>
      <c r="H97" s="141">
        <v>-108.497</v>
      </c>
      <c r="I97" s="298">
        <v>-5.447607379829237</v>
      </c>
      <c r="J97" s="178"/>
    </row>
    <row r="98" spans="2:10">
      <c r="B98" s="8">
        <v>2017</v>
      </c>
      <c r="C98" s="141">
        <v>-27.925000000000001</v>
      </c>
      <c r="D98" s="141">
        <v>-1.340947964976408</v>
      </c>
      <c r="E98" s="141">
        <v>-22.097000000000001</v>
      </c>
      <c r="F98" s="141">
        <v>-0.31</v>
      </c>
      <c r="G98" s="141">
        <v>-22.419</v>
      </c>
      <c r="H98" s="141">
        <v>-72.751000000000005</v>
      </c>
      <c r="I98" s="298">
        <v>-3.4934755738585017</v>
      </c>
      <c r="J98" s="178"/>
    </row>
    <row r="99" spans="2:10">
      <c r="B99" s="8">
        <v>2018</v>
      </c>
      <c r="C99" s="141">
        <v>-29.754000000000001</v>
      </c>
      <c r="D99" s="141">
        <v>-1.3824255309658859</v>
      </c>
      <c r="E99" s="141">
        <v>-28.867000000000001</v>
      </c>
      <c r="F99" s="141">
        <v>-0.38600000000000001</v>
      </c>
      <c r="G99" s="141">
        <v>-25.513999999999999</v>
      </c>
      <c r="H99" s="141">
        <v>-84.521000000000001</v>
      </c>
      <c r="I99" s="298">
        <v>-3.9270010184434914</v>
      </c>
      <c r="J99" s="178"/>
    </row>
    <row r="100" spans="2:10">
      <c r="B100" s="8">
        <v>2019</v>
      </c>
      <c r="C100" s="141">
        <v>-31.175999999999998</v>
      </c>
      <c r="D100" s="141">
        <v>-1.3955730753236126</v>
      </c>
      <c r="E100" s="141">
        <v>-1.7969999999999999</v>
      </c>
      <c r="F100" s="141">
        <v>-0.45700000000000002</v>
      </c>
      <c r="G100" s="141">
        <v>-26.616</v>
      </c>
      <c r="H100" s="141">
        <v>-60.045999999999999</v>
      </c>
      <c r="I100" s="298">
        <v>-2.6879195817578148</v>
      </c>
      <c r="J100" s="178"/>
    </row>
    <row r="101" spans="2:10">
      <c r="B101" s="8">
        <v>2020</v>
      </c>
      <c r="C101" s="141">
        <v>12.824</v>
      </c>
      <c r="D101" s="141">
        <v>0.60942228440213508</v>
      </c>
      <c r="E101" s="141">
        <v>-44.582000000000001</v>
      </c>
      <c r="F101" s="141">
        <v>-0.249</v>
      </c>
      <c r="G101" s="141">
        <v>-28.367000000000001</v>
      </c>
      <c r="H101" s="141">
        <v>-60.374000000000002</v>
      </c>
      <c r="I101" s="298">
        <v>-2.869093964324275</v>
      </c>
      <c r="J101" s="178"/>
    </row>
    <row r="102" spans="2:10">
      <c r="B102" s="8">
        <v>2021</v>
      </c>
      <c r="C102" s="141">
        <v>-3.5179999999999998</v>
      </c>
      <c r="D102" s="141">
        <v>-0.15402269361086021</v>
      </c>
      <c r="E102" s="141">
        <v>12.792999999999999</v>
      </c>
      <c r="F102" s="141">
        <v>-0.26</v>
      </c>
      <c r="G102" s="141">
        <v>-19.82</v>
      </c>
      <c r="H102" s="141">
        <v>-10.805</v>
      </c>
      <c r="I102" s="298">
        <v>-0.47305719285541348</v>
      </c>
      <c r="J102" s="178"/>
    </row>
    <row r="103" spans="2:10">
      <c r="B103" s="8">
        <v>2022</v>
      </c>
      <c r="C103" s="141">
        <v>-66.828000000000003</v>
      </c>
      <c r="D103" s="141">
        <v>-2.6667400910062766</v>
      </c>
      <c r="E103" s="141">
        <v>13.119</v>
      </c>
      <c r="F103" s="141">
        <v>-0.76900000000000002</v>
      </c>
      <c r="G103" s="141">
        <v>-22.73</v>
      </c>
      <c r="H103" s="141">
        <v>-77.207999999999998</v>
      </c>
      <c r="I103" s="298">
        <v>-3.0809491372839619</v>
      </c>
      <c r="J103" s="178"/>
    </row>
    <row r="104" spans="2:10">
      <c r="B104" s="8">
        <v>2023</v>
      </c>
      <c r="C104" s="141">
        <v>-23.880343029999999</v>
      </c>
      <c r="D104" s="141">
        <v>-0.8829173858112801</v>
      </c>
      <c r="E104" s="141">
        <v>-26.932055000000002</v>
      </c>
      <c r="F104" s="141">
        <v>-0.329864728</v>
      </c>
      <c r="G104" s="141">
        <v>-20.34259767</v>
      </c>
      <c r="H104" s="141">
        <v>-71.484860400000002</v>
      </c>
      <c r="I104" s="298">
        <v>-2.6429782013668297</v>
      </c>
      <c r="J104" s="178"/>
    </row>
    <row r="105" spans="2:10">
      <c r="B105" s="8">
        <v>2024</v>
      </c>
      <c r="C105" s="141">
        <v>-24.234611520000001</v>
      </c>
      <c r="D105" s="141">
        <v>-0.87604678084983312</v>
      </c>
      <c r="E105" s="141">
        <v>-38.669958709999996</v>
      </c>
      <c r="F105" s="141">
        <v>-0.17888044000000008</v>
      </c>
      <c r="G105" s="141">
        <v>-13.892801259999997</v>
      </c>
      <c r="H105" s="141">
        <v>-76.976251800000014</v>
      </c>
      <c r="I105" s="298">
        <v>-2.7825821567481919</v>
      </c>
      <c r="J105" s="178"/>
    </row>
    <row r="106" spans="2:10">
      <c r="B106" s="8">
        <v>2025</v>
      </c>
      <c r="C106" s="141">
        <v>-19.062424329999999</v>
      </c>
      <c r="D106" s="141">
        <v>-0.66865252173624512</v>
      </c>
      <c r="E106" s="141">
        <v>-51.350537299999999</v>
      </c>
      <c r="F106" s="141">
        <v>-0.12640807599999998</v>
      </c>
      <c r="G106" s="141">
        <v>-14.594102139999999</v>
      </c>
      <c r="H106" s="141">
        <v>-85.133471700000001</v>
      </c>
      <c r="I106" s="298">
        <v>-2.9862261772643195</v>
      </c>
      <c r="J106" s="178"/>
    </row>
    <row r="107" spans="2:10">
      <c r="B107" s="8">
        <v>2026</v>
      </c>
      <c r="C107" s="141">
        <v>-13.806074050000001</v>
      </c>
      <c r="D107" s="141">
        <v>-0.46689667536490348</v>
      </c>
      <c r="E107" s="141">
        <v>-52.379294299999991</v>
      </c>
      <c r="F107" s="141">
        <v>-0.10063515000000001</v>
      </c>
      <c r="G107" s="141">
        <v>-15.07742272</v>
      </c>
      <c r="H107" s="141">
        <v>-81.363426200000006</v>
      </c>
      <c r="I107" s="298">
        <v>-2.7515652206050336</v>
      </c>
      <c r="J107" s="178"/>
    </row>
    <row r="108" spans="2:10">
      <c r="B108" s="8">
        <v>2027</v>
      </c>
      <c r="C108" s="141">
        <v>-11.61762738</v>
      </c>
      <c r="D108" s="141">
        <v>-0.3788207616731572</v>
      </c>
      <c r="E108" s="141">
        <v>-53.129996500000004</v>
      </c>
      <c r="F108" s="141">
        <v>-6.9327288000000015E-2</v>
      </c>
      <c r="G108" s="141">
        <v>-15.123989740000001</v>
      </c>
      <c r="H108" s="141">
        <v>-79.940941100000018</v>
      </c>
      <c r="I108" s="298">
        <v>-2.606667196824056</v>
      </c>
      <c r="J108" s="178"/>
    </row>
    <row r="109" spans="2:10">
      <c r="B109" s="137">
        <v>2028</v>
      </c>
      <c r="C109" s="144">
        <v>-10.45586853</v>
      </c>
      <c r="D109" s="144">
        <v>-0.32891742982250233</v>
      </c>
      <c r="E109" s="144">
        <v>-53.8617554</v>
      </c>
      <c r="F109" s="144">
        <v>-4.2483875000000067E-2</v>
      </c>
      <c r="G109" s="144">
        <v>-15.798667390000002</v>
      </c>
      <c r="H109" s="144">
        <v>-80.158775399999996</v>
      </c>
      <c r="I109" s="299">
        <v>-2.5216095924158703</v>
      </c>
      <c r="J109" s="178"/>
    </row>
    <row r="110" spans="2:10">
      <c r="B110" s="8" t="s">
        <v>130</v>
      </c>
      <c r="C110" s="141">
        <v>-22.35</v>
      </c>
      <c r="D110" s="141">
        <v>-1.4120626159739347</v>
      </c>
      <c r="E110" s="141">
        <v>-26.79</v>
      </c>
      <c r="F110" s="141">
        <v>-0.60499999999999998</v>
      </c>
      <c r="G110" s="141">
        <v>-13.365</v>
      </c>
      <c r="H110" s="141">
        <v>-63.11</v>
      </c>
      <c r="I110" s="298">
        <v>-3.9872604784838934</v>
      </c>
      <c r="J110" s="178"/>
    </row>
    <row r="111" spans="2:10">
      <c r="B111" s="52" t="s">
        <v>131</v>
      </c>
      <c r="C111" s="141">
        <v>-19.308</v>
      </c>
      <c r="D111" s="141">
        <v>-1.2391411496519007</v>
      </c>
      <c r="E111" s="141">
        <v>-5.6269999999999998</v>
      </c>
      <c r="F111" s="141">
        <v>-0.27400000000000002</v>
      </c>
      <c r="G111" s="141">
        <v>-16.088000000000001</v>
      </c>
      <c r="H111" s="141">
        <v>-41.296999999999997</v>
      </c>
      <c r="I111" s="298">
        <v>-2.6503424516871008</v>
      </c>
      <c r="J111" s="178"/>
    </row>
    <row r="112" spans="2:10">
      <c r="B112" s="52" t="s">
        <v>132</v>
      </c>
      <c r="C112" s="141">
        <v>-19.495000000000001</v>
      </c>
      <c r="D112" s="141">
        <v>-1.1980909209352175</v>
      </c>
      <c r="E112" s="141">
        <v>2.6680000000000001</v>
      </c>
      <c r="F112" s="141">
        <v>-0.39700000000000002</v>
      </c>
      <c r="G112" s="141">
        <v>-20.867999999999999</v>
      </c>
      <c r="H112" s="141">
        <v>-38.091999999999999</v>
      </c>
      <c r="I112" s="298">
        <v>-2.3409940682361792</v>
      </c>
      <c r="J112" s="178"/>
    </row>
    <row r="113" spans="2:10">
      <c r="B113" s="52" t="s">
        <v>133</v>
      </c>
      <c r="C113" s="141">
        <v>-14.224</v>
      </c>
      <c r="D113" s="141">
        <v>-0.85043185245150843</v>
      </c>
      <c r="E113" s="141">
        <v>2.8889999999999998</v>
      </c>
      <c r="F113" s="141">
        <v>-0.13800000000000001</v>
      </c>
      <c r="G113" s="141">
        <v>-20.702000000000002</v>
      </c>
      <c r="H113" s="141">
        <v>-32.174999999999997</v>
      </c>
      <c r="I113" s="298">
        <v>-1.9236955042623234</v>
      </c>
      <c r="J113" s="178"/>
    </row>
    <row r="114" spans="2:10">
      <c r="B114" s="52" t="s">
        <v>134</v>
      </c>
      <c r="C114" s="141">
        <v>-18.199000000000002</v>
      </c>
      <c r="D114" s="141">
        <v>-1.0537231474008086</v>
      </c>
      <c r="E114" s="141">
        <v>-24.117999999999999</v>
      </c>
      <c r="F114" s="141">
        <v>-0.22900000000000001</v>
      </c>
      <c r="G114" s="141">
        <v>-22.218</v>
      </c>
      <c r="H114" s="141">
        <v>-64.763999999999996</v>
      </c>
      <c r="I114" s="298">
        <v>-3.7498393273402915</v>
      </c>
      <c r="J114" s="178"/>
    </row>
    <row r="115" spans="2:10">
      <c r="B115" s="52" t="s">
        <v>135</v>
      </c>
      <c r="C115" s="141">
        <v>-30.591999999999999</v>
      </c>
      <c r="D115" s="141">
        <v>-1.6983761276891047</v>
      </c>
      <c r="E115" s="141">
        <v>-26.242999999999999</v>
      </c>
      <c r="F115" s="141">
        <v>-0.307</v>
      </c>
      <c r="G115" s="141">
        <v>-25.283999999999999</v>
      </c>
      <c r="H115" s="141">
        <v>-82.426000000000002</v>
      </c>
      <c r="I115" s="298">
        <v>-4.5760444136016654</v>
      </c>
      <c r="J115" s="178"/>
    </row>
    <row r="116" spans="2:10">
      <c r="B116" s="52" t="s">
        <v>136</v>
      </c>
      <c r="C116" s="141">
        <v>-40.093000000000004</v>
      </c>
      <c r="D116" s="141">
        <v>-2.1334461436948589</v>
      </c>
      <c r="E116" s="141">
        <v>-36.948</v>
      </c>
      <c r="F116" s="141">
        <v>-0.46400000000000002</v>
      </c>
      <c r="G116" s="141">
        <v>-24.042999999999999</v>
      </c>
      <c r="H116" s="141">
        <v>-101.548</v>
      </c>
      <c r="I116" s="298">
        <v>-5.4036163170609708</v>
      </c>
      <c r="J116" s="178"/>
    </row>
    <row r="117" spans="2:10">
      <c r="B117" s="52" t="s">
        <v>137</v>
      </c>
      <c r="C117" s="141">
        <v>-25.928999999999998</v>
      </c>
      <c r="D117" s="141">
        <v>-1.3424677818605053</v>
      </c>
      <c r="E117" s="141">
        <v>-46.55</v>
      </c>
      <c r="F117" s="141">
        <v>-5.0000000000000001E-3</v>
      </c>
      <c r="G117" s="141">
        <v>-24.081</v>
      </c>
      <c r="H117" s="141">
        <v>-96.564999999999998</v>
      </c>
      <c r="I117" s="298">
        <v>-4.999629810457777</v>
      </c>
      <c r="J117" s="178"/>
    </row>
    <row r="118" spans="2:10">
      <c r="B118" s="52" t="s">
        <v>138</v>
      </c>
      <c r="C118" s="141">
        <v>-36.844000000000001</v>
      </c>
      <c r="D118" s="141">
        <v>-1.8277235158923746</v>
      </c>
      <c r="E118" s="141">
        <v>-36.125999999999998</v>
      </c>
      <c r="F118" s="141">
        <v>-0.34</v>
      </c>
      <c r="G118" s="141">
        <v>-23.21</v>
      </c>
      <c r="H118" s="141">
        <v>-96.52</v>
      </c>
      <c r="I118" s="298">
        <v>-4.7880760436959067</v>
      </c>
      <c r="J118" s="178"/>
    </row>
    <row r="119" spans="2:10">
      <c r="B119" s="52" t="s">
        <v>139</v>
      </c>
      <c r="C119" s="141">
        <v>-28.437999999999999</v>
      </c>
      <c r="D119" s="141">
        <v>-1.3543052696847637</v>
      </c>
      <c r="E119" s="141">
        <v>-26.084</v>
      </c>
      <c r="F119" s="141">
        <v>-0.45700000000000002</v>
      </c>
      <c r="G119" s="141">
        <v>-23.283000000000001</v>
      </c>
      <c r="H119" s="141">
        <v>-78.262</v>
      </c>
      <c r="I119" s="298">
        <v>-3.7270778189770373</v>
      </c>
      <c r="J119" s="178"/>
    </row>
    <row r="120" spans="2:10">
      <c r="B120" s="52" t="s">
        <v>140</v>
      </c>
      <c r="C120" s="141">
        <v>-49.051000000000002</v>
      </c>
      <c r="D120" s="141">
        <v>-2.25996483649338</v>
      </c>
      <c r="E120" s="141">
        <v>-20.907</v>
      </c>
      <c r="F120" s="141">
        <v>-0.38800000000000001</v>
      </c>
      <c r="G120" s="141">
        <v>-26.651</v>
      </c>
      <c r="H120" s="141">
        <v>-96.997</v>
      </c>
      <c r="I120" s="298">
        <v>-4.4690181493822427</v>
      </c>
      <c r="J120" s="178"/>
    </row>
    <row r="121" spans="2:10">
      <c r="B121" s="52" t="s">
        <v>141</v>
      </c>
      <c r="C121" s="141">
        <v>-0.88600000000000001</v>
      </c>
      <c r="D121" s="141">
        <v>-3.9541108918349839E-2</v>
      </c>
      <c r="E121" s="141">
        <v>-10.108000000000001</v>
      </c>
      <c r="F121" s="141">
        <v>-0.36799999999999999</v>
      </c>
      <c r="G121" s="141">
        <v>-25.725999999999999</v>
      </c>
      <c r="H121" s="141">
        <v>-37.088000000000001</v>
      </c>
      <c r="I121" s="298">
        <v>-1.6551926044737686</v>
      </c>
      <c r="J121" s="178"/>
    </row>
    <row r="122" spans="2:10">
      <c r="B122" s="52" t="s">
        <v>142</v>
      </c>
      <c r="C122" s="141">
        <v>8.9600000000000009</v>
      </c>
      <c r="D122" s="141">
        <v>0.42950528756481526</v>
      </c>
      <c r="E122" s="141">
        <v>-36.439</v>
      </c>
      <c r="F122" s="141">
        <v>-0.27500000000000002</v>
      </c>
      <c r="G122" s="141">
        <v>-25.821000000000002</v>
      </c>
      <c r="H122" s="141">
        <v>-53.575000000000003</v>
      </c>
      <c r="I122" s="298">
        <v>-2.56816359166127</v>
      </c>
      <c r="J122" s="178"/>
    </row>
    <row r="123" spans="2:10">
      <c r="B123" s="52" t="s">
        <v>143</v>
      </c>
      <c r="C123" s="141">
        <v>-36.741</v>
      </c>
      <c r="D123" s="141">
        <v>-1.5605276257689871</v>
      </c>
      <c r="E123" s="141">
        <v>7.26</v>
      </c>
      <c r="F123" s="141">
        <v>-0.29699999999999999</v>
      </c>
      <c r="G123" s="141">
        <v>-22.189</v>
      </c>
      <c r="H123" s="141">
        <v>-51.966999999999999</v>
      </c>
      <c r="I123" s="298">
        <v>-2.207232767979558</v>
      </c>
      <c r="J123" s="178"/>
    </row>
    <row r="124" spans="2:10">
      <c r="B124" s="52" t="s">
        <v>144</v>
      </c>
      <c r="C124" s="141">
        <v>-40.417999999999999</v>
      </c>
      <c r="D124" s="141">
        <v>-1.5803244947559718</v>
      </c>
      <c r="E124" s="141">
        <v>16.091000000000001</v>
      </c>
      <c r="F124" s="141">
        <v>-0.80600000000000005</v>
      </c>
      <c r="G124" s="141">
        <v>-22.074999999999999</v>
      </c>
      <c r="H124" s="141">
        <v>-47.207999999999998</v>
      </c>
      <c r="I124" s="298">
        <v>-1.8458102515819668</v>
      </c>
      <c r="J124" s="178"/>
    </row>
    <row r="125" spans="2:10">
      <c r="B125" s="52" t="s">
        <v>145</v>
      </c>
      <c r="C125" s="141">
        <v>-22.514489549999997</v>
      </c>
      <c r="D125" s="141">
        <v>-0.82451260444350583</v>
      </c>
      <c r="E125" s="141">
        <v>-29.811054299999999</v>
      </c>
      <c r="F125" s="141">
        <v>-0.25849650499999999</v>
      </c>
      <c r="G125" s="141">
        <v>-18.134587889999999</v>
      </c>
      <c r="H125" s="141">
        <v>-70.718628199999998</v>
      </c>
      <c r="I125" s="298">
        <v>-2.5898166685219812</v>
      </c>
      <c r="J125" s="178"/>
    </row>
    <row r="126" spans="2:10">
      <c r="B126" s="52" t="s">
        <v>146</v>
      </c>
      <c r="C126" s="141">
        <v>-23.964020219999998</v>
      </c>
      <c r="D126" s="141">
        <v>-0.86071207360202628</v>
      </c>
      <c r="E126" s="141">
        <v>-45.169511910000004</v>
      </c>
      <c r="F126" s="141">
        <v>-0.16045302400000008</v>
      </c>
      <c r="G126" s="141">
        <v>-14.276620899999998</v>
      </c>
      <c r="H126" s="141">
        <v>-83.570605900000004</v>
      </c>
      <c r="I126" s="298">
        <v>-3.0015927559740119</v>
      </c>
      <c r="J126" s="178"/>
    </row>
    <row r="127" spans="2:10">
      <c r="B127" s="52" t="s">
        <v>147</v>
      </c>
      <c r="C127" s="141">
        <v>-17.547434450000001</v>
      </c>
      <c r="D127" s="141">
        <v>-0.61010202306866346</v>
      </c>
      <c r="E127" s="141">
        <v>-51.671996099999994</v>
      </c>
      <c r="F127" s="141">
        <v>-0.11894579800000002</v>
      </c>
      <c r="G127" s="141">
        <v>-14.91016791</v>
      </c>
      <c r="H127" s="141">
        <v>-84.248544199999998</v>
      </c>
      <c r="I127" s="298">
        <v>-2.9292149461204975</v>
      </c>
      <c r="J127" s="178"/>
    </row>
    <row r="128" spans="2:10">
      <c r="B128" s="52" t="s">
        <v>148</v>
      </c>
      <c r="C128" s="141">
        <v>-12.982038319999999</v>
      </c>
      <c r="D128" s="141">
        <v>-0.43499937750573237</v>
      </c>
      <c r="E128" s="141">
        <v>-52.601949999999995</v>
      </c>
      <c r="F128" s="141">
        <v>-9.4415906000000008E-2</v>
      </c>
      <c r="G128" s="141">
        <v>-15.104666680000001</v>
      </c>
      <c r="H128" s="141">
        <v>-80.783070900000013</v>
      </c>
      <c r="I128" s="298">
        <v>-2.7068619494339505</v>
      </c>
      <c r="J128" s="178"/>
    </row>
    <row r="129" spans="2:10">
      <c r="B129" s="52" t="s">
        <v>149</v>
      </c>
      <c r="C129" s="141">
        <v>-11.274111850000001</v>
      </c>
      <c r="D129" s="141">
        <v>-0.36432854431024536</v>
      </c>
      <c r="E129" s="141">
        <v>-53.2903454</v>
      </c>
      <c r="F129" s="141">
        <v>-6.1349093999999979E-2</v>
      </c>
      <c r="G129" s="141">
        <v>-15.18779331</v>
      </c>
      <c r="H129" s="141">
        <v>-79.813599800000006</v>
      </c>
      <c r="I129" s="298">
        <v>-2.5792162627244548</v>
      </c>
      <c r="J129" s="178"/>
    </row>
    <row r="130" spans="2:10" ht="15" thickBot="1">
      <c r="B130" s="300" t="s">
        <v>150</v>
      </c>
      <c r="C130" s="269">
        <v>-10.33087358</v>
      </c>
      <c r="D130" s="269">
        <v>-0.3220873668499053</v>
      </c>
      <c r="E130" s="269">
        <v>-54.077766600000004</v>
      </c>
      <c r="F130" s="269">
        <v>-3.6271448000000081E-2</v>
      </c>
      <c r="G130" s="269">
        <v>-16.006853230000001</v>
      </c>
      <c r="H130" s="269">
        <v>-80.451765100000003</v>
      </c>
      <c r="I130" s="301">
        <v>-2.5082580847423461</v>
      </c>
      <c r="J130" s="178"/>
    </row>
    <row r="131" spans="2:10">
      <c r="B131" s="361" t="s">
        <v>151</v>
      </c>
      <c r="C131" s="364"/>
      <c r="D131" s="364"/>
      <c r="E131" s="364"/>
      <c r="F131" s="364"/>
      <c r="G131" s="364"/>
      <c r="H131" s="364"/>
      <c r="I131" s="370"/>
      <c r="J131" s="178"/>
    </row>
    <row r="132" spans="2:10">
      <c r="B132" s="361" t="s">
        <v>307</v>
      </c>
      <c r="C132" s="364"/>
      <c r="D132" s="364"/>
      <c r="E132" s="364"/>
      <c r="F132" s="364"/>
      <c r="G132" s="364"/>
      <c r="H132" s="364"/>
      <c r="I132" s="370"/>
    </row>
    <row r="133" spans="2:10">
      <c r="B133" s="361" t="s">
        <v>308</v>
      </c>
      <c r="C133" s="364"/>
      <c r="D133" s="364"/>
      <c r="E133" s="364"/>
      <c r="F133" s="364"/>
      <c r="G133" s="364"/>
      <c r="H133" s="364"/>
      <c r="I133" s="370"/>
    </row>
    <row r="134" spans="2:10">
      <c r="B134" s="361" t="s">
        <v>309</v>
      </c>
      <c r="C134" s="364"/>
      <c r="D134" s="364"/>
      <c r="E134" s="364"/>
      <c r="F134" s="364"/>
      <c r="G134" s="364"/>
      <c r="H134" s="364"/>
      <c r="I134" s="370"/>
    </row>
    <row r="135" spans="2:10">
      <c r="B135" s="361" t="s">
        <v>310</v>
      </c>
      <c r="C135" s="364"/>
      <c r="D135" s="364"/>
      <c r="E135" s="364"/>
      <c r="F135" s="364"/>
      <c r="G135" s="364"/>
      <c r="H135" s="364"/>
      <c r="I135" s="370"/>
    </row>
    <row r="136" spans="2:10">
      <c r="B136" s="361" t="s">
        <v>311</v>
      </c>
      <c r="C136" s="364"/>
      <c r="D136" s="364"/>
      <c r="E136" s="364"/>
      <c r="F136" s="364"/>
      <c r="G136" s="364"/>
      <c r="H136" s="364"/>
      <c r="I136" s="370"/>
    </row>
    <row r="137" spans="2:10" ht="15" thickBot="1">
      <c r="B137" s="387" t="s">
        <v>312</v>
      </c>
      <c r="C137" s="388"/>
      <c r="D137" s="388"/>
      <c r="E137" s="388"/>
      <c r="F137" s="388"/>
      <c r="G137" s="388"/>
      <c r="H137" s="388"/>
      <c r="I137" s="389"/>
    </row>
    <row r="138" spans="2:10">
      <c r="B138" s="181"/>
      <c r="C138" s="179"/>
      <c r="D138" s="179"/>
      <c r="E138" s="179"/>
      <c r="F138" s="180"/>
      <c r="G138" s="179"/>
      <c r="H138" s="179"/>
      <c r="I138" s="179"/>
    </row>
    <row r="139" spans="2:10">
      <c r="B139" s="181"/>
      <c r="C139" s="179"/>
      <c r="D139" s="179"/>
      <c r="E139" s="179"/>
      <c r="F139" s="180"/>
      <c r="G139" s="179"/>
      <c r="H139" s="179"/>
      <c r="I139" s="179"/>
    </row>
    <row r="140" spans="2:10">
      <c r="B140" s="181"/>
      <c r="C140" s="179"/>
      <c r="D140" s="179"/>
      <c r="E140" s="179"/>
      <c r="F140" s="180"/>
      <c r="G140" s="179"/>
      <c r="H140" s="179"/>
      <c r="I140" s="179"/>
    </row>
    <row r="141" spans="2:10">
      <c r="B141" s="181"/>
      <c r="C141" s="179"/>
      <c r="D141" s="179"/>
      <c r="E141" s="179"/>
      <c r="F141" s="180"/>
      <c r="G141" s="179"/>
      <c r="H141" s="179"/>
      <c r="I141" s="179"/>
    </row>
    <row r="142" spans="2:10">
      <c r="B142" s="181"/>
      <c r="C142" s="179"/>
      <c r="D142" s="179"/>
      <c r="E142" s="179"/>
      <c r="F142" s="180"/>
      <c r="G142" s="179"/>
      <c r="H142" s="179"/>
      <c r="I142" s="179"/>
    </row>
    <row r="143" spans="2:10">
      <c r="B143" s="181"/>
      <c r="C143" s="179"/>
      <c r="D143" s="179"/>
      <c r="E143" s="179"/>
      <c r="F143" s="180"/>
      <c r="G143" s="179"/>
      <c r="H143" s="179"/>
      <c r="I143" s="179"/>
    </row>
    <row r="144" spans="2:10">
      <c r="B144" s="181"/>
      <c r="C144" s="179"/>
      <c r="D144" s="179"/>
      <c r="E144" s="179"/>
      <c r="F144" s="180"/>
      <c r="G144" s="179"/>
      <c r="H144" s="179"/>
      <c r="I144" s="179"/>
    </row>
    <row r="145" spans="2:9">
      <c r="B145" s="181"/>
      <c r="C145" s="179"/>
      <c r="D145" s="179"/>
      <c r="E145" s="179"/>
      <c r="F145" s="180"/>
      <c r="G145" s="179"/>
      <c r="H145" s="179"/>
      <c r="I145" s="179"/>
    </row>
    <row r="146" spans="2:9">
      <c r="B146" s="181"/>
      <c r="C146" s="179"/>
      <c r="D146" s="179"/>
      <c r="E146" s="179"/>
      <c r="F146" s="180"/>
      <c r="G146" s="179"/>
      <c r="H146" s="179"/>
      <c r="I146" s="179"/>
    </row>
    <row r="147" spans="2:9">
      <c r="B147" s="181"/>
      <c r="C147" s="179"/>
      <c r="D147" s="179"/>
      <c r="E147" s="179"/>
      <c r="F147" s="180"/>
      <c r="G147" s="179"/>
      <c r="H147" s="179"/>
      <c r="I147" s="179"/>
    </row>
    <row r="148" spans="2:9">
      <c r="B148" s="181"/>
      <c r="C148" s="179"/>
      <c r="D148" s="179"/>
      <c r="E148" s="179"/>
      <c r="F148" s="180"/>
      <c r="G148" s="179"/>
      <c r="H148" s="179"/>
      <c r="I148" s="179"/>
    </row>
    <row r="149" spans="2:9">
      <c r="B149" s="181"/>
      <c r="C149" s="179"/>
      <c r="D149" s="179"/>
      <c r="E149" s="179"/>
      <c r="F149" s="180"/>
      <c r="G149" s="179"/>
      <c r="H149" s="179"/>
      <c r="I149" s="179"/>
    </row>
    <row r="150" spans="2:9">
      <c r="B150" s="181"/>
      <c r="C150" s="179"/>
      <c r="D150" s="179"/>
      <c r="E150" s="179"/>
      <c r="F150" s="180"/>
      <c r="G150" s="179"/>
      <c r="H150" s="179"/>
      <c r="I150" s="179"/>
    </row>
    <row r="151" spans="2:9">
      <c r="B151" s="181"/>
      <c r="C151" s="179"/>
      <c r="D151" s="179"/>
      <c r="E151" s="179"/>
      <c r="F151" s="180"/>
      <c r="G151" s="179"/>
      <c r="H151" s="179"/>
      <c r="I151" s="179"/>
    </row>
    <row r="152" spans="2:9">
      <c r="B152" s="181"/>
      <c r="C152" s="179"/>
      <c r="D152" s="179"/>
      <c r="E152" s="179"/>
      <c r="F152" s="180"/>
      <c r="G152" s="179"/>
      <c r="H152" s="179"/>
      <c r="I152" s="179"/>
    </row>
    <row r="153" spans="2:9">
      <c r="B153" s="181"/>
      <c r="C153" s="179"/>
      <c r="D153" s="179"/>
      <c r="E153" s="179"/>
      <c r="F153" s="180"/>
      <c r="G153" s="179"/>
      <c r="H153" s="179"/>
      <c r="I153" s="179"/>
    </row>
    <row r="154" spans="2:9">
      <c r="B154" s="181"/>
      <c r="C154" s="179"/>
      <c r="D154" s="179"/>
      <c r="E154" s="179"/>
      <c r="F154" s="180"/>
      <c r="G154" s="179"/>
      <c r="H154" s="179"/>
      <c r="I154" s="179"/>
    </row>
    <row r="155" spans="2:9">
      <c r="B155" s="181"/>
      <c r="C155" s="179"/>
      <c r="D155" s="179"/>
      <c r="E155" s="179"/>
      <c r="F155" s="180"/>
      <c r="G155" s="179"/>
      <c r="H155" s="179"/>
      <c r="I155" s="179"/>
    </row>
  </sheetData>
  <mergeCells count="1">
    <mergeCell ref="B2:I2"/>
  </mergeCells>
  <phoneticPr fontId="93" type="noConversion"/>
  <hyperlinks>
    <hyperlink ref="A1" location="Contents!A1" display="Back to contents" xr:uid="{7E174CF4-8D9C-4C17-9392-02320E3277CD}"/>
  </hyperlinks>
  <pageMargins left="0.70866141732283472" right="0.70866141732283472" top="0.74803149606299213" bottom="0.74803149606299213" header="0.31496062992125984" footer="0.31496062992125984"/>
  <pageSetup paperSize="9" scale="47" orientation="portrait" r:id="rId1"/>
  <headerFooter>
    <oddHeader>&amp;C&amp;8March 2018 Economic and fiscal outlook: Supplementary economy tables</oddHead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2024-03-05T11:21:57Z</dcterms:created>
  <dcterms:modified xsi:type="dcterms:W3CDTF">2024-05-29T08:36:33Z</dcterms:modified>
  <cp:category/>
  <cp:contentStatus/>
</cp:coreProperties>
</file>