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2021-Fall\SCIE 529\SCIE529-MORC\OptiCE v3\OptiCE v3\"/>
    </mc:Choice>
  </mc:AlternateContent>
  <xr:revisionPtr revIDLastSave="0" documentId="8_{317D36D5-D3B3-4A69-BE07-1E621B992D1A}" xr6:coauthVersionLast="47" xr6:coauthVersionMax="47" xr10:uidLastSave="{00000000-0000-0000-0000-000000000000}"/>
  <bookViews>
    <workbookView xWindow="2616" yWindow="2616" windowWidth="17280" windowHeight="8964" firstSheet="1" activeTab="1" xr2:uid="{E0E44714-B20D-4EF9-A01E-3FBC6496334E}"/>
  </bookViews>
  <sheets>
    <sheet name="All solutions" sheetId="1" r:id="rId1"/>
    <sheet name="LCOE 0.5-0.85$, Diesel 60-260kL" sheetId="2" r:id="rId2"/>
    <sheet name="Sheet3" sheetId="3" r:id="rId3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I14" i="2"/>
  <c r="J14" i="2"/>
  <c r="K14" i="2"/>
  <c r="L14" i="2"/>
  <c r="I4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H4" i="1"/>
  <c r="L3" i="1"/>
  <c r="K3" i="1"/>
  <c r="J3" i="1"/>
  <c r="I3" i="1"/>
  <c r="H3" i="1"/>
  <c r="L2" i="1"/>
  <c r="K2" i="1"/>
  <c r="J2" i="1"/>
  <c r="I2" i="1"/>
  <c r="H2" i="1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9" i="2"/>
  <c r="H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<sst xmlns="http://schemas.openxmlformats.org/spreadsheetml/2006/main" count="106" uniqueCount="14">
  <si>
    <t>System</t>
  </si>
  <si>
    <t>Diesel displaced (MWh)</t>
  </si>
  <si>
    <t>Diesel fuel saved (L)</t>
  </si>
  <si>
    <t>Emissions reductions (tCO2-eq)</t>
  </si>
  <si>
    <t>LCOE (CND $/kWh)</t>
  </si>
  <si>
    <t>LCC (CND $)</t>
  </si>
  <si>
    <t>PV/Wind/Batt + Diesel</t>
  </si>
  <si>
    <t>PV + Diesel</t>
  </si>
  <si>
    <t>PV/Batt + Diesel</t>
  </si>
  <si>
    <t>Wind/Batt + Diesel</t>
  </si>
  <si>
    <t>Wind + Diesel</t>
  </si>
  <si>
    <t>PV/Wind + Diesel</t>
  </si>
  <si>
    <t>NaN</t>
  </si>
  <si>
    <t>NaN signifies that there was no data that met the LCOE and diesel consumption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</si>
</sst>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A2F9-921B-4DE4-89B4-15AF430FE740}">
  <dimension ref="A1:L21"/>
  <sheetViews>
    <sheetView workbookViewId="0">
      <selection activeCell="J19" sqref="J19"/>
    </sheetView>
  </sheetViews>
  <sheetFormatPr defaultRowHeight="14.4" x14ac:dyDescent="0.3"/>
  <cols>
    <col min="1" max="1" width="19.33203125" bestFit="1" customWidth="1"/>
    <col min="2" max="2" width="8.5546875" bestFit="1" customWidth="1"/>
    <col min="3" max="3" width="8.109375" customWidth="1"/>
    <col min="4" max="4" width="9.5546875" bestFit="1" customWidth="1"/>
    <col min="5" max="5" width="10" bestFit="1" customWidth="1"/>
    <col min="6" max="6" width="8" bestFit="1" customWidth="1"/>
  </cols>
  <sheetData>
    <row r="1" spans="1:12" ht="52.8" customHeight="1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1:12" x14ac:dyDescent="0.3">
      <c r="A2" t="s">
        <v>6</v>
      </c>
      <c r="B2" s="1">
        <v>559.22350061999896</v>
      </c>
      <c r="C2" s="1">
        <v>204268.75473781</v>
      </c>
      <c r="D2" s="1">
        <v>8684.0276508946699</v>
      </c>
      <c r="E2" s="3">
        <v>0.23387403868217699</v>
      </c>
      <c r="F2" s="1">
        <v>5431724.5483935801</v>
      </c>
      <c r="H2" s="6">
        <f>ABS(B2-Sheet3!B2)/Sheet3!B2</f>
        <v>0.17152073982222377</v>
      </c>
      <c r="I2" s="6">
        <f>ABS(C2-Sheet3!C2)/Sheet3!C2</f>
        <v>0.4220013900748712</v>
      </c>
      <c r="J2" s="6">
        <f>ABS(D2-Sheet3!D2)/Sheet3!D2</f>
        <v>9.1686506450757257</v>
      </c>
      <c r="K2" s="6">
        <f>ABS(E2-Sheet3!E2)/Sheet3!E2</f>
        <v>0.55024223330350586</v>
      </c>
      <c r="L2" s="6">
        <f>ABS(F2-Sheet3!F2)/Sheet3!F2</f>
        <v>0.4330614825073501</v>
      </c>
    </row>
    <row r="3" spans="1:12" x14ac:dyDescent="0.3">
      <c r="A3" t="s">
        <v>7</v>
      </c>
      <c r="B3" s="1">
        <v>225.87655771999999</v>
      </c>
      <c r="C3" s="1">
        <v>77811.077006546097</v>
      </c>
      <c r="D3" s="1">
        <v>2630.4691991284299</v>
      </c>
      <c r="E3" s="3">
        <v>0.25175129818612002</v>
      </c>
      <c r="F3" s="1">
        <v>5846923.9003726495</v>
      </c>
      <c r="H3" s="6">
        <f>ABS(B3-Sheet3!B3)/Sheet3!B3</f>
        <v>0.33369746985250737</v>
      </c>
      <c r="I3" s="6">
        <f>ABS(C3-Sheet3!C3)/Sheet3!C3</f>
        <v>0.64676125728487022</v>
      </c>
      <c r="J3" s="6">
        <f>ABS(D3-Sheet3!D3)/Sheet3!D3</f>
        <v>2.6585107081063004</v>
      </c>
      <c r="K3" s="6">
        <f>ABS(E3-Sheet3!E3)/Sheet3!E3</f>
        <v>0.65979554299172971</v>
      </c>
      <c r="L3" s="6">
        <f>ABS(F3-Sheet3!F3)/Sheet3!F3</f>
        <v>0.56293830821415702</v>
      </c>
    </row>
    <row r="4" spans="1:12" x14ac:dyDescent="0.3">
      <c r="A4" t="s">
        <v>8</v>
      </c>
      <c r="B4" s="1">
        <v>212.52929304</v>
      </c>
      <c r="C4" s="1">
        <v>70433.172152568193</v>
      </c>
      <c r="D4" s="1">
        <v>2461.02550755332</v>
      </c>
      <c r="E4" s="3">
        <v>0.252632902774588</v>
      </c>
      <c r="F4" s="1">
        <v>5867399.1669398099</v>
      </c>
      <c r="H4" s="6">
        <f>ABS(B4-Sheet3!B4)/Sheet3!B4</f>
        <v>0.2696587868041237</v>
      </c>
      <c r="I4" s="6">
        <f>ABS(C4-Sheet3!C4)/Sheet3!C4</f>
        <v>0.69049614993071007</v>
      </c>
      <c r="J4" s="6">
        <f>ABS(D4-Sheet3!D4)/Sheet3!D4</f>
        <v>4.35005545120287</v>
      </c>
      <c r="K4" s="6">
        <f>ABS(E4-Sheet3!E4)/Sheet3!E4</f>
        <v>0.57894516204235336</v>
      </c>
      <c r="L4" s="6">
        <f>ABS(F4-Sheet3!F4)/Sheet3!F4</f>
        <v>0.4654093966616728</v>
      </c>
    </row>
    <row r="5" spans="1:12" x14ac:dyDescent="0.3">
      <c r="A5" t="s">
        <v>10</v>
      </c>
      <c r="B5" s="1">
        <v>435.927957249999</v>
      </c>
      <c r="C5" s="1">
        <v>149462.57920507301</v>
      </c>
      <c r="D5" s="1">
        <v>8150.5296484378496</v>
      </c>
      <c r="E5" s="3">
        <v>0.231478031222348</v>
      </c>
      <c r="F5" s="1">
        <v>5376077.2751390496</v>
      </c>
      <c r="H5" s="6">
        <f>ABS(B5-Sheet3!B5)/Sheet3!B5</f>
        <v>0.31024057397152055</v>
      </c>
      <c r="I5" s="6">
        <f>ABS(C5-Sheet3!C5)/Sheet3!C5</f>
        <v>0.51336995355484172</v>
      </c>
      <c r="J5" s="6">
        <f>ABS(D5-Sheet3!D5)/Sheet3!D5</f>
        <v>7.0300784713673394</v>
      </c>
      <c r="K5" s="6">
        <f>ABS(E5-Sheet3!E5)/Sheet3!E5</f>
        <v>0.6693170982537886</v>
      </c>
      <c r="L5" s="6">
        <f>ABS(F5-Sheet3!F5)/Sheet3!F5</f>
        <v>0.58325951527181152</v>
      </c>
    </row>
    <row r="6" spans="1:12" x14ac:dyDescent="0.3">
      <c r="A6" t="s">
        <v>9</v>
      </c>
      <c r="B6" s="1">
        <v>423.21123170999999</v>
      </c>
      <c r="C6" s="1">
        <v>144378.42044335499</v>
      </c>
      <c r="D6" s="1">
        <v>7911.5825052889104</v>
      </c>
      <c r="E6" s="3">
        <v>0.23269915686138601</v>
      </c>
      <c r="F6" s="1">
        <v>5404437.9181056898</v>
      </c>
      <c r="H6" s="6">
        <f>ABS(B6-Sheet3!B6)/Sheet3!B6</f>
        <v>0.32716815308426073</v>
      </c>
      <c r="I6" s="6">
        <f>ABS(C6-Sheet3!C6)/Sheet3!C6</f>
        <v>0.57322749002120887</v>
      </c>
      <c r="J6" s="6">
        <f>ABS(D6-Sheet3!D6)/Sheet3!D6</f>
        <v>8.6955667956971947</v>
      </c>
      <c r="K6" s="6">
        <f>ABS(E6-Sheet3!E6)/Sheet3!E6</f>
        <v>0.56094498705398876</v>
      </c>
      <c r="L6" s="6">
        <f>ABS(F6-Sheet3!F6)/Sheet3!F6</f>
        <v>0.44655126993025207</v>
      </c>
    </row>
    <row r="7" spans="1:12" x14ac:dyDescent="0.3">
      <c r="A7" t="s">
        <v>11</v>
      </c>
      <c r="B7" s="1">
        <v>511.59382658999903</v>
      </c>
      <c r="C7" s="1">
        <v>179317.917936638</v>
      </c>
      <c r="D7" s="1">
        <v>8641.9565887623103</v>
      </c>
      <c r="E7" s="3">
        <v>0.224095030516308</v>
      </c>
      <c r="F7" s="1">
        <v>5204607.0837412598</v>
      </c>
      <c r="H7" s="6">
        <f>ABS(B7-Sheet3!B7)/Sheet3!B7</f>
        <v>0.1557857647029719</v>
      </c>
      <c r="I7" s="6">
        <f>ABS(C7-Sheet3!C7)/Sheet3!C7</f>
        <v>0.32601184741261019</v>
      </c>
      <c r="J7" s="6">
        <f>ABS(D7-Sheet3!D7)/Sheet3!D7</f>
        <v>9.8024457359528885</v>
      </c>
      <c r="K7" s="6">
        <f>ABS(E7-Sheet3!E7)/Sheet3!E7</f>
        <v>0.73000598732974942</v>
      </c>
      <c r="L7" s="6">
        <f>ABS(F7-Sheet3!F7)/Sheet3!F7</f>
        <v>0.65680816840146528</v>
      </c>
    </row>
    <row r="8" spans="1:12" x14ac:dyDescent="0.3">
      <c r="H8" s="6"/>
      <c r="I8" s="6"/>
      <c r="J8" s="6"/>
      <c r="K8" s="6"/>
      <c r="L8" s="6"/>
    </row>
    <row r="9" spans="1:12" x14ac:dyDescent="0.3">
      <c r="A9" t="s">
        <v>6</v>
      </c>
      <c r="B9">
        <v>496.77055487000001</v>
      </c>
      <c r="C9">
        <v>172527.41911251799</v>
      </c>
      <c r="D9">
        <v>8276.1455427282108</v>
      </c>
      <c r="E9">
        <v>0.224781030964669</v>
      </c>
      <c r="F9">
        <v>5220539.4441544497</v>
      </c>
      <c r="H9" s="6">
        <f>ABS(B9-Sheet3!B2)/Sheet3!B2</f>
        <v>0.26404362241481477</v>
      </c>
      <c r="I9" s="6">
        <f>ABS(C9-Sheet3!C2)/Sheet3!C2</f>
        <v>0.51181663319482074</v>
      </c>
      <c r="J9" s="6">
        <f>ABS(D9-Sheet3!D2)/Sheet3!D2</f>
        <v>8.6910369352789356</v>
      </c>
      <c r="K9" s="6">
        <f>ABS(E9-Sheet3!E2)/Sheet3!E2</f>
        <v>0.5677287866064058</v>
      </c>
      <c r="L9" s="6">
        <f>ABS(F9-Sheet3!F2)/Sheet3!F2</f>
        <v>0.45510401593244304</v>
      </c>
    </row>
    <row r="10" spans="1:12" x14ac:dyDescent="0.3">
      <c r="A10" t="s">
        <v>7</v>
      </c>
      <c r="B10">
        <v>222.40388245999901</v>
      </c>
      <c r="C10">
        <v>76006.295130888393</v>
      </c>
      <c r="D10">
        <v>2603.94141035033</v>
      </c>
      <c r="E10">
        <v>0.251756038689808</v>
      </c>
      <c r="F10">
        <v>5847033.9985707896</v>
      </c>
      <c r="H10" s="6">
        <f>ABS(B10-Sheet3!B3)/Sheet3!B3</f>
        <v>0.34394134967551915</v>
      </c>
      <c r="I10" s="6">
        <f>ABS(C10-Sheet3!C3)/Sheet3!C3</f>
        <v>0.65495442084407318</v>
      </c>
      <c r="J10" s="6">
        <f>ABS(D10-Sheet3!D3)/Sheet3!D3</f>
        <v>2.6216153134218776</v>
      </c>
      <c r="K10" s="6">
        <f>ABS(E10-Sheet3!E3)/Sheet3!E3</f>
        <v>0.65978913690566487</v>
      </c>
      <c r="L10" s="6">
        <f>ABS(F10-Sheet3!F3)/Sheet3!F3</f>
        <v>0.56293007829607333</v>
      </c>
    </row>
    <row r="11" spans="1:12" x14ac:dyDescent="0.3">
      <c r="A11" t="s">
        <v>8</v>
      </c>
      <c r="B11">
        <v>211.55049976999999</v>
      </c>
      <c r="C11">
        <v>69863.368475253097</v>
      </c>
      <c r="D11">
        <v>2449.6063076842902</v>
      </c>
      <c r="E11">
        <v>0.25287382911372902</v>
      </c>
      <c r="F11">
        <v>5872994.6811663602</v>
      </c>
      <c r="H11" s="6">
        <f>ABS(B11-Sheet3!B4)/Sheet3!B4</f>
        <v>0.2730223375601375</v>
      </c>
      <c r="I11" s="6">
        <f>ABS(C11-Sheet3!C4)/Sheet3!C4</f>
        <v>0.69300003306592706</v>
      </c>
      <c r="J11" s="6">
        <f>ABS(D11-Sheet3!D4)/Sheet3!D4</f>
        <v>4.3252311036615003</v>
      </c>
      <c r="K11" s="6">
        <f>ABS(E11-Sheet3!E4)/Sheet3!E4</f>
        <v>0.57854361814378497</v>
      </c>
      <c r="L11" s="6">
        <f>ABS(F11-Sheet3!F4)/Sheet3!F4</f>
        <v>0.46489957804506765</v>
      </c>
    </row>
    <row r="12" spans="1:12" x14ac:dyDescent="0.3">
      <c r="A12" t="s">
        <v>10</v>
      </c>
      <c r="B12">
        <v>424.27580280999899</v>
      </c>
      <c r="C12">
        <v>144439.23683051899</v>
      </c>
      <c r="D12">
        <v>7913.3751802975203</v>
      </c>
      <c r="E12">
        <v>0.23149636967168999</v>
      </c>
      <c r="F12">
        <v>5376503.1856250102</v>
      </c>
      <c r="H12" s="6">
        <f>ABS(B12-Sheet3!B5)/Sheet3!B5</f>
        <v>0.32867752719936866</v>
      </c>
      <c r="I12" s="6">
        <f>ABS(C12-Sheet3!C5)/Sheet3!C5</f>
        <v>0.52972528039344202</v>
      </c>
      <c r="J12" s="6">
        <f>ABS(D12-Sheet3!D5)/Sheet3!D5</f>
        <v>6.7964287490615964</v>
      </c>
      <c r="K12" s="6">
        <f>ABS(E12-Sheet3!E5)/Sheet3!E5</f>
        <v>0.66929090046901429</v>
      </c>
      <c r="L12" s="6">
        <f>ABS(F12-Sheet3!F5)/Sheet3!F5</f>
        <v>0.58322649972287388</v>
      </c>
    </row>
    <row r="13" spans="1:12" x14ac:dyDescent="0.3">
      <c r="A13" t="s">
        <v>9</v>
      </c>
      <c r="B13">
        <v>432.29676735999999</v>
      </c>
      <c r="C13">
        <v>147838.14975236601</v>
      </c>
      <c r="D13">
        <v>8073.10827395654</v>
      </c>
      <c r="E13">
        <v>0.231602762985924</v>
      </c>
      <c r="F13">
        <v>5378974.1703481004</v>
      </c>
      <c r="H13" s="6">
        <f>ABS(B13-Sheet3!B6)/Sheet3!B6</f>
        <v>0.31272374028616856</v>
      </c>
      <c r="I13" s="6">
        <f>ABS(C13-Sheet3!C6)/Sheet3!C6</f>
        <v>0.563000772229729</v>
      </c>
      <c r="J13" s="6">
        <f>ABS(D13-Sheet3!D6)/Sheet3!D6</f>
        <v>8.8935150416134068</v>
      </c>
      <c r="K13" s="6">
        <f>ABS(E13-Sheet3!E6)/Sheet3!E6</f>
        <v>0.5630136547435397</v>
      </c>
      <c r="L13" s="6">
        <f>ABS(F13-Sheet3!F6)/Sheet3!F6</f>
        <v>0.4491589192497199</v>
      </c>
    </row>
    <row r="14" spans="1:12" x14ac:dyDescent="0.3">
      <c r="A14" t="s">
        <v>11</v>
      </c>
      <c r="B14">
        <v>502.98286540999902</v>
      </c>
      <c r="C14">
        <v>175042.70910404401</v>
      </c>
      <c r="D14">
        <v>8448.1459852239896</v>
      </c>
      <c r="E14">
        <v>0.224266316004679</v>
      </c>
      <c r="F14">
        <v>5208585.1892086696</v>
      </c>
      <c r="H14" s="6">
        <f>ABS(B14-Sheet3!B7)/Sheet3!B7</f>
        <v>0.16999527160066169</v>
      </c>
      <c r="I14" s="6">
        <f>ABS(C14-Sheet3!C7)/Sheet3!C7</f>
        <v>0.34208073855389293</v>
      </c>
      <c r="J14" s="6">
        <f>ABS(D14-Sheet3!D7)/Sheet3!D7</f>
        <v>9.5601824815299867</v>
      </c>
      <c r="K14" s="6">
        <f>ABS(E14-Sheet3!E7)/Sheet3!E7</f>
        <v>0.72979961927147097</v>
      </c>
      <c r="L14" s="6">
        <f>ABS(F14-Sheet3!F7)/Sheet3!F7</f>
        <v>0.65654585209599092</v>
      </c>
    </row>
    <row r="16" spans="1:12" x14ac:dyDescent="0.3">
      <c r="A16" t="s">
        <v>6</v>
      </c>
      <c r="B16" s="5">
        <f>ABS(B2-B9)/B9</f>
        <v>0.12571788955233523</v>
      </c>
      <c r="C16" s="5">
        <f t="shared" ref="C16:F16" si="0">ABS(C2-C9)/C9</f>
        <v>0.18397849911955799</v>
      </c>
      <c r="D16" s="5">
        <f t="shared" si="0"/>
        <v>4.9284066605721127E-2</v>
      </c>
      <c r="E16" s="5">
        <f t="shared" si="0"/>
        <v>4.0452736062667222E-2</v>
      </c>
      <c r="F16" s="5">
        <f t="shared" si="0"/>
        <v>4.0452736062668561E-2</v>
      </c>
    </row>
    <row r="17" spans="1:6" x14ac:dyDescent="0.3">
      <c r="A17" t="s">
        <v>7</v>
      </c>
      <c r="B17" s="5">
        <f t="shared" ref="B17:F17" si="1">ABS(B3-B10)/B10</f>
        <v>1.5614274452360648E-2</v>
      </c>
      <c r="C17" s="5">
        <f t="shared" si="1"/>
        <v>2.3745163115104311E-2</v>
      </c>
      <c r="D17" s="5">
        <f t="shared" si="1"/>
        <v>1.0187552098006257E-2</v>
      </c>
      <c r="E17" s="5">
        <f t="shared" si="1"/>
        <v>1.8829751662180095E-5</v>
      </c>
      <c r="F17" s="5">
        <f t="shared" si="1"/>
        <v>1.8829751659893157E-5</v>
      </c>
    </row>
    <row r="18" spans="1:6" x14ac:dyDescent="0.3">
      <c r="A18" t="s">
        <v>8</v>
      </c>
      <c r="B18" s="5">
        <f t="shared" ref="B18:F18" si="2">ABS(B4-B11)/B11</f>
        <v>4.6267594312666051E-3</v>
      </c>
      <c r="C18" s="5">
        <f t="shared" si="2"/>
        <v>8.1559720029378661E-3</v>
      </c>
      <c r="D18" s="5">
        <f t="shared" si="2"/>
        <v>4.661646989235946E-3</v>
      </c>
      <c r="E18" s="5">
        <f t="shared" si="2"/>
        <v>9.5275315751503712E-4</v>
      </c>
      <c r="F18" s="5">
        <f t="shared" si="2"/>
        <v>9.527531575150317E-4</v>
      </c>
    </row>
    <row r="19" spans="1:6" x14ac:dyDescent="0.3">
      <c r="A19" t="s">
        <v>10</v>
      </c>
      <c r="B19" s="5">
        <f t="shared" ref="B19:F19" si="3">ABS(B5-B12)/B12</f>
        <v>2.7463631823514859E-2</v>
      </c>
      <c r="C19" s="5">
        <f t="shared" si="3"/>
        <v>3.4778239519835399E-2</v>
      </c>
      <c r="D19" s="5">
        <f t="shared" si="3"/>
        <v>2.9968813905195502E-2</v>
      </c>
      <c r="E19" s="5">
        <f t="shared" si="3"/>
        <v>7.9217006158647984E-5</v>
      </c>
      <c r="F19" s="5">
        <f t="shared" si="3"/>
        <v>7.9217006157326721E-5</v>
      </c>
    </row>
    <row r="20" spans="1:6" x14ac:dyDescent="0.3">
      <c r="A20" t="s">
        <v>9</v>
      </c>
      <c r="B20" s="5">
        <f t="shared" ref="B20:F20" si="4">ABS(B6-B13)/B13</f>
        <v>2.101689472601102E-2</v>
      </c>
      <c r="C20" s="5">
        <f t="shared" si="4"/>
        <v>2.3402141563636882E-2</v>
      </c>
      <c r="D20" s="5">
        <f t="shared" si="4"/>
        <v>2.0007878401520261E-2</v>
      </c>
      <c r="E20" s="5">
        <f t="shared" si="4"/>
        <v>4.7339412592786925E-3</v>
      </c>
      <c r="F20" s="5">
        <f t="shared" si="4"/>
        <v>4.7339412592757547E-3</v>
      </c>
    </row>
    <row r="21" spans="1:6" x14ac:dyDescent="0.3">
      <c r="A21" t="s">
        <v>11</v>
      </c>
      <c r="B21" s="5">
        <f t="shared" ref="B21:F21" si="5">ABS(B7-B14)/B14</f>
        <v>1.7119790299379097E-2</v>
      </c>
      <c r="C21" s="5">
        <f t="shared" si="5"/>
        <v>2.442380407888245E-2</v>
      </c>
      <c r="D21" s="5">
        <f t="shared" si="5"/>
        <v>2.2941199628569407E-2</v>
      </c>
      <c r="E21" s="5">
        <f t="shared" si="5"/>
        <v>7.6375931714787657E-4</v>
      </c>
      <c r="F21" s="5">
        <f t="shared" si="5"/>
        <v>7.6375931714658442E-4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57FC-8C16-4818-9F96-6398BEAD115B}">
  <dimension ref="A1:L21"/>
  <sheetViews>
    <sheetView tabSelected="1" workbookViewId="0">
      <selection activeCell="I23" sqref="I23"/>
    </sheetView>
  </sheetViews>
  <sheetFormatPr defaultRowHeight="14.4" x14ac:dyDescent="0.3"/>
  <cols>
    <col min="1" max="1" width="19.33203125" bestFit="1" customWidth="1"/>
    <col min="2" max="2" width="8.5546875" bestFit="1" customWidth="1"/>
    <col min="3" max="3" width="8.109375" customWidth="1"/>
    <col min="4" max="4" width="9.5546875" bestFit="1" customWidth="1"/>
    <col min="5" max="5" width="10" bestFit="1" customWidth="1"/>
    <col min="6" max="6" width="9" bestFit="1" customWidth="1"/>
  </cols>
  <sheetData>
    <row r="1" spans="1:12" ht="52.8" customHeight="1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1:12" x14ac:dyDescent="0.3">
      <c r="A2" t="s">
        <v>6</v>
      </c>
      <c r="B2" s="1">
        <v>794.78686201999994</v>
      </c>
      <c r="C2" s="1">
        <v>327655.86985140003</v>
      </c>
      <c r="D2" s="1">
        <v>9584.3667703370502</v>
      </c>
      <c r="E2" s="3">
        <v>0.65874583529060005</v>
      </c>
      <c r="F2" s="1">
        <v>15299372.024624201</v>
      </c>
      <c r="H2" s="4">
        <f>ABS(B2-Sheet3!B2)/Sheet3!B2</f>
        <v>0.17746201780740734</v>
      </c>
      <c r="I2" s="4">
        <f>ABS(C2-Sheet3!C2)/Sheet3!C2</f>
        <v>7.2865365283087125E-2</v>
      </c>
      <c r="J2" s="4">
        <f>ABS(D2-Sheet3!D2)/Sheet3!D2</f>
        <v>10.222911909059778</v>
      </c>
      <c r="K2" s="4">
        <f>ABS(E2-Sheet3!E2)/Sheet3!E2</f>
        <v>0.26681891402038466</v>
      </c>
      <c r="L2" s="4">
        <f>ABS(F2-Sheet3!F2)/Sheet3!F2</f>
        <v>0.59687834258352124</v>
      </c>
    </row>
    <row r="3" spans="1:12" x14ac:dyDescent="0.3">
      <c r="A3" t="s">
        <v>7</v>
      </c>
      <c r="B3" s="1" t="s">
        <v>12</v>
      </c>
      <c r="C3" s="1" t="s">
        <v>12</v>
      </c>
      <c r="D3" s="1" t="s">
        <v>12</v>
      </c>
      <c r="E3" s="3" t="s">
        <v>12</v>
      </c>
      <c r="F3" s="1" t="s">
        <v>12</v>
      </c>
      <c r="H3" s="4" t="e">
        <f>ABS(B3-Sheet3!B3)/Sheet3!B3</f>
        <v>#VALUE!</v>
      </c>
      <c r="I3" s="4" t="e">
        <f>ABS(C3-Sheet3!C3)/Sheet3!C3</f>
        <v>#VALUE!</v>
      </c>
      <c r="J3" s="4" t="e">
        <f>ABS(D3-Sheet3!D3)/Sheet3!D3</f>
        <v>#VALUE!</v>
      </c>
      <c r="K3" s="4" t="e">
        <f>ABS(E3-Sheet3!E3)/Sheet3!E3</f>
        <v>#VALUE!</v>
      </c>
      <c r="L3" s="4" t="e">
        <f>ABS(F3-Sheet3!F3)/Sheet3!F3</f>
        <v>#VALUE!</v>
      </c>
    </row>
    <row r="4" spans="1:12" x14ac:dyDescent="0.3">
      <c r="A4" t="s">
        <v>8</v>
      </c>
      <c r="B4" s="1">
        <v>403.59806447</v>
      </c>
      <c r="C4" s="1">
        <v>162365.67158306</v>
      </c>
      <c r="D4" s="1">
        <v>2496.68784911598</v>
      </c>
      <c r="E4" s="3">
        <v>0.51954049582047501</v>
      </c>
      <c r="F4" s="1">
        <v>12066328.015430599</v>
      </c>
      <c r="H4" s="4">
        <f>ABS(B4-Sheet3!B4)/Sheet3!B4</f>
        <v>0.38693492945017183</v>
      </c>
      <c r="I4" s="4">
        <f>ABS(C4-Sheet3!C4)/Sheet3!C4</f>
        <v>0.28651800084783446</v>
      </c>
      <c r="J4" s="4">
        <f>ABS(D4-Sheet3!D4)/Sheet3!D4</f>
        <v>4.427582280686913</v>
      </c>
      <c r="K4" s="4">
        <f>ABS(E4-Sheet3!E4)/Sheet3!E4</f>
        <v>0.13409917363254162</v>
      </c>
      <c r="L4" s="4">
        <f>ABS(F4-Sheet3!F4)/Sheet3!F4</f>
        <v>9.9387546392474102E-2</v>
      </c>
    </row>
    <row r="5" spans="1:12" x14ac:dyDescent="0.3">
      <c r="A5" t="s">
        <v>10</v>
      </c>
      <c r="B5" s="1" t="s">
        <v>12</v>
      </c>
      <c r="C5" s="1" t="s">
        <v>12</v>
      </c>
      <c r="D5" s="1" t="s">
        <v>12</v>
      </c>
      <c r="E5" s="3" t="s">
        <v>12</v>
      </c>
      <c r="F5" s="1" t="s">
        <v>12</v>
      </c>
      <c r="H5" s="4" t="e">
        <f>ABS(B5-Sheet3!B5)/Sheet3!B5</f>
        <v>#VALUE!</v>
      </c>
      <c r="I5" s="4" t="e">
        <f>ABS(C5-Sheet3!C5)/Sheet3!C5</f>
        <v>#VALUE!</v>
      </c>
      <c r="J5" s="4" t="e">
        <f>ABS(D5-Sheet3!D5)/Sheet3!D5</f>
        <v>#VALUE!</v>
      </c>
      <c r="K5" s="4" t="e">
        <f>ABS(E5-Sheet3!E5)/Sheet3!E5</f>
        <v>#VALUE!</v>
      </c>
      <c r="L5" s="4" t="e">
        <f>ABS(F5-Sheet3!F5)/Sheet3!F5</f>
        <v>#VALUE!</v>
      </c>
    </row>
    <row r="6" spans="1:12" x14ac:dyDescent="0.3">
      <c r="A6" t="s">
        <v>9</v>
      </c>
      <c r="B6" s="1">
        <v>734.16894064999997</v>
      </c>
      <c r="C6" s="1">
        <v>299016.39340524498</v>
      </c>
      <c r="D6" s="1">
        <v>10724.528251301999</v>
      </c>
      <c r="E6" s="3">
        <v>0.60671818068135597</v>
      </c>
      <c r="F6" s="1">
        <v>14091029.7463245</v>
      </c>
      <c r="H6" s="4">
        <f>ABS(B6-Sheet3!B6)/Sheet3!B6</f>
        <v>0.16720022360890296</v>
      </c>
      <c r="I6" s="4">
        <f>ABS(C6-Sheet3!C6)/Sheet3!C6</f>
        <v>0.11612846056569118</v>
      </c>
      <c r="J6" s="4">
        <f>ABS(D6-Sheet3!D6)/Sheet3!D6</f>
        <v>12.142804229536765</v>
      </c>
      <c r="K6" s="4">
        <f>ABS(E6-Sheet3!E6)/Sheet3!E6</f>
        <v>0.14475128430444517</v>
      </c>
      <c r="L6" s="4">
        <f>ABS(F6-Sheet3!F6)/Sheet3!F6</f>
        <v>0.44301084343140107</v>
      </c>
    </row>
    <row r="7" spans="1:12" x14ac:dyDescent="0.3">
      <c r="A7" t="s">
        <v>11</v>
      </c>
      <c r="B7" s="1" t="s">
        <v>12</v>
      </c>
      <c r="C7" s="1" t="s">
        <v>12</v>
      </c>
      <c r="D7" s="1" t="s">
        <v>12</v>
      </c>
      <c r="E7" s="3" t="s">
        <v>12</v>
      </c>
      <c r="F7" s="1" t="s">
        <v>12</v>
      </c>
      <c r="G7" s="1" t="s">
        <v>13</v>
      </c>
      <c r="H7" s="4" t="e">
        <f>ABS(B7-Sheet3!B7)/Sheet3!B7</f>
        <v>#VALUE!</v>
      </c>
      <c r="I7" s="4" t="e">
        <f>ABS(C7-Sheet3!C7)/Sheet3!C7</f>
        <v>#VALUE!</v>
      </c>
      <c r="J7" s="4" t="e">
        <f>ABS(D7-Sheet3!D7)/Sheet3!D7</f>
        <v>#VALUE!</v>
      </c>
      <c r="K7" s="4" t="e">
        <f>ABS(E7-Sheet3!E7)/Sheet3!E7</f>
        <v>#VALUE!</v>
      </c>
      <c r="L7" s="4" t="e">
        <f>ABS(F7-Sheet3!F7)/Sheet3!F7</f>
        <v>#VALUE!</v>
      </c>
    </row>
    <row r="8" spans="1:12" x14ac:dyDescent="0.3">
      <c r="H8" s="4"/>
      <c r="I8" s="4"/>
      <c r="J8" s="4"/>
      <c r="K8" s="4"/>
      <c r="L8" s="4"/>
    </row>
    <row r="9" spans="1:12" x14ac:dyDescent="0.3">
      <c r="A9" t="s">
        <v>6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H9" s="4" t="e">
        <f>ABS(B9-Sheet3!B2)/Sheet3!B2</f>
        <v>#VALUE!</v>
      </c>
      <c r="I9" s="4" t="e">
        <f>ABS(C9-Sheet3!C2)/Sheet3!C2</f>
        <v>#VALUE!</v>
      </c>
      <c r="J9" s="4" t="e">
        <f>ABS(D9-Sheet3!D2)/Sheet3!D2</f>
        <v>#VALUE!</v>
      </c>
      <c r="K9" s="4" t="e">
        <f>ABS(E9-Sheet3!E2)/Sheet3!E2</f>
        <v>#VALUE!</v>
      </c>
      <c r="L9" s="4" t="e">
        <f>ABS(F9-Sheet3!F2)/Sheet3!F2</f>
        <v>#VALUE!</v>
      </c>
    </row>
    <row r="10" spans="1:12" x14ac:dyDescent="0.3">
      <c r="A10" t="s">
        <v>7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H10" s="4" t="e">
        <f>ABS(B10-Sheet3!B3)/Sheet3!B3</f>
        <v>#VALUE!</v>
      </c>
      <c r="I10" s="4" t="e">
        <f>ABS(C10-Sheet3!C3)/Sheet3!C3</f>
        <v>#VALUE!</v>
      </c>
      <c r="J10" s="4" t="e">
        <f>ABS(D10-Sheet3!D3)/Sheet3!D3</f>
        <v>#VALUE!</v>
      </c>
      <c r="K10" s="4" t="e">
        <f>ABS(E10-Sheet3!E3)/Sheet3!E3</f>
        <v>#VALUE!</v>
      </c>
      <c r="L10" s="4" t="e">
        <f>ABS(F10-Sheet3!F3)/Sheet3!F3</f>
        <v>#VALUE!</v>
      </c>
    </row>
    <row r="11" spans="1:12" x14ac:dyDescent="0.3">
      <c r="A11" t="s">
        <v>8</v>
      </c>
      <c r="B11">
        <v>443.02423970000001</v>
      </c>
      <c r="C11">
        <v>178882.54728797299</v>
      </c>
      <c r="D11">
        <v>-752.750616916843</v>
      </c>
      <c r="E11">
        <v>0.51182532506888401</v>
      </c>
      <c r="F11">
        <v>11887143.174724801</v>
      </c>
      <c r="H11" s="4">
        <f>ABS(B11-Sheet3!B4)/Sheet3!B4</f>
        <v>0.52242006769759453</v>
      </c>
      <c r="I11" s="4">
        <f>ABS(C11-Sheet3!C4)/Sheet3!C4</f>
        <v>0.2139380436266391</v>
      </c>
      <c r="J11" s="4">
        <f>ABS(D11-Sheet3!D4)/Sheet3!D4</f>
        <v>2.6364143846018324</v>
      </c>
      <c r="K11" s="4">
        <f>ABS(E11-Sheet3!E4)/Sheet3!E4</f>
        <v>0.14695779155185995</v>
      </c>
      <c r="L11" s="4">
        <f>ABS(F11-Sheet3!F4)/Sheet3!F4</f>
        <v>8.3061653202569405E-2</v>
      </c>
    </row>
    <row r="12" spans="1:12" x14ac:dyDescent="0.3">
      <c r="A12" t="s">
        <v>10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H12" s="4" t="e">
        <f>ABS(B12-Sheet3!B5)/Sheet3!B5</f>
        <v>#VALUE!</v>
      </c>
      <c r="I12" s="4" t="e">
        <f>ABS(C12-Sheet3!C5)/Sheet3!C5</f>
        <v>#VALUE!</v>
      </c>
      <c r="J12" s="4" t="e">
        <f>ABS(D12-Sheet3!D5)/Sheet3!D5</f>
        <v>#VALUE!</v>
      </c>
      <c r="K12" s="4" t="e">
        <f>ABS(E12-Sheet3!E5)/Sheet3!E5</f>
        <v>#VALUE!</v>
      </c>
      <c r="L12" s="4" t="e">
        <f>ABS(F12-Sheet3!F5)/Sheet3!F5</f>
        <v>#VALUE!</v>
      </c>
    </row>
    <row r="13" spans="1:12" x14ac:dyDescent="0.3">
      <c r="A13" t="s">
        <v>9</v>
      </c>
      <c r="B13">
        <v>719.38220002000003</v>
      </c>
      <c r="C13">
        <v>291631.67691895697</v>
      </c>
      <c r="D13">
        <v>11229.9014064846</v>
      </c>
      <c r="E13">
        <v>0.51130896040252105</v>
      </c>
      <c r="F13">
        <v>11875150.6053486</v>
      </c>
      <c r="H13" s="4">
        <f>ABS(B13-Sheet3!B6)/Sheet3!B6</f>
        <v>0.14369189192368845</v>
      </c>
      <c r="I13" s="4">
        <f>ABS(C13-Sheet3!C6)/Sheet3!C6</f>
        <v>0.13795716585736167</v>
      </c>
      <c r="J13" s="4">
        <f>ABS(D13-Sheet3!D6)/Sheet3!D6</f>
        <v>12.762134076574265</v>
      </c>
      <c r="K13" s="4">
        <f>ABS(E13-Sheet3!E6)/Sheet3!E6</f>
        <v>3.5266112448073539E-2</v>
      </c>
      <c r="L13" s="4">
        <f>ABS(F13-Sheet3!F6)/Sheet3!F6</f>
        <v>0.21609076124253715</v>
      </c>
    </row>
    <row r="14" spans="1:12" x14ac:dyDescent="0.3">
      <c r="A14" t="s">
        <v>11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H14" s="4" t="e">
        <f>ABS(B14-Sheet3!B7)/Sheet3!B7</f>
        <v>#VALUE!</v>
      </c>
      <c r="I14" s="4" t="e">
        <f>ABS(C14-Sheet3!C7)/Sheet3!C7</f>
        <v>#VALUE!</v>
      </c>
      <c r="J14" s="4" t="e">
        <f>ABS(D14-Sheet3!D7)/Sheet3!D7</f>
        <v>#VALUE!</v>
      </c>
      <c r="K14" s="4" t="e">
        <f>ABS(E14-Sheet3!E7)/Sheet3!E7</f>
        <v>#VALUE!</v>
      </c>
      <c r="L14" s="4" t="e">
        <f>ABS(F14-Sheet3!F7)/Sheet3!F7</f>
        <v>#VALUE!</v>
      </c>
    </row>
    <row r="16" spans="1:12" x14ac:dyDescent="0.3">
      <c r="A16" t="s">
        <v>6</v>
      </c>
      <c r="B16" s="5" t="e">
        <f>ABS(B2-B9)/B9</f>
        <v>#VALUE!</v>
      </c>
      <c r="C16" s="5" t="e">
        <f>ABS(C2-C9)/C9</f>
        <v>#VALUE!</v>
      </c>
      <c r="D16" s="5" t="e">
        <f>ABS(D2-D9)/D9</f>
        <v>#VALUE!</v>
      </c>
      <c r="E16" s="5" t="e">
        <f>ABS(E2-E9)/E9</f>
        <v>#VALUE!</v>
      </c>
      <c r="F16" s="5" t="e">
        <f>ABS(F2-F9)/F9</f>
        <v>#VALUE!</v>
      </c>
    </row>
    <row r="17" spans="1:6" x14ac:dyDescent="0.3">
      <c r="A17" t="s">
        <v>7</v>
      </c>
      <c r="B17" s="5" t="e">
        <f>ABS(B3-B10)/B10</f>
        <v>#VALUE!</v>
      </c>
      <c r="C17" s="5" t="e">
        <f>ABS(C3-C10)/C10</f>
        <v>#VALUE!</v>
      </c>
      <c r="D17" s="5" t="e">
        <f>ABS(D3-D10)/D10</f>
        <v>#VALUE!</v>
      </c>
      <c r="E17" s="5" t="e">
        <f>ABS(E3-E10)/E10</f>
        <v>#VALUE!</v>
      </c>
      <c r="F17" s="5" t="e">
        <f>ABS(F3-F10)/F10</f>
        <v>#VALUE!</v>
      </c>
    </row>
    <row r="18" spans="1:6" x14ac:dyDescent="0.3">
      <c r="A18" t="s">
        <v>8</v>
      </c>
      <c r="B18" s="5">
        <f>ABS(B4-B11)/B11</f>
        <v>8.8993268758156427E-2</v>
      </c>
      <c r="C18" s="5">
        <f>ABS(C4-C11)/C11</f>
        <v>9.2333634305438408E-2</v>
      </c>
      <c r="D18" s="5">
        <f>ABS(D4-D11)/D11</f>
        <v>-4.3167529763602861</v>
      </c>
      <c r="E18" s="5">
        <f>ABS(E4-E11)/E11</f>
        <v>1.5073835493686559E-2</v>
      </c>
      <c r="F18" s="5">
        <f>ABS(F4-F11)/F11</f>
        <v>1.5073835493694831E-2</v>
      </c>
    </row>
    <row r="19" spans="1:6" x14ac:dyDescent="0.3">
      <c r="A19" t="s">
        <v>10</v>
      </c>
      <c r="B19" s="5" t="e">
        <f>ABS(B5-B12)/B12</f>
        <v>#VALUE!</v>
      </c>
      <c r="C19" s="5" t="e">
        <f>ABS(C5-C12)/C12</f>
        <v>#VALUE!</v>
      </c>
      <c r="D19" s="5" t="e">
        <f>ABS(D5-D12)/D12</f>
        <v>#VALUE!</v>
      </c>
      <c r="E19" s="5" t="e">
        <f>ABS(E5-E12)/E12</f>
        <v>#VALUE!</v>
      </c>
      <c r="F19" s="5" t="e">
        <f>ABS(F5-F12)/F12</f>
        <v>#VALUE!</v>
      </c>
    </row>
    <row r="20" spans="1:6" x14ac:dyDescent="0.3">
      <c r="A20" t="s">
        <v>9</v>
      </c>
      <c r="B20" s="5">
        <f>ABS(B6-B13)/B13</f>
        <v>2.055477690383338E-2</v>
      </c>
      <c r="C20" s="5">
        <f>ABS(C6-C13)/C13</f>
        <v>2.5322065710784148E-2</v>
      </c>
      <c r="D20" s="5">
        <f>ABS(D6-D13)/D13</f>
        <v>4.5002457002051459E-2</v>
      </c>
      <c r="E20" s="5">
        <f>ABS(E6-E13)/E13</f>
        <v>0.18659798217446708</v>
      </c>
      <c r="F20" s="5">
        <f>ABS(F6-F13)/F13</f>
        <v>0.18659798217446286</v>
      </c>
    </row>
    <row r="21" spans="1:6" x14ac:dyDescent="0.3">
      <c r="A21" t="s">
        <v>11</v>
      </c>
      <c r="B21" s="5" t="e">
        <f>ABS(B7-B14)/B14</f>
        <v>#VALUE!</v>
      </c>
      <c r="C21" s="5" t="e">
        <f>ABS(C7-C14)/C14</f>
        <v>#VALUE!</v>
      </c>
      <c r="D21" s="5" t="e">
        <f>ABS(D7-D14)/D14</f>
        <v>#VALUE!</v>
      </c>
      <c r="E21" s="5" t="e">
        <f>ABS(E7-E14)/E14</f>
        <v>#VALUE!</v>
      </c>
      <c r="F21" s="5" t="e">
        <f>ABS(F7-F14)/F14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1532-2950-4F0A-8EB9-A2D33DC51FB4}">
  <dimension ref="A1:K7"/>
  <sheetViews>
    <sheetView workbookViewId="0">
      <selection activeCell="B7" sqref="B7"/>
    </sheetView>
  </sheetViews>
  <sheetFormatPr defaultRowHeight="14.4" x14ac:dyDescent="0.3"/>
  <cols>
    <col min="1" max="1" width="19.33203125" bestFit="1" customWidth="1"/>
  </cols>
  <sheetData>
    <row r="1" spans="1:11" ht="57.6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</row>
    <row r="2" spans="1:11" x14ac:dyDescent="0.3">
      <c r="A2" t="s">
        <v>6</v>
      </c>
      <c r="B2">
        <v>675</v>
      </c>
      <c r="C2">
        <v>353407</v>
      </c>
      <c r="D2">
        <v>854</v>
      </c>
      <c r="E2">
        <v>0.52</v>
      </c>
      <c r="F2">
        <v>9580800</v>
      </c>
    </row>
    <row r="3" spans="1:11" x14ac:dyDescent="0.3">
      <c r="A3" t="s">
        <v>7</v>
      </c>
      <c r="B3">
        <v>339</v>
      </c>
      <c r="C3">
        <v>220279</v>
      </c>
      <c r="D3">
        <v>719</v>
      </c>
      <c r="E3">
        <v>0.74</v>
      </c>
      <c r="F3">
        <v>13377800</v>
      </c>
    </row>
    <row r="4" spans="1:11" x14ac:dyDescent="0.3">
      <c r="A4" t="s">
        <v>8</v>
      </c>
      <c r="B4">
        <v>291</v>
      </c>
      <c r="C4">
        <v>227568</v>
      </c>
      <c r="D4">
        <v>460</v>
      </c>
      <c r="E4">
        <v>0.6</v>
      </c>
      <c r="F4">
        <v>10975500</v>
      </c>
    </row>
    <row r="5" spans="1:11" x14ac:dyDescent="0.3">
      <c r="A5" t="s">
        <v>10</v>
      </c>
      <c r="B5">
        <v>632</v>
      </c>
      <c r="C5">
        <v>307138</v>
      </c>
      <c r="D5">
        <v>1015</v>
      </c>
      <c r="E5">
        <v>0.7</v>
      </c>
      <c r="F5">
        <v>12900300</v>
      </c>
    </row>
    <row r="6" spans="1:11" x14ac:dyDescent="0.3">
      <c r="A6" t="s">
        <v>9</v>
      </c>
      <c r="B6">
        <v>629</v>
      </c>
      <c r="C6">
        <v>338303</v>
      </c>
      <c r="D6">
        <v>816</v>
      </c>
      <c r="E6">
        <v>0.53</v>
      </c>
      <c r="F6">
        <v>9765020</v>
      </c>
    </row>
    <row r="7" spans="1:11" x14ac:dyDescent="0.3">
      <c r="A7" t="s">
        <v>11</v>
      </c>
      <c r="B7">
        <v>606</v>
      </c>
      <c r="C7">
        <v>266055</v>
      </c>
      <c r="D7">
        <v>800</v>
      </c>
      <c r="E7">
        <v>0.83</v>
      </c>
      <c r="F7">
        <v>15165300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solutions</vt:lpstr>
      <vt:lpstr>LCOE 0.5-0.85$, Diesel 60-260kL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Bernier</dc:creator>
  <cp:lastModifiedBy>Sebastien Bernier</cp:lastModifiedBy>
  <dcterms:created xsi:type="dcterms:W3CDTF">2021-12-06T20:38:22Z</dcterms:created>
  <dcterms:modified xsi:type="dcterms:W3CDTF">2021-12-08T20:01:56Z</dcterms:modified>
</cp:coreProperties>
</file>