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.porton\code\policy_priority_inference\raw_data\"/>
    </mc:Choice>
  </mc:AlternateContent>
  <xr:revisionPtr revIDLastSave="0" documentId="8_{6760C2F7-C00E-4F2E-A43F-F82A8301087F}" xr6:coauthVersionLast="47" xr6:coauthVersionMax="47" xr10:uidLastSave="{00000000-0000-0000-0000-000000000000}"/>
  <bookViews>
    <workbookView xWindow="-120" yWindow="-120" windowWidth="20730" windowHeight="11160" xr2:uid="{62221009-3811-4AC0-AFAB-72B128CB4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O2" i="1"/>
  <c r="N20" i="1"/>
  <c r="N21" i="1"/>
  <c r="N22" i="1"/>
  <c r="N23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<sst xmlns="http://schemas.openxmlformats.org/spreadsheetml/2006/main" count="58" uniqueCount="58">
  <si>
    <t>seriesCode</t>
  </si>
  <si>
    <t>priority</t>
  </si>
  <si>
    <t>seriesName</t>
  </si>
  <si>
    <t>bestBound</t>
  </si>
  <si>
    <t>worstBound</t>
  </si>
  <si>
    <t>instrumental</t>
  </si>
  <si>
    <t>invert</t>
  </si>
  <si>
    <t>pri1_GDHI</t>
  </si>
  <si>
    <t>Regional gross disposible household income (million pounds)</t>
  </si>
  <si>
    <t>pri1_lan_pos</t>
  </si>
  <si>
    <t>Landlord possesion claims per 10,000 households</t>
  </si>
  <si>
    <t>pri1_low_chi</t>
  </si>
  <si>
    <t>Proportion of children in relative low-income families, aged 0-15 years</t>
  </si>
  <si>
    <t>pri2_aff_hom</t>
  </si>
  <si>
    <t>Number of affordable home delivered (gross)</t>
  </si>
  <si>
    <t>pri2_net_add</t>
  </si>
  <si>
    <t>Net additions to dwelling stock</t>
  </si>
  <si>
    <t>pri3_ofted</t>
  </si>
  <si>
    <t>Percentage of secondary schools rated 'good' or 'outstanding'</t>
  </si>
  <si>
    <t>pri3_good_dev</t>
  </si>
  <si>
    <t xml:space="preserve">Percentage of reception age children with a good level of development </t>
  </si>
  <si>
    <t>pri3_ks4_per</t>
  </si>
  <si>
    <t>Percentage of pupils achieving grades 4 or above in English and Mathematics GCSEs</t>
  </si>
  <si>
    <t>pri3_HE_prog</t>
  </si>
  <si>
    <t>HE progression rate (high tariff) (all pupils)</t>
  </si>
  <si>
    <t>pri3_HE_prog_fsm</t>
  </si>
  <si>
    <t>HE progression rate (high tariff) (FSM pupils)</t>
  </si>
  <si>
    <t>pri4_parks</t>
  </si>
  <si>
    <t xml:space="preserve">Percentage of residents satisfied with parks and open spaces </t>
  </si>
  <si>
    <t>pri4_libs</t>
  </si>
  <si>
    <t>Percentage of residents satisfied with libraries and IDEA stores</t>
  </si>
  <si>
    <t>pri4_leisure</t>
  </si>
  <si>
    <t xml:space="preserve">Percentage of residents satisfied with leisure and sports facilities </t>
  </si>
  <si>
    <t>pri8_sat_runs</t>
  </si>
  <si>
    <t xml:space="preserve">Percentage of residents with overall satisfaction with the way the council runs things </t>
  </si>
  <si>
    <t>pri8_sat_liv</t>
  </si>
  <si>
    <t>Percentage of residents satisfied with their area as a place to live</t>
  </si>
  <si>
    <t>pri8_lis_con</t>
  </si>
  <si>
    <t>Percentage of residents who think the council listens to their concerns</t>
  </si>
  <si>
    <t>pri4_new_ent</t>
  </si>
  <si>
    <t>Annual births of new enterprises</t>
  </si>
  <si>
    <t>pri6_get_on_well</t>
  </si>
  <si>
    <t>Percentage of residents that agree that Tower Hamlets is an area where people from different backgrounds get on well together</t>
  </si>
  <si>
    <t>pri7_co2_emi</t>
  </si>
  <si>
    <t xml:space="preserve">CO2 emissions </t>
  </si>
  <si>
    <t>pri7_recy_rate</t>
  </si>
  <si>
    <t>Metric tonnes of dry recycling from households</t>
  </si>
  <si>
    <t>pri5_ncmp_yr6</t>
  </si>
  <si>
    <t>Percentage of children in yr 6 who are overweight or obese</t>
  </si>
  <si>
    <t>pri5_ncmp_rec</t>
  </si>
  <si>
    <t>Percentage of reception age children who are overweight or obese</t>
  </si>
  <si>
    <t>pri4_bui_surv</t>
  </si>
  <si>
    <t>1-year business survival rate</t>
  </si>
  <si>
    <t>pri_4_tot_emp</t>
  </si>
  <si>
    <t>Total employees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</si>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</sst>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FEFB-244E-4AEF-B25E-9108CEAF517C}">
  <dimension ref="A1:Q25"/>
  <sheetViews>
    <sheetView tabSelected="1" workbookViewId="0">
      <selection activeCell="O2" sqref="O2"/>
    </sheetView>
  </sheetViews>
  <sheetFormatPr defaultRowHeight="15" x14ac:dyDescent="0.25"/>
  <cols>
    <col min="10" max="13" width="16.42578125" customWidth="1"/>
    <col min="14" max="14" width="17.42578125" customWidth="1"/>
  </cols>
  <sheetData>
    <row r="1" spans="1:17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t="s">
        <v>2</v>
      </c>
      <c r="K1" t="s">
        <v>55</v>
      </c>
      <c r="L1" t="s">
        <v>56</v>
      </c>
      <c r="M1" t="s">
        <v>57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7</v>
      </c>
      <c r="B2">
        <v>1</v>
      </c>
      <c r="C2" s="1">
        <v>21749</v>
      </c>
      <c r="D2" s="1">
        <v>22095</v>
      </c>
      <c r="E2" s="1">
        <v>23598</v>
      </c>
      <c r="F2" s="1">
        <v>24474</v>
      </c>
      <c r="G2" s="1">
        <v>24602</v>
      </c>
      <c r="H2" s="1">
        <v>25629</v>
      </c>
      <c r="I2" s="1">
        <v>26246</v>
      </c>
      <c r="J2" t="s">
        <v>8</v>
      </c>
      <c r="K2">
        <f>_xlfn.QUARTILE.INC(C2:I2,1)</f>
        <v>22846.5</v>
      </c>
      <c r="L2">
        <f>_xlfn.QUARTILE.INC(C2:I2,3)</f>
        <v>25115.5</v>
      </c>
      <c r="M2">
        <f>L2-K2</f>
        <v>2269</v>
      </c>
      <c r="N2" s="3">
        <f>L2+(2*M2)</f>
        <v>29653.5</v>
      </c>
      <c r="O2">
        <f>K2-(2*M2)</f>
        <v>18308.5</v>
      </c>
      <c r="P2">
        <v>1</v>
      </c>
      <c r="Q2">
        <v>0</v>
      </c>
    </row>
    <row r="3" spans="1:17" x14ac:dyDescent="0.25">
      <c r="A3" t="s">
        <v>9</v>
      </c>
      <c r="B3">
        <v>1</v>
      </c>
      <c r="C3">
        <v>42.75</v>
      </c>
      <c r="D3">
        <v>36.630000000000003</v>
      </c>
      <c r="E3">
        <v>37.950000000000003</v>
      </c>
      <c r="F3">
        <v>29.45</v>
      </c>
      <c r="G3">
        <v>48.28</v>
      </c>
      <c r="H3">
        <v>20.95</v>
      </c>
      <c r="I3">
        <v>19.68</v>
      </c>
      <c r="J3" t="s">
        <v>10</v>
      </c>
      <c r="K3">
        <f t="shared" ref="K3:K25" si="0">_xlfn.QUARTILE.INC(C3:I3,1)</f>
        <v>25.2</v>
      </c>
      <c r="L3">
        <f t="shared" ref="L3:L25" si="1">_xlfn.QUARTILE.INC(C3:I3,3)</f>
        <v>40.35</v>
      </c>
      <c r="M3">
        <f t="shared" ref="M3:M25" si="2">L3-K3</f>
        <v>15.150000000000002</v>
      </c>
      <c r="N3" s="3">
        <f t="shared" ref="N3:N25" si="3">L3+(2*M3)</f>
        <v>70.650000000000006</v>
      </c>
      <c r="O3">
        <v>0</v>
      </c>
      <c r="P3">
        <v>1</v>
      </c>
      <c r="Q3">
        <v>1</v>
      </c>
    </row>
    <row r="4" spans="1:17" x14ac:dyDescent="0.25">
      <c r="A4" t="s">
        <v>11</v>
      </c>
      <c r="B4">
        <v>1</v>
      </c>
      <c r="C4">
        <v>0.23</v>
      </c>
      <c r="D4">
        <v>0.23</v>
      </c>
      <c r="E4">
        <v>0.23</v>
      </c>
      <c r="F4">
        <v>0.24</v>
      </c>
      <c r="G4">
        <v>0.28000000000000003</v>
      </c>
      <c r="H4">
        <v>0.28000000000000003</v>
      </c>
      <c r="I4">
        <v>0.28999999999999998</v>
      </c>
      <c r="J4" t="s">
        <v>12</v>
      </c>
      <c r="K4">
        <f t="shared" si="0"/>
        <v>0.23</v>
      </c>
      <c r="L4">
        <f t="shared" si="1"/>
        <v>0.28000000000000003</v>
      </c>
      <c r="M4">
        <f t="shared" si="2"/>
        <v>5.0000000000000017E-2</v>
      </c>
      <c r="N4" s="3">
        <f t="shared" si="3"/>
        <v>0.38000000000000006</v>
      </c>
      <c r="O4">
        <f t="shared" ref="O3:O25" si="4">K4-(2*M4)</f>
        <v>0.12999999999999998</v>
      </c>
      <c r="P4">
        <v>1</v>
      </c>
      <c r="Q4">
        <v>1</v>
      </c>
    </row>
    <row r="5" spans="1:17" x14ac:dyDescent="0.25">
      <c r="A5" t="s">
        <v>13</v>
      </c>
      <c r="B5">
        <v>2</v>
      </c>
      <c r="C5">
        <v>897</v>
      </c>
      <c r="D5" s="1">
        <v>1206</v>
      </c>
      <c r="E5">
        <v>355</v>
      </c>
      <c r="F5" s="1">
        <v>1085</v>
      </c>
      <c r="G5">
        <v>850</v>
      </c>
      <c r="H5">
        <v>614</v>
      </c>
      <c r="I5" s="1">
        <v>1676</v>
      </c>
      <c r="J5" t="s">
        <v>14</v>
      </c>
      <c r="K5">
        <f t="shared" si="0"/>
        <v>732</v>
      </c>
      <c r="L5">
        <f t="shared" si="1"/>
        <v>1145.5</v>
      </c>
      <c r="M5">
        <f t="shared" si="2"/>
        <v>413.5</v>
      </c>
      <c r="N5" s="3">
        <f t="shared" si="3"/>
        <v>1972.5</v>
      </c>
      <c r="O5">
        <v>0</v>
      </c>
      <c r="P5">
        <v>1</v>
      </c>
      <c r="Q5">
        <v>0</v>
      </c>
    </row>
    <row r="6" spans="1:17" x14ac:dyDescent="0.25">
      <c r="A6" t="s">
        <v>15</v>
      </c>
      <c r="B6">
        <v>2</v>
      </c>
      <c r="C6">
        <v>660</v>
      </c>
      <c r="D6">
        <v>916</v>
      </c>
      <c r="E6" s="1">
        <v>2394</v>
      </c>
      <c r="F6" s="1">
        <v>4827</v>
      </c>
      <c r="G6" s="1">
        <v>2003</v>
      </c>
      <c r="H6" s="1">
        <v>1524</v>
      </c>
      <c r="I6" s="1">
        <v>4564</v>
      </c>
      <c r="J6" t="s">
        <v>16</v>
      </c>
      <c r="K6">
        <f t="shared" si="0"/>
        <v>1220</v>
      </c>
      <c r="L6">
        <f t="shared" si="1"/>
        <v>3479</v>
      </c>
      <c r="M6">
        <f t="shared" si="2"/>
        <v>2259</v>
      </c>
      <c r="N6" s="3">
        <f t="shared" si="3"/>
        <v>7997</v>
      </c>
      <c r="O6">
        <v>0</v>
      </c>
      <c r="P6">
        <v>1</v>
      </c>
      <c r="Q6">
        <v>0</v>
      </c>
    </row>
    <row r="7" spans="1:17" x14ac:dyDescent="0.25">
      <c r="A7" t="s">
        <v>17</v>
      </c>
      <c r="B7">
        <v>3</v>
      </c>
      <c r="C7">
        <v>88</v>
      </c>
      <c r="D7">
        <v>82</v>
      </c>
      <c r="E7">
        <v>88</v>
      </c>
      <c r="F7">
        <v>82</v>
      </c>
      <c r="G7">
        <v>88</v>
      </c>
      <c r="H7">
        <v>89</v>
      </c>
      <c r="I7">
        <v>90</v>
      </c>
      <c r="J7" t="s">
        <v>18</v>
      </c>
      <c r="K7">
        <f t="shared" si="0"/>
        <v>85</v>
      </c>
      <c r="L7">
        <f t="shared" si="1"/>
        <v>88.5</v>
      </c>
      <c r="M7">
        <f t="shared" si="2"/>
        <v>3.5</v>
      </c>
      <c r="N7" s="3">
        <f t="shared" si="3"/>
        <v>95.5</v>
      </c>
      <c r="O7">
        <f t="shared" si="4"/>
        <v>78</v>
      </c>
      <c r="P7">
        <v>1</v>
      </c>
      <c r="Q7">
        <v>0</v>
      </c>
    </row>
    <row r="8" spans="1:17" x14ac:dyDescent="0.25">
      <c r="A8" t="s">
        <v>19</v>
      </c>
      <c r="B8">
        <v>3</v>
      </c>
      <c r="C8">
        <v>45.9</v>
      </c>
      <c r="D8">
        <v>55</v>
      </c>
      <c r="E8">
        <v>61.6</v>
      </c>
      <c r="F8">
        <v>66.2</v>
      </c>
      <c r="G8">
        <v>68.400000000000006</v>
      </c>
      <c r="H8">
        <v>69.400000000000006</v>
      </c>
      <c r="I8">
        <v>69.900000000000006</v>
      </c>
      <c r="J8" t="s">
        <v>20</v>
      </c>
      <c r="K8">
        <f t="shared" si="0"/>
        <v>58.3</v>
      </c>
      <c r="L8">
        <f t="shared" si="1"/>
        <v>68.900000000000006</v>
      </c>
      <c r="M8">
        <f t="shared" si="2"/>
        <v>10.600000000000009</v>
      </c>
      <c r="N8" s="3">
        <f t="shared" si="3"/>
        <v>90.100000000000023</v>
      </c>
      <c r="O8">
        <f t="shared" si="4"/>
        <v>37.09999999999998</v>
      </c>
      <c r="P8">
        <v>1</v>
      </c>
      <c r="Q8">
        <v>0</v>
      </c>
    </row>
    <row r="9" spans="1:17" x14ac:dyDescent="0.25">
      <c r="A9" t="s">
        <v>21</v>
      </c>
      <c r="B9">
        <v>3</v>
      </c>
      <c r="C9">
        <v>65.099999999999994</v>
      </c>
      <c r="D9">
        <v>60.1</v>
      </c>
      <c r="E9">
        <v>66.900000000000006</v>
      </c>
      <c r="F9">
        <v>63.3</v>
      </c>
      <c r="G9">
        <v>65.2</v>
      </c>
      <c r="H9">
        <v>64.3</v>
      </c>
      <c r="I9">
        <v>67.900000000000006</v>
      </c>
      <c r="J9" t="s">
        <v>22</v>
      </c>
      <c r="K9">
        <f t="shared" si="0"/>
        <v>63.8</v>
      </c>
      <c r="L9">
        <f t="shared" si="1"/>
        <v>66.050000000000011</v>
      </c>
      <c r="M9">
        <f t="shared" si="2"/>
        <v>2.2500000000000142</v>
      </c>
      <c r="N9" s="3">
        <f t="shared" si="3"/>
        <v>70.55000000000004</v>
      </c>
      <c r="O9">
        <f t="shared" si="4"/>
        <v>59.299999999999969</v>
      </c>
      <c r="P9">
        <v>1</v>
      </c>
      <c r="Q9">
        <v>0</v>
      </c>
    </row>
    <row r="10" spans="1:17" x14ac:dyDescent="0.25">
      <c r="A10" t="s">
        <v>23</v>
      </c>
      <c r="B10">
        <v>3</v>
      </c>
      <c r="C10">
        <v>6.2</v>
      </c>
      <c r="D10">
        <v>7.9</v>
      </c>
      <c r="E10">
        <v>9.9</v>
      </c>
      <c r="F10">
        <v>5.7</v>
      </c>
      <c r="G10">
        <v>6.4</v>
      </c>
      <c r="H10">
        <v>8</v>
      </c>
      <c r="I10">
        <v>17</v>
      </c>
      <c r="J10" t="s">
        <v>24</v>
      </c>
      <c r="K10">
        <f t="shared" si="0"/>
        <v>6.3000000000000007</v>
      </c>
      <c r="L10">
        <f t="shared" si="1"/>
        <v>8.9499999999999993</v>
      </c>
      <c r="M10">
        <f t="shared" si="2"/>
        <v>2.6499999999999986</v>
      </c>
      <c r="N10" s="3">
        <f t="shared" si="3"/>
        <v>14.249999999999996</v>
      </c>
      <c r="O10">
        <f t="shared" si="4"/>
        <v>1.0000000000000036</v>
      </c>
      <c r="P10">
        <v>1</v>
      </c>
      <c r="Q10">
        <v>0</v>
      </c>
    </row>
    <row r="11" spans="1:17" x14ac:dyDescent="0.25">
      <c r="A11" t="s">
        <v>25</v>
      </c>
      <c r="B11">
        <v>3</v>
      </c>
      <c r="C11">
        <v>5.2</v>
      </c>
      <c r="D11">
        <v>7.4</v>
      </c>
      <c r="E11">
        <v>8.4</v>
      </c>
      <c r="F11">
        <v>4.0999999999999996</v>
      </c>
      <c r="G11">
        <v>5</v>
      </c>
      <c r="H11">
        <v>6.8</v>
      </c>
      <c r="I11">
        <v>14.4</v>
      </c>
      <c r="J11" t="s">
        <v>26</v>
      </c>
      <c r="K11">
        <f t="shared" si="0"/>
        <v>5.0999999999999996</v>
      </c>
      <c r="L11">
        <f t="shared" si="1"/>
        <v>7.9</v>
      </c>
      <c r="M11">
        <f t="shared" si="2"/>
        <v>2.8000000000000007</v>
      </c>
      <c r="N11" s="3">
        <f t="shared" si="3"/>
        <v>13.500000000000002</v>
      </c>
      <c r="O11">
        <v>0</v>
      </c>
      <c r="P11">
        <v>1</v>
      </c>
      <c r="Q11">
        <v>0</v>
      </c>
    </row>
    <row r="12" spans="1:17" x14ac:dyDescent="0.25">
      <c r="A12" t="s">
        <v>27</v>
      </c>
      <c r="B12">
        <v>4</v>
      </c>
      <c r="C12">
        <v>60</v>
      </c>
      <c r="D12">
        <v>61</v>
      </c>
      <c r="E12">
        <v>64</v>
      </c>
      <c r="F12">
        <v>69</v>
      </c>
      <c r="G12">
        <v>71</v>
      </c>
      <c r="H12">
        <v>64</v>
      </c>
      <c r="I12">
        <v>66</v>
      </c>
      <c r="J12" t="s">
        <v>28</v>
      </c>
      <c r="K12">
        <f t="shared" si="0"/>
        <v>62.5</v>
      </c>
      <c r="L12">
        <f t="shared" si="1"/>
        <v>67.5</v>
      </c>
      <c r="M12">
        <f t="shared" si="2"/>
        <v>5</v>
      </c>
      <c r="N12" s="3">
        <f t="shared" si="3"/>
        <v>77.5</v>
      </c>
      <c r="O12">
        <f t="shared" si="4"/>
        <v>52.5</v>
      </c>
      <c r="P12">
        <v>1</v>
      </c>
      <c r="Q12">
        <v>0</v>
      </c>
    </row>
    <row r="13" spans="1:17" x14ac:dyDescent="0.25">
      <c r="A13" t="s">
        <v>29</v>
      </c>
      <c r="B13">
        <v>4</v>
      </c>
      <c r="C13">
        <v>62</v>
      </c>
      <c r="D13">
        <v>61</v>
      </c>
      <c r="E13">
        <v>63</v>
      </c>
      <c r="F13">
        <v>62</v>
      </c>
      <c r="G13">
        <v>63</v>
      </c>
      <c r="H13">
        <v>67</v>
      </c>
      <c r="I13">
        <v>62</v>
      </c>
      <c r="J13" t="s">
        <v>30</v>
      </c>
      <c r="K13">
        <f t="shared" si="0"/>
        <v>62</v>
      </c>
      <c r="L13">
        <f t="shared" si="1"/>
        <v>63</v>
      </c>
      <c r="M13">
        <f t="shared" si="2"/>
        <v>1</v>
      </c>
      <c r="N13" s="3">
        <f t="shared" si="3"/>
        <v>65</v>
      </c>
      <c r="O13">
        <f t="shared" si="4"/>
        <v>60</v>
      </c>
      <c r="P13">
        <v>1</v>
      </c>
      <c r="Q13">
        <v>0</v>
      </c>
    </row>
    <row r="14" spans="1:17" x14ac:dyDescent="0.25">
      <c r="A14" t="s">
        <v>31</v>
      </c>
      <c r="B14">
        <v>4</v>
      </c>
      <c r="C14">
        <v>49</v>
      </c>
      <c r="D14">
        <v>48</v>
      </c>
      <c r="E14">
        <v>50</v>
      </c>
      <c r="F14">
        <v>61</v>
      </c>
      <c r="G14">
        <v>60</v>
      </c>
      <c r="H14">
        <v>52</v>
      </c>
      <c r="I14">
        <v>53</v>
      </c>
      <c r="J14" t="s">
        <v>32</v>
      </c>
      <c r="K14">
        <f t="shared" si="0"/>
        <v>49.5</v>
      </c>
      <c r="L14">
        <f t="shared" si="1"/>
        <v>56.5</v>
      </c>
      <c r="M14">
        <f t="shared" si="2"/>
        <v>7</v>
      </c>
      <c r="N14" s="3">
        <f t="shared" si="3"/>
        <v>70.5</v>
      </c>
      <c r="O14">
        <f t="shared" si="4"/>
        <v>35.5</v>
      </c>
      <c r="P14">
        <v>1</v>
      </c>
      <c r="Q14">
        <v>0</v>
      </c>
    </row>
    <row r="15" spans="1:17" x14ac:dyDescent="0.25">
      <c r="A15" t="s">
        <v>33</v>
      </c>
      <c r="B15">
        <v>8</v>
      </c>
      <c r="C15">
        <v>64</v>
      </c>
      <c r="D15">
        <v>62</v>
      </c>
      <c r="E15">
        <v>65</v>
      </c>
      <c r="F15">
        <v>71</v>
      </c>
      <c r="G15">
        <v>72</v>
      </c>
      <c r="H15">
        <v>63</v>
      </c>
      <c r="I15">
        <v>60</v>
      </c>
      <c r="J15" t="s">
        <v>34</v>
      </c>
      <c r="K15">
        <f t="shared" si="0"/>
        <v>62.5</v>
      </c>
      <c r="L15">
        <f t="shared" si="1"/>
        <v>68</v>
      </c>
      <c r="M15">
        <f t="shared" si="2"/>
        <v>5.5</v>
      </c>
      <c r="N15" s="3">
        <f t="shared" si="3"/>
        <v>79</v>
      </c>
      <c r="O15">
        <f t="shared" si="4"/>
        <v>51.5</v>
      </c>
      <c r="P15">
        <v>0</v>
      </c>
      <c r="Q15">
        <v>0</v>
      </c>
    </row>
    <row r="16" spans="1:17" x14ac:dyDescent="0.25">
      <c r="A16" t="s">
        <v>35</v>
      </c>
      <c r="B16">
        <v>8</v>
      </c>
      <c r="C16">
        <v>82</v>
      </c>
      <c r="D16">
        <v>79</v>
      </c>
      <c r="E16">
        <v>81</v>
      </c>
      <c r="F16">
        <v>83</v>
      </c>
      <c r="G16">
        <v>83</v>
      </c>
      <c r="H16">
        <v>79</v>
      </c>
      <c r="I16">
        <v>70</v>
      </c>
      <c r="J16" t="s">
        <v>36</v>
      </c>
      <c r="K16">
        <f t="shared" si="0"/>
        <v>79</v>
      </c>
      <c r="L16">
        <f t="shared" si="1"/>
        <v>82.5</v>
      </c>
      <c r="M16">
        <f t="shared" si="2"/>
        <v>3.5</v>
      </c>
      <c r="N16" s="3">
        <f t="shared" si="3"/>
        <v>89.5</v>
      </c>
      <c r="O16">
        <f t="shared" si="4"/>
        <v>72</v>
      </c>
      <c r="P16">
        <v>0</v>
      </c>
      <c r="Q16">
        <v>0</v>
      </c>
    </row>
    <row r="17" spans="1:17" x14ac:dyDescent="0.25">
      <c r="A17" t="s">
        <v>37</v>
      </c>
      <c r="B17">
        <v>8</v>
      </c>
      <c r="C17">
        <v>56</v>
      </c>
      <c r="D17">
        <v>56</v>
      </c>
      <c r="E17">
        <v>55</v>
      </c>
      <c r="F17">
        <v>57</v>
      </c>
      <c r="G17">
        <v>68</v>
      </c>
      <c r="H17">
        <v>59</v>
      </c>
      <c r="I17">
        <v>61</v>
      </c>
      <c r="J17" t="s">
        <v>38</v>
      </c>
      <c r="K17">
        <f t="shared" si="0"/>
        <v>56</v>
      </c>
      <c r="L17">
        <f t="shared" si="1"/>
        <v>60</v>
      </c>
      <c r="M17">
        <f t="shared" si="2"/>
        <v>4</v>
      </c>
      <c r="N17" s="3">
        <f t="shared" si="3"/>
        <v>68</v>
      </c>
      <c r="O17">
        <f t="shared" si="4"/>
        <v>48</v>
      </c>
      <c r="P17">
        <v>0</v>
      </c>
      <c r="Q17">
        <v>0</v>
      </c>
    </row>
    <row r="18" spans="1:17" x14ac:dyDescent="0.25">
      <c r="A18" t="s">
        <v>39</v>
      </c>
      <c r="B18">
        <v>4</v>
      </c>
      <c r="C18" s="1">
        <v>3315</v>
      </c>
      <c r="D18" s="1">
        <v>3460</v>
      </c>
      <c r="E18" s="1">
        <v>3920</v>
      </c>
      <c r="F18" s="1">
        <v>3905</v>
      </c>
      <c r="G18" s="1">
        <v>3360</v>
      </c>
      <c r="H18" s="1">
        <v>3470</v>
      </c>
      <c r="I18" s="1">
        <v>3020</v>
      </c>
      <c r="J18" t="s">
        <v>40</v>
      </c>
      <c r="K18">
        <f t="shared" si="0"/>
        <v>3337.5</v>
      </c>
      <c r="L18">
        <f t="shared" si="1"/>
        <v>3687.5</v>
      </c>
      <c r="M18">
        <f t="shared" si="2"/>
        <v>350</v>
      </c>
      <c r="N18" s="3">
        <f t="shared" si="3"/>
        <v>4387.5</v>
      </c>
      <c r="O18">
        <f t="shared" si="4"/>
        <v>2637.5</v>
      </c>
      <c r="P18">
        <v>1</v>
      </c>
      <c r="Q18">
        <v>0</v>
      </c>
    </row>
    <row r="19" spans="1:17" x14ac:dyDescent="0.25">
      <c r="A19" t="s">
        <v>41</v>
      </c>
      <c r="B19">
        <v>6</v>
      </c>
      <c r="C19">
        <v>81</v>
      </c>
      <c r="D19">
        <v>78</v>
      </c>
      <c r="E19">
        <v>81</v>
      </c>
      <c r="F19">
        <v>87</v>
      </c>
      <c r="G19">
        <v>92</v>
      </c>
      <c r="H19">
        <v>86</v>
      </c>
      <c r="I19">
        <v>78</v>
      </c>
      <c r="J19" t="s">
        <v>42</v>
      </c>
      <c r="K19">
        <f t="shared" si="0"/>
        <v>79.5</v>
      </c>
      <c r="L19">
        <f t="shared" si="1"/>
        <v>86.5</v>
      </c>
      <c r="M19">
        <f t="shared" si="2"/>
        <v>7</v>
      </c>
      <c r="N19" s="3">
        <v>100</v>
      </c>
      <c r="O19">
        <f t="shared" si="4"/>
        <v>65.5</v>
      </c>
      <c r="P19">
        <v>1</v>
      </c>
      <c r="Q19">
        <v>0</v>
      </c>
    </row>
    <row r="20" spans="1:17" x14ac:dyDescent="0.25">
      <c r="A20" t="s">
        <v>43</v>
      </c>
      <c r="B20">
        <v>7</v>
      </c>
      <c r="C20" s="1">
        <v>1888</v>
      </c>
      <c r="D20" s="1">
        <v>1768</v>
      </c>
      <c r="E20" s="1">
        <v>1485</v>
      </c>
      <c r="F20" s="1">
        <v>1292</v>
      </c>
      <c r="G20" s="1">
        <v>1185</v>
      </c>
      <c r="H20" s="1">
        <v>1190</v>
      </c>
      <c r="I20" s="1">
        <v>1129</v>
      </c>
      <c r="J20" t="s">
        <v>44</v>
      </c>
      <c r="K20">
        <f t="shared" si="0"/>
        <v>1187.5</v>
      </c>
      <c r="L20">
        <f t="shared" si="1"/>
        <v>1626.5</v>
      </c>
      <c r="M20">
        <f t="shared" si="2"/>
        <v>439</v>
      </c>
      <c r="N20" s="3">
        <f t="shared" si="3"/>
        <v>2504.5</v>
      </c>
      <c r="O20">
        <f t="shared" si="4"/>
        <v>309.5</v>
      </c>
      <c r="P20">
        <v>1</v>
      </c>
      <c r="Q20">
        <v>1</v>
      </c>
    </row>
    <row r="21" spans="1:17" x14ac:dyDescent="0.25">
      <c r="A21" t="s">
        <v>45</v>
      </c>
      <c r="B21">
        <v>7</v>
      </c>
      <c r="C21" s="1">
        <v>16606</v>
      </c>
      <c r="D21" s="2">
        <v>17968.14</v>
      </c>
      <c r="E21" s="2">
        <v>19146.84</v>
      </c>
      <c r="F21" s="2">
        <v>18589.82</v>
      </c>
      <c r="G21" s="1">
        <v>19465</v>
      </c>
      <c r="H21" s="1">
        <v>17773</v>
      </c>
      <c r="I21" s="1">
        <v>15205</v>
      </c>
      <c r="J21" t="s">
        <v>46</v>
      </c>
      <c r="K21">
        <f t="shared" si="0"/>
        <v>17189.5</v>
      </c>
      <c r="L21">
        <f t="shared" si="1"/>
        <v>18868.330000000002</v>
      </c>
      <c r="M21">
        <f t="shared" si="2"/>
        <v>1678.8300000000017</v>
      </c>
      <c r="N21" s="3">
        <f t="shared" si="3"/>
        <v>22225.990000000005</v>
      </c>
      <c r="O21">
        <f t="shared" si="4"/>
        <v>13831.839999999997</v>
      </c>
      <c r="P21">
        <v>1</v>
      </c>
      <c r="Q21">
        <v>0</v>
      </c>
    </row>
    <row r="22" spans="1:17" x14ac:dyDescent="0.25">
      <c r="A22" t="s">
        <v>47</v>
      </c>
      <c r="B22">
        <v>5</v>
      </c>
      <c r="C22">
        <v>41.37</v>
      </c>
      <c r="D22">
        <v>42.3</v>
      </c>
      <c r="E22">
        <v>41.74</v>
      </c>
      <c r="F22">
        <v>40.950000000000003</v>
      </c>
      <c r="G22">
        <v>42.17</v>
      </c>
      <c r="H22">
        <v>41.63</v>
      </c>
      <c r="I22">
        <v>41.41</v>
      </c>
      <c r="J22" t="s">
        <v>48</v>
      </c>
      <c r="K22">
        <f t="shared" si="0"/>
        <v>41.39</v>
      </c>
      <c r="L22">
        <f t="shared" si="1"/>
        <v>41.954999999999998</v>
      </c>
      <c r="M22">
        <f t="shared" si="2"/>
        <v>0.56499999999999773</v>
      </c>
      <c r="N22" s="3">
        <f t="shared" si="3"/>
        <v>43.084999999999994</v>
      </c>
      <c r="O22">
        <f t="shared" si="4"/>
        <v>40.260000000000005</v>
      </c>
      <c r="P22">
        <v>1</v>
      </c>
      <c r="Q22">
        <v>1</v>
      </c>
    </row>
    <row r="23" spans="1:17" x14ac:dyDescent="0.25">
      <c r="A23" t="s">
        <v>49</v>
      </c>
      <c r="B23">
        <v>5</v>
      </c>
      <c r="C23">
        <v>23.58</v>
      </c>
      <c r="D23">
        <v>23.71</v>
      </c>
      <c r="E23">
        <v>22.4</v>
      </c>
      <c r="F23">
        <v>22.06</v>
      </c>
      <c r="G23">
        <v>23.47</v>
      </c>
      <c r="H23">
        <v>20.78</v>
      </c>
      <c r="I23">
        <v>21.81</v>
      </c>
      <c r="J23" t="s">
        <v>50</v>
      </c>
      <c r="K23">
        <f t="shared" si="0"/>
        <v>21.934999999999999</v>
      </c>
      <c r="L23">
        <f t="shared" si="1"/>
        <v>23.524999999999999</v>
      </c>
      <c r="M23">
        <f t="shared" si="2"/>
        <v>1.5899999999999999</v>
      </c>
      <c r="N23" s="3">
        <f t="shared" si="3"/>
        <v>26.704999999999998</v>
      </c>
      <c r="O23">
        <f t="shared" si="4"/>
        <v>18.754999999999999</v>
      </c>
      <c r="P23">
        <v>1</v>
      </c>
      <c r="Q23">
        <v>1</v>
      </c>
    </row>
    <row r="24" spans="1:17" x14ac:dyDescent="0.25">
      <c r="A24" t="s">
        <v>51</v>
      </c>
      <c r="B24">
        <v>4</v>
      </c>
      <c r="C24">
        <v>89.6</v>
      </c>
      <c r="D24">
        <v>92.1</v>
      </c>
      <c r="E24">
        <v>86.5</v>
      </c>
      <c r="F24">
        <v>89.2</v>
      </c>
      <c r="G24">
        <v>88</v>
      </c>
      <c r="H24">
        <v>94.5</v>
      </c>
      <c r="I24">
        <v>94.5</v>
      </c>
      <c r="J24" t="s">
        <v>52</v>
      </c>
      <c r="K24">
        <f t="shared" si="0"/>
        <v>88.6</v>
      </c>
      <c r="L24">
        <f t="shared" si="1"/>
        <v>93.3</v>
      </c>
      <c r="M24">
        <f t="shared" si="2"/>
        <v>4.7000000000000028</v>
      </c>
      <c r="N24" s="3">
        <v>100</v>
      </c>
      <c r="O24">
        <f t="shared" si="4"/>
        <v>79.199999999999989</v>
      </c>
      <c r="P24">
        <v>1</v>
      </c>
      <c r="Q24">
        <v>0</v>
      </c>
    </row>
    <row r="25" spans="1:17" x14ac:dyDescent="0.25">
      <c r="A25" t="s">
        <v>53</v>
      </c>
      <c r="B25">
        <v>4</v>
      </c>
      <c r="C25">
        <v>250.2</v>
      </c>
      <c r="D25">
        <v>255.5</v>
      </c>
      <c r="E25">
        <v>274.5</v>
      </c>
      <c r="F25">
        <v>277</v>
      </c>
      <c r="G25">
        <v>291.10000000000002</v>
      </c>
      <c r="H25">
        <v>298.2</v>
      </c>
      <c r="I25">
        <v>304.3</v>
      </c>
      <c r="J25" t="s">
        <v>54</v>
      </c>
      <c r="K25">
        <f t="shared" si="0"/>
        <v>265</v>
      </c>
      <c r="L25">
        <f t="shared" si="1"/>
        <v>294.64999999999998</v>
      </c>
      <c r="M25">
        <f t="shared" si="2"/>
        <v>29.649999999999977</v>
      </c>
      <c r="N25" s="3">
        <f t="shared" si="3"/>
        <v>353.94999999999993</v>
      </c>
      <c r="O25">
        <f t="shared" si="4"/>
        <v>205.70000000000005</v>
      </c>
      <c r="P25">
        <v>1</v>
      </c>
      <c r="Q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Porton</dc:creator>
  <cp:lastModifiedBy>Sophie Porton</cp:lastModifiedBy>
  <dcterms:created xsi:type="dcterms:W3CDTF">2023-06-16T10:47:51Z</dcterms:created>
  <dcterms:modified xsi:type="dcterms:W3CDTF">2023-06-16T11:04:13Z</dcterms:modified>
</cp:coreProperties>
</file>