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drawings/drawing7.xml" ContentType="application/vnd.openxmlformats-officedocument.drawing+xml"/>
  <Override PartName="/xl/charts/chartEx6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10.xml" ContentType="application/vnd.openxmlformats-officedocument.drawingml.chart+xml"/>
  <Override PartName="/xl/charts/chartEx7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11.xml" ContentType="application/vnd.openxmlformats-officedocument.drawingml.chart+xml"/>
  <Override PartName="/xl/charts/chartEx8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11.xml" ContentType="application/vnd.openxmlformats-officedocument.drawing+xml"/>
  <Override PartName="/xl/charts/chartEx9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charts/chartEx10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charts/chartEx11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charts/chartEx12.xml" ContentType="application/vnd.ms-office.chartex+xml"/>
  <Override PartName="/xl/charts/style13.xml" ContentType="application/vnd.ms-office.chartstyle+xml"/>
  <Override PartName="/xl/charts/colors13.xml" ContentType="application/vnd.ms-office.chartcolorstyle+xml"/>
  <Override PartName="/xl/charts/chartEx13.xml" ContentType="application/vnd.ms-office.chartex+xml"/>
  <Override PartName="/xl/charts/style14.xml" ContentType="application/vnd.ms-office.chartstyle+xml"/>
  <Override PartName="/xl/charts/colors14.xml" ContentType="application/vnd.ms-office.chartcolorstyle+xml"/>
  <Override PartName="/xl/charts/chartEx14.xml" ContentType="application/vnd.ms-office.chartex+xml"/>
  <Override PartName="/xl/charts/style15.xml" ContentType="application/vnd.ms-office.chartstyle+xml"/>
  <Override PartName="/xl/charts/colors15.xml" ContentType="application/vnd.ms-office.chartcolorstyle+xml"/>
  <Override PartName="/xl/drawings/drawing12.xml" ContentType="application/vnd.openxmlformats-officedocument.drawing+xml"/>
  <Override PartName="/xl/charts/chartEx15.xml" ContentType="application/vnd.ms-office.chartex+xml"/>
  <Override PartName="/xl/charts/style16.xml" ContentType="application/vnd.ms-office.chartstyle+xml"/>
  <Override PartName="/xl/charts/colors16.xml" ContentType="application/vnd.ms-office.chartcolorstyle+xml"/>
  <Override PartName="/xl/drawings/drawing13.xml" ContentType="application/vnd.openxmlformats-officedocument.drawing+xml"/>
  <Override PartName="/xl/charts/chart15.xml" ContentType="application/vnd.openxmlformats-officedocument.drawingml.chart+xml"/>
  <Override PartName="/xl/drawings/drawing14.xml" ContentType="application/vnd.openxmlformats-officedocument.drawing+xml"/>
  <Override PartName="/xl/charts/chartEx16.xml" ContentType="application/vnd.ms-office.chartex+xml"/>
  <Override PartName="/xl/charts/style17.xml" ContentType="application/vnd.ms-office.chartstyle+xml"/>
  <Override PartName="/xl/charts/colors17.xml" ContentType="application/vnd.ms-office.chartcolorstyle+xml"/>
  <Override PartName="/xl/charts/chart16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rayer\Desktop\"/>
    </mc:Choice>
  </mc:AlternateContent>
  <bookViews>
    <workbookView xWindow="0" yWindow="0" windowWidth="28800" windowHeight="12300" tabRatio="672" firstSheet="6" activeTab="16"/>
  </bookViews>
  <sheets>
    <sheet name="contrôle" sheetId="1" r:id="rId1"/>
    <sheet name="RNAi SHOt" sheetId="2" r:id="rId2"/>
    <sheet name="RNAi cherrio" sheetId="3" r:id="rId3"/>
    <sheet name="RNAi Koi" sheetId="4" r:id="rId4"/>
    <sheet name="Feuil5" sheetId="5" r:id="rId5"/>
    <sheet name="cyto D" sheetId="6" r:id="rId6"/>
    <sheet name="RNAi (s)" sheetId="7" r:id="rId7"/>
    <sheet name="RNAi Lamine." sheetId="8" r:id="rId8"/>
    <sheet name="mutants KOI ko" sheetId="9" r:id="rId9"/>
    <sheet name="mutants MSP300 - KASH" sheetId="10" r:id="rId10"/>
    <sheet name="RNAi klar 36721" sheetId="11" r:id="rId11"/>
    <sheet name="bilan Rnai klar" sheetId="13" r:id="rId12"/>
    <sheet name="dfklar-klarm" sheetId="14" r:id="rId13"/>
    <sheet name="bilan" sheetId="15" r:id="rId14"/>
    <sheet name="Feuil1" sheetId="12" r:id="rId15"/>
    <sheet name="ds talin" sheetId="16" r:id="rId16"/>
    <sheet name="rnai KLar 2017" sheetId="17" r:id="rId17"/>
  </sheets>
  <definedNames>
    <definedName name="_xlchart.v1.0" hidden="1">contrôle!$J$5:$J$23</definedName>
    <definedName name="_xlchart.v1.1" hidden="1">contrôle!$M$5:$M$116</definedName>
    <definedName name="_xlchart.v1.10" hidden="1">'RNAi Lamine.'!$I$8:$I$14</definedName>
    <definedName name="_xlchart.v1.11" hidden="1">'RNAi Lamine.'!$K$8:$K$23</definedName>
    <definedName name="_xlchart.v1.12" hidden="1">'RNAi Lamine.'!$P$7:$P$25</definedName>
    <definedName name="_xlchart.v1.13" hidden="1">'RNAi Lamine.'!$R$7:$R$118</definedName>
    <definedName name="_xlchart.v1.14" hidden="1">'bilan Rnai klar'!$D$5:$D$8</definedName>
    <definedName name="_xlchart.v1.15" hidden="1">'bilan Rnai klar'!$E$5:$E$8</definedName>
    <definedName name="_xlchart.v1.16" hidden="1">'bilan Rnai klar'!$D$39</definedName>
    <definedName name="_xlchart.v1.17" hidden="1">'bilan Rnai klar'!$D$39:$D$52</definedName>
    <definedName name="_xlchart.v1.18" hidden="1">'bilan Rnai klar'!$D$53</definedName>
    <definedName name="_xlchart.v1.19" hidden="1">'bilan Rnai klar'!$D$72</definedName>
    <definedName name="_xlchart.v1.2" hidden="1">contrôle!$J$5:$J$23</definedName>
    <definedName name="_xlchart.v1.20" hidden="1">'bilan Rnai klar'!$D$91</definedName>
    <definedName name="_xlchart.v1.21" hidden="1">'bilan Rnai klar'!$E$39:$E$52</definedName>
    <definedName name="_xlchart.v1.22" hidden="1">'bilan Rnai klar'!$E$53:$E$71</definedName>
    <definedName name="_xlchart.v1.23" hidden="1">'bilan Rnai klar'!$E$72:$E$90</definedName>
    <definedName name="_xlchart.v1.24" hidden="1">'bilan Rnai klar'!$E$91:$E$202</definedName>
    <definedName name="_xlchart.v1.25" hidden="1">'bilan Rnai klar'!$D$39</definedName>
    <definedName name="_xlchart.v1.26" hidden="1">'bilan Rnai klar'!$D$39:$D$52</definedName>
    <definedName name="_xlchart.v1.27" hidden="1">'bilan Rnai klar'!$D$53</definedName>
    <definedName name="_xlchart.v1.28" hidden="1">'bilan Rnai klar'!$D$72</definedName>
    <definedName name="_xlchart.v1.29" hidden="1">'bilan Rnai klar'!$D$91</definedName>
    <definedName name="_xlchart.v1.3" hidden="1">contrôle!$M$5:$M$116</definedName>
    <definedName name="_xlchart.v1.30" hidden="1">'bilan Rnai klar'!$E$39:$E$52</definedName>
    <definedName name="_xlchart.v1.31" hidden="1">'bilan Rnai klar'!$E$53:$E$71</definedName>
    <definedName name="_xlchart.v1.32" hidden="1">'bilan Rnai klar'!$E$72:$E$90</definedName>
    <definedName name="_xlchart.v1.33" hidden="1">'bilan Rnai klar'!$E$91:$E$202</definedName>
    <definedName name="_xlchart.v1.34" hidden="1">'bilan Rnai klar'!$D$72:$D$90</definedName>
    <definedName name="_xlchart.v1.35" hidden="1">'bilan Rnai klar'!$E$39:$E$52</definedName>
    <definedName name="_xlchart.v1.36" hidden="1">'bilan Rnai klar'!$E$53:$E$71</definedName>
    <definedName name="_xlchart.v1.37" hidden="1">'bilan Rnai klar'!$E$72:$E$90</definedName>
    <definedName name="_xlchart.v1.38" hidden="1">'bilan Rnai klar'!$E$91:$E$202</definedName>
    <definedName name="_xlchart.v1.39" hidden="1">'bilan Rnai klar'!$E$39:$E$52</definedName>
    <definedName name="_xlchart.v1.4" hidden="1">contrôle!$J$5:$J$23</definedName>
    <definedName name="_xlchart.v1.40" hidden="1">'bilan Rnai klar'!$E$72:$E$90</definedName>
    <definedName name="_xlchart.v1.41" hidden="1">'bilan Rnai klar'!$E$53:$E$71</definedName>
    <definedName name="_xlchart.v1.42" hidden="1">'bilan Rnai klar'!$E$91:$E$202</definedName>
    <definedName name="_xlchart.v1.43" hidden="1">bilan!$B$1:$B$19</definedName>
    <definedName name="_xlchart.v1.44" hidden="1">bilan!$E$1:$E$112</definedName>
    <definedName name="_xlchart.v1.45" hidden="1">bilan!$I$1:$I$14</definedName>
    <definedName name="_xlchart.v1.46" hidden="1">bilan!$J$26:$J$33</definedName>
    <definedName name="_xlchart.v1.47" hidden="1">bilan!$M$1:$M$19</definedName>
    <definedName name="_xlchart.v1.48" hidden="1">bilan!$M$26:$M$55</definedName>
    <definedName name="_xlchart.v1.49" hidden="1">bilan!$P$1:$P$5</definedName>
    <definedName name="_xlchart.v1.5" hidden="1">contrôle!$M$5:$M$116</definedName>
    <definedName name="_xlchart.v1.50" hidden="1">bilan!$P$49</definedName>
    <definedName name="_xlchart.v1.51" hidden="1">bilan!$Q$26:$Q$31</definedName>
    <definedName name="_xlchart.v1.52" hidden="1">bilan!$S$1:$S$4</definedName>
    <definedName name="_xlchart.v1.53" hidden="1">bilan!$T$26:$T$30</definedName>
    <definedName name="_xlchart.v1.54" hidden="1">bilan!$V$1:$V$6</definedName>
    <definedName name="_xlchart.v1.55" hidden="1">'ds talin'!$K$12:$K$16</definedName>
    <definedName name="_xlchart.v1.56" hidden="1">'ds talin'!$M$12:$M$29</definedName>
    <definedName name="_xlchart.v1.6" hidden="1">'RNAi SHOt'!$G$36:$G$42</definedName>
    <definedName name="_xlchart.v1.7" hidden="1">'RNAi SHOt'!$I$36:$I$54</definedName>
    <definedName name="_xlchart.v1.8" hidden="1">'RNAi Koi'!$G$5:$G$12</definedName>
    <definedName name="_xlchart.v1.9" hidden="1">'RNAi Koi'!$I$4:$I$33</definedName>
  </definedNames>
  <calcPr calcId="162913"/>
</workbook>
</file>

<file path=xl/calcChain.xml><?xml version="1.0" encoding="utf-8"?>
<calcChain xmlns="http://schemas.openxmlformats.org/spreadsheetml/2006/main">
  <c r="R7" i="8" l="1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24" i="8"/>
  <c r="R25" i="8"/>
  <c r="R26" i="8"/>
  <c r="R27" i="8"/>
  <c r="R28" i="8"/>
  <c r="R29" i="8"/>
  <c r="R30" i="8"/>
  <c r="R31" i="8"/>
  <c r="R32" i="8"/>
  <c r="R33" i="8"/>
  <c r="R34" i="8"/>
  <c r="R35" i="8"/>
  <c r="R36" i="8"/>
  <c r="R37" i="8"/>
  <c r="R38" i="8"/>
  <c r="R39" i="8"/>
  <c r="R40" i="8"/>
  <c r="R41" i="8"/>
  <c r="R42" i="8"/>
  <c r="R43" i="8"/>
  <c r="R44" i="8"/>
  <c r="R45" i="8"/>
  <c r="R46" i="8"/>
  <c r="R47" i="8"/>
  <c r="R48" i="8"/>
  <c r="R49" i="8"/>
  <c r="R50" i="8"/>
  <c r="R51" i="8"/>
  <c r="R52" i="8"/>
  <c r="R53" i="8"/>
  <c r="R54" i="8"/>
  <c r="R55" i="8"/>
  <c r="R56" i="8"/>
  <c r="R57" i="8"/>
  <c r="R58" i="8"/>
  <c r="R59" i="8"/>
  <c r="R60" i="8"/>
  <c r="R61" i="8"/>
  <c r="R62" i="8"/>
  <c r="R63" i="8"/>
  <c r="R64" i="8"/>
  <c r="R65" i="8"/>
  <c r="R66" i="8"/>
  <c r="R67" i="8"/>
  <c r="R68" i="8"/>
  <c r="R69" i="8"/>
  <c r="R70" i="8"/>
  <c r="R71" i="8"/>
  <c r="R72" i="8"/>
  <c r="R73" i="8"/>
  <c r="R74" i="8"/>
  <c r="R75" i="8"/>
  <c r="R76" i="8"/>
  <c r="R77" i="8"/>
  <c r="R78" i="8"/>
  <c r="R79" i="8"/>
  <c r="R80" i="8"/>
  <c r="R81" i="8"/>
  <c r="R82" i="8"/>
  <c r="R83" i="8"/>
  <c r="R84" i="8"/>
  <c r="R85" i="8"/>
  <c r="R86" i="8"/>
  <c r="R87" i="8"/>
  <c r="R88" i="8"/>
  <c r="R89" i="8"/>
  <c r="R90" i="8"/>
  <c r="R91" i="8"/>
  <c r="R92" i="8"/>
  <c r="R93" i="8"/>
  <c r="R94" i="8"/>
  <c r="R95" i="8"/>
  <c r="R96" i="8"/>
  <c r="R97" i="8"/>
  <c r="R98" i="8"/>
  <c r="R99" i="8"/>
  <c r="R100" i="8"/>
  <c r="R101" i="8"/>
  <c r="R102" i="8"/>
  <c r="R103" i="8"/>
  <c r="R104" i="8"/>
  <c r="R105" i="8"/>
  <c r="R106" i="8"/>
  <c r="R107" i="8"/>
  <c r="R108" i="8"/>
  <c r="R109" i="8"/>
  <c r="R110" i="8"/>
  <c r="R111" i="8"/>
  <c r="R112" i="8"/>
  <c r="R113" i="8"/>
  <c r="R114" i="8"/>
  <c r="R115" i="8"/>
  <c r="R116" i="8"/>
  <c r="R117" i="8"/>
  <c r="R118" i="8"/>
  <c r="P7" i="8"/>
  <c r="P8" i="8"/>
  <c r="P9" i="8"/>
  <c r="P10" i="8"/>
  <c r="P11" i="8"/>
  <c r="P12" i="8"/>
  <c r="P13" i="8"/>
  <c r="P14" i="8"/>
  <c r="P15" i="8"/>
  <c r="P16" i="8"/>
  <c r="P17" i="8"/>
  <c r="P18" i="8"/>
  <c r="P19" i="8"/>
  <c r="P20" i="8"/>
  <c r="P21" i="8"/>
  <c r="P22" i="8"/>
  <c r="P23" i="8"/>
  <c r="P24" i="8"/>
  <c r="P25" i="8"/>
  <c r="K17" i="8"/>
  <c r="K18" i="8"/>
  <c r="K19" i="8"/>
  <c r="K20" i="8"/>
  <c r="K21" i="8"/>
  <c r="K22" i="8"/>
  <c r="K23" i="8"/>
  <c r="K11" i="8"/>
  <c r="K12" i="8"/>
  <c r="K13" i="8"/>
  <c r="K14" i="8"/>
  <c r="K15" i="8"/>
  <c r="K16" i="8"/>
  <c r="K8" i="8"/>
  <c r="K9" i="8"/>
  <c r="K10" i="8"/>
  <c r="I14" i="8"/>
  <c r="I11" i="8"/>
  <c r="I12" i="8"/>
  <c r="I13" i="8"/>
  <c r="I8" i="8"/>
  <c r="I9" i="8"/>
  <c r="I10" i="8"/>
  <c r="F9" i="8" l="1"/>
  <c r="F11" i="8"/>
  <c r="C8" i="8" l="1"/>
  <c r="C9" i="8"/>
  <c r="C10" i="8"/>
  <c r="D20" i="8"/>
  <c r="D21" i="8"/>
  <c r="D22" i="8"/>
  <c r="D23" i="8"/>
  <c r="D24" i="8"/>
  <c r="D25" i="8"/>
  <c r="D38" i="8"/>
  <c r="D37" i="8"/>
  <c r="D36" i="8"/>
  <c r="D31" i="8"/>
  <c r="D33" i="8"/>
  <c r="D34" i="8"/>
  <c r="D35" i="8"/>
  <c r="D32" i="8"/>
  <c r="C5" i="8" l="1"/>
  <c r="D31" i="16" l="1"/>
  <c r="D32" i="16"/>
  <c r="D33" i="16"/>
  <c r="D34" i="16"/>
  <c r="D35" i="16"/>
  <c r="D36" i="16"/>
  <c r="D30" i="16"/>
  <c r="D24" i="16"/>
  <c r="D25" i="16"/>
  <c r="D26" i="16"/>
  <c r="D27" i="16"/>
  <c r="D23" i="16"/>
  <c r="D12" i="16"/>
  <c r="D13" i="16"/>
  <c r="D14" i="16"/>
  <c r="D15" i="16"/>
  <c r="D16" i="16"/>
  <c r="D10" i="16"/>
  <c r="D11" i="16"/>
  <c r="D5" i="16" l="1"/>
  <c r="D6" i="16"/>
  <c r="D7" i="16"/>
  <c r="D4" i="16"/>
  <c r="M26" i="15" l="1"/>
  <c r="D4" i="14"/>
  <c r="D11" i="14"/>
  <c r="E2" i="15"/>
  <c r="E1" i="15"/>
  <c r="B2" i="15"/>
  <c r="B1" i="15"/>
  <c r="D28" i="14" l="1"/>
  <c r="D16" i="14"/>
  <c r="D17" i="14"/>
  <c r="D18" i="14"/>
  <c r="D21" i="14"/>
  <c r="D22" i="14"/>
  <c r="D23" i="14"/>
  <c r="E92" i="13"/>
  <c r="E91" i="13"/>
  <c r="E73" i="13"/>
  <c r="E72" i="13"/>
  <c r="H76" i="11"/>
  <c r="D76" i="11"/>
  <c r="D81" i="11"/>
  <c r="D14" i="11"/>
  <c r="D15" i="11"/>
  <c r="D16" i="11"/>
  <c r="D17" i="11"/>
  <c r="D38" i="11"/>
  <c r="D39" i="11"/>
  <c r="D40" i="11"/>
  <c r="D41" i="11"/>
  <c r="D42" i="11"/>
  <c r="D57" i="11"/>
  <c r="D58" i="11"/>
  <c r="D59" i="11"/>
  <c r="D60" i="11"/>
  <c r="D61" i="11"/>
  <c r="D66" i="11"/>
  <c r="D67" i="11"/>
  <c r="D68" i="11"/>
  <c r="G43" i="11"/>
  <c r="D13" i="11"/>
  <c r="D35" i="11"/>
  <c r="D36" i="11"/>
  <c r="D37" i="11"/>
  <c r="D52" i="11"/>
  <c r="D53" i="11"/>
  <c r="D54" i="11"/>
  <c r="D55" i="11"/>
  <c r="D56" i="11"/>
  <c r="D65" i="11"/>
  <c r="G39" i="11"/>
  <c r="G3" i="11"/>
  <c r="G5" i="11"/>
  <c r="D60" i="10"/>
  <c r="D62" i="10"/>
  <c r="D63" i="10"/>
  <c r="D64" i="10"/>
  <c r="D65" i="10"/>
  <c r="D66" i="10"/>
  <c r="D67" i="10"/>
  <c r="D68" i="10"/>
  <c r="D56" i="10"/>
  <c r="D57" i="10"/>
  <c r="D58" i="10"/>
  <c r="D55" i="10"/>
  <c r="J6" i="1"/>
  <c r="D26" i="11"/>
  <c r="D25" i="11"/>
  <c r="D24" i="11"/>
  <c r="D23" i="11"/>
  <c r="D22" i="11"/>
  <c r="I4" i="4"/>
  <c r="I2" i="4"/>
  <c r="G14" i="11"/>
  <c r="D3" i="11"/>
  <c r="D4" i="11"/>
  <c r="D5" i="11"/>
  <c r="D6" i="11"/>
  <c r="D42" i="10"/>
  <c r="D43" i="10"/>
  <c r="D44" i="10"/>
  <c r="D45" i="10"/>
  <c r="F42" i="10"/>
  <c r="D24" i="10"/>
  <c r="D25" i="10"/>
  <c r="D31" i="10"/>
  <c r="D41" i="10"/>
  <c r="D51" i="10"/>
  <c r="F24" i="10"/>
  <c r="D29" i="9"/>
  <c r="D30" i="9"/>
  <c r="D31" i="9"/>
  <c r="D32" i="9"/>
  <c r="D33" i="9"/>
  <c r="F30" i="9"/>
  <c r="D6" i="9"/>
  <c r="D17" i="9"/>
  <c r="D22" i="9"/>
  <c r="D28" i="9"/>
  <c r="D39" i="9"/>
  <c r="D40" i="9"/>
  <c r="D43" i="9"/>
  <c r="G9" i="9"/>
  <c r="D7" i="1"/>
  <c r="L11" i="6"/>
  <c r="C6" i="8"/>
  <c r="C7" i="8"/>
  <c r="D17" i="8"/>
  <c r="D18" i="8"/>
  <c r="D19" i="8"/>
  <c r="G26" i="7"/>
  <c r="G25" i="7"/>
  <c r="D5" i="6"/>
  <c r="D6" i="6"/>
  <c r="D7" i="6"/>
  <c r="D8" i="6"/>
  <c r="D9" i="6"/>
  <c r="D10" i="6"/>
  <c r="D11" i="6"/>
  <c r="D13" i="6"/>
  <c r="P26" i="7"/>
  <c r="M26" i="7"/>
  <c r="K26" i="7"/>
  <c r="P25" i="7"/>
  <c r="M25" i="7"/>
  <c r="K25" i="7"/>
  <c r="I34" i="2"/>
  <c r="G34" i="2"/>
  <c r="D51" i="1"/>
  <c r="L6" i="6"/>
  <c r="L7" i="6"/>
  <c r="L8" i="6"/>
  <c r="L9" i="6"/>
  <c r="L10" i="6"/>
  <c r="L5" i="6"/>
  <c r="L12" i="6"/>
  <c r="G3" i="4"/>
  <c r="D56" i="4"/>
  <c r="D51" i="4"/>
  <c r="L5" i="1"/>
  <c r="I5" i="1"/>
  <c r="K6" i="1"/>
  <c r="K5" i="1"/>
  <c r="N6" i="1"/>
  <c r="N5" i="1"/>
  <c r="M5" i="1"/>
  <c r="D127" i="1"/>
  <c r="D128" i="1"/>
  <c r="D129" i="1"/>
  <c r="D130" i="1"/>
  <c r="D131" i="1"/>
  <c r="D126" i="1"/>
  <c r="D117" i="1"/>
  <c r="D118" i="1"/>
  <c r="D119" i="1"/>
  <c r="D120" i="1"/>
  <c r="D121" i="1"/>
  <c r="D116" i="1"/>
  <c r="D40" i="4"/>
  <c r="D41" i="4"/>
  <c r="D42" i="4"/>
  <c r="D43" i="4"/>
  <c r="D44" i="4"/>
  <c r="D45" i="4"/>
  <c r="D39" i="4"/>
  <c r="D38" i="4"/>
  <c r="D32" i="4"/>
  <c r="D33" i="4"/>
  <c r="D34" i="4"/>
  <c r="D35" i="4"/>
  <c r="D31" i="4"/>
  <c r="D27" i="4"/>
  <c r="D28" i="4"/>
  <c r="D26" i="4"/>
  <c r="D23" i="4"/>
  <c r="D22" i="4"/>
  <c r="D21" i="4"/>
  <c r="D20" i="4"/>
  <c r="D19" i="4"/>
  <c r="D18" i="4"/>
  <c r="D17" i="4"/>
  <c r="D16" i="4"/>
  <c r="D15" i="4"/>
  <c r="D12" i="4"/>
  <c r="D11" i="4"/>
  <c r="D10" i="4"/>
  <c r="D9" i="4"/>
  <c r="D8" i="4"/>
  <c r="D7" i="4"/>
  <c r="D6" i="4"/>
  <c r="D5" i="4"/>
  <c r="D4" i="4"/>
  <c r="D3" i="4"/>
  <c r="H6" i="3"/>
  <c r="H7" i="3"/>
  <c r="H8" i="3"/>
  <c r="H9" i="3"/>
  <c r="H10" i="3"/>
  <c r="H5" i="3"/>
  <c r="E3" i="3"/>
  <c r="F10" i="2"/>
  <c r="G33" i="2"/>
  <c r="I33" i="2"/>
  <c r="D101" i="1"/>
  <c r="D102" i="1"/>
  <c r="D103" i="1"/>
  <c r="D104" i="1"/>
  <c r="D105" i="1"/>
  <c r="D106" i="1"/>
  <c r="D107" i="1"/>
  <c r="D108" i="1"/>
  <c r="D100" i="1"/>
  <c r="D79" i="1"/>
  <c r="D80" i="1"/>
  <c r="D81" i="1"/>
  <c r="D82" i="1"/>
  <c r="D83" i="1"/>
  <c r="D84" i="1"/>
  <c r="D85" i="1"/>
  <c r="D86" i="1"/>
  <c r="D87" i="1"/>
  <c r="D88" i="1"/>
  <c r="D78" i="1"/>
  <c r="D72" i="2"/>
  <c r="D73" i="2"/>
  <c r="D74" i="2"/>
  <c r="D71" i="2"/>
  <c r="D63" i="2"/>
  <c r="D64" i="2"/>
  <c r="D65" i="2"/>
  <c r="D66" i="2"/>
  <c r="D67" i="2"/>
  <c r="D62" i="2"/>
  <c r="D55" i="2"/>
  <c r="D56" i="2"/>
  <c r="D57" i="2"/>
  <c r="D58" i="2"/>
  <c r="D59" i="2"/>
  <c r="D54" i="2"/>
  <c r="D49" i="2"/>
  <c r="D50" i="2"/>
  <c r="D48" i="2"/>
  <c r="D44" i="2"/>
  <c r="D45" i="2"/>
  <c r="D43" i="2"/>
  <c r="D37" i="2"/>
  <c r="D38" i="2"/>
  <c r="D39" i="2"/>
  <c r="D36" i="2"/>
  <c r="D93" i="1"/>
  <c r="D94" i="1"/>
  <c r="D95" i="1"/>
  <c r="D96" i="1"/>
  <c r="D92" i="1"/>
  <c r="M6" i="1"/>
  <c r="J5" i="1"/>
  <c r="D70" i="1"/>
  <c r="D71" i="1"/>
  <c r="D72" i="1"/>
  <c r="D73" i="1"/>
  <c r="D74" i="1"/>
  <c r="D75" i="1"/>
  <c r="D69" i="1"/>
  <c r="D61" i="1"/>
  <c r="D62" i="1"/>
  <c r="D63" i="1"/>
  <c r="D64" i="1"/>
  <c r="D65" i="1"/>
  <c r="D60" i="1"/>
  <c r="D52" i="1"/>
  <c r="D53" i="1"/>
  <c r="D54" i="1"/>
  <c r="D55" i="1"/>
  <c r="D56" i="1"/>
  <c r="D42" i="1"/>
  <c r="D43" i="1"/>
  <c r="D44" i="1"/>
  <c r="D45" i="1"/>
  <c r="D46" i="1"/>
  <c r="D41" i="1"/>
  <c r="D31" i="1"/>
  <c r="D32" i="1"/>
  <c r="D33" i="1"/>
  <c r="D34" i="1"/>
  <c r="D35" i="1"/>
  <c r="D36" i="1"/>
  <c r="D30" i="1"/>
  <c r="D26" i="1"/>
  <c r="D25" i="1"/>
  <c r="D24" i="1"/>
  <c r="D23" i="1"/>
  <c r="D22" i="1"/>
  <c r="D21" i="1"/>
  <c r="D20" i="1"/>
  <c r="D19" i="1"/>
  <c r="D18" i="1"/>
  <c r="D13" i="1"/>
  <c r="D12" i="1"/>
  <c r="D11" i="1"/>
  <c r="D10" i="1"/>
  <c r="D9" i="1"/>
  <c r="D8" i="1"/>
</calcChain>
</file>

<file path=xl/sharedStrings.xml><?xml version="1.0" encoding="utf-8"?>
<sst xmlns="http://schemas.openxmlformats.org/spreadsheetml/2006/main" count="511" uniqueCount="164">
  <si>
    <t>ANALYSE DE LA POSITION DES NOYAUX</t>
  </si>
  <si>
    <t>2015-02-11 sqhGFP Shot Dcp1_p1</t>
  </si>
  <si>
    <t xml:space="preserve">apoptotique </t>
  </si>
  <si>
    <t>basal</t>
  </si>
  <si>
    <t>apical</t>
  </si>
  <si>
    <t>non apoptotique</t>
  </si>
  <si>
    <t>apoptotique</t>
  </si>
  <si>
    <t>2015-02-11 apG4ZipGFPuasLARFP Dcp1_p1_z8</t>
  </si>
  <si>
    <t>2015-02-11 apG4ZipGFPuasLARFP Dcp1_p2b z8</t>
  </si>
  <si>
    <t>(sans perte de fonction induite)</t>
  </si>
  <si>
    <t>(avec perte de fonction induite)</t>
  </si>
  <si>
    <t>2015-01-20 sqh gfp 40 lamin / p1 dapi lamin sqh gfp dcp1 63x z4</t>
  </si>
  <si>
    <t>2015-01-28 sqhGFP phall-p1 stk_SqhGFP Dcp1 Phall Dapi</t>
  </si>
  <si>
    <t>2015-01-30 sqhGFP phall_p3_sqhGFP Dcp1 Phall dapi</t>
  </si>
  <si>
    <t>2015-02-02 sqgfp gh2av_p3 z5-gH2qv dapi sqhGFP Dcp1</t>
  </si>
  <si>
    <t>moyenne</t>
  </si>
  <si>
    <t>ecart type</t>
  </si>
  <si>
    <t>2015-02-24 apG4aCatRFP EB1GFP Lam555 Dcp1Cy5001 p1</t>
  </si>
  <si>
    <t xml:space="preserve"> 2015-02-24 Msp300YFP lamin Dcp1647001 p1_z8</t>
  </si>
  <si>
    <r>
      <t>2015-02-11 apG4ZipGFP KlarC Dcp1_</t>
    </r>
    <r>
      <rPr>
        <sz val="11"/>
        <color rgb="FFFF0000"/>
        <rFont val="Calibri"/>
        <family val="2"/>
        <scheme val="minor"/>
      </rPr>
      <t>RNAi KOI</t>
    </r>
    <r>
      <rPr>
        <sz val="11"/>
        <color theme="1"/>
        <rFont val="Calibri"/>
        <family val="2"/>
        <scheme val="minor"/>
      </rPr>
      <t>_p3 z8</t>
    </r>
  </si>
  <si>
    <r>
      <t>2015-02-11 apG4ZipGFP gH2Av Dcp1_</t>
    </r>
    <r>
      <rPr>
        <sz val="11"/>
        <color rgb="FFFF0000"/>
        <rFont val="Calibri"/>
        <family val="2"/>
        <scheme val="minor"/>
      </rPr>
      <t>RNAi KOI</t>
    </r>
    <r>
      <rPr>
        <sz val="11"/>
        <color theme="1"/>
        <rFont val="Calibri"/>
        <family val="2"/>
        <scheme val="minor"/>
      </rPr>
      <t>_p2</t>
    </r>
  </si>
  <si>
    <r>
      <t xml:space="preserve">2015-02-11 sqhGFP </t>
    </r>
    <r>
      <rPr>
        <sz val="11"/>
        <color rgb="FFFF0000"/>
        <rFont val="Calibri"/>
        <family val="2"/>
        <scheme val="minor"/>
      </rPr>
      <t>Shot</t>
    </r>
    <r>
      <rPr>
        <sz val="11"/>
        <color theme="1"/>
        <rFont val="Calibri"/>
        <family val="2"/>
        <scheme val="minor"/>
      </rPr>
      <t xml:space="preserve"> Dcp1 p1</t>
    </r>
  </si>
  <si>
    <r>
      <t xml:space="preserve">2015-02-24 apG4zipGFP </t>
    </r>
    <r>
      <rPr>
        <sz val="11"/>
        <color rgb="FFFF0000"/>
        <rFont val="Calibri"/>
        <family val="2"/>
        <scheme val="minor"/>
      </rPr>
      <t>RNAiShot</t>
    </r>
    <r>
      <rPr>
        <sz val="11"/>
        <color theme="1"/>
        <rFont val="Calibri"/>
        <family val="2"/>
        <scheme val="minor"/>
      </rPr>
      <t xml:space="preserve"> a-Shot555 aH2Av555 P1</t>
    </r>
  </si>
  <si>
    <t>2015-02-24 apG4zipGFP RNAiShot a-Shot555 aH2Av555 P1STK</t>
  </si>
  <si>
    <t>apopototique</t>
  </si>
  <si>
    <t>apopotique</t>
  </si>
  <si>
    <t>non aopotique</t>
  </si>
  <si>
    <r>
      <t xml:space="preserve">2015-02-24 apG4zipGFP </t>
    </r>
    <r>
      <rPr>
        <sz val="11"/>
        <color rgb="FFFF0000"/>
        <rFont val="Calibri"/>
        <family val="2"/>
        <scheme val="minor"/>
      </rPr>
      <t>RNAiSho</t>
    </r>
    <r>
      <rPr>
        <sz val="11"/>
        <color theme="1"/>
        <rFont val="Calibri"/>
        <family val="2"/>
        <scheme val="minor"/>
      </rPr>
      <t>t a-Shot555 aH2Av555 p3 stk</t>
    </r>
  </si>
  <si>
    <r>
      <t>2015-02-24 apG4zipGFP</t>
    </r>
    <r>
      <rPr>
        <sz val="11"/>
        <color rgb="FFFF0000"/>
        <rFont val="Calibri"/>
        <family val="2"/>
        <scheme val="minor"/>
      </rPr>
      <t xml:space="preserve"> RNAiShot</t>
    </r>
    <r>
      <rPr>
        <sz val="11"/>
        <color theme="1"/>
        <rFont val="Calibri"/>
        <family val="2"/>
        <scheme val="minor"/>
      </rPr>
      <t xml:space="preserve"> a-Shot555 aH2Av555 p4</t>
    </r>
  </si>
  <si>
    <r>
      <t xml:space="preserve">015-02-24 apG4zipGFP </t>
    </r>
    <r>
      <rPr>
        <sz val="11"/>
        <color rgb="FFFF0000"/>
        <rFont val="Calibri"/>
        <family val="2"/>
        <scheme val="minor"/>
      </rPr>
      <t>RNAiShot</t>
    </r>
    <r>
      <rPr>
        <sz val="11"/>
        <color theme="1"/>
        <rFont val="Calibri"/>
        <family val="2"/>
        <scheme val="minor"/>
      </rPr>
      <t xml:space="preserve"> a-Shot555 aH2Av555 P3</t>
    </r>
  </si>
  <si>
    <r>
      <t xml:space="preserve">2015-02-24 apG4zipGFP </t>
    </r>
    <r>
      <rPr>
        <sz val="11"/>
        <color rgb="FFFF0000"/>
        <rFont val="Calibri"/>
        <family val="2"/>
        <scheme val="minor"/>
      </rPr>
      <t>RNAiShot</t>
    </r>
    <r>
      <rPr>
        <sz val="11"/>
        <color theme="1"/>
        <rFont val="Calibri"/>
        <family val="2"/>
        <scheme val="minor"/>
      </rPr>
      <t xml:space="preserve"> a-Shot555 aH2Av555 p2</t>
    </r>
  </si>
  <si>
    <t>0-19,99%</t>
  </si>
  <si>
    <t>20-39,99</t>
  </si>
  <si>
    <t>40-59,99</t>
  </si>
  <si>
    <t>60-79,99</t>
  </si>
  <si>
    <t>80-100%</t>
  </si>
  <si>
    <t>apopt Shot-i</t>
  </si>
  <si>
    <t>non apopt Shot-i</t>
  </si>
  <si>
    <t>apopt CTL</t>
  </si>
  <si>
    <t>non apopt CTL</t>
  </si>
  <si>
    <t>p1a</t>
  </si>
  <si>
    <t>p1b</t>
  </si>
  <si>
    <t>p2</t>
  </si>
  <si>
    <t>p3a</t>
  </si>
  <si>
    <t>p3b</t>
  </si>
  <si>
    <t>p5b</t>
  </si>
  <si>
    <t>2015-02-11 apG4ZipGFP gH2Av Dcp1 p5-zy</t>
  </si>
  <si>
    <t>2015-02-11 apG4ZipGFP gH2Av Dcp1 p4</t>
  </si>
  <si>
    <t>2015-02-11 apG4ZipGFP gH2Av Dcp1 p3</t>
  </si>
  <si>
    <t>2015-03-03 apG4zipGFP RNAi Cheerio</t>
  </si>
  <si>
    <t>2015-02-25 apG4zipGFP RNAi koi p 3b</t>
  </si>
  <si>
    <t>2015-02-25 apG4zipGFP RNAi koi p4b</t>
  </si>
  <si>
    <t>2015-02-11 apG4ZipGFPuasLARFP Dcp1 p1 z8</t>
  </si>
  <si>
    <t>2015-02-11 apG4ZipGFPuasLARFP Dcp1 p2 z8</t>
  </si>
  <si>
    <t>apo</t>
  </si>
  <si>
    <t>cyto d 2015/04/20 p3 1/1000</t>
  </si>
  <si>
    <t>cyto d 2015/04/23 p2 1/1000</t>
  </si>
  <si>
    <t>cyto d 2015/04/23 p3 1/1001</t>
  </si>
  <si>
    <t>cyto d 2015/04/23 p3 1/1002</t>
  </si>
  <si>
    <t>cyto d 2015/04/23 p3 1/1003</t>
  </si>
  <si>
    <t>cyto d 2015/04/23 p4 1/1004</t>
  </si>
  <si>
    <t xml:space="preserve">DMSO 2015/04/20 </t>
  </si>
  <si>
    <t>p3 stk</t>
  </si>
  <si>
    <t>2015/03/27 p2 z4</t>
  </si>
  <si>
    <t>p3 z6</t>
  </si>
  <si>
    <t>p3 c</t>
  </si>
  <si>
    <t>2015/04/23 p1</t>
  </si>
  <si>
    <t>2015/04/23 p2</t>
  </si>
  <si>
    <t>2015/04/23 p3</t>
  </si>
  <si>
    <t>cyto d 2015/04/23 p5 1/1005</t>
  </si>
  <si>
    <t>RNAi shot</t>
  </si>
  <si>
    <t xml:space="preserve">rnai koi </t>
  </si>
  <si>
    <t>contrôle non</t>
  </si>
  <si>
    <t xml:space="preserve">contrôle oui </t>
  </si>
  <si>
    <t xml:space="preserve">na rnaI lamin </t>
  </si>
  <si>
    <t xml:space="preserve">p4 z2 lamin zip GFP dcp1 Dapi </t>
  </si>
  <si>
    <t xml:space="preserve">p3 z2 lamin zip GFP dcp1 Dapi </t>
  </si>
  <si>
    <t>p1 z8 dapi de-cad dcp1 gh2av</t>
  </si>
  <si>
    <t>p2a z3 dapi de-cad dcp1 gh2av</t>
  </si>
  <si>
    <t>p1a z6 dapi de-cad dcp1 gh2av</t>
  </si>
  <si>
    <t>p2 z8 dapi de-cad dcp1 gh2av</t>
  </si>
  <si>
    <t>p2 z6 dapi de-cad dcp1 gh2av</t>
  </si>
  <si>
    <t>p1b z8 dapi de-cad dcp1 gh2av</t>
  </si>
  <si>
    <t xml:space="preserve">2015.10.14 koimutant </t>
  </si>
  <si>
    <t xml:space="preserve">2015.10.15 koimutant </t>
  </si>
  <si>
    <t xml:space="preserve">2015.10.15 msp300DKASH </t>
  </si>
  <si>
    <t xml:space="preserve">2015.10.16 msp300DKASH </t>
  </si>
  <si>
    <t>2015.10.21 Koi KO 2h</t>
  </si>
  <si>
    <t>p1 z8 dapi dcp1647 gh2av488 phallo</t>
  </si>
  <si>
    <t>p2 z3 dapi dcp1647 gh2av488 phallo</t>
  </si>
  <si>
    <t>2015.10.22 koi KO 2h.lif</t>
  </si>
  <si>
    <t>p1 z6 dapi gh2av488 dcp1647 phallo</t>
  </si>
  <si>
    <t>(tardif)</t>
  </si>
  <si>
    <t>p2 z7 dapi gh2av488 dcp1647 phallo</t>
  </si>
  <si>
    <t>2015,11,10 apg4acatRFP RNAi Klar (A)</t>
  </si>
  <si>
    <t>RNAiKlarA_p3 c_Klar aCat Dcp1 DAPI</t>
  </si>
  <si>
    <t>RNAiKlarA_p1 a_Klar aCat Dcp1 DAPI</t>
  </si>
  <si>
    <t>ca</t>
  </si>
  <si>
    <t>cna</t>
  </si>
  <si>
    <t>2015.12.02 RNAi klar 36721 A apg4acatRFP wp 1h30 29.lif</t>
  </si>
  <si>
    <t xml:space="preserve">p1  generale gH2av 488 klar 488 dcp1IR </t>
  </si>
  <si>
    <t xml:space="preserve">ATTENTION  !!! </t>
  </si>
  <si>
    <t>2015.12.09 MSP300 dKASH 2h 25</t>
  </si>
  <si>
    <t>p4 z3 DE-cad555 dcp1IR DAPI gH2av488</t>
  </si>
  <si>
    <t>p2 z3 DE-cad555 dcp1IR DAPI gH2av488</t>
  </si>
  <si>
    <t>p5 z2.5 DE-cad555 dcp1IR DAPI gH2av488</t>
  </si>
  <si>
    <t>2016-02-19 RNAi Klarsicht 36721 2h</t>
  </si>
  <si>
    <t>p3 bis DAPI Dcp1 gH2av phalloR</t>
  </si>
  <si>
    <t>contrôle</t>
  </si>
  <si>
    <t>n=3</t>
  </si>
  <si>
    <t>n=6</t>
  </si>
  <si>
    <t>n=11</t>
  </si>
  <si>
    <t>p4 z2 stk DAPI Dcp1 gH2av phalloR</t>
  </si>
  <si>
    <t>p6 DAPI Dcp1 gH2av phalloR</t>
  </si>
  <si>
    <t>n=12</t>
  </si>
  <si>
    <t>n=19</t>
  </si>
  <si>
    <t>2016-02-23 RNAi Klarsicht 36721 2h</t>
  </si>
  <si>
    <t>p3 stk z2dapi dcp1 phallo gh2av</t>
  </si>
  <si>
    <t>p4 z2  stk dapi dcp1 phallo gh2av</t>
  </si>
  <si>
    <t>n=14</t>
  </si>
  <si>
    <t>noyaux apoptotiques Rnai KLAR</t>
  </si>
  <si>
    <t>noyaux apoptotiques contrôle</t>
  </si>
  <si>
    <t>noyaux non apoptotiques Rnai KLAR</t>
  </si>
  <si>
    <t>noyaux non apoptotiques contrôle</t>
  </si>
  <si>
    <t>noyaux apoptotiques RNAi klar</t>
  </si>
  <si>
    <t>noyaux non apoptotique RNAi Klar</t>
  </si>
  <si>
    <t>noyaux non apoptotiques contrôles</t>
  </si>
  <si>
    <t>2016-03-25dfklar-klarm</t>
  </si>
  <si>
    <t>p1</t>
  </si>
  <si>
    <t>noyau apoptotique</t>
  </si>
  <si>
    <t>2016-05-20 mutant klar 2h</t>
  </si>
  <si>
    <t>p4 z2  stk dcp1 dapi phallo gh2av</t>
  </si>
  <si>
    <t>NOYAUX APOPTOTIQUE</t>
  </si>
  <si>
    <t>Image 1.czi p2 z2 dcp1 dapi phallo gh2av</t>
  </si>
  <si>
    <t>p11 z2  stk dcp1 dapi phallo gh2av</t>
  </si>
  <si>
    <t>2016-05-27 df-mutant klar 2h</t>
  </si>
  <si>
    <t>p2 stk z2 phallo dapi gh2av dcp1</t>
  </si>
  <si>
    <t>contrôle apo</t>
  </si>
  <si>
    <t>RNAi Klar A</t>
  </si>
  <si>
    <t>RNAi Klar NA</t>
  </si>
  <si>
    <t>contrôle NA+D1:E46</t>
  </si>
  <si>
    <t>mutant klar apo</t>
  </si>
  <si>
    <t>mutant klar NA</t>
  </si>
  <si>
    <t>RNAI Lamin A</t>
  </si>
  <si>
    <t>RNAI Koi A</t>
  </si>
  <si>
    <t>RNAI Koi NA</t>
  </si>
  <si>
    <t xml:space="preserve">mutanr koi a </t>
  </si>
  <si>
    <t xml:space="preserve">mutanr koi na </t>
  </si>
  <si>
    <t>2014-04-29 apg4acatRFP ds Talin</t>
  </si>
  <si>
    <t>2014-04-30 apg4acatRFP ds Talin</t>
  </si>
  <si>
    <t>p6</t>
  </si>
  <si>
    <t xml:space="preserve">p7 </t>
  </si>
  <si>
    <t>APO</t>
  </si>
  <si>
    <t>NON APO</t>
  </si>
  <si>
    <t>RNAi Lamin_p2 z2_Lamin ZipGFP Dcp1 Dapi</t>
  </si>
  <si>
    <t>2015-05-15 apGal4zipGFP RNAiLaminHMC</t>
  </si>
  <si>
    <t>non apo</t>
  </si>
  <si>
    <t>WT</t>
  </si>
  <si>
    <t>2017-01-31 apg4 acat rfp g75 + rnai klar hm 1h 29 fix</t>
  </si>
  <si>
    <t>p4 z2 stk</t>
  </si>
  <si>
    <t>p3 z2 stk</t>
  </si>
  <si>
    <t>2017-01-31 apg4 acatRFP G75 + RNAi klar HM 1h 29 fix !</t>
  </si>
  <si>
    <t>p2 z2 stk</t>
  </si>
  <si>
    <t>p3 dapi phallo RNAi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</si>
</sst>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6"/>
      <name val="Calibri"/>
      <family val="2"/>
      <scheme val="minor"/>
    </font>
    <font>
      <sz val="11"/>
      <color theme="7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theme="5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FFFCC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2">
    <xf numFmtId="0" fontId="0" fillId="0" borderId="0" xfId="0"/>
    <xf numFmtId="0" fontId="2" fillId="0" borderId="0" xfId="0" applyFont="1"/>
    <xf numFmtId="0" fontId="0" fillId="2" borderId="0" xfId="0" applyFill="1"/>
    <xf numFmtId="0" fontId="0" fillId="0" borderId="0" xfId="0" applyFill="1"/>
    <xf numFmtId="9" fontId="0" fillId="2" borderId="0" xfId="1" applyFont="1" applyFill="1"/>
    <xf numFmtId="9" fontId="0" fillId="0" borderId="0" xfId="1" applyFont="1"/>
    <xf numFmtId="9" fontId="0" fillId="0" borderId="0" xfId="0" applyNumberFormat="1"/>
    <xf numFmtId="9" fontId="0" fillId="0" borderId="0" xfId="1" applyFont="1" applyFill="1"/>
    <xf numFmtId="0" fontId="0" fillId="3" borderId="0" xfId="0" applyFill="1"/>
    <xf numFmtId="9" fontId="0" fillId="3" borderId="0" xfId="1" applyFont="1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2" borderId="4" xfId="0" applyFill="1" applyBorder="1"/>
    <xf numFmtId="0" fontId="0" fillId="2" borderId="0" xfId="0" applyFill="1" applyBorder="1"/>
    <xf numFmtId="9" fontId="0" fillId="2" borderId="5" xfId="1" applyFont="1" applyFill="1" applyBorder="1"/>
    <xf numFmtId="9" fontId="0" fillId="0" borderId="5" xfId="1" applyFont="1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9" fontId="4" fillId="2" borderId="0" xfId="1" applyFont="1" applyFill="1"/>
    <xf numFmtId="0" fontId="4" fillId="2" borderId="0" xfId="0" applyFont="1" applyFill="1"/>
    <xf numFmtId="0" fontId="0" fillId="3" borderId="4" xfId="0" applyFill="1" applyBorder="1"/>
    <xf numFmtId="0" fontId="0" fillId="3" borderId="0" xfId="0" applyFill="1" applyBorder="1"/>
    <xf numFmtId="9" fontId="0" fillId="3" borderId="5" xfId="1" applyFont="1" applyFill="1" applyBorder="1"/>
    <xf numFmtId="0" fontId="0" fillId="3" borderId="5" xfId="0" applyFill="1" applyBorder="1"/>
    <xf numFmtId="9" fontId="5" fillId="0" borderId="0" xfId="1" applyFont="1"/>
    <xf numFmtId="9" fontId="6" fillId="0" borderId="0" xfId="1" applyFont="1"/>
    <xf numFmtId="9" fontId="7" fillId="0" borderId="0" xfId="1" applyFont="1"/>
    <xf numFmtId="9" fontId="8" fillId="0" borderId="0" xfId="1" applyFont="1"/>
    <xf numFmtId="9" fontId="0" fillId="0" borderId="0" xfId="1" applyNumberFormat="1" applyFont="1"/>
    <xf numFmtId="14" fontId="0" fillId="0" borderId="0" xfId="0" applyNumberFormat="1"/>
    <xf numFmtId="0" fontId="3" fillId="0" borderId="0" xfId="0" applyFont="1"/>
    <xf numFmtId="0" fontId="0" fillId="4" borderId="0" xfId="0" applyFill="1"/>
    <xf numFmtId="0" fontId="0" fillId="5" borderId="0" xfId="0" applyFill="1"/>
    <xf numFmtId="9" fontId="0" fillId="5" borderId="0" xfId="0" applyNumberFormat="1" applyFill="1"/>
    <xf numFmtId="0" fontId="0" fillId="0" borderId="0" xfId="1" applyNumberFormat="1" applyFont="1" applyFill="1"/>
    <xf numFmtId="9" fontId="1" fillId="2" borderId="0" xfId="1" applyFont="1" applyFill="1"/>
    <xf numFmtId="9" fontId="0" fillId="3" borderId="0" xfId="0" applyNumberFormat="1" applyFont="1" applyFill="1"/>
    <xf numFmtId="9" fontId="0" fillId="3" borderId="0" xfId="0" applyNumberFormat="1" applyFill="1"/>
    <xf numFmtId="0" fontId="0" fillId="6" borderId="0" xfId="0" applyFill="1"/>
    <xf numFmtId="9" fontId="9" fillId="6" borderId="0" xfId="1" applyFont="1" applyFill="1"/>
    <xf numFmtId="9" fontId="9" fillId="2" borderId="0" xfId="1" applyFont="1" applyFill="1"/>
    <xf numFmtId="0" fontId="9" fillId="0" borderId="0" xfId="0" applyFont="1" applyFill="1"/>
    <xf numFmtId="9" fontId="10" fillId="2" borderId="0" xfId="1" applyFont="1" applyFill="1"/>
    <xf numFmtId="9" fontId="10" fillId="0" borderId="0" xfId="1" applyFont="1" applyFill="1"/>
    <xf numFmtId="0" fontId="11" fillId="0" borderId="0" xfId="0" applyFont="1"/>
    <xf numFmtId="9" fontId="4" fillId="0" borderId="0" xfId="1" applyFont="1" applyFill="1"/>
    <xf numFmtId="9" fontId="4" fillId="3" borderId="0" xfId="1" applyFont="1" applyFill="1"/>
    <xf numFmtId="0" fontId="11" fillId="3" borderId="0" xfId="0" applyFont="1" applyFill="1"/>
    <xf numFmtId="9" fontId="0" fillId="7" borderId="0" xfId="0" applyNumberFormat="1" applyFill="1"/>
    <xf numFmtId="9" fontId="0" fillId="8" borderId="0" xfId="0" applyNumberFormat="1" applyFill="1"/>
    <xf numFmtId="9" fontId="10" fillId="3" borderId="0" xfId="1" applyFont="1" applyFill="1"/>
    <xf numFmtId="9" fontId="0" fillId="5" borderId="0" xfId="1" applyFont="1" applyFill="1"/>
    <xf numFmtId="9" fontId="0" fillId="0" borderId="0" xfId="0" applyNumberFormat="1" applyFill="1"/>
    <xf numFmtId="0" fontId="4" fillId="3" borderId="0" xfId="0" applyFont="1" applyFill="1"/>
    <xf numFmtId="0" fontId="4" fillId="9" borderId="0" xfId="0" applyFont="1" applyFill="1"/>
    <xf numFmtId="9" fontId="4" fillId="9" borderId="0" xfId="1" applyFont="1" applyFill="1"/>
    <xf numFmtId="0" fontId="12" fillId="9" borderId="0" xfId="0" applyFont="1" applyFill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9" fontId="0" fillId="7" borderId="13" xfId="0" applyNumberFormat="1" applyFill="1" applyBorder="1"/>
    <xf numFmtId="9" fontId="0" fillId="5" borderId="14" xfId="1" applyFont="1" applyFill="1" applyBorder="1"/>
    <xf numFmtId="0" fontId="0" fillId="10" borderId="0" xfId="0" applyFill="1"/>
    <xf numFmtId="0" fontId="0" fillId="7" borderId="0" xfId="0" applyFill="1"/>
    <xf numFmtId="0" fontId="0" fillId="4" borderId="15" xfId="0" applyFill="1" applyBorder="1"/>
    <xf numFmtId="0" fontId="0" fillId="10" borderId="15" xfId="0" applyFill="1" applyBorder="1"/>
    <xf numFmtId="0" fontId="4" fillId="10" borderId="15" xfId="0" applyFont="1" applyFill="1" applyBorder="1"/>
    <xf numFmtId="0" fontId="0" fillId="7" borderId="15" xfId="0" applyFill="1" applyBorder="1"/>
    <xf numFmtId="0" fontId="0" fillId="5" borderId="15" xfId="0" applyFill="1" applyBorder="1"/>
    <xf numFmtId="9" fontId="0" fillId="4" borderId="0" xfId="1" applyFont="1" applyFill="1"/>
    <xf numFmtId="9" fontId="4" fillId="4" borderId="0" xfId="1" applyFont="1" applyFill="1"/>
    <xf numFmtId="9" fontId="0" fillId="10" borderId="0" xfId="1" applyFont="1" applyFill="1"/>
    <xf numFmtId="9" fontId="4" fillId="10" borderId="0" xfId="1" applyFont="1" applyFill="1"/>
    <xf numFmtId="9" fontId="1" fillId="7" borderId="0" xfId="1" applyFont="1" applyFill="1"/>
    <xf numFmtId="9" fontId="0" fillId="5" borderId="0" xfId="0" applyNumberFormat="1" applyFont="1" applyFill="1"/>
    <xf numFmtId="0" fontId="0" fillId="11" borderId="0" xfId="0" applyFill="1"/>
    <xf numFmtId="9" fontId="0" fillId="11" borderId="0" xfId="1" applyFont="1" applyFill="1"/>
    <xf numFmtId="9" fontId="9" fillId="3" borderId="0" xfId="1" applyFont="1" applyFill="1"/>
    <xf numFmtId="9" fontId="9" fillId="0" borderId="0" xfId="1" applyFont="1" applyFill="1"/>
    <xf numFmtId="9" fontId="0" fillId="2" borderId="0" xfId="0" applyNumberFormat="1" applyFill="1"/>
    <xf numFmtId="0" fontId="0" fillId="12" borderId="15" xfId="0" applyFill="1" applyBorder="1"/>
    <xf numFmtId="9" fontId="0" fillId="12" borderId="15" xfId="0" applyNumberFormat="1" applyFill="1" applyBorder="1"/>
    <xf numFmtId="0" fontId="0" fillId="12" borderId="0" xfId="0" applyFill="1"/>
    <xf numFmtId="0" fontId="9" fillId="0" borderId="0" xfId="0" applyFont="1"/>
    <xf numFmtId="0" fontId="12" fillId="0" borderId="0" xfId="0" applyFont="1"/>
  </cellXfs>
  <cellStyles count="2">
    <cellStyle name="Normal" xfId="0" builtinId="0"/>
    <cellStyle name="Pourcentage" xfId="1" builtinId="5"/>
  </cellStyles>
  <dxfs count="0"/>
  <tableStyles count="0" defaultTableStyle="TableStyleMedium9" defaultPivotStyle="PivotStyleLight16"/>
  <colors>
    <mruColors>
      <color rgb="FFFFFF66"/>
      <color rgb="FFFFFFCC"/>
      <color rgb="FF0000FF"/>
      <color rgb="FFFF5050"/>
      <color rgb="FF00FFFF"/>
      <color rgb="FFCC99FF"/>
      <color rgb="FFFF33CC"/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0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1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12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Ex13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Ex14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Ex15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Ex16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9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2"/>
          <c:order val="0"/>
          <c:tx>
            <c:v>apoptotic nuclei</c:v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contrôle!$K$6</c:f>
                <c:numCache>
                  <c:formatCode>General</c:formatCode>
                  <c:ptCount val="1"/>
                  <c:pt idx="0">
                    <c:v>7.9361641092301385E-2</c:v>
                  </c:pt>
                </c:numCache>
              </c:numRef>
            </c:plus>
            <c:minus>
              <c:numRef>
                <c:f>contrôle!$K$6</c:f>
                <c:numCache>
                  <c:formatCode>General</c:formatCode>
                  <c:ptCount val="1"/>
                  <c:pt idx="0">
                    <c:v>7.9361641092301385E-2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contrôle!$I$5</c:f>
              <c:numCache>
                <c:formatCode>General</c:formatCode>
                <c:ptCount val="1"/>
                <c:pt idx="0">
                  <c:v>9</c:v>
                </c:pt>
              </c:numCache>
            </c:numRef>
          </c:xVal>
          <c:yVal>
            <c:numRef>
              <c:f>contrôle!$K$5</c:f>
              <c:numCache>
                <c:formatCode>0%</c:formatCode>
                <c:ptCount val="1"/>
                <c:pt idx="0">
                  <c:v>0.35376863743151499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89-4C3A-8485-86F2879EBC61}"/>
            </c:ext>
          </c:extLst>
        </c:ser>
        <c:ser>
          <c:idx val="3"/>
          <c:order val="1"/>
          <c:tx>
            <c:v>non apoptotic nuclei</c:v>
          </c:tx>
          <c:spPr>
            <a:ln w="28575">
              <a:noFill/>
            </a:ln>
          </c:spPr>
          <c:dPt>
            <c:idx val="0"/>
            <c:marker>
              <c:symbol val="square"/>
              <c:size val="7"/>
              <c:spPr>
                <a:solidFill>
                  <a:srgbClr val="00B0F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7289-4C3A-8485-86F2879EBC61}"/>
              </c:ext>
            </c:extLst>
          </c:dPt>
          <c:errBars>
            <c:errDir val="y"/>
            <c:errBarType val="both"/>
            <c:errValType val="cust"/>
            <c:noEndCap val="0"/>
            <c:plus>
              <c:numRef>
                <c:f>contrôle!$N$6</c:f>
                <c:numCache>
                  <c:formatCode>General</c:formatCode>
                  <c:ptCount val="1"/>
                  <c:pt idx="0">
                    <c:v>0.11706907564953076</c:v>
                  </c:pt>
                </c:numCache>
              </c:numRef>
            </c:plus>
            <c:minus>
              <c:numRef>
                <c:f>contrôle!$N$6</c:f>
                <c:numCache>
                  <c:formatCode>General</c:formatCode>
                  <c:ptCount val="1"/>
                  <c:pt idx="0">
                    <c:v>0.11706907564953076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contrôle!$L$5</c:f>
              <c:numCache>
                <c:formatCode>General</c:formatCode>
                <c:ptCount val="1"/>
                <c:pt idx="0">
                  <c:v>47.25</c:v>
                </c:pt>
              </c:numCache>
            </c:numRef>
          </c:xVal>
          <c:yVal>
            <c:numRef>
              <c:f>contrôle!$N$5</c:f>
              <c:numCache>
                <c:formatCode>0%</c:formatCode>
                <c:ptCount val="1"/>
                <c:pt idx="0">
                  <c:v>0.68949110337758601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289-4C3A-8485-86F2879EBC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534976"/>
        <c:axId val="87769856"/>
      </c:scatterChart>
      <c:valAx>
        <c:axId val="65534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7769856"/>
        <c:crosses val="autoZero"/>
        <c:crossBetween val="midCat"/>
      </c:valAx>
      <c:valAx>
        <c:axId val="87769856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6553497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44" l="0.70000000000000062" r="0.70000000000000062" t="0.75000000000000344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347875454128392"/>
          <c:y val="2.2002769002143572E-2"/>
          <c:w val="0.69226112230246817"/>
          <c:h val="0.90182166129437491"/>
        </c:manualLayout>
      </c:layout>
      <c:barChart>
        <c:barDir val="col"/>
        <c:grouping val="clustered"/>
        <c:varyColors val="0"/>
        <c:ser>
          <c:idx val="0"/>
          <c:order val="0"/>
          <c:tx>
            <c:v>noyaux apoptotiques</c:v>
          </c:tx>
          <c:spPr>
            <a:ln w="28575">
              <a:noFill/>
            </a:ln>
          </c:spPr>
          <c:invertIfNegative val="0"/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Ref>
              <c:f>'mutants KOI ko'!$G$9</c:f>
              <c:numCache>
                <c:formatCode>0%</c:formatCode>
                <c:ptCount val="1"/>
                <c:pt idx="0">
                  <c:v>0.46459884823815129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13-42FA-8271-E70835E215B0}"/>
            </c:ext>
          </c:extLst>
        </c:ser>
        <c:ser>
          <c:idx val="1"/>
          <c:order val="1"/>
          <c:tx>
            <c:v>noyaux non apoptotiques</c:v>
          </c:tx>
          <c:spPr>
            <a:ln w="28575">
              <a:noFill/>
            </a:ln>
          </c:spPr>
          <c:invertIfNegative val="0"/>
          <c:cat>
            <c:numLit>
              <c:formatCode>General</c:formatCode>
              <c:ptCount val="1"/>
              <c:pt idx="0">
                <c:v>3</c:v>
              </c:pt>
            </c:numLit>
          </c:cat>
          <c:val>
            <c:numRef>
              <c:f>'mutants KOI ko'!$F$30</c:f>
              <c:numCache>
                <c:formatCode>0%</c:formatCode>
                <c:ptCount val="1"/>
                <c:pt idx="0">
                  <c:v>0.5339959678324242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13-42FA-8271-E70835E215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5820416"/>
        <c:axId val="95826304"/>
      </c:barChart>
      <c:catAx>
        <c:axId val="95820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5826304"/>
        <c:crosses val="autoZero"/>
        <c:auto val="1"/>
        <c:lblAlgn val="ctr"/>
        <c:lblOffset val="100"/>
        <c:noMultiLvlLbl val="0"/>
      </c:catAx>
      <c:valAx>
        <c:axId val="95826304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95820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noyaux non apoptotiques M</c:v>
          </c:tx>
          <c:spPr>
            <a:ln w="28575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2</c:v>
              </c:pt>
            </c:numLit>
          </c:cat>
          <c:val>
            <c:numRef>
              <c:f>'mutants MSP300 - KASH'!$F$42</c:f>
              <c:numCache>
                <c:formatCode>0%</c:formatCode>
                <c:ptCount val="1"/>
                <c:pt idx="0">
                  <c:v>0.59619086983517922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B1-41E6-9732-3D74F5511CDA}"/>
            </c:ext>
          </c:extLst>
        </c:ser>
        <c:ser>
          <c:idx val="2"/>
          <c:order val="1"/>
          <c:tx>
            <c:v>noyaux apoptotique WT</c:v>
          </c:tx>
          <c:spPr>
            <a:ln w="28575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3</c:v>
              </c:pt>
            </c:numLit>
          </c:cat>
          <c:val>
            <c:numRef>
              <c:f>'mutants MSP300 - KASH'!$J$52</c:f>
              <c:numCache>
                <c:formatCode>0%</c:formatCode>
                <c:ptCount val="1"/>
                <c:pt idx="0">
                  <c:v>0.69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B1-41E6-9732-3D74F5511CDA}"/>
            </c:ext>
          </c:extLst>
        </c:ser>
        <c:ser>
          <c:idx val="0"/>
          <c:order val="2"/>
          <c:tx>
            <c:v>noyaux apoptotiques M </c:v>
          </c:tx>
          <c:spPr>
            <a:ln w="28575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'mutants MSP300 - KASH'!$F$24</c:f>
              <c:numCache>
                <c:formatCode>0%</c:formatCode>
                <c:ptCount val="1"/>
                <c:pt idx="0">
                  <c:v>0.31911611231868431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1B1-41E6-9732-3D74F5511CDA}"/>
            </c:ext>
          </c:extLst>
        </c:ser>
        <c:ser>
          <c:idx val="3"/>
          <c:order val="3"/>
          <c:tx>
            <c:v>noyaux non apoptotiques WT</c:v>
          </c:tx>
          <c:spPr>
            <a:ln w="28575">
              <a:noFill/>
            </a:ln>
          </c:spPr>
          <c:invertIfNegative val="0"/>
          <c:dLbls>
            <c:dLbl>
              <c:idx val="0"/>
              <c:layout>
                <c:manualLayout>
                  <c:x val="0"/>
                  <c:y val="2.314814814814814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1B1-41E6-9732-3D74F5511CDA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4</c:v>
              </c:pt>
            </c:numLit>
          </c:cat>
          <c:val>
            <c:numRef>
              <c:f>'mutants MSP300 - KASH'!$K$52</c:f>
              <c:numCache>
                <c:formatCode>0%</c:formatCode>
                <c:ptCount val="1"/>
                <c:pt idx="0">
                  <c:v>0.35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1B1-41E6-9732-3D74F5511C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5793152"/>
        <c:axId val="95794688"/>
      </c:barChart>
      <c:catAx>
        <c:axId val="95793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5794688"/>
        <c:crosses val="autoZero"/>
        <c:auto val="1"/>
        <c:lblAlgn val="ctr"/>
        <c:lblOffset val="100"/>
        <c:noMultiLvlLbl val="0"/>
      </c:catAx>
      <c:valAx>
        <c:axId val="9579468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95793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noyaux apoptotiques RNAi</c:v>
          </c:tx>
          <c:spPr>
            <a:ln w="28575">
              <a:noFill/>
            </a:ln>
          </c:spPr>
          <c:invertIfNegative val="0"/>
          <c:cat>
            <c:numLit>
              <c:formatCode>General</c:formatCode>
              <c:ptCount val="1"/>
              <c:pt idx="0">
                <c:v>3</c:v>
              </c:pt>
            </c:numLit>
          </c:cat>
          <c:val>
            <c:numRef>
              <c:f>'RNAi klar 36721'!$G$3</c:f>
              <c:numCache>
                <c:formatCode>0%</c:formatCode>
                <c:ptCount val="1"/>
                <c:pt idx="0">
                  <c:v>0.76264622426531348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32-4833-8559-2E329FEEE065}"/>
            </c:ext>
          </c:extLst>
        </c:ser>
        <c:ser>
          <c:idx val="3"/>
          <c:order val="1"/>
          <c:tx>
            <c:v>apoptotique WT</c:v>
          </c:tx>
          <c:invertIfNegative val="0"/>
          <c:val>
            <c:numRef>
              <c:f>'RNAi klar 36721'!$J$28</c:f>
              <c:numCache>
                <c:formatCode>0%</c:formatCode>
                <c:ptCount val="1"/>
                <c:pt idx="0">
                  <c:v>0.35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32-4833-8559-2E329FEEE065}"/>
            </c:ext>
          </c:extLst>
        </c:ser>
        <c:ser>
          <c:idx val="1"/>
          <c:order val="2"/>
          <c:tx>
            <c:v>noyaux non apoptotiques RNAi </c:v>
          </c:tx>
          <c:spPr>
            <a:ln w="28575">
              <a:noFill/>
            </a:ln>
          </c:spPr>
          <c:invertIfNegative val="0"/>
          <c:cat>
            <c:numLit>
              <c:formatCode>General</c:formatCode>
              <c:ptCount val="1"/>
              <c:pt idx="0">
                <c:v>2</c:v>
              </c:pt>
            </c:numLit>
          </c:cat>
          <c:val>
            <c:numRef>
              <c:f>'RNAi klar 36721'!$G$14</c:f>
              <c:numCache>
                <c:formatCode>0%</c:formatCode>
                <c:ptCount val="1"/>
                <c:pt idx="0">
                  <c:v>0.65132489081148126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32-4833-8559-2E329FEEE065}"/>
            </c:ext>
          </c:extLst>
        </c:ser>
        <c:ser>
          <c:idx val="2"/>
          <c:order val="3"/>
          <c:tx>
            <c:v>non apoptotiques WT</c:v>
          </c:tx>
          <c:invertIfNegative val="0"/>
          <c:val>
            <c:numRef>
              <c:f>'RNAi klar 36721'!$H$28</c:f>
              <c:numCache>
                <c:formatCode>0%</c:formatCode>
                <c:ptCount val="1"/>
                <c:pt idx="0">
                  <c:v>0.69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D32-4833-8559-2E329FEEE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5886720"/>
        <c:axId val="95908992"/>
      </c:barChart>
      <c:catAx>
        <c:axId val="95886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5908992"/>
        <c:crosses val="autoZero"/>
        <c:auto val="1"/>
        <c:lblAlgn val="ctr"/>
        <c:lblOffset val="100"/>
        <c:noMultiLvlLbl val="0"/>
      </c:catAx>
      <c:valAx>
        <c:axId val="95908992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958867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contrôle!$L$7:$L$116</c:f>
              <c:numCache>
                <c:formatCode>General</c:formatCode>
                <c:ptCount val="110"/>
                <c:pt idx="0">
                  <c:v>20</c:v>
                </c:pt>
                <c:pt idx="1">
                  <c:v>20.5</c:v>
                </c:pt>
                <c:pt idx="2">
                  <c:v>21</c:v>
                </c:pt>
                <c:pt idx="3">
                  <c:v>21.5</c:v>
                </c:pt>
                <c:pt idx="4">
                  <c:v>22</c:v>
                </c:pt>
                <c:pt idx="5">
                  <c:v>22.5</c:v>
                </c:pt>
                <c:pt idx="6">
                  <c:v>23</c:v>
                </c:pt>
                <c:pt idx="7">
                  <c:v>23.5</c:v>
                </c:pt>
                <c:pt idx="8">
                  <c:v>24</c:v>
                </c:pt>
                <c:pt idx="9">
                  <c:v>24.5</c:v>
                </c:pt>
                <c:pt idx="10">
                  <c:v>25</c:v>
                </c:pt>
                <c:pt idx="11">
                  <c:v>25.5</c:v>
                </c:pt>
                <c:pt idx="12">
                  <c:v>26</c:v>
                </c:pt>
                <c:pt idx="13">
                  <c:v>26.5</c:v>
                </c:pt>
                <c:pt idx="14">
                  <c:v>27</c:v>
                </c:pt>
                <c:pt idx="15">
                  <c:v>27.5</c:v>
                </c:pt>
                <c:pt idx="16">
                  <c:v>28</c:v>
                </c:pt>
                <c:pt idx="17">
                  <c:v>28.5</c:v>
                </c:pt>
                <c:pt idx="18">
                  <c:v>29</c:v>
                </c:pt>
                <c:pt idx="19">
                  <c:v>29.5</c:v>
                </c:pt>
                <c:pt idx="20">
                  <c:v>30</c:v>
                </c:pt>
                <c:pt idx="21">
                  <c:v>30.5</c:v>
                </c:pt>
                <c:pt idx="22">
                  <c:v>31</c:v>
                </c:pt>
                <c:pt idx="23">
                  <c:v>31.5</c:v>
                </c:pt>
                <c:pt idx="24">
                  <c:v>32</c:v>
                </c:pt>
                <c:pt idx="25">
                  <c:v>32.5</c:v>
                </c:pt>
                <c:pt idx="26">
                  <c:v>33</c:v>
                </c:pt>
                <c:pt idx="27">
                  <c:v>33.5</c:v>
                </c:pt>
                <c:pt idx="28">
                  <c:v>34</c:v>
                </c:pt>
                <c:pt idx="29">
                  <c:v>34.5</c:v>
                </c:pt>
                <c:pt idx="30">
                  <c:v>35</c:v>
                </c:pt>
                <c:pt idx="31">
                  <c:v>35.5</c:v>
                </c:pt>
                <c:pt idx="32">
                  <c:v>36</c:v>
                </c:pt>
                <c:pt idx="33">
                  <c:v>36.5</c:v>
                </c:pt>
                <c:pt idx="34">
                  <c:v>37</c:v>
                </c:pt>
                <c:pt idx="35">
                  <c:v>37.5</c:v>
                </c:pt>
                <c:pt idx="36">
                  <c:v>38</c:v>
                </c:pt>
                <c:pt idx="37">
                  <c:v>38.5</c:v>
                </c:pt>
                <c:pt idx="38">
                  <c:v>39</c:v>
                </c:pt>
                <c:pt idx="39">
                  <c:v>39.5</c:v>
                </c:pt>
                <c:pt idx="40">
                  <c:v>40</c:v>
                </c:pt>
                <c:pt idx="41">
                  <c:v>40.5</c:v>
                </c:pt>
                <c:pt idx="42">
                  <c:v>41</c:v>
                </c:pt>
                <c:pt idx="43">
                  <c:v>41.5</c:v>
                </c:pt>
                <c:pt idx="44">
                  <c:v>42</c:v>
                </c:pt>
                <c:pt idx="45">
                  <c:v>42.5</c:v>
                </c:pt>
                <c:pt idx="46">
                  <c:v>43</c:v>
                </c:pt>
                <c:pt idx="47">
                  <c:v>43.5</c:v>
                </c:pt>
                <c:pt idx="48">
                  <c:v>44</c:v>
                </c:pt>
                <c:pt idx="49">
                  <c:v>44.5</c:v>
                </c:pt>
                <c:pt idx="50">
                  <c:v>45</c:v>
                </c:pt>
                <c:pt idx="51">
                  <c:v>45.5</c:v>
                </c:pt>
                <c:pt idx="52">
                  <c:v>46</c:v>
                </c:pt>
                <c:pt idx="53">
                  <c:v>46.5</c:v>
                </c:pt>
                <c:pt idx="54">
                  <c:v>47</c:v>
                </c:pt>
                <c:pt idx="55">
                  <c:v>47.5</c:v>
                </c:pt>
                <c:pt idx="56">
                  <c:v>48</c:v>
                </c:pt>
                <c:pt idx="57">
                  <c:v>48.5</c:v>
                </c:pt>
                <c:pt idx="58">
                  <c:v>49</c:v>
                </c:pt>
                <c:pt idx="59">
                  <c:v>49.5</c:v>
                </c:pt>
                <c:pt idx="60">
                  <c:v>50</c:v>
                </c:pt>
                <c:pt idx="61">
                  <c:v>50.5</c:v>
                </c:pt>
                <c:pt idx="62">
                  <c:v>51</c:v>
                </c:pt>
                <c:pt idx="63">
                  <c:v>51.5</c:v>
                </c:pt>
                <c:pt idx="64">
                  <c:v>52</c:v>
                </c:pt>
                <c:pt idx="65">
                  <c:v>52.5</c:v>
                </c:pt>
                <c:pt idx="66">
                  <c:v>53</c:v>
                </c:pt>
                <c:pt idx="67">
                  <c:v>53.5</c:v>
                </c:pt>
                <c:pt idx="68">
                  <c:v>54</c:v>
                </c:pt>
                <c:pt idx="69">
                  <c:v>54.5</c:v>
                </c:pt>
                <c:pt idx="70">
                  <c:v>55</c:v>
                </c:pt>
                <c:pt idx="71">
                  <c:v>55.5</c:v>
                </c:pt>
                <c:pt idx="72">
                  <c:v>56</c:v>
                </c:pt>
                <c:pt idx="73">
                  <c:v>56.5</c:v>
                </c:pt>
                <c:pt idx="74">
                  <c:v>57</c:v>
                </c:pt>
                <c:pt idx="75">
                  <c:v>57.5</c:v>
                </c:pt>
                <c:pt idx="76">
                  <c:v>58</c:v>
                </c:pt>
                <c:pt idx="77">
                  <c:v>58.5</c:v>
                </c:pt>
                <c:pt idx="78">
                  <c:v>59</c:v>
                </c:pt>
                <c:pt idx="79">
                  <c:v>59.5</c:v>
                </c:pt>
                <c:pt idx="80">
                  <c:v>60</c:v>
                </c:pt>
                <c:pt idx="81">
                  <c:v>60.5</c:v>
                </c:pt>
                <c:pt idx="82">
                  <c:v>61</c:v>
                </c:pt>
                <c:pt idx="83">
                  <c:v>61.5</c:v>
                </c:pt>
                <c:pt idx="84">
                  <c:v>62</c:v>
                </c:pt>
                <c:pt idx="85">
                  <c:v>62.5</c:v>
                </c:pt>
                <c:pt idx="86">
                  <c:v>63</c:v>
                </c:pt>
                <c:pt idx="87">
                  <c:v>63.5</c:v>
                </c:pt>
                <c:pt idx="88">
                  <c:v>64</c:v>
                </c:pt>
                <c:pt idx="89">
                  <c:v>64.5</c:v>
                </c:pt>
                <c:pt idx="90">
                  <c:v>65</c:v>
                </c:pt>
                <c:pt idx="91">
                  <c:v>65.5</c:v>
                </c:pt>
                <c:pt idx="92">
                  <c:v>66</c:v>
                </c:pt>
                <c:pt idx="93">
                  <c:v>66.5</c:v>
                </c:pt>
                <c:pt idx="94">
                  <c:v>67</c:v>
                </c:pt>
                <c:pt idx="95">
                  <c:v>67.5</c:v>
                </c:pt>
                <c:pt idx="96">
                  <c:v>68</c:v>
                </c:pt>
                <c:pt idx="97">
                  <c:v>68.5</c:v>
                </c:pt>
                <c:pt idx="98">
                  <c:v>69</c:v>
                </c:pt>
                <c:pt idx="99">
                  <c:v>69.5</c:v>
                </c:pt>
                <c:pt idx="100">
                  <c:v>70</c:v>
                </c:pt>
                <c:pt idx="101">
                  <c:v>70.5</c:v>
                </c:pt>
                <c:pt idx="102">
                  <c:v>71</c:v>
                </c:pt>
                <c:pt idx="103">
                  <c:v>71.5</c:v>
                </c:pt>
                <c:pt idx="104">
                  <c:v>72</c:v>
                </c:pt>
                <c:pt idx="105">
                  <c:v>72.5</c:v>
                </c:pt>
                <c:pt idx="106">
                  <c:v>73</c:v>
                </c:pt>
                <c:pt idx="107">
                  <c:v>73.5</c:v>
                </c:pt>
                <c:pt idx="108">
                  <c:v>74</c:v>
                </c:pt>
                <c:pt idx="109">
                  <c:v>74.5</c:v>
                </c:pt>
              </c:numCache>
            </c:numRef>
          </c:xVal>
          <c:yVal>
            <c:numRef>
              <c:f>contrôle!$M$7:$M$116</c:f>
              <c:numCache>
                <c:formatCode>0%</c:formatCode>
                <c:ptCount val="110"/>
                <c:pt idx="0">
                  <c:v>0.57407407407407407</c:v>
                </c:pt>
                <c:pt idx="1">
                  <c:v>0.73214932946719824</c:v>
                </c:pt>
                <c:pt idx="2">
                  <c:v>0.80143112701252228</c:v>
                </c:pt>
                <c:pt idx="3">
                  <c:v>0.83425211319367876</c:v>
                </c:pt>
                <c:pt idx="4">
                  <c:v>0.71633237822349571</c:v>
                </c:pt>
                <c:pt idx="5">
                  <c:v>0.43145161290322581</c:v>
                </c:pt>
                <c:pt idx="6">
                  <c:v>0.68367346938775508</c:v>
                </c:pt>
                <c:pt idx="7">
                  <c:v>0.66415449835138951</c:v>
                </c:pt>
                <c:pt idx="8">
                  <c:v>0.81689029202841357</c:v>
                </c:pt>
                <c:pt idx="9">
                  <c:v>0.71127749181095001</c:v>
                </c:pt>
                <c:pt idx="10">
                  <c:v>0.80344332855093259</c:v>
                </c:pt>
                <c:pt idx="11">
                  <c:v>0.52961672473867594</c:v>
                </c:pt>
                <c:pt idx="12">
                  <c:v>0.90381125226860259</c:v>
                </c:pt>
                <c:pt idx="13">
                  <c:v>0.82964601769911517</c:v>
                </c:pt>
                <c:pt idx="14">
                  <c:v>0.87136929460580914</c:v>
                </c:pt>
                <c:pt idx="15">
                  <c:v>0.80069625761531771</c:v>
                </c:pt>
                <c:pt idx="16">
                  <c:v>0.73238321456848776</c:v>
                </c:pt>
                <c:pt idx="17">
                  <c:v>0.68823124569855465</c:v>
                </c:pt>
                <c:pt idx="18">
                  <c:v>0.76567101388304581</c:v>
                </c:pt>
                <c:pt idx="19">
                  <c:v>0.85046066619418859</c:v>
                </c:pt>
                <c:pt idx="20">
                  <c:v>0.81986970684039084</c:v>
                </c:pt>
                <c:pt idx="21">
                  <c:v>0.74439178515007898</c:v>
                </c:pt>
                <c:pt idx="22">
                  <c:v>0.64302416212003122</c:v>
                </c:pt>
                <c:pt idx="23">
                  <c:v>0.88507936507936502</c:v>
                </c:pt>
                <c:pt idx="24">
                  <c:v>0.68122786304604488</c:v>
                </c:pt>
                <c:pt idx="25">
                  <c:v>0.60785824345146378</c:v>
                </c:pt>
                <c:pt idx="26">
                  <c:v>0.79210526315789476</c:v>
                </c:pt>
                <c:pt idx="27">
                  <c:v>0.70333803479078516</c:v>
                </c:pt>
                <c:pt idx="28">
                  <c:v>0.81515650741350909</c:v>
                </c:pt>
                <c:pt idx="29">
                  <c:v>0.6783542039355992</c:v>
                </c:pt>
                <c:pt idx="30">
                  <c:v>0.78931623931623929</c:v>
                </c:pt>
                <c:pt idx="31">
                  <c:v>0.69668246445497628</c:v>
                </c:pt>
                <c:pt idx="32">
                  <c:v>0.78381502890173416</c:v>
                </c:pt>
                <c:pt idx="33">
                  <c:v>0.70923261390887293</c:v>
                </c:pt>
                <c:pt idx="34">
                  <c:v>0.77896825396825398</c:v>
                </c:pt>
                <c:pt idx="35">
                  <c:v>0.76086235489220566</c:v>
                </c:pt>
                <c:pt idx="36">
                  <c:v>0.53110634385534783</c:v>
                </c:pt>
                <c:pt idx="37">
                  <c:v>0.56243329775880468</c:v>
                </c:pt>
                <c:pt idx="38">
                  <c:v>0.69711090400745579</c:v>
                </c:pt>
                <c:pt idx="39">
                  <c:v>0.76761717469682078</c:v>
                </c:pt>
                <c:pt idx="40">
                  <c:v>0.68704710144927539</c:v>
                </c:pt>
                <c:pt idx="41">
                  <c:v>0.72070844686648494</c:v>
                </c:pt>
                <c:pt idx="42">
                  <c:v>0.76442307692307687</c:v>
                </c:pt>
                <c:pt idx="43">
                  <c:v>0.55330396475770927</c:v>
                </c:pt>
                <c:pt idx="44">
                  <c:v>0.79326923076923073</c:v>
                </c:pt>
                <c:pt idx="45">
                  <c:v>0.48364279398762161</c:v>
                </c:pt>
                <c:pt idx="46">
                  <c:v>0.59733562526858619</c:v>
                </c:pt>
                <c:pt idx="47">
                  <c:v>0.84111741597555645</c:v>
                </c:pt>
                <c:pt idx="48">
                  <c:v>0.62903225806451613</c:v>
                </c:pt>
                <c:pt idx="49">
                  <c:v>0.81203337725076852</c:v>
                </c:pt>
                <c:pt idx="50">
                  <c:v>0.85359589041095885</c:v>
                </c:pt>
                <c:pt idx="51">
                  <c:v>0.6346895074946467</c:v>
                </c:pt>
                <c:pt idx="52">
                  <c:v>0.4971830985915493</c:v>
                </c:pt>
                <c:pt idx="53">
                  <c:v>0.71923828125</c:v>
                </c:pt>
                <c:pt idx="54">
                  <c:v>0.82366589327146167</c:v>
                </c:pt>
                <c:pt idx="55">
                  <c:v>0.51378676470588236</c:v>
                </c:pt>
                <c:pt idx="56">
                  <c:v>0.82965165675446062</c:v>
                </c:pt>
                <c:pt idx="57">
                  <c:v>0.66332497911445276</c:v>
                </c:pt>
                <c:pt idx="58">
                  <c:v>0.6579286635152557</c:v>
                </c:pt>
                <c:pt idx="59">
                  <c:v>0.79844006568144499</c:v>
                </c:pt>
                <c:pt idx="60">
                  <c:v>0.62957157784743989</c:v>
                </c:pt>
                <c:pt idx="61">
                  <c:v>0.75619425173439048</c:v>
                </c:pt>
                <c:pt idx="62">
                  <c:v>0.79489559164733192</c:v>
                </c:pt>
                <c:pt idx="63">
                  <c:v>0.56018518518518523</c:v>
                </c:pt>
                <c:pt idx="64">
                  <c:v>0.70413223140495862</c:v>
                </c:pt>
                <c:pt idx="65">
                  <c:v>0.60359869138495092</c:v>
                </c:pt>
                <c:pt idx="66">
                  <c:v>0.76944140197152244</c:v>
                </c:pt>
                <c:pt idx="67">
                  <c:v>0.46849757673667208</c:v>
                </c:pt>
                <c:pt idx="68">
                  <c:v>0.7701680672268908</c:v>
                </c:pt>
                <c:pt idx="69">
                  <c:v>0.56846289752650181</c:v>
                </c:pt>
                <c:pt idx="70">
                  <c:v>0.34686672550750219</c:v>
                </c:pt>
                <c:pt idx="71">
                  <c:v>0.80984042553191493</c:v>
                </c:pt>
                <c:pt idx="72">
                  <c:v>0.80863428808634286</c:v>
                </c:pt>
                <c:pt idx="73">
                  <c:v>0.62952755905511804</c:v>
                </c:pt>
                <c:pt idx="74">
                  <c:v>0.68233450842146492</c:v>
                </c:pt>
                <c:pt idx="75">
                  <c:v>0.59019118869492937</c:v>
                </c:pt>
                <c:pt idx="76">
                  <c:v>0.56221889055472274</c:v>
                </c:pt>
                <c:pt idx="77">
                  <c:v>0.6830245368052078</c:v>
                </c:pt>
                <c:pt idx="78">
                  <c:v>0.7102713178294574</c:v>
                </c:pt>
                <c:pt idx="79">
                  <c:v>0.68247821878025172</c:v>
                </c:pt>
                <c:pt idx="80">
                  <c:v>0.79376163873370575</c:v>
                </c:pt>
                <c:pt idx="81">
                  <c:v>0.80842745438748909</c:v>
                </c:pt>
                <c:pt idx="82">
                  <c:v>0.51285460992907794</c:v>
                </c:pt>
                <c:pt idx="83">
                  <c:v>0.62941893539211702</c:v>
                </c:pt>
                <c:pt idx="84">
                  <c:v>0.80761602538675126</c:v>
                </c:pt>
                <c:pt idx="85">
                  <c:v>0.64854058376649348</c:v>
                </c:pt>
                <c:pt idx="86">
                  <c:v>0.50020218358269308</c:v>
                </c:pt>
                <c:pt idx="87">
                  <c:v>0.69030927835051559</c:v>
                </c:pt>
                <c:pt idx="88">
                  <c:v>0.60908718788374949</c:v>
                </c:pt>
                <c:pt idx="89">
                  <c:v>0.79378412431751366</c:v>
                </c:pt>
                <c:pt idx="90">
                  <c:v>0.58193849746983262</c:v>
                </c:pt>
                <c:pt idx="91">
                  <c:v>0.74195223260643828</c:v>
                </c:pt>
                <c:pt idx="92">
                  <c:v>0.81549087321164293</c:v>
                </c:pt>
                <c:pt idx="93">
                  <c:v>0.54493032196059576</c:v>
                </c:pt>
                <c:pt idx="94">
                  <c:v>0.68603411513859269</c:v>
                </c:pt>
                <c:pt idx="95">
                  <c:v>0.7375431672422299</c:v>
                </c:pt>
                <c:pt idx="96">
                  <c:v>0.51808406647116334</c:v>
                </c:pt>
                <c:pt idx="97">
                  <c:v>0.47310206133735544</c:v>
                </c:pt>
                <c:pt idx="98">
                  <c:v>0.6585233441910967</c:v>
                </c:pt>
                <c:pt idx="99">
                  <c:v>0.61329305135951662</c:v>
                </c:pt>
                <c:pt idx="100">
                  <c:v>0.34543670264965648</c:v>
                </c:pt>
                <c:pt idx="101">
                  <c:v>0.72500000000000009</c:v>
                </c:pt>
                <c:pt idx="102">
                  <c:v>0.55857933579335795</c:v>
                </c:pt>
                <c:pt idx="103">
                  <c:v>0.73272987136731782</c:v>
                </c:pt>
                <c:pt idx="104">
                  <c:v>0.64915662650602401</c:v>
                </c:pt>
                <c:pt idx="105">
                  <c:v>0.76900393184796856</c:v>
                </c:pt>
                <c:pt idx="106">
                  <c:v>0.59822039698836404</c:v>
                </c:pt>
                <c:pt idx="107">
                  <c:v>0.6901256732495511</c:v>
                </c:pt>
                <c:pt idx="108">
                  <c:v>0.64335664335664344</c:v>
                </c:pt>
                <c:pt idx="109">
                  <c:v>0.77500000000000002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CF-46A7-91F3-C2A09410E345}"/>
            </c:ext>
          </c:extLst>
        </c:ser>
        <c:ser>
          <c:idx val="1"/>
          <c:order val="1"/>
          <c:spPr>
            <a:ln w="28575">
              <a:noFill/>
            </a:ln>
          </c:spPr>
          <c:xVal>
            <c:numRef>
              <c:f>contrôle!$I$7:$I$23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xVal>
          <c:yVal>
            <c:numRef>
              <c:f>contrôle!$J$7:$J$23</c:f>
              <c:numCache>
                <c:formatCode>0%</c:formatCode>
                <c:ptCount val="17"/>
                <c:pt idx="0">
                  <c:v>0.2548108825481088</c:v>
                </c:pt>
                <c:pt idx="1">
                  <c:v>0.26362957430918599</c:v>
                </c:pt>
                <c:pt idx="2">
                  <c:v>0.28440965427266796</c:v>
                </c:pt>
                <c:pt idx="3">
                  <c:v>0.41593886462882096</c:v>
                </c:pt>
                <c:pt idx="4">
                  <c:v>0.43981481481481477</c:v>
                </c:pt>
                <c:pt idx="5">
                  <c:v>0.52014652014652019</c:v>
                </c:pt>
                <c:pt idx="6">
                  <c:v>0.42477876106194684</c:v>
                </c:pt>
                <c:pt idx="7">
                  <c:v>0.27508361204013382</c:v>
                </c:pt>
                <c:pt idx="8">
                  <c:v>0.31583969465648859</c:v>
                </c:pt>
                <c:pt idx="9">
                  <c:v>0.32256297918948529</c:v>
                </c:pt>
                <c:pt idx="10">
                  <c:v>0.3638306968790081</c:v>
                </c:pt>
                <c:pt idx="11">
                  <c:v>0.29885629040278466</c:v>
                </c:pt>
                <c:pt idx="12">
                  <c:v>0.32513110125050421</c:v>
                </c:pt>
                <c:pt idx="13">
                  <c:v>0.48496605237633372</c:v>
                </c:pt>
                <c:pt idx="14">
                  <c:v>0.39146666666666668</c:v>
                </c:pt>
                <c:pt idx="15">
                  <c:v>0.30993071593533483</c:v>
                </c:pt>
                <c:pt idx="16">
                  <c:v>0.32286995515695061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3CF-46A7-91F3-C2A09410E345}"/>
            </c:ext>
          </c:extLst>
        </c:ser>
        <c:ser>
          <c:idx val="2"/>
          <c:order val="2"/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contrôle!$K$6</c:f>
                <c:numCache>
                  <c:formatCode>General</c:formatCode>
                  <c:ptCount val="1"/>
                  <c:pt idx="0">
                    <c:v>7.9361641092301385E-2</c:v>
                  </c:pt>
                </c:numCache>
              </c:numRef>
            </c:plus>
            <c:minus>
              <c:numRef>
                <c:f>contrôle!$K$6</c:f>
                <c:numCache>
                  <c:formatCode>General</c:formatCode>
                  <c:ptCount val="1"/>
                  <c:pt idx="0">
                    <c:v>7.9361641092301385E-2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contrôle!$I$5</c:f>
              <c:numCache>
                <c:formatCode>General</c:formatCode>
                <c:ptCount val="1"/>
                <c:pt idx="0">
                  <c:v>9</c:v>
                </c:pt>
              </c:numCache>
            </c:numRef>
          </c:xVal>
          <c:yVal>
            <c:numRef>
              <c:f>contrôle!$K$5</c:f>
              <c:numCache>
                <c:formatCode>0%</c:formatCode>
                <c:ptCount val="1"/>
                <c:pt idx="0">
                  <c:v>0.35376863743151499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3CF-46A7-91F3-C2A09410E345}"/>
            </c:ext>
          </c:extLst>
        </c:ser>
        <c:ser>
          <c:idx val="3"/>
          <c:order val="3"/>
          <c:spPr>
            <a:ln w="28575">
              <a:noFill/>
            </a:ln>
          </c:spPr>
          <c:dPt>
            <c:idx val="0"/>
            <c:marker>
              <c:symbol val="square"/>
              <c:size val="7"/>
              <c:spPr>
                <a:solidFill>
                  <a:srgbClr val="00B0F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A3CF-46A7-91F3-C2A09410E345}"/>
              </c:ext>
            </c:extLst>
          </c:dPt>
          <c:errBars>
            <c:errDir val="y"/>
            <c:errBarType val="both"/>
            <c:errValType val="cust"/>
            <c:noEndCap val="0"/>
            <c:plus>
              <c:numRef>
                <c:f>contrôle!$N$6</c:f>
                <c:numCache>
                  <c:formatCode>General</c:formatCode>
                  <c:ptCount val="1"/>
                  <c:pt idx="0">
                    <c:v>0.11706907564953076</c:v>
                  </c:pt>
                </c:numCache>
              </c:numRef>
            </c:plus>
            <c:minus>
              <c:numRef>
                <c:f>contrôle!$N$6</c:f>
                <c:numCache>
                  <c:formatCode>General</c:formatCode>
                  <c:ptCount val="1"/>
                  <c:pt idx="0">
                    <c:v>0.11706907564953076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contrôle!$L$5</c:f>
              <c:numCache>
                <c:formatCode>General</c:formatCode>
                <c:ptCount val="1"/>
                <c:pt idx="0">
                  <c:v>47.25</c:v>
                </c:pt>
              </c:numCache>
            </c:numRef>
          </c:xVal>
          <c:yVal>
            <c:numRef>
              <c:f>contrôle!$N$5</c:f>
              <c:numCache>
                <c:formatCode>0%</c:formatCode>
                <c:ptCount val="1"/>
                <c:pt idx="0">
                  <c:v>0.68949110337758601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3CF-46A7-91F3-C2A09410E3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019200"/>
        <c:axId val="96020736"/>
      </c:scatterChart>
      <c:valAx>
        <c:axId val="96019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6020736"/>
        <c:crosses val="autoZero"/>
        <c:crossBetween val="midCat"/>
      </c:valAx>
      <c:valAx>
        <c:axId val="96020736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960192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noyaux apoptotiques RNAi klar</c:v>
          </c:tx>
          <c:spPr>
            <a:ln w="28575">
              <a:noFill/>
            </a:ln>
          </c:spPr>
          <c:xVal>
            <c:numRef>
              <c:f>'RNAi klar 36721'!$P$15:$P$17</c:f>
              <c:numCache>
                <c:formatCode>General</c:formatCode>
                <c:ptCount val="3"/>
                <c:pt idx="0">
                  <c:v>1</c:v>
                </c:pt>
                <c:pt idx="1">
                  <c:v>1.5</c:v>
                </c:pt>
                <c:pt idx="2">
                  <c:v>2</c:v>
                </c:pt>
              </c:numCache>
            </c:numRef>
          </c:xVal>
          <c:yVal>
            <c:numRef>
              <c:f>'RNAi klar 36721'!$Q$15:$Q$17</c:f>
              <c:numCache>
                <c:formatCode>0%</c:formatCode>
                <c:ptCount val="3"/>
                <c:pt idx="0">
                  <c:v>0.82694587119715535</c:v>
                </c:pt>
                <c:pt idx="1">
                  <c:v>0.69371011850501374</c:v>
                </c:pt>
                <c:pt idx="2">
                  <c:v>0.76728268309377134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4A-4AAF-9FD6-49A36C3DFBC2}"/>
            </c:ext>
          </c:extLst>
        </c:ser>
        <c:ser>
          <c:idx val="1"/>
          <c:order val="1"/>
          <c:tx>
            <c:v>noyaux non apoptotiques</c:v>
          </c:tx>
          <c:spPr>
            <a:ln w="28575">
              <a:noFill/>
            </a:ln>
          </c:spPr>
          <c:xVal>
            <c:numRef>
              <c:f>'RNAi klar 36721'!$P$23:$P$28</c:f>
              <c:numCache>
                <c:formatCode>General</c:formatCode>
                <c:ptCount val="6"/>
                <c:pt idx="0">
                  <c:v>5</c:v>
                </c:pt>
                <c:pt idx="1">
                  <c:v>5.5</c:v>
                </c:pt>
                <c:pt idx="2">
                  <c:v>6</c:v>
                </c:pt>
                <c:pt idx="3">
                  <c:v>6.5</c:v>
                </c:pt>
                <c:pt idx="4">
                  <c:v>7</c:v>
                </c:pt>
                <c:pt idx="5">
                  <c:v>7.5</c:v>
                </c:pt>
              </c:numCache>
            </c:numRef>
          </c:xVal>
          <c:yVal>
            <c:numRef>
              <c:f>'RNAi klar 36721'!$Q$23:$Q$28</c:f>
              <c:numCache>
                <c:formatCode>0%</c:formatCode>
                <c:ptCount val="6"/>
                <c:pt idx="0">
                  <c:v>0.85019011406844103</c:v>
                </c:pt>
                <c:pt idx="1">
                  <c:v>0.87168141592920356</c:v>
                </c:pt>
                <c:pt idx="2">
                  <c:v>0.55596876162142062</c:v>
                </c:pt>
                <c:pt idx="3">
                  <c:v>0.53519113969274734</c:v>
                </c:pt>
                <c:pt idx="4">
                  <c:v>0.75763016157989227</c:v>
                </c:pt>
                <c:pt idx="5">
                  <c:v>0.75650950035186482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4A-4AAF-9FD6-49A36C3DFB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045312"/>
        <c:axId val="96047104"/>
      </c:scatterChart>
      <c:valAx>
        <c:axId val="96045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6047104"/>
        <c:crosses val="autoZero"/>
        <c:crossBetween val="midCat"/>
      </c:valAx>
      <c:valAx>
        <c:axId val="96047104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960453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noyaux apoptotiques M</c:v>
          </c:tx>
          <c:spPr>
            <a:ln w="28575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Ref>
              <c:f>'mutants KOI ko'!$G$9</c:f>
              <c:numCache>
                <c:formatCode>0%</c:formatCode>
                <c:ptCount val="1"/>
                <c:pt idx="0">
                  <c:v>0.46459884823815129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0E-4978-8ECA-A115434C44F8}"/>
            </c:ext>
          </c:extLst>
        </c:ser>
        <c:ser>
          <c:idx val="3"/>
          <c:order val="1"/>
          <c:tx>
            <c:v>noyaux apoptotiques WT</c:v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Feuil1!$P$36</c:f>
              <c:numCache>
                <c:formatCode>0%</c:formatCode>
                <c:ptCount val="1"/>
                <c:pt idx="0">
                  <c:v>0.35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0E-4978-8ECA-A115434C44F8}"/>
            </c:ext>
          </c:extLst>
        </c:ser>
        <c:ser>
          <c:idx val="1"/>
          <c:order val="2"/>
          <c:tx>
            <c:v>noyaux non apoptotiques M</c:v>
          </c:tx>
          <c:spPr>
            <a:ln w="28575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3</c:v>
              </c:pt>
            </c:numLit>
          </c:cat>
          <c:val>
            <c:numRef>
              <c:f>'mutants KOI ko'!$F$30</c:f>
              <c:numCache>
                <c:formatCode>0%</c:formatCode>
                <c:ptCount val="1"/>
                <c:pt idx="0">
                  <c:v>0.5339959678324242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80E-4978-8ECA-A115434C44F8}"/>
            </c:ext>
          </c:extLst>
        </c:ser>
        <c:ser>
          <c:idx val="2"/>
          <c:order val="3"/>
          <c:tx>
            <c:v>noyaux non apoptotiques WT</c:v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Feuil1!$M$35</c:f>
              <c:numCache>
                <c:formatCode>0%</c:formatCode>
                <c:ptCount val="1"/>
                <c:pt idx="0">
                  <c:v>0.69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80E-4978-8ECA-A115434C44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6193920"/>
        <c:axId val="96470144"/>
      </c:barChart>
      <c:catAx>
        <c:axId val="96193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6470144"/>
        <c:crosses val="autoZero"/>
        <c:auto val="1"/>
        <c:lblAlgn val="ctr"/>
        <c:lblOffset val="100"/>
        <c:noMultiLvlLbl val="0"/>
      </c:catAx>
      <c:valAx>
        <c:axId val="96470144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961939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apo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'ds talin'!$K$12:$K$16</c:f>
              <c:numCache>
                <c:formatCode>0%</c:formatCode>
                <c:ptCount val="5"/>
                <c:pt idx="0">
                  <c:v>0.24221921515561567</c:v>
                </c:pt>
                <c:pt idx="1">
                  <c:v>0.81917211328976025</c:v>
                </c:pt>
                <c:pt idx="2">
                  <c:v>0.30617848970251715</c:v>
                </c:pt>
                <c:pt idx="3">
                  <c:v>0.59257937923653226</c:v>
                </c:pt>
                <c:pt idx="4">
                  <c:v>0.54395604395604402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B6-40C7-8B09-E7EF76B52669}"/>
            </c:ext>
          </c:extLst>
        </c:ser>
        <c:ser>
          <c:idx val="1"/>
          <c:order val="1"/>
          <c:tx>
            <c:v>non apo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'ds talin'!$M$12:$M$29</c:f>
              <c:numCache>
                <c:formatCode>0%</c:formatCode>
                <c:ptCount val="18"/>
                <c:pt idx="0">
                  <c:v>0.79752066115702469</c:v>
                </c:pt>
                <c:pt idx="1">
                  <c:v>0.85441725425134807</c:v>
                </c:pt>
                <c:pt idx="2">
                  <c:v>0.62009094667217868</c:v>
                </c:pt>
                <c:pt idx="3">
                  <c:v>0.63897763578274758</c:v>
                </c:pt>
                <c:pt idx="4">
                  <c:v>0.46312500000000001</c:v>
                </c:pt>
                <c:pt idx="5">
                  <c:v>0.37328453796889299</c:v>
                </c:pt>
                <c:pt idx="6">
                  <c:v>0.87495160665892369</c:v>
                </c:pt>
                <c:pt idx="7">
                  <c:v>0.58798017348203224</c:v>
                </c:pt>
                <c:pt idx="8">
                  <c:v>0.72181551976573932</c:v>
                </c:pt>
                <c:pt idx="9">
                  <c:v>0.74605055292259082</c:v>
                </c:pt>
                <c:pt idx="10">
                  <c:v>0.82489451476793252</c:v>
                </c:pt>
                <c:pt idx="11">
                  <c:v>0.84571016582552272</c:v>
                </c:pt>
                <c:pt idx="12">
                  <c:v>0.53663793103448276</c:v>
                </c:pt>
                <c:pt idx="13">
                  <c:v>0.88637316561844859</c:v>
                </c:pt>
                <c:pt idx="14">
                  <c:v>0.62653898768809846</c:v>
                </c:pt>
                <c:pt idx="15">
                  <c:v>0.88781498101484291</c:v>
                </c:pt>
                <c:pt idx="16">
                  <c:v>0.81962481962481959</c:v>
                </c:pt>
                <c:pt idx="17">
                  <c:v>0.81528189910979232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2B6-40C7-8B09-E7EF76B526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6474880"/>
        <c:axId val="256474464"/>
      </c:scatterChart>
      <c:valAx>
        <c:axId val="256474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56474464"/>
        <c:crosses val="autoZero"/>
        <c:crossBetween val="midCat"/>
      </c:valAx>
      <c:valAx>
        <c:axId val="25647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56474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contrôle!$L$7:$L$116</c:f>
              <c:numCache>
                <c:formatCode>General</c:formatCode>
                <c:ptCount val="110"/>
                <c:pt idx="0">
                  <c:v>20</c:v>
                </c:pt>
                <c:pt idx="1">
                  <c:v>20.5</c:v>
                </c:pt>
                <c:pt idx="2">
                  <c:v>21</c:v>
                </c:pt>
                <c:pt idx="3">
                  <c:v>21.5</c:v>
                </c:pt>
                <c:pt idx="4">
                  <c:v>22</c:v>
                </c:pt>
                <c:pt idx="5">
                  <c:v>22.5</c:v>
                </c:pt>
                <c:pt idx="6">
                  <c:v>23</c:v>
                </c:pt>
                <c:pt idx="7">
                  <c:v>23.5</c:v>
                </c:pt>
                <c:pt idx="8">
                  <c:v>24</c:v>
                </c:pt>
                <c:pt idx="9">
                  <c:v>24.5</c:v>
                </c:pt>
                <c:pt idx="10">
                  <c:v>25</c:v>
                </c:pt>
                <c:pt idx="11">
                  <c:v>25.5</c:v>
                </c:pt>
                <c:pt idx="12">
                  <c:v>26</c:v>
                </c:pt>
                <c:pt idx="13">
                  <c:v>26.5</c:v>
                </c:pt>
                <c:pt idx="14">
                  <c:v>27</c:v>
                </c:pt>
                <c:pt idx="15">
                  <c:v>27.5</c:v>
                </c:pt>
                <c:pt idx="16">
                  <c:v>28</c:v>
                </c:pt>
                <c:pt idx="17">
                  <c:v>28.5</c:v>
                </c:pt>
                <c:pt idx="18">
                  <c:v>29</c:v>
                </c:pt>
                <c:pt idx="19">
                  <c:v>29.5</c:v>
                </c:pt>
                <c:pt idx="20">
                  <c:v>30</c:v>
                </c:pt>
                <c:pt idx="21">
                  <c:v>30.5</c:v>
                </c:pt>
                <c:pt idx="22">
                  <c:v>31</c:v>
                </c:pt>
                <c:pt idx="23">
                  <c:v>31.5</c:v>
                </c:pt>
                <c:pt idx="24">
                  <c:v>32</c:v>
                </c:pt>
                <c:pt idx="25">
                  <c:v>32.5</c:v>
                </c:pt>
                <c:pt idx="26">
                  <c:v>33</c:v>
                </c:pt>
                <c:pt idx="27">
                  <c:v>33.5</c:v>
                </c:pt>
                <c:pt idx="28">
                  <c:v>34</c:v>
                </c:pt>
                <c:pt idx="29">
                  <c:v>34.5</c:v>
                </c:pt>
                <c:pt idx="30">
                  <c:v>35</c:v>
                </c:pt>
                <c:pt idx="31">
                  <c:v>35.5</c:v>
                </c:pt>
                <c:pt idx="32">
                  <c:v>36</c:v>
                </c:pt>
                <c:pt idx="33">
                  <c:v>36.5</c:v>
                </c:pt>
                <c:pt idx="34">
                  <c:v>37</c:v>
                </c:pt>
                <c:pt idx="35">
                  <c:v>37.5</c:v>
                </c:pt>
                <c:pt idx="36">
                  <c:v>38</c:v>
                </c:pt>
                <c:pt idx="37">
                  <c:v>38.5</c:v>
                </c:pt>
                <c:pt idx="38">
                  <c:v>39</c:v>
                </c:pt>
                <c:pt idx="39">
                  <c:v>39.5</c:v>
                </c:pt>
                <c:pt idx="40">
                  <c:v>40</c:v>
                </c:pt>
                <c:pt idx="41">
                  <c:v>40.5</c:v>
                </c:pt>
                <c:pt idx="42">
                  <c:v>41</c:v>
                </c:pt>
                <c:pt idx="43">
                  <c:v>41.5</c:v>
                </c:pt>
                <c:pt idx="44">
                  <c:v>42</c:v>
                </c:pt>
                <c:pt idx="45">
                  <c:v>42.5</c:v>
                </c:pt>
                <c:pt idx="46">
                  <c:v>43</c:v>
                </c:pt>
                <c:pt idx="47">
                  <c:v>43.5</c:v>
                </c:pt>
                <c:pt idx="48">
                  <c:v>44</c:v>
                </c:pt>
                <c:pt idx="49">
                  <c:v>44.5</c:v>
                </c:pt>
                <c:pt idx="50">
                  <c:v>45</c:v>
                </c:pt>
                <c:pt idx="51">
                  <c:v>45.5</c:v>
                </c:pt>
                <c:pt idx="52">
                  <c:v>46</c:v>
                </c:pt>
                <c:pt idx="53">
                  <c:v>46.5</c:v>
                </c:pt>
                <c:pt idx="54">
                  <c:v>47</c:v>
                </c:pt>
                <c:pt idx="55">
                  <c:v>47.5</c:v>
                </c:pt>
                <c:pt idx="56">
                  <c:v>48</c:v>
                </c:pt>
                <c:pt idx="57">
                  <c:v>48.5</c:v>
                </c:pt>
                <c:pt idx="58">
                  <c:v>49</c:v>
                </c:pt>
                <c:pt idx="59">
                  <c:v>49.5</c:v>
                </c:pt>
                <c:pt idx="60">
                  <c:v>50</c:v>
                </c:pt>
                <c:pt idx="61">
                  <c:v>50.5</c:v>
                </c:pt>
                <c:pt idx="62">
                  <c:v>51</c:v>
                </c:pt>
                <c:pt idx="63">
                  <c:v>51.5</c:v>
                </c:pt>
                <c:pt idx="64">
                  <c:v>52</c:v>
                </c:pt>
                <c:pt idx="65">
                  <c:v>52.5</c:v>
                </c:pt>
                <c:pt idx="66">
                  <c:v>53</c:v>
                </c:pt>
                <c:pt idx="67">
                  <c:v>53.5</c:v>
                </c:pt>
                <c:pt idx="68">
                  <c:v>54</c:v>
                </c:pt>
                <c:pt idx="69">
                  <c:v>54.5</c:v>
                </c:pt>
                <c:pt idx="70">
                  <c:v>55</c:v>
                </c:pt>
                <c:pt idx="71">
                  <c:v>55.5</c:v>
                </c:pt>
                <c:pt idx="72">
                  <c:v>56</c:v>
                </c:pt>
                <c:pt idx="73">
                  <c:v>56.5</c:v>
                </c:pt>
                <c:pt idx="74">
                  <c:v>57</c:v>
                </c:pt>
                <c:pt idx="75">
                  <c:v>57.5</c:v>
                </c:pt>
                <c:pt idx="76">
                  <c:v>58</c:v>
                </c:pt>
                <c:pt idx="77">
                  <c:v>58.5</c:v>
                </c:pt>
                <c:pt idx="78">
                  <c:v>59</c:v>
                </c:pt>
                <c:pt idx="79">
                  <c:v>59.5</c:v>
                </c:pt>
                <c:pt idx="80">
                  <c:v>60</c:v>
                </c:pt>
                <c:pt idx="81">
                  <c:v>60.5</c:v>
                </c:pt>
                <c:pt idx="82">
                  <c:v>61</c:v>
                </c:pt>
                <c:pt idx="83">
                  <c:v>61.5</c:v>
                </c:pt>
                <c:pt idx="84">
                  <c:v>62</c:v>
                </c:pt>
                <c:pt idx="85">
                  <c:v>62.5</c:v>
                </c:pt>
                <c:pt idx="86">
                  <c:v>63</c:v>
                </c:pt>
                <c:pt idx="87">
                  <c:v>63.5</c:v>
                </c:pt>
                <c:pt idx="88">
                  <c:v>64</c:v>
                </c:pt>
                <c:pt idx="89">
                  <c:v>64.5</c:v>
                </c:pt>
                <c:pt idx="90">
                  <c:v>65</c:v>
                </c:pt>
                <c:pt idx="91">
                  <c:v>65.5</c:v>
                </c:pt>
                <c:pt idx="92">
                  <c:v>66</c:v>
                </c:pt>
                <c:pt idx="93">
                  <c:v>66.5</c:v>
                </c:pt>
                <c:pt idx="94">
                  <c:v>67</c:v>
                </c:pt>
                <c:pt idx="95">
                  <c:v>67.5</c:v>
                </c:pt>
                <c:pt idx="96">
                  <c:v>68</c:v>
                </c:pt>
                <c:pt idx="97">
                  <c:v>68.5</c:v>
                </c:pt>
                <c:pt idx="98">
                  <c:v>69</c:v>
                </c:pt>
                <c:pt idx="99">
                  <c:v>69.5</c:v>
                </c:pt>
                <c:pt idx="100">
                  <c:v>70</c:v>
                </c:pt>
                <c:pt idx="101">
                  <c:v>70.5</c:v>
                </c:pt>
                <c:pt idx="102">
                  <c:v>71</c:v>
                </c:pt>
                <c:pt idx="103">
                  <c:v>71.5</c:v>
                </c:pt>
                <c:pt idx="104">
                  <c:v>72</c:v>
                </c:pt>
                <c:pt idx="105">
                  <c:v>72.5</c:v>
                </c:pt>
                <c:pt idx="106">
                  <c:v>73</c:v>
                </c:pt>
                <c:pt idx="107">
                  <c:v>73.5</c:v>
                </c:pt>
                <c:pt idx="108">
                  <c:v>74</c:v>
                </c:pt>
                <c:pt idx="109">
                  <c:v>74.5</c:v>
                </c:pt>
              </c:numCache>
            </c:numRef>
          </c:xVal>
          <c:yVal>
            <c:numRef>
              <c:f>contrôle!$M$7:$M$116</c:f>
              <c:numCache>
                <c:formatCode>0%</c:formatCode>
                <c:ptCount val="110"/>
                <c:pt idx="0">
                  <c:v>0.57407407407407407</c:v>
                </c:pt>
                <c:pt idx="1">
                  <c:v>0.73214932946719824</c:v>
                </c:pt>
                <c:pt idx="2">
                  <c:v>0.80143112701252228</c:v>
                </c:pt>
                <c:pt idx="3">
                  <c:v>0.83425211319367876</c:v>
                </c:pt>
                <c:pt idx="4">
                  <c:v>0.71633237822349571</c:v>
                </c:pt>
                <c:pt idx="5">
                  <c:v>0.43145161290322581</c:v>
                </c:pt>
                <c:pt idx="6">
                  <c:v>0.68367346938775508</c:v>
                </c:pt>
                <c:pt idx="7">
                  <c:v>0.66415449835138951</c:v>
                </c:pt>
                <c:pt idx="8">
                  <c:v>0.81689029202841357</c:v>
                </c:pt>
                <c:pt idx="9">
                  <c:v>0.71127749181095001</c:v>
                </c:pt>
                <c:pt idx="10">
                  <c:v>0.80344332855093259</c:v>
                </c:pt>
                <c:pt idx="11">
                  <c:v>0.52961672473867594</c:v>
                </c:pt>
                <c:pt idx="12">
                  <c:v>0.90381125226860259</c:v>
                </c:pt>
                <c:pt idx="13">
                  <c:v>0.82964601769911517</c:v>
                </c:pt>
                <c:pt idx="14">
                  <c:v>0.87136929460580914</c:v>
                </c:pt>
                <c:pt idx="15">
                  <c:v>0.80069625761531771</c:v>
                </c:pt>
                <c:pt idx="16">
                  <c:v>0.73238321456848776</c:v>
                </c:pt>
                <c:pt idx="17">
                  <c:v>0.68823124569855465</c:v>
                </c:pt>
                <c:pt idx="18">
                  <c:v>0.76567101388304581</c:v>
                </c:pt>
                <c:pt idx="19">
                  <c:v>0.85046066619418859</c:v>
                </c:pt>
                <c:pt idx="20">
                  <c:v>0.81986970684039084</c:v>
                </c:pt>
                <c:pt idx="21">
                  <c:v>0.74439178515007898</c:v>
                </c:pt>
                <c:pt idx="22">
                  <c:v>0.64302416212003122</c:v>
                </c:pt>
                <c:pt idx="23">
                  <c:v>0.88507936507936502</c:v>
                </c:pt>
                <c:pt idx="24">
                  <c:v>0.68122786304604488</c:v>
                </c:pt>
                <c:pt idx="25">
                  <c:v>0.60785824345146378</c:v>
                </c:pt>
                <c:pt idx="26">
                  <c:v>0.79210526315789476</c:v>
                </c:pt>
                <c:pt idx="27">
                  <c:v>0.70333803479078516</c:v>
                </c:pt>
                <c:pt idx="28">
                  <c:v>0.81515650741350909</c:v>
                </c:pt>
                <c:pt idx="29">
                  <c:v>0.6783542039355992</c:v>
                </c:pt>
                <c:pt idx="30">
                  <c:v>0.78931623931623929</c:v>
                </c:pt>
                <c:pt idx="31">
                  <c:v>0.69668246445497628</c:v>
                </c:pt>
                <c:pt idx="32">
                  <c:v>0.78381502890173416</c:v>
                </c:pt>
                <c:pt idx="33">
                  <c:v>0.70923261390887293</c:v>
                </c:pt>
                <c:pt idx="34">
                  <c:v>0.77896825396825398</c:v>
                </c:pt>
                <c:pt idx="35">
                  <c:v>0.76086235489220566</c:v>
                </c:pt>
                <c:pt idx="36">
                  <c:v>0.53110634385534783</c:v>
                </c:pt>
                <c:pt idx="37">
                  <c:v>0.56243329775880468</c:v>
                </c:pt>
                <c:pt idx="38">
                  <c:v>0.69711090400745579</c:v>
                </c:pt>
                <c:pt idx="39">
                  <c:v>0.76761717469682078</c:v>
                </c:pt>
                <c:pt idx="40">
                  <c:v>0.68704710144927539</c:v>
                </c:pt>
                <c:pt idx="41">
                  <c:v>0.72070844686648494</c:v>
                </c:pt>
                <c:pt idx="42">
                  <c:v>0.76442307692307687</c:v>
                </c:pt>
                <c:pt idx="43">
                  <c:v>0.55330396475770927</c:v>
                </c:pt>
                <c:pt idx="44">
                  <c:v>0.79326923076923073</c:v>
                </c:pt>
                <c:pt idx="45">
                  <c:v>0.48364279398762161</c:v>
                </c:pt>
                <c:pt idx="46">
                  <c:v>0.59733562526858619</c:v>
                </c:pt>
                <c:pt idx="47">
                  <c:v>0.84111741597555645</c:v>
                </c:pt>
                <c:pt idx="48">
                  <c:v>0.62903225806451613</c:v>
                </c:pt>
                <c:pt idx="49">
                  <c:v>0.81203337725076852</c:v>
                </c:pt>
                <c:pt idx="50">
                  <c:v>0.85359589041095885</c:v>
                </c:pt>
                <c:pt idx="51">
                  <c:v>0.6346895074946467</c:v>
                </c:pt>
                <c:pt idx="52">
                  <c:v>0.4971830985915493</c:v>
                </c:pt>
                <c:pt idx="53">
                  <c:v>0.71923828125</c:v>
                </c:pt>
                <c:pt idx="54">
                  <c:v>0.82366589327146167</c:v>
                </c:pt>
                <c:pt idx="55">
                  <c:v>0.51378676470588236</c:v>
                </c:pt>
                <c:pt idx="56">
                  <c:v>0.82965165675446062</c:v>
                </c:pt>
                <c:pt idx="57">
                  <c:v>0.66332497911445276</c:v>
                </c:pt>
                <c:pt idx="58">
                  <c:v>0.6579286635152557</c:v>
                </c:pt>
                <c:pt idx="59">
                  <c:v>0.79844006568144499</c:v>
                </c:pt>
                <c:pt idx="60">
                  <c:v>0.62957157784743989</c:v>
                </c:pt>
                <c:pt idx="61">
                  <c:v>0.75619425173439048</c:v>
                </c:pt>
                <c:pt idx="62">
                  <c:v>0.79489559164733192</c:v>
                </c:pt>
                <c:pt idx="63">
                  <c:v>0.56018518518518523</c:v>
                </c:pt>
                <c:pt idx="64">
                  <c:v>0.70413223140495862</c:v>
                </c:pt>
                <c:pt idx="65">
                  <c:v>0.60359869138495092</c:v>
                </c:pt>
                <c:pt idx="66">
                  <c:v>0.76944140197152244</c:v>
                </c:pt>
                <c:pt idx="67">
                  <c:v>0.46849757673667208</c:v>
                </c:pt>
                <c:pt idx="68">
                  <c:v>0.7701680672268908</c:v>
                </c:pt>
                <c:pt idx="69">
                  <c:v>0.56846289752650181</c:v>
                </c:pt>
                <c:pt idx="70">
                  <c:v>0.34686672550750219</c:v>
                </c:pt>
                <c:pt idx="71">
                  <c:v>0.80984042553191493</c:v>
                </c:pt>
                <c:pt idx="72">
                  <c:v>0.80863428808634286</c:v>
                </c:pt>
                <c:pt idx="73">
                  <c:v>0.62952755905511804</c:v>
                </c:pt>
                <c:pt idx="74">
                  <c:v>0.68233450842146492</c:v>
                </c:pt>
                <c:pt idx="75">
                  <c:v>0.59019118869492937</c:v>
                </c:pt>
                <c:pt idx="76">
                  <c:v>0.56221889055472274</c:v>
                </c:pt>
                <c:pt idx="77">
                  <c:v>0.6830245368052078</c:v>
                </c:pt>
                <c:pt idx="78">
                  <c:v>0.7102713178294574</c:v>
                </c:pt>
                <c:pt idx="79">
                  <c:v>0.68247821878025172</c:v>
                </c:pt>
                <c:pt idx="80">
                  <c:v>0.79376163873370575</c:v>
                </c:pt>
                <c:pt idx="81">
                  <c:v>0.80842745438748909</c:v>
                </c:pt>
                <c:pt idx="82">
                  <c:v>0.51285460992907794</c:v>
                </c:pt>
                <c:pt idx="83">
                  <c:v>0.62941893539211702</c:v>
                </c:pt>
                <c:pt idx="84">
                  <c:v>0.80761602538675126</c:v>
                </c:pt>
                <c:pt idx="85">
                  <c:v>0.64854058376649348</c:v>
                </c:pt>
                <c:pt idx="86">
                  <c:v>0.50020218358269308</c:v>
                </c:pt>
                <c:pt idx="87">
                  <c:v>0.69030927835051559</c:v>
                </c:pt>
                <c:pt idx="88">
                  <c:v>0.60908718788374949</c:v>
                </c:pt>
                <c:pt idx="89">
                  <c:v>0.79378412431751366</c:v>
                </c:pt>
                <c:pt idx="90">
                  <c:v>0.58193849746983262</c:v>
                </c:pt>
                <c:pt idx="91">
                  <c:v>0.74195223260643828</c:v>
                </c:pt>
                <c:pt idx="92">
                  <c:v>0.81549087321164293</c:v>
                </c:pt>
                <c:pt idx="93">
                  <c:v>0.54493032196059576</c:v>
                </c:pt>
                <c:pt idx="94">
                  <c:v>0.68603411513859269</c:v>
                </c:pt>
                <c:pt idx="95">
                  <c:v>0.7375431672422299</c:v>
                </c:pt>
                <c:pt idx="96">
                  <c:v>0.51808406647116334</c:v>
                </c:pt>
                <c:pt idx="97">
                  <c:v>0.47310206133735544</c:v>
                </c:pt>
                <c:pt idx="98">
                  <c:v>0.6585233441910967</c:v>
                </c:pt>
                <c:pt idx="99">
                  <c:v>0.61329305135951662</c:v>
                </c:pt>
                <c:pt idx="100">
                  <c:v>0.34543670264965648</c:v>
                </c:pt>
                <c:pt idx="101">
                  <c:v>0.72500000000000009</c:v>
                </c:pt>
                <c:pt idx="102">
                  <c:v>0.55857933579335795</c:v>
                </c:pt>
                <c:pt idx="103">
                  <c:v>0.73272987136731782</c:v>
                </c:pt>
                <c:pt idx="104">
                  <c:v>0.64915662650602401</c:v>
                </c:pt>
                <c:pt idx="105">
                  <c:v>0.76900393184796856</c:v>
                </c:pt>
                <c:pt idx="106">
                  <c:v>0.59822039698836404</c:v>
                </c:pt>
                <c:pt idx="107">
                  <c:v>0.6901256732495511</c:v>
                </c:pt>
                <c:pt idx="108">
                  <c:v>0.64335664335664344</c:v>
                </c:pt>
                <c:pt idx="109">
                  <c:v>0.77500000000000002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0F-4F2B-81AC-B7ABBC7C4C9F}"/>
            </c:ext>
          </c:extLst>
        </c:ser>
        <c:ser>
          <c:idx val="1"/>
          <c:order val="1"/>
          <c:spPr>
            <a:ln w="28575">
              <a:noFill/>
            </a:ln>
          </c:spPr>
          <c:xVal>
            <c:numRef>
              <c:f>contrôle!$I$7:$I$23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xVal>
          <c:yVal>
            <c:numRef>
              <c:f>contrôle!$J$7:$J$23</c:f>
              <c:numCache>
                <c:formatCode>0%</c:formatCode>
                <c:ptCount val="17"/>
                <c:pt idx="0">
                  <c:v>0.2548108825481088</c:v>
                </c:pt>
                <c:pt idx="1">
                  <c:v>0.26362957430918599</c:v>
                </c:pt>
                <c:pt idx="2">
                  <c:v>0.28440965427266796</c:v>
                </c:pt>
                <c:pt idx="3">
                  <c:v>0.41593886462882096</c:v>
                </c:pt>
                <c:pt idx="4">
                  <c:v>0.43981481481481477</c:v>
                </c:pt>
                <c:pt idx="5">
                  <c:v>0.52014652014652019</c:v>
                </c:pt>
                <c:pt idx="6">
                  <c:v>0.42477876106194684</c:v>
                </c:pt>
                <c:pt idx="7">
                  <c:v>0.27508361204013382</c:v>
                </c:pt>
                <c:pt idx="8">
                  <c:v>0.31583969465648859</c:v>
                </c:pt>
                <c:pt idx="9">
                  <c:v>0.32256297918948529</c:v>
                </c:pt>
                <c:pt idx="10">
                  <c:v>0.3638306968790081</c:v>
                </c:pt>
                <c:pt idx="11">
                  <c:v>0.29885629040278466</c:v>
                </c:pt>
                <c:pt idx="12">
                  <c:v>0.32513110125050421</c:v>
                </c:pt>
                <c:pt idx="13">
                  <c:v>0.48496605237633372</c:v>
                </c:pt>
                <c:pt idx="14">
                  <c:v>0.39146666666666668</c:v>
                </c:pt>
                <c:pt idx="15">
                  <c:v>0.30993071593533483</c:v>
                </c:pt>
                <c:pt idx="16">
                  <c:v>0.32286995515695061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0F-4F2B-81AC-B7ABBC7C4C9F}"/>
            </c:ext>
          </c:extLst>
        </c:ser>
        <c:ser>
          <c:idx val="2"/>
          <c:order val="2"/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contrôle!$K$6</c:f>
                <c:numCache>
                  <c:formatCode>General</c:formatCode>
                  <c:ptCount val="1"/>
                  <c:pt idx="0">
                    <c:v>7.9361641092301385E-2</c:v>
                  </c:pt>
                </c:numCache>
              </c:numRef>
            </c:plus>
            <c:minus>
              <c:numRef>
                <c:f>contrôle!$K$6</c:f>
                <c:numCache>
                  <c:formatCode>General</c:formatCode>
                  <c:ptCount val="1"/>
                  <c:pt idx="0">
                    <c:v>7.9361641092301385E-2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contrôle!$I$5</c:f>
              <c:numCache>
                <c:formatCode>General</c:formatCode>
                <c:ptCount val="1"/>
                <c:pt idx="0">
                  <c:v>9</c:v>
                </c:pt>
              </c:numCache>
            </c:numRef>
          </c:xVal>
          <c:yVal>
            <c:numRef>
              <c:f>contrôle!$K$5</c:f>
              <c:numCache>
                <c:formatCode>0%</c:formatCode>
                <c:ptCount val="1"/>
                <c:pt idx="0">
                  <c:v>0.35376863743151499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60F-4F2B-81AC-B7ABBC7C4C9F}"/>
            </c:ext>
          </c:extLst>
        </c:ser>
        <c:ser>
          <c:idx val="3"/>
          <c:order val="3"/>
          <c:spPr>
            <a:ln w="28575">
              <a:noFill/>
            </a:ln>
          </c:spPr>
          <c:dPt>
            <c:idx val="0"/>
            <c:marker>
              <c:symbol val="square"/>
              <c:size val="7"/>
              <c:spPr>
                <a:solidFill>
                  <a:srgbClr val="00B0F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A60F-4F2B-81AC-B7ABBC7C4C9F}"/>
              </c:ext>
            </c:extLst>
          </c:dPt>
          <c:errBars>
            <c:errDir val="y"/>
            <c:errBarType val="both"/>
            <c:errValType val="cust"/>
            <c:noEndCap val="0"/>
            <c:plus>
              <c:numRef>
                <c:f>contrôle!$N$6</c:f>
                <c:numCache>
                  <c:formatCode>General</c:formatCode>
                  <c:ptCount val="1"/>
                  <c:pt idx="0">
                    <c:v>0.11706907564953076</c:v>
                  </c:pt>
                </c:numCache>
              </c:numRef>
            </c:plus>
            <c:minus>
              <c:numRef>
                <c:f>contrôle!$N$6</c:f>
                <c:numCache>
                  <c:formatCode>General</c:formatCode>
                  <c:ptCount val="1"/>
                  <c:pt idx="0">
                    <c:v>0.11706907564953076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contrôle!$L$5</c:f>
              <c:numCache>
                <c:formatCode>General</c:formatCode>
                <c:ptCount val="1"/>
                <c:pt idx="0">
                  <c:v>47.25</c:v>
                </c:pt>
              </c:numCache>
            </c:numRef>
          </c:xVal>
          <c:yVal>
            <c:numRef>
              <c:f>contrôle!$N$5</c:f>
              <c:numCache>
                <c:formatCode>0%</c:formatCode>
                <c:ptCount val="1"/>
                <c:pt idx="0">
                  <c:v>0.68949110337758601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60F-4F2B-81AC-B7ABBC7C4C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806336"/>
        <c:axId val="87807872"/>
      </c:scatterChart>
      <c:valAx>
        <c:axId val="87806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7807872"/>
        <c:crosses val="autoZero"/>
        <c:crossBetween val="midCat"/>
      </c:valAx>
      <c:valAx>
        <c:axId val="87807872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8780633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apoptotique RNAi Shot</c:v>
          </c:tx>
          <c:spPr>
            <a:ln w="28575">
              <a:noFill/>
            </a:ln>
          </c:spPr>
          <c:xVal>
            <c:numRef>
              <c:f>'RNAi SHOt'!$F$36:$F$42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'RNAi SHOt'!$G$36:$G$42</c:f>
              <c:numCache>
                <c:formatCode>0%</c:formatCode>
                <c:ptCount val="7"/>
                <c:pt idx="0">
                  <c:v>0.72214883311316602</c:v>
                </c:pt>
                <c:pt idx="1">
                  <c:v>0.62934362934362942</c:v>
                </c:pt>
                <c:pt idx="2">
                  <c:v>0.47151681537405626</c:v>
                </c:pt>
                <c:pt idx="3">
                  <c:v>0.23561528769424614</c:v>
                </c:pt>
                <c:pt idx="4">
                  <c:v>0.32085561497326204</c:v>
                </c:pt>
                <c:pt idx="5">
                  <c:v>0.53913945049248324</c:v>
                </c:pt>
                <c:pt idx="6">
                  <c:v>0.67415730337078661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07-4686-A99E-406C3F4D2C87}"/>
            </c:ext>
          </c:extLst>
        </c:ser>
        <c:ser>
          <c:idx val="1"/>
          <c:order val="1"/>
          <c:tx>
            <c:v>non apoptotique RNAi Shot</c:v>
          </c:tx>
          <c:spPr>
            <a:ln w="28575">
              <a:noFill/>
            </a:ln>
          </c:spPr>
          <c:xVal>
            <c:numRef>
              <c:f>'RNAi SHOt'!$H$36:$H$54</c:f>
              <c:numCache>
                <c:formatCode>General</c:formatCode>
                <c:ptCount val="19"/>
                <c:pt idx="0">
                  <c:v>36</c:v>
                </c:pt>
                <c:pt idx="1">
                  <c:v>30</c:v>
                </c:pt>
                <c:pt idx="2">
                  <c:v>38</c:v>
                </c:pt>
                <c:pt idx="3">
                  <c:v>24</c:v>
                </c:pt>
                <c:pt idx="4">
                  <c:v>26</c:v>
                </c:pt>
                <c:pt idx="5">
                  <c:v>35</c:v>
                </c:pt>
                <c:pt idx="6">
                  <c:v>34</c:v>
                </c:pt>
                <c:pt idx="7">
                  <c:v>25</c:v>
                </c:pt>
                <c:pt idx="8">
                  <c:v>21</c:v>
                </c:pt>
                <c:pt idx="9">
                  <c:v>27</c:v>
                </c:pt>
                <c:pt idx="10">
                  <c:v>37</c:v>
                </c:pt>
                <c:pt idx="11">
                  <c:v>28</c:v>
                </c:pt>
                <c:pt idx="12">
                  <c:v>29</c:v>
                </c:pt>
                <c:pt idx="13">
                  <c:v>33</c:v>
                </c:pt>
                <c:pt idx="14">
                  <c:v>32</c:v>
                </c:pt>
                <c:pt idx="15">
                  <c:v>22</c:v>
                </c:pt>
                <c:pt idx="16">
                  <c:v>31</c:v>
                </c:pt>
              </c:numCache>
            </c:numRef>
          </c:xVal>
          <c:yVal>
            <c:numRef>
              <c:f>'RNAi SHOt'!$I$36:$I$54</c:f>
              <c:numCache>
                <c:formatCode>0%</c:formatCode>
                <c:ptCount val="19"/>
                <c:pt idx="0">
                  <c:v>0.24468566259611038</c:v>
                </c:pt>
                <c:pt idx="1">
                  <c:v>0.29936305732484075</c:v>
                </c:pt>
                <c:pt idx="2">
                  <c:v>0.44016435541859272</c:v>
                </c:pt>
                <c:pt idx="3">
                  <c:v>0.45736434108527135</c:v>
                </c:pt>
                <c:pt idx="4">
                  <c:v>0.49347568208778175</c:v>
                </c:pt>
                <c:pt idx="5">
                  <c:v>0.51334702258726894</c:v>
                </c:pt>
                <c:pt idx="6">
                  <c:v>0.51627906976744187</c:v>
                </c:pt>
                <c:pt idx="7">
                  <c:v>0.52698781195589084</c:v>
                </c:pt>
                <c:pt idx="8">
                  <c:v>0.53617021276595744</c:v>
                </c:pt>
                <c:pt idx="9">
                  <c:v>0.54972513743128437</c:v>
                </c:pt>
                <c:pt idx="10">
                  <c:v>0.56029882604055492</c:v>
                </c:pt>
                <c:pt idx="11">
                  <c:v>0.58506224066390033</c:v>
                </c:pt>
                <c:pt idx="12">
                  <c:v>0.67664670658682624</c:v>
                </c:pt>
                <c:pt idx="13">
                  <c:v>0.76368876080691639</c:v>
                </c:pt>
                <c:pt idx="14">
                  <c:v>0.76740881099005209</c:v>
                </c:pt>
                <c:pt idx="15">
                  <c:v>0.77145214521452143</c:v>
                </c:pt>
                <c:pt idx="16">
                  <c:v>0.81770442610652661</c:v>
                </c:pt>
                <c:pt idx="17">
                  <c:v>0.86370839936608557</c:v>
                </c:pt>
                <c:pt idx="18">
                  <c:v>0.89700996677740863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B07-4686-A99E-406C3F4D2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790720"/>
        <c:axId val="89800704"/>
      </c:scatterChart>
      <c:valAx>
        <c:axId val="89790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9800704"/>
        <c:crosses val="autoZero"/>
        <c:crossBetween val="midCat"/>
      </c:valAx>
      <c:valAx>
        <c:axId val="89800704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8979072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'RNAi SHOt'!$L$35</c:f>
              <c:strCache>
                <c:ptCount val="1"/>
                <c:pt idx="0">
                  <c:v>apopt CTL</c:v>
                </c:pt>
              </c:strCache>
            </c:strRef>
          </c:tx>
          <c:invertIfNegative val="0"/>
          <c:cat>
            <c:strRef>
              <c:f>'RNAi SHOt'!$K$36:$K$40</c:f>
              <c:strCache>
                <c:ptCount val="5"/>
                <c:pt idx="0">
                  <c:v>0-19,99%</c:v>
                </c:pt>
                <c:pt idx="1">
                  <c:v>20-39,99</c:v>
                </c:pt>
                <c:pt idx="2">
                  <c:v>40-59,99</c:v>
                </c:pt>
                <c:pt idx="3">
                  <c:v>60-79,99</c:v>
                </c:pt>
                <c:pt idx="4">
                  <c:v>80-100%</c:v>
                </c:pt>
              </c:strCache>
            </c:strRef>
          </c:cat>
          <c:val>
            <c:numRef>
              <c:f>'RNAi SHOt'!$L$36:$L$40</c:f>
              <c:numCache>
                <c:formatCode>General</c:formatCode>
                <c:ptCount val="5"/>
                <c:pt idx="0">
                  <c:v>0</c:v>
                </c:pt>
                <c:pt idx="1">
                  <c:v>3</c:v>
                </c:pt>
                <c:pt idx="2">
                  <c:v>3</c:v>
                </c:pt>
                <c:pt idx="3">
                  <c:v>1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1A-412A-BC3E-772ABC65AE02}"/>
            </c:ext>
          </c:extLst>
        </c:ser>
        <c:ser>
          <c:idx val="1"/>
          <c:order val="1"/>
          <c:tx>
            <c:strRef>
              <c:f>'RNAi SHOt'!$M$35</c:f>
              <c:strCache>
                <c:ptCount val="1"/>
                <c:pt idx="0">
                  <c:v>non apopt CTL</c:v>
                </c:pt>
              </c:strCache>
            </c:strRef>
          </c:tx>
          <c:invertIfNegative val="0"/>
          <c:val>
            <c:numRef>
              <c:f>'RNAi SHOt'!$M$36:$M$40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24</c:v>
                </c:pt>
                <c:pt idx="4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1A-412A-BC3E-772ABC65AE02}"/>
            </c:ext>
          </c:extLst>
        </c:ser>
        <c:ser>
          <c:idx val="2"/>
          <c:order val="2"/>
          <c:tx>
            <c:strRef>
              <c:f>'RNAi SHOt'!$N$35</c:f>
              <c:strCache>
                <c:ptCount val="1"/>
                <c:pt idx="0">
                  <c:v>apopt Shot-i</c:v>
                </c:pt>
              </c:strCache>
            </c:strRef>
          </c:tx>
          <c:invertIfNegative val="0"/>
          <c:val>
            <c:numRef>
              <c:f>'RNAi SHOt'!$N$36:$N$40</c:f>
              <c:numCache>
                <c:formatCode>General</c:formatCode>
                <c:ptCount val="5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61A-412A-BC3E-772ABC65AE02}"/>
            </c:ext>
          </c:extLst>
        </c:ser>
        <c:ser>
          <c:idx val="3"/>
          <c:order val="3"/>
          <c:tx>
            <c:strRef>
              <c:f>'RNAi SHOt'!$O$35</c:f>
              <c:strCache>
                <c:ptCount val="1"/>
                <c:pt idx="0">
                  <c:v>non apopt Shot-i</c:v>
                </c:pt>
              </c:strCache>
            </c:strRef>
          </c:tx>
          <c:invertIfNegative val="0"/>
          <c:val>
            <c:numRef>
              <c:f>'RNAi SHOt'!$O$36:$O$40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4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61A-412A-BC3E-772ABC65AE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9818624"/>
        <c:axId val="89820160"/>
      </c:barChart>
      <c:catAx>
        <c:axId val="89818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9820160"/>
        <c:crosses val="autoZero"/>
        <c:auto val="1"/>
        <c:lblAlgn val="ctr"/>
        <c:lblOffset val="100"/>
        <c:noMultiLvlLbl val="0"/>
      </c:catAx>
      <c:valAx>
        <c:axId val="89820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9818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noyaux apoptotiques</c:v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'RNAi SHOt'!$G$34</c:f>
                <c:numCache>
                  <c:formatCode>General</c:formatCode>
                  <c:ptCount val="1"/>
                  <c:pt idx="0">
                    <c:v>0.18235321432016718</c:v>
                  </c:pt>
                </c:numCache>
              </c:numRef>
            </c:plus>
            <c:minus>
              <c:numRef>
                <c:f>'RNAi SHOt'!$G$34</c:f>
                <c:numCache>
                  <c:formatCode>General</c:formatCode>
                  <c:ptCount val="1"/>
                  <c:pt idx="0">
                    <c:v>0.18235321432016718</c:v>
                  </c:pt>
                </c:numCache>
              </c:numRef>
            </c:minus>
          </c:errBars>
          <c:yVal>
            <c:numRef>
              <c:f>'RNAi SHOt'!$G$33</c:f>
              <c:numCache>
                <c:formatCode>0%</c:formatCode>
                <c:ptCount val="1"/>
                <c:pt idx="0">
                  <c:v>0.51325384776594707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E6-4F4F-BE90-C03A6D785DDC}"/>
            </c:ext>
          </c:extLst>
        </c:ser>
        <c:ser>
          <c:idx val="1"/>
          <c:order val="1"/>
          <c:tx>
            <c:v>noyaux non apoptotiques</c:v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'RNAi SHOt'!$I$34</c:f>
                <c:numCache>
                  <c:formatCode>General</c:formatCode>
                  <c:ptCount val="1"/>
                  <c:pt idx="0">
                    <c:v>0.18205798187702665</c:v>
                  </c:pt>
                </c:numCache>
              </c:numRef>
            </c:plus>
            <c:minus>
              <c:numRef>
                <c:f>'RNAi SHOt'!$I$34</c:f>
                <c:numCache>
                  <c:formatCode>General</c:formatCode>
                  <c:ptCount val="1"/>
                  <c:pt idx="0">
                    <c:v>0.18205798187702665</c:v>
                  </c:pt>
                </c:numCache>
              </c:numRef>
            </c:minus>
          </c:errBars>
          <c:xVal>
            <c:numRef>
              <c:f>'RNAi SHOt'!$I$33</c:f>
              <c:numCache>
                <c:formatCode>0%</c:formatCode>
                <c:ptCount val="1"/>
                <c:pt idx="0">
                  <c:v>0.59371277029332803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A7E6-4F4F-BE90-C03A6D785D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673728"/>
        <c:axId val="89675264"/>
      </c:scatterChart>
      <c:valAx>
        <c:axId val="89673728"/>
        <c:scaling>
          <c:orientation val="minMax"/>
        </c:scaling>
        <c:delete val="1"/>
        <c:axPos val="b"/>
        <c:majorTickMark val="out"/>
        <c:minorTickMark val="none"/>
        <c:tickLblPos val="none"/>
        <c:crossAx val="89675264"/>
        <c:crosses val="autoZero"/>
        <c:crossBetween val="midCat"/>
      </c:valAx>
      <c:valAx>
        <c:axId val="89675264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8967372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noyaux apoptotique rnai koi</c:v>
          </c:tx>
          <c:invertIfNegative val="0"/>
          <c:val>
            <c:numRef>
              <c:f>'RNAi Koi'!$G$3</c:f>
              <c:numCache>
                <c:formatCode>0%</c:formatCode>
                <c:ptCount val="1"/>
                <c:pt idx="0">
                  <c:v>0.45480655482882831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8F-49BB-BA94-50D22F2088B9}"/>
            </c:ext>
          </c:extLst>
        </c:ser>
        <c:ser>
          <c:idx val="1"/>
          <c:order val="1"/>
          <c:tx>
            <c:v>non apo rnai koi</c:v>
          </c:tx>
          <c:invertIfNegative val="0"/>
          <c:val>
            <c:numRef>
              <c:f>'RNAi Koi'!$I$2</c:f>
              <c:numCache>
                <c:formatCode>0%</c:formatCode>
                <c:ptCount val="1"/>
                <c:pt idx="0">
                  <c:v>0.63558436259606366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8F-49BB-BA94-50D22F2088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5188864"/>
        <c:axId val="95190400"/>
      </c:barChart>
      <c:catAx>
        <c:axId val="95188864"/>
        <c:scaling>
          <c:orientation val="minMax"/>
        </c:scaling>
        <c:delete val="0"/>
        <c:axPos val="b"/>
        <c:majorTickMark val="out"/>
        <c:minorTickMark val="none"/>
        <c:tickLblPos val="nextTo"/>
        <c:crossAx val="95190400"/>
        <c:crosses val="autoZero"/>
        <c:auto val="1"/>
        <c:lblAlgn val="ctr"/>
        <c:lblOffset val="100"/>
        <c:noMultiLvlLbl val="0"/>
      </c:catAx>
      <c:valAx>
        <c:axId val="95190400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95188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non apoptotique</c:v>
          </c:tx>
          <c:spPr>
            <a:ln w="25400" cap="flat" cmpd="sng" algn="ctr">
              <a:noFill/>
              <a:prstDash val="sysDot"/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tint val="50000"/>
                      <a:satMod val="300000"/>
                    </a:schemeClr>
                  </a:gs>
                  <a:gs pos="35000">
                    <a:schemeClr val="accent1">
                      <a:tint val="37000"/>
                      <a:satMod val="300000"/>
                    </a:schemeClr>
                  </a:gs>
                  <a:gs pos="100000">
                    <a:schemeClr val="accent1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marker>
          <c:xVal>
            <c:numRef>
              <c:f>contrôle!$L$7:$L$116</c:f>
              <c:numCache>
                <c:formatCode>General</c:formatCode>
                <c:ptCount val="110"/>
                <c:pt idx="0">
                  <c:v>20</c:v>
                </c:pt>
                <c:pt idx="1">
                  <c:v>20.5</c:v>
                </c:pt>
                <c:pt idx="2">
                  <c:v>21</c:v>
                </c:pt>
                <c:pt idx="3">
                  <c:v>21.5</c:v>
                </c:pt>
                <c:pt idx="4">
                  <c:v>22</c:v>
                </c:pt>
                <c:pt idx="5">
                  <c:v>22.5</c:v>
                </c:pt>
                <c:pt idx="6">
                  <c:v>23</c:v>
                </c:pt>
                <c:pt idx="7">
                  <c:v>23.5</c:v>
                </c:pt>
                <c:pt idx="8">
                  <c:v>24</c:v>
                </c:pt>
                <c:pt idx="9">
                  <c:v>24.5</c:v>
                </c:pt>
                <c:pt idx="10">
                  <c:v>25</c:v>
                </c:pt>
                <c:pt idx="11">
                  <c:v>25.5</c:v>
                </c:pt>
                <c:pt idx="12">
                  <c:v>26</c:v>
                </c:pt>
                <c:pt idx="13">
                  <c:v>26.5</c:v>
                </c:pt>
                <c:pt idx="14">
                  <c:v>27</c:v>
                </c:pt>
                <c:pt idx="15">
                  <c:v>27.5</c:v>
                </c:pt>
                <c:pt idx="16">
                  <c:v>28</c:v>
                </c:pt>
                <c:pt idx="17">
                  <c:v>28.5</c:v>
                </c:pt>
                <c:pt idx="18">
                  <c:v>29</c:v>
                </c:pt>
                <c:pt idx="19">
                  <c:v>29.5</c:v>
                </c:pt>
                <c:pt idx="20">
                  <c:v>30</c:v>
                </c:pt>
                <c:pt idx="21">
                  <c:v>30.5</c:v>
                </c:pt>
                <c:pt idx="22">
                  <c:v>31</c:v>
                </c:pt>
                <c:pt idx="23">
                  <c:v>31.5</c:v>
                </c:pt>
                <c:pt idx="24">
                  <c:v>32</c:v>
                </c:pt>
                <c:pt idx="25">
                  <c:v>32.5</c:v>
                </c:pt>
                <c:pt idx="26">
                  <c:v>33</c:v>
                </c:pt>
                <c:pt idx="27">
                  <c:v>33.5</c:v>
                </c:pt>
                <c:pt idx="28">
                  <c:v>34</c:v>
                </c:pt>
                <c:pt idx="29">
                  <c:v>34.5</c:v>
                </c:pt>
                <c:pt idx="30">
                  <c:v>35</c:v>
                </c:pt>
                <c:pt idx="31">
                  <c:v>35.5</c:v>
                </c:pt>
                <c:pt idx="32">
                  <c:v>36</c:v>
                </c:pt>
                <c:pt idx="33">
                  <c:v>36.5</c:v>
                </c:pt>
                <c:pt idx="34">
                  <c:v>37</c:v>
                </c:pt>
                <c:pt idx="35">
                  <c:v>37.5</c:v>
                </c:pt>
                <c:pt idx="36">
                  <c:v>38</c:v>
                </c:pt>
                <c:pt idx="37">
                  <c:v>38.5</c:v>
                </c:pt>
                <c:pt idx="38">
                  <c:v>39</c:v>
                </c:pt>
                <c:pt idx="39">
                  <c:v>39.5</c:v>
                </c:pt>
                <c:pt idx="40">
                  <c:v>40</c:v>
                </c:pt>
                <c:pt idx="41">
                  <c:v>40.5</c:v>
                </c:pt>
                <c:pt idx="42">
                  <c:v>41</c:v>
                </c:pt>
                <c:pt idx="43">
                  <c:v>41.5</c:v>
                </c:pt>
                <c:pt idx="44">
                  <c:v>42</c:v>
                </c:pt>
                <c:pt idx="45">
                  <c:v>42.5</c:v>
                </c:pt>
                <c:pt idx="46">
                  <c:v>43</c:v>
                </c:pt>
                <c:pt idx="47">
                  <c:v>43.5</c:v>
                </c:pt>
                <c:pt idx="48">
                  <c:v>44</c:v>
                </c:pt>
                <c:pt idx="49">
                  <c:v>44.5</c:v>
                </c:pt>
                <c:pt idx="50">
                  <c:v>45</c:v>
                </c:pt>
                <c:pt idx="51">
                  <c:v>45.5</c:v>
                </c:pt>
                <c:pt idx="52">
                  <c:v>46</c:v>
                </c:pt>
                <c:pt idx="53">
                  <c:v>46.5</c:v>
                </c:pt>
                <c:pt idx="54">
                  <c:v>47</c:v>
                </c:pt>
                <c:pt idx="55">
                  <c:v>47.5</c:v>
                </c:pt>
                <c:pt idx="56">
                  <c:v>48</c:v>
                </c:pt>
                <c:pt idx="57">
                  <c:v>48.5</c:v>
                </c:pt>
                <c:pt idx="58">
                  <c:v>49</c:v>
                </c:pt>
                <c:pt idx="59">
                  <c:v>49.5</c:v>
                </c:pt>
                <c:pt idx="60">
                  <c:v>50</c:v>
                </c:pt>
                <c:pt idx="61">
                  <c:v>50.5</c:v>
                </c:pt>
                <c:pt idx="62">
                  <c:v>51</c:v>
                </c:pt>
                <c:pt idx="63">
                  <c:v>51.5</c:v>
                </c:pt>
                <c:pt idx="64">
                  <c:v>52</c:v>
                </c:pt>
                <c:pt idx="65">
                  <c:v>52.5</c:v>
                </c:pt>
                <c:pt idx="66">
                  <c:v>53</c:v>
                </c:pt>
                <c:pt idx="67">
                  <c:v>53.5</c:v>
                </c:pt>
                <c:pt idx="68">
                  <c:v>54</c:v>
                </c:pt>
                <c:pt idx="69">
                  <c:v>54.5</c:v>
                </c:pt>
                <c:pt idx="70">
                  <c:v>55</c:v>
                </c:pt>
                <c:pt idx="71">
                  <c:v>55.5</c:v>
                </c:pt>
                <c:pt idx="72">
                  <c:v>56</c:v>
                </c:pt>
                <c:pt idx="73">
                  <c:v>56.5</c:v>
                </c:pt>
                <c:pt idx="74">
                  <c:v>57</c:v>
                </c:pt>
                <c:pt idx="75">
                  <c:v>57.5</c:v>
                </c:pt>
                <c:pt idx="76">
                  <c:v>58</c:v>
                </c:pt>
                <c:pt idx="77">
                  <c:v>58.5</c:v>
                </c:pt>
                <c:pt idx="78">
                  <c:v>59</c:v>
                </c:pt>
                <c:pt idx="79">
                  <c:v>59.5</c:v>
                </c:pt>
                <c:pt idx="80">
                  <c:v>60</c:v>
                </c:pt>
                <c:pt idx="81">
                  <c:v>60.5</c:v>
                </c:pt>
                <c:pt idx="82">
                  <c:v>61</c:v>
                </c:pt>
                <c:pt idx="83">
                  <c:v>61.5</c:v>
                </c:pt>
                <c:pt idx="84">
                  <c:v>62</c:v>
                </c:pt>
                <c:pt idx="85">
                  <c:v>62.5</c:v>
                </c:pt>
                <c:pt idx="86">
                  <c:v>63</c:v>
                </c:pt>
                <c:pt idx="87">
                  <c:v>63.5</c:v>
                </c:pt>
                <c:pt idx="88">
                  <c:v>64</c:v>
                </c:pt>
                <c:pt idx="89">
                  <c:v>64.5</c:v>
                </c:pt>
                <c:pt idx="90">
                  <c:v>65</c:v>
                </c:pt>
                <c:pt idx="91">
                  <c:v>65.5</c:v>
                </c:pt>
                <c:pt idx="92">
                  <c:v>66</c:v>
                </c:pt>
                <c:pt idx="93">
                  <c:v>66.5</c:v>
                </c:pt>
                <c:pt idx="94">
                  <c:v>67</c:v>
                </c:pt>
                <c:pt idx="95">
                  <c:v>67.5</c:v>
                </c:pt>
                <c:pt idx="96">
                  <c:v>68</c:v>
                </c:pt>
                <c:pt idx="97">
                  <c:v>68.5</c:v>
                </c:pt>
                <c:pt idx="98">
                  <c:v>69</c:v>
                </c:pt>
                <c:pt idx="99">
                  <c:v>69.5</c:v>
                </c:pt>
                <c:pt idx="100">
                  <c:v>70</c:v>
                </c:pt>
                <c:pt idx="101">
                  <c:v>70.5</c:v>
                </c:pt>
                <c:pt idx="102">
                  <c:v>71</c:v>
                </c:pt>
                <c:pt idx="103">
                  <c:v>71.5</c:v>
                </c:pt>
                <c:pt idx="104">
                  <c:v>72</c:v>
                </c:pt>
                <c:pt idx="105">
                  <c:v>72.5</c:v>
                </c:pt>
                <c:pt idx="106">
                  <c:v>73</c:v>
                </c:pt>
                <c:pt idx="107">
                  <c:v>73.5</c:v>
                </c:pt>
                <c:pt idx="108">
                  <c:v>74</c:v>
                </c:pt>
                <c:pt idx="109">
                  <c:v>74.5</c:v>
                </c:pt>
              </c:numCache>
            </c:numRef>
          </c:xVal>
          <c:yVal>
            <c:numRef>
              <c:f>contrôle!$M$7:$M$116</c:f>
              <c:numCache>
                <c:formatCode>0%</c:formatCode>
                <c:ptCount val="110"/>
                <c:pt idx="0">
                  <c:v>0.57407407407407407</c:v>
                </c:pt>
                <c:pt idx="1">
                  <c:v>0.73214932946719824</c:v>
                </c:pt>
                <c:pt idx="2">
                  <c:v>0.80143112701252228</c:v>
                </c:pt>
                <c:pt idx="3">
                  <c:v>0.83425211319367876</c:v>
                </c:pt>
                <c:pt idx="4">
                  <c:v>0.71633237822349571</c:v>
                </c:pt>
                <c:pt idx="5">
                  <c:v>0.43145161290322581</c:v>
                </c:pt>
                <c:pt idx="6">
                  <c:v>0.68367346938775508</c:v>
                </c:pt>
                <c:pt idx="7">
                  <c:v>0.66415449835138951</c:v>
                </c:pt>
                <c:pt idx="8">
                  <c:v>0.81689029202841357</c:v>
                </c:pt>
                <c:pt idx="9">
                  <c:v>0.71127749181095001</c:v>
                </c:pt>
                <c:pt idx="10">
                  <c:v>0.80344332855093259</c:v>
                </c:pt>
                <c:pt idx="11">
                  <c:v>0.52961672473867594</c:v>
                </c:pt>
                <c:pt idx="12">
                  <c:v>0.90381125226860259</c:v>
                </c:pt>
                <c:pt idx="13">
                  <c:v>0.82964601769911517</c:v>
                </c:pt>
                <c:pt idx="14">
                  <c:v>0.87136929460580914</c:v>
                </c:pt>
                <c:pt idx="15">
                  <c:v>0.80069625761531771</c:v>
                </c:pt>
                <c:pt idx="16">
                  <c:v>0.73238321456848776</c:v>
                </c:pt>
                <c:pt idx="17">
                  <c:v>0.68823124569855465</c:v>
                </c:pt>
                <c:pt idx="18">
                  <c:v>0.76567101388304581</c:v>
                </c:pt>
                <c:pt idx="19">
                  <c:v>0.85046066619418859</c:v>
                </c:pt>
                <c:pt idx="20">
                  <c:v>0.81986970684039084</c:v>
                </c:pt>
                <c:pt idx="21">
                  <c:v>0.74439178515007898</c:v>
                </c:pt>
                <c:pt idx="22">
                  <c:v>0.64302416212003122</c:v>
                </c:pt>
                <c:pt idx="23">
                  <c:v>0.88507936507936502</c:v>
                </c:pt>
                <c:pt idx="24">
                  <c:v>0.68122786304604488</c:v>
                </c:pt>
                <c:pt idx="25">
                  <c:v>0.60785824345146378</c:v>
                </c:pt>
                <c:pt idx="26">
                  <c:v>0.79210526315789476</c:v>
                </c:pt>
                <c:pt idx="27">
                  <c:v>0.70333803479078516</c:v>
                </c:pt>
                <c:pt idx="28">
                  <c:v>0.81515650741350909</c:v>
                </c:pt>
                <c:pt idx="29">
                  <c:v>0.6783542039355992</c:v>
                </c:pt>
                <c:pt idx="30">
                  <c:v>0.78931623931623929</c:v>
                </c:pt>
                <c:pt idx="31">
                  <c:v>0.69668246445497628</c:v>
                </c:pt>
                <c:pt idx="32">
                  <c:v>0.78381502890173416</c:v>
                </c:pt>
                <c:pt idx="33">
                  <c:v>0.70923261390887293</c:v>
                </c:pt>
                <c:pt idx="34">
                  <c:v>0.77896825396825398</c:v>
                </c:pt>
                <c:pt idx="35">
                  <c:v>0.76086235489220566</c:v>
                </c:pt>
                <c:pt idx="36">
                  <c:v>0.53110634385534783</c:v>
                </c:pt>
                <c:pt idx="37">
                  <c:v>0.56243329775880468</c:v>
                </c:pt>
                <c:pt idx="38">
                  <c:v>0.69711090400745579</c:v>
                </c:pt>
                <c:pt idx="39">
                  <c:v>0.76761717469682078</c:v>
                </c:pt>
                <c:pt idx="40">
                  <c:v>0.68704710144927539</c:v>
                </c:pt>
                <c:pt idx="41">
                  <c:v>0.72070844686648494</c:v>
                </c:pt>
                <c:pt idx="42">
                  <c:v>0.76442307692307687</c:v>
                </c:pt>
                <c:pt idx="43">
                  <c:v>0.55330396475770927</c:v>
                </c:pt>
                <c:pt idx="44">
                  <c:v>0.79326923076923073</c:v>
                </c:pt>
                <c:pt idx="45">
                  <c:v>0.48364279398762161</c:v>
                </c:pt>
                <c:pt idx="46">
                  <c:v>0.59733562526858619</c:v>
                </c:pt>
                <c:pt idx="47">
                  <c:v>0.84111741597555645</c:v>
                </c:pt>
                <c:pt idx="48">
                  <c:v>0.62903225806451613</c:v>
                </c:pt>
                <c:pt idx="49">
                  <c:v>0.81203337725076852</c:v>
                </c:pt>
                <c:pt idx="50">
                  <c:v>0.85359589041095885</c:v>
                </c:pt>
                <c:pt idx="51">
                  <c:v>0.6346895074946467</c:v>
                </c:pt>
                <c:pt idx="52">
                  <c:v>0.4971830985915493</c:v>
                </c:pt>
                <c:pt idx="53">
                  <c:v>0.71923828125</c:v>
                </c:pt>
                <c:pt idx="54">
                  <c:v>0.82366589327146167</c:v>
                </c:pt>
                <c:pt idx="55">
                  <c:v>0.51378676470588236</c:v>
                </c:pt>
                <c:pt idx="56">
                  <c:v>0.82965165675446062</c:v>
                </c:pt>
                <c:pt idx="57">
                  <c:v>0.66332497911445276</c:v>
                </c:pt>
                <c:pt idx="58">
                  <c:v>0.6579286635152557</c:v>
                </c:pt>
                <c:pt idx="59">
                  <c:v>0.79844006568144499</c:v>
                </c:pt>
                <c:pt idx="60">
                  <c:v>0.62957157784743989</c:v>
                </c:pt>
                <c:pt idx="61">
                  <c:v>0.75619425173439048</c:v>
                </c:pt>
                <c:pt idx="62">
                  <c:v>0.79489559164733192</c:v>
                </c:pt>
                <c:pt idx="63">
                  <c:v>0.56018518518518523</c:v>
                </c:pt>
                <c:pt idx="64">
                  <c:v>0.70413223140495862</c:v>
                </c:pt>
                <c:pt idx="65">
                  <c:v>0.60359869138495092</c:v>
                </c:pt>
                <c:pt idx="66">
                  <c:v>0.76944140197152244</c:v>
                </c:pt>
                <c:pt idx="67">
                  <c:v>0.46849757673667208</c:v>
                </c:pt>
                <c:pt idx="68">
                  <c:v>0.7701680672268908</c:v>
                </c:pt>
                <c:pt idx="69">
                  <c:v>0.56846289752650181</c:v>
                </c:pt>
                <c:pt idx="70">
                  <c:v>0.34686672550750219</c:v>
                </c:pt>
                <c:pt idx="71">
                  <c:v>0.80984042553191493</c:v>
                </c:pt>
                <c:pt idx="72">
                  <c:v>0.80863428808634286</c:v>
                </c:pt>
                <c:pt idx="73">
                  <c:v>0.62952755905511804</c:v>
                </c:pt>
                <c:pt idx="74">
                  <c:v>0.68233450842146492</c:v>
                </c:pt>
                <c:pt idx="75">
                  <c:v>0.59019118869492937</c:v>
                </c:pt>
                <c:pt idx="76">
                  <c:v>0.56221889055472274</c:v>
                </c:pt>
                <c:pt idx="77">
                  <c:v>0.6830245368052078</c:v>
                </c:pt>
                <c:pt idx="78">
                  <c:v>0.7102713178294574</c:v>
                </c:pt>
                <c:pt idx="79">
                  <c:v>0.68247821878025172</c:v>
                </c:pt>
                <c:pt idx="80">
                  <c:v>0.79376163873370575</c:v>
                </c:pt>
                <c:pt idx="81">
                  <c:v>0.80842745438748909</c:v>
                </c:pt>
                <c:pt idx="82">
                  <c:v>0.51285460992907794</c:v>
                </c:pt>
                <c:pt idx="83">
                  <c:v>0.62941893539211702</c:v>
                </c:pt>
                <c:pt idx="84">
                  <c:v>0.80761602538675126</c:v>
                </c:pt>
                <c:pt idx="85">
                  <c:v>0.64854058376649348</c:v>
                </c:pt>
                <c:pt idx="86">
                  <c:v>0.50020218358269308</c:v>
                </c:pt>
                <c:pt idx="87">
                  <c:v>0.69030927835051559</c:v>
                </c:pt>
                <c:pt idx="88">
                  <c:v>0.60908718788374949</c:v>
                </c:pt>
                <c:pt idx="89">
                  <c:v>0.79378412431751366</c:v>
                </c:pt>
                <c:pt idx="90">
                  <c:v>0.58193849746983262</c:v>
                </c:pt>
                <c:pt idx="91">
                  <c:v>0.74195223260643828</c:v>
                </c:pt>
                <c:pt idx="92">
                  <c:v>0.81549087321164293</c:v>
                </c:pt>
                <c:pt idx="93">
                  <c:v>0.54493032196059576</c:v>
                </c:pt>
                <c:pt idx="94">
                  <c:v>0.68603411513859269</c:v>
                </c:pt>
                <c:pt idx="95">
                  <c:v>0.7375431672422299</c:v>
                </c:pt>
                <c:pt idx="96">
                  <c:v>0.51808406647116334</c:v>
                </c:pt>
                <c:pt idx="97">
                  <c:v>0.47310206133735544</c:v>
                </c:pt>
                <c:pt idx="98">
                  <c:v>0.6585233441910967</c:v>
                </c:pt>
                <c:pt idx="99">
                  <c:v>0.61329305135951662</c:v>
                </c:pt>
                <c:pt idx="100">
                  <c:v>0.34543670264965648</c:v>
                </c:pt>
                <c:pt idx="101">
                  <c:v>0.72500000000000009</c:v>
                </c:pt>
                <c:pt idx="102">
                  <c:v>0.55857933579335795</c:v>
                </c:pt>
                <c:pt idx="103">
                  <c:v>0.73272987136731782</c:v>
                </c:pt>
                <c:pt idx="104">
                  <c:v>0.64915662650602401</c:v>
                </c:pt>
                <c:pt idx="105">
                  <c:v>0.76900393184796856</c:v>
                </c:pt>
                <c:pt idx="106">
                  <c:v>0.59822039698836404</c:v>
                </c:pt>
                <c:pt idx="107">
                  <c:v>0.6901256732495511</c:v>
                </c:pt>
                <c:pt idx="108">
                  <c:v>0.64335664335664344</c:v>
                </c:pt>
                <c:pt idx="109">
                  <c:v>0.77500000000000002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F5-42C0-97A2-D1D4B72414D3}"/>
            </c:ext>
          </c:extLst>
        </c:ser>
        <c:ser>
          <c:idx val="1"/>
          <c:order val="1"/>
          <c:tx>
            <c:v>apoptotique</c:v>
          </c:tx>
          <c:spPr>
            <a:ln w="25400" cap="flat" cmpd="sng" algn="ctr">
              <a:noFill/>
              <a:prstDash val="sysDot"/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tint val="50000"/>
                      <a:satMod val="300000"/>
                    </a:schemeClr>
                  </a:gs>
                  <a:gs pos="35000">
                    <a:schemeClr val="accent2">
                      <a:tint val="37000"/>
                      <a:satMod val="300000"/>
                    </a:schemeClr>
                  </a:gs>
                  <a:gs pos="100000">
                    <a:schemeClr val="accent2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marker>
          <c:xVal>
            <c:numRef>
              <c:f>contrôle!$I$7:$I$23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xVal>
          <c:yVal>
            <c:numRef>
              <c:f>contrôle!$J$7:$J$23</c:f>
              <c:numCache>
                <c:formatCode>0%</c:formatCode>
                <c:ptCount val="17"/>
                <c:pt idx="0">
                  <c:v>0.2548108825481088</c:v>
                </c:pt>
                <c:pt idx="1">
                  <c:v>0.26362957430918599</c:v>
                </c:pt>
                <c:pt idx="2">
                  <c:v>0.28440965427266796</c:v>
                </c:pt>
                <c:pt idx="3">
                  <c:v>0.41593886462882096</c:v>
                </c:pt>
                <c:pt idx="4">
                  <c:v>0.43981481481481477</c:v>
                </c:pt>
                <c:pt idx="5">
                  <c:v>0.52014652014652019</c:v>
                </c:pt>
                <c:pt idx="6">
                  <c:v>0.42477876106194684</c:v>
                </c:pt>
                <c:pt idx="7">
                  <c:v>0.27508361204013382</c:v>
                </c:pt>
                <c:pt idx="8">
                  <c:v>0.31583969465648859</c:v>
                </c:pt>
                <c:pt idx="9">
                  <c:v>0.32256297918948529</c:v>
                </c:pt>
                <c:pt idx="10">
                  <c:v>0.3638306968790081</c:v>
                </c:pt>
                <c:pt idx="11">
                  <c:v>0.29885629040278466</c:v>
                </c:pt>
                <c:pt idx="12">
                  <c:v>0.32513110125050421</c:v>
                </c:pt>
                <c:pt idx="13">
                  <c:v>0.48496605237633372</c:v>
                </c:pt>
                <c:pt idx="14">
                  <c:v>0.39146666666666668</c:v>
                </c:pt>
                <c:pt idx="15">
                  <c:v>0.30993071593533483</c:v>
                </c:pt>
                <c:pt idx="16">
                  <c:v>0.32286995515695061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FF5-42C0-97A2-D1D4B72414D3}"/>
            </c:ext>
          </c:extLst>
        </c:ser>
        <c:ser>
          <c:idx val="2"/>
          <c:order val="2"/>
          <c:tx>
            <c:v>moyenne apoptotique</c:v>
          </c:tx>
          <c:spPr>
            <a:ln w="25400" cap="flat" cmpd="sng" algn="ctr">
              <a:noFill/>
              <a:prstDash val="sysDot"/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tint val="50000"/>
                      <a:satMod val="300000"/>
                    </a:schemeClr>
                  </a:gs>
                  <a:gs pos="35000">
                    <a:schemeClr val="accent3">
                      <a:tint val="37000"/>
                      <a:satMod val="300000"/>
                    </a:schemeClr>
                  </a:gs>
                  <a:gs pos="100000">
                    <a:schemeClr val="accent3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marker>
          <c:errBars>
            <c:errDir val="y"/>
            <c:errBarType val="both"/>
            <c:errValType val="cust"/>
            <c:noEndCap val="0"/>
            <c:plus>
              <c:numRef>
                <c:f>contrôle!$K$6</c:f>
                <c:numCache>
                  <c:formatCode>General</c:formatCode>
                  <c:ptCount val="1"/>
                  <c:pt idx="0">
                    <c:v>7.9361641092301385E-2</c:v>
                  </c:pt>
                </c:numCache>
              </c:numRef>
            </c:plus>
            <c:minus>
              <c:numRef>
                <c:f>contrôle!$K$6</c:f>
                <c:numCache>
                  <c:formatCode>General</c:formatCode>
                  <c:ptCount val="1"/>
                  <c:pt idx="0">
                    <c:v>7.9361641092301385E-2</c:v>
                  </c:pt>
                </c:numCache>
              </c:numRef>
            </c:minus>
            <c:spPr>
              <a:noFill/>
              <a:ln w="9525" cap="rnd">
                <a:solidFill>
                  <a:schemeClr val="dk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rnd">
                <a:solidFill>
                  <a:schemeClr val="dk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contrôle!$I$5</c:f>
              <c:numCache>
                <c:formatCode>General</c:formatCode>
                <c:ptCount val="1"/>
                <c:pt idx="0">
                  <c:v>9</c:v>
                </c:pt>
              </c:numCache>
            </c:numRef>
          </c:xVal>
          <c:yVal>
            <c:numRef>
              <c:f>contrôle!$K$5</c:f>
              <c:numCache>
                <c:formatCode>0%</c:formatCode>
                <c:ptCount val="1"/>
                <c:pt idx="0">
                  <c:v>0.35376863743151499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FF5-42C0-97A2-D1D4B72414D3}"/>
            </c:ext>
          </c:extLst>
        </c:ser>
        <c:ser>
          <c:idx val="3"/>
          <c:order val="3"/>
          <c:tx>
            <c:v>moyenne non apoptotique</c:v>
          </c:tx>
          <c:spPr>
            <a:ln w="25400" cap="flat" cmpd="sng" algn="ctr">
              <a:noFill/>
              <a:prstDash val="sysDot"/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tint val="50000"/>
                      <a:satMod val="300000"/>
                    </a:schemeClr>
                  </a:gs>
                  <a:gs pos="35000">
                    <a:schemeClr val="accent4">
                      <a:tint val="37000"/>
                      <a:satMod val="300000"/>
                    </a:schemeClr>
                  </a:gs>
                  <a:gs pos="100000">
                    <a:schemeClr val="accent4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marker>
          <c:errBars>
            <c:errDir val="y"/>
            <c:errBarType val="both"/>
            <c:errValType val="cust"/>
            <c:noEndCap val="0"/>
            <c:plus>
              <c:numRef>
                <c:f>contrôle!$N$6</c:f>
                <c:numCache>
                  <c:formatCode>General</c:formatCode>
                  <c:ptCount val="1"/>
                  <c:pt idx="0">
                    <c:v>0.11706907564953076</c:v>
                  </c:pt>
                </c:numCache>
              </c:numRef>
            </c:plus>
            <c:minus>
              <c:numRef>
                <c:f>contrôle!$N$6</c:f>
                <c:numCache>
                  <c:formatCode>General</c:formatCode>
                  <c:ptCount val="1"/>
                  <c:pt idx="0">
                    <c:v>0.11706907564953076</c:v>
                  </c:pt>
                </c:numCache>
              </c:numRef>
            </c:minus>
            <c:spPr>
              <a:noFill/>
              <a:ln w="9525" cap="rnd">
                <a:solidFill>
                  <a:schemeClr val="dk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rnd">
                <a:solidFill>
                  <a:schemeClr val="dk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contrôle!$L$5</c:f>
              <c:numCache>
                <c:formatCode>General</c:formatCode>
                <c:ptCount val="1"/>
                <c:pt idx="0">
                  <c:v>47.25</c:v>
                </c:pt>
              </c:numCache>
            </c:numRef>
          </c:xVal>
          <c:yVal>
            <c:numRef>
              <c:f>contrôle!$N$5</c:f>
              <c:numCache>
                <c:formatCode>0%</c:formatCode>
                <c:ptCount val="1"/>
                <c:pt idx="0">
                  <c:v>0.68949110337758601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FF5-42C0-97A2-D1D4B72414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269248"/>
        <c:axId val="95270784"/>
      </c:scatterChart>
      <c:valAx>
        <c:axId val="95269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5270784"/>
        <c:crosses val="autoZero"/>
        <c:crossBetween val="midCat"/>
      </c:valAx>
      <c:valAx>
        <c:axId val="9527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5269248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spc="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000000000000344" l="0.70000000000000062" r="0.70000000000000062" t="0.75000000000000344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noyaux apoptotiques DMSO</c:v>
          </c:tx>
          <c:spPr>
            <a:ln w="28575">
              <a:noFill/>
            </a:ln>
          </c:spPr>
          <c:xVal>
            <c:numLit>
              <c:formatCode>General</c:formatCode>
              <c:ptCount val="1"/>
              <c:pt idx="0">
                <c:v>1</c:v>
              </c:pt>
            </c:numLit>
          </c:xVal>
          <c:yVal>
            <c:numRef>
              <c:f>'cyto D'!$D$13</c:f>
              <c:numCache>
                <c:formatCode>0%</c:formatCode>
                <c:ptCount val="1"/>
                <c:pt idx="0">
                  <c:v>0.32199579437727394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41-40A3-8061-4B4006C414EE}"/>
            </c:ext>
          </c:extLst>
        </c:ser>
        <c:ser>
          <c:idx val="1"/>
          <c:order val="1"/>
          <c:tx>
            <c:v>noyaux apoptotiques cyto D</c:v>
          </c:tx>
          <c:spPr>
            <a:ln w="28575">
              <a:noFill/>
            </a:ln>
          </c:spPr>
          <c:xVal>
            <c:numLit>
              <c:formatCode>General</c:formatCode>
              <c:ptCount val="1"/>
              <c:pt idx="0">
                <c:v>2</c:v>
              </c:pt>
            </c:numLit>
          </c:xVal>
          <c:yVal>
            <c:numRef>
              <c:f>'cyto D'!$L$12</c:f>
              <c:numCache>
                <c:formatCode>0%</c:formatCode>
                <c:ptCount val="1"/>
                <c:pt idx="0">
                  <c:v>0.42986666185837608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41-40A3-8061-4B4006C414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896064"/>
        <c:axId val="89897600"/>
      </c:scatterChart>
      <c:valAx>
        <c:axId val="898960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89897600"/>
        <c:crosses val="autoZero"/>
        <c:crossBetween val="midCat"/>
      </c:valAx>
      <c:valAx>
        <c:axId val="89897600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898960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noyaux apoptotiques RNAi Shot</c:v>
          </c:tx>
          <c:spPr>
            <a:ln w="28575">
              <a:noFill/>
            </a:ln>
          </c:spPr>
          <c:dPt>
            <c:idx val="0"/>
            <c:marker>
              <c:symbol val="diamond"/>
              <c:size val="6"/>
              <c:spPr>
                <a:ln>
                  <a:solidFill>
                    <a:schemeClr val="bg2">
                      <a:lumMod val="90000"/>
                    </a:schemeClr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F372-46DD-94BC-408B63BC1CA0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'RNAi (s)'!$G$26</c:f>
                <c:numCache>
                  <c:formatCode>General</c:formatCode>
                  <c:ptCount val="1"/>
                  <c:pt idx="0">
                    <c:v>0.15648142265067896</c:v>
                  </c:pt>
                </c:numCache>
              </c:numRef>
            </c:plus>
            <c:minus>
              <c:numRef>
                <c:f>'RNAi (s)'!$G$26</c:f>
                <c:numCache>
                  <c:formatCode>General</c:formatCode>
                  <c:ptCount val="1"/>
                  <c:pt idx="0">
                    <c:v>0.15648142265067896</c:v>
                  </c:pt>
                </c:numCache>
              </c:numRef>
            </c:minus>
          </c:errBars>
          <c:xVal>
            <c:numLit>
              <c:formatCode>General</c:formatCode>
              <c:ptCount val="1"/>
              <c:pt idx="0">
                <c:v>1</c:v>
              </c:pt>
            </c:numLit>
          </c:xVal>
          <c:yVal>
            <c:numRef>
              <c:f>'RNAi (s)'!$G$25</c:f>
              <c:numCache>
                <c:formatCode>0%</c:formatCode>
                <c:ptCount val="1"/>
                <c:pt idx="0">
                  <c:v>0.5352314111968024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72-46DD-94BC-408B63BC1CA0}"/>
            </c:ext>
          </c:extLst>
        </c:ser>
        <c:ser>
          <c:idx val="1"/>
          <c:order val="1"/>
          <c:tx>
            <c:v>noyaux apoptotiques RNAi Koi</c:v>
          </c:tx>
          <c:spPr>
            <a:ln w="28575">
              <a:noFill/>
            </a:ln>
          </c:spP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'RNAi (s)'!$M$26</c:f>
                <c:numCache>
                  <c:formatCode>General</c:formatCode>
                  <c:ptCount val="1"/>
                  <c:pt idx="0">
                    <c:v>0.13733122210728313</c:v>
                  </c:pt>
                </c:numCache>
              </c:numRef>
            </c:plus>
            <c:minus>
              <c:numRef>
                <c:f>'RNAi (s)'!$M$26</c:f>
                <c:numCache>
                  <c:formatCode>General</c:formatCode>
                  <c:ptCount val="1"/>
                  <c:pt idx="0">
                    <c:v>0.13733122210728313</c:v>
                  </c:pt>
                </c:numCache>
              </c:numRef>
            </c:minus>
          </c:errBars>
          <c:xVal>
            <c:numLit>
              <c:formatCode>General</c:formatCode>
              <c:ptCount val="1"/>
              <c:pt idx="0">
                <c:v>2</c:v>
              </c:pt>
            </c:numLit>
          </c:xVal>
          <c:yVal>
            <c:numRef>
              <c:f>'RNAi (s)'!$M$25</c:f>
              <c:numCache>
                <c:formatCode>0%</c:formatCode>
                <c:ptCount val="1"/>
                <c:pt idx="0">
                  <c:v>0.45480655482882831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372-46DD-94BC-408B63BC1CA0}"/>
            </c:ext>
          </c:extLst>
        </c:ser>
        <c:ser>
          <c:idx val="2"/>
          <c:order val="2"/>
          <c:tx>
            <c:v>noyaux apototiquse sauvages</c:v>
          </c:tx>
          <c:spPr>
            <a:ln w="28575">
              <a:noFill/>
            </a:ln>
          </c:spP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'RNAi (s)'!$P$26</c:f>
                <c:numCache>
                  <c:formatCode>General</c:formatCode>
                  <c:ptCount val="1"/>
                  <c:pt idx="0">
                    <c:v>7.9361641092301385E-2</c:v>
                  </c:pt>
                </c:numCache>
              </c:numRef>
            </c:plus>
            <c:minus>
              <c:numRef>
                <c:f>'RNAi (s)'!$P$26</c:f>
                <c:numCache>
                  <c:formatCode>General</c:formatCode>
                  <c:ptCount val="1"/>
                  <c:pt idx="0">
                    <c:v>7.9361641092301385E-2</c:v>
                  </c:pt>
                </c:numCache>
              </c:numRef>
            </c:minus>
          </c:errBars>
          <c:xVal>
            <c:numLit>
              <c:formatCode>General</c:formatCode>
              <c:ptCount val="1"/>
              <c:pt idx="0">
                <c:v>3</c:v>
              </c:pt>
            </c:numLit>
          </c:xVal>
          <c:yVal>
            <c:numRef>
              <c:f>'RNAi (s)'!$P$25</c:f>
              <c:numCache>
                <c:formatCode>0%</c:formatCode>
                <c:ptCount val="1"/>
                <c:pt idx="0">
                  <c:v>0.35376863743151499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372-46DD-94BC-408B63BC1CA0}"/>
            </c:ext>
          </c:extLst>
        </c:ser>
        <c:ser>
          <c:idx val="3"/>
          <c:order val="3"/>
          <c:tx>
            <c:v>noyaux non apoptotiques</c:v>
          </c:tx>
          <c:spPr>
            <a:ln w="28575">
              <a:noFill/>
            </a:ln>
          </c:spP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'RNAi (s)'!$K$26</c:f>
                <c:numCache>
                  <c:formatCode>General</c:formatCode>
                  <c:ptCount val="1"/>
                  <c:pt idx="0">
                    <c:v>0.11706907564953076</c:v>
                  </c:pt>
                </c:numCache>
              </c:numRef>
            </c:plus>
            <c:minus>
              <c:numRef>
                <c:f>'RNAi (s)'!$K$26</c:f>
                <c:numCache>
                  <c:formatCode>General</c:formatCode>
                  <c:ptCount val="1"/>
                  <c:pt idx="0">
                    <c:v>0.11706907564953076</c:v>
                  </c:pt>
                </c:numCache>
              </c:numRef>
            </c:minus>
          </c:errBars>
          <c:xVal>
            <c:numLit>
              <c:formatCode>General</c:formatCode>
              <c:ptCount val="1"/>
              <c:pt idx="0">
                <c:v>4</c:v>
              </c:pt>
            </c:numLit>
          </c:xVal>
          <c:yVal>
            <c:numRef>
              <c:f>'RNAi (s)'!$K$25</c:f>
              <c:numCache>
                <c:formatCode>0%</c:formatCode>
                <c:ptCount val="1"/>
                <c:pt idx="0">
                  <c:v>0.68949110337758601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372-46DD-94BC-408B63BC1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424896"/>
        <c:axId val="95426432"/>
      </c:scatterChart>
      <c:valAx>
        <c:axId val="954248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95426432"/>
        <c:crosses val="autoZero"/>
        <c:crossBetween val="midCat"/>
      </c:valAx>
      <c:valAx>
        <c:axId val="954264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fr-FR"/>
                  <a:t>position du noyau dans une</a:t>
                </a:r>
                <a:r>
                  <a:rPr lang="fr-FR" baseline="0"/>
                  <a:t> cellule</a:t>
                </a:r>
                <a:endParaRPr lang="fr-FR"/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954248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  <cx:data id="1">
      <cx:numDim type="val">
        <cx:f>_xlchart.v1.1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fr-FR"/>
              <a:t>localisation des noyaux dans le tissu de la patte de drosophile dans un contexte sauvage</a:t>
            </a:r>
          </a:p>
        </cx:rich>
      </cx:tx>
    </cx:title>
    <cx:plotArea>
      <cx:plotAreaRegion>
        <cx:series layoutId="boxWhisker" uniqueId="{B4E872BD-8992-4A1F-AD9F-719F999939D1}">
          <cx:tx>
            <cx:txData>
              <cx:v>noyaux apoptotiques contrôles</cx:v>
            </cx:txData>
          </cx:tx>
          <cx:spPr>
            <a:solidFill>
              <a:srgbClr val="FFFF00"/>
            </a:solidFill>
            <a:ln>
              <a:solidFill>
                <a:srgbClr val="FFFF00"/>
              </a:solidFill>
            </a:ln>
          </cx:spPr>
          <cx:dataId val="0"/>
          <cx:layoutPr>
            <cx:visibility meanLine="1" meanMarker="1" nonoutliers="0" outliers="1"/>
            <cx:statistics quartileMethod="exclusive"/>
          </cx:layoutPr>
        </cx:series>
        <cx:series layoutId="boxWhisker" uniqueId="{00000001-5EA4-49AC-9DB1-42760707E8CE}">
          <cx:tx>
            <cx:txData>
              <cx:v>noyaux non apoptotiques contrôles</cx:v>
            </cx:txData>
          </cx:tx>
          <cx:spPr>
            <a:solidFill>
              <a:srgbClr val="00FFFF"/>
            </a:solidFill>
            <a:ln>
              <a:solidFill>
                <a:srgbClr val="00FFFF"/>
              </a:solidFill>
            </a:ln>
          </cx:spPr>
          <cx:dataId val="1"/>
          <cx:layoutPr>
            <cx:visibility meanLine="1" meanMarker="1"/>
            <cx:statistics quartileMethod="exclusive"/>
          </cx:layoutPr>
        </cx:series>
      </cx:plotAreaRegion>
      <cx:axis id="0" hidden="1">
        <cx:catScaling gapWidth="1.5"/>
        <cx:tickLabels/>
      </cx:axis>
      <cx:axis id="1">
        <cx:valScaling/>
        <cx:majorGridlines/>
        <cx:tickLabels/>
      </cx:axis>
    </cx:plotArea>
    <cx:legend pos="b" align="ctr" overlay="0"/>
  </cx:chart>
  <cx:clrMapOvr bg1="lt1" tx1="dk1" bg2="lt2" tx2="dk2" accent1="accent1" accent2="accent2" accent3="accent3" accent4="accent4" accent5="accent5" accent6="accent6" hlink="hlink" folHlink="folHlink"/>
</cx:chartSpace>
</file>

<file path=xl/charts/chartEx1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_xlchart.v1.17</cx:f>
      </cx:strDim>
      <cx:numDim type="val">
        <cx:f>_xlchart.v1.21</cx:f>
      </cx:numDim>
    </cx:data>
    <cx:data id="1">
      <cx:numDim type="val">
        <cx:f>_xlchart.v1.22</cx:f>
      </cx:numDim>
    </cx:data>
    <cx:data id="2">
      <cx:numDim type="val">
        <cx:f>_xlchart.v1.23</cx:f>
      </cx:numDim>
    </cx:data>
    <cx:data id="3">
      <cx:numDim type="val">
        <cx:f>_xlchart.v1.24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fr-FR"/>
              <a:t>Localisation des noyaux avec la perte de fonction de klarsicht.</a:t>
            </a:r>
          </a:p>
        </cx:rich>
      </cx:tx>
    </cx:title>
    <cx:plotArea>
      <cx:plotAreaRegion>
        <cx:plotSurface>
          <cx:spPr>
            <a:ln>
              <a:solidFill>
                <a:srgbClr val="00FFFF"/>
              </a:solidFill>
            </a:ln>
          </cx:spPr>
        </cx:plotSurface>
        <cx:series layoutId="boxWhisker" uniqueId="{49FDCA30-7413-4AB1-84B4-C0B622B7B11B}" formatIdx="0">
          <cx:tx>
            <cx:txData>
              <cx:f>_xlchart.v1.16</cx:f>
              <cx:v>noyaux apoptotiques RNAi klar</cx:v>
            </cx:txData>
          </cx:tx>
          <cx:spPr>
            <a:ln>
              <a:solidFill>
                <a:srgbClr val="FF0000"/>
              </a:solidFill>
            </a:ln>
          </cx:spPr>
          <cx:dataId val="0"/>
          <cx:layoutPr>
            <cx:visibility meanLine="1" meanMarker="1" nonoutliers="1" outliers="1"/>
            <cx:statistics quartileMethod="exclusive"/>
          </cx:layoutPr>
        </cx:series>
        <cx:series layoutId="boxWhisker" uniqueId="{00000002-7316-4539-A700-0919C7F97890}">
          <cx:tx>
            <cx:txData>
              <cx:f>_xlchart.v1.18</cx:f>
              <cx:v>noyaux non apoptotique RNAi Klar</cx:v>
            </cx:txData>
          </cx:tx>
          <cx:spPr>
            <a:ln>
              <a:solidFill>
                <a:srgbClr val="FFC000"/>
              </a:solidFill>
            </a:ln>
          </cx:spPr>
          <cx:dataId val="1"/>
          <cx:layoutPr>
            <cx:visibility meanLine="1" meanMarker="1"/>
            <cx:statistics quartileMethod="exclusive"/>
          </cx:layoutPr>
        </cx:series>
        <cx:series layoutId="boxWhisker" uniqueId="{00000003-7316-4539-A700-0919C7F97890}">
          <cx:tx>
            <cx:txData>
              <cx:f>_xlchart.v1.19</cx:f>
              <cx:v>noyaux apoptotiques contrôle</cx:v>
            </cx:txData>
          </cx:tx>
          <cx:spPr>
            <a:ln>
              <a:solidFill>
                <a:srgbClr val="00B0F0"/>
              </a:solidFill>
            </a:ln>
          </cx:spPr>
          <cx:dataId val="2"/>
          <cx:layoutPr>
            <cx:visibility meanLine="1" meanMarker="1"/>
            <cx:statistics quartileMethod="exclusive"/>
          </cx:layoutPr>
        </cx:series>
        <cx:series layoutId="boxWhisker" uniqueId="{00000004-7316-4539-A700-0919C7F97890}">
          <cx:tx>
            <cx:txData>
              <cx:f>_xlchart.v1.20</cx:f>
              <cx:v>noyaux non apoptotiques contrôles</cx:v>
            </cx:txData>
          </cx:tx>
          <cx:spPr>
            <a:ln>
              <a:solidFill>
                <a:srgbClr val="92D050"/>
              </a:solidFill>
            </a:ln>
          </cx:spPr>
          <cx:dataId val="3"/>
          <cx:layoutPr>
            <cx:visibility meanLine="1" meanMarker="1"/>
            <cx:statistics quartileMethod="exclusive"/>
          </cx:layoutPr>
        </cx:series>
      </cx:plotAreaRegion>
      <cx:axis id="0" hidden="1">
        <cx:catScaling gapWidth="1.5"/>
        <cx:tickLabels/>
        <cx:txPr>
          <a:bodyPr rot="-60000000" spcFirstLastPara="1" vertOverflow="ellipsis" vert="horz" wrap="square" lIns="0" tIns="0" rIns="0" bIns="0" anchor="ctr" anchorCtr="1"/>
          <a:lstStyle/>
          <a:p>
            <a:pPr>
              <a:defRPr>
                <a:solidFill>
                  <a:srgbClr val="FF0000"/>
                </a:solidFill>
              </a:defRPr>
            </a:pPr>
            <a:endParaRPr lang="fr-FR">
              <a:solidFill>
                <a:srgbClr val="FF0000"/>
              </a:solidFill>
            </a:endParaRPr>
          </a:p>
        </cx:txPr>
      </cx:axis>
      <cx:axis id="1">
        <cx:valScaling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/>
                </a:pPr>
                <a:r>
                  <a:rPr lang="fr-FR"/>
                  <a:t>position des noyaux  dans le tissu</a:t>
                </a:r>
              </a:p>
            </cx:rich>
          </cx:tx>
        </cx:title>
        <cx:majorGridlines/>
        <cx:tickLabels/>
      </cx:axis>
    </cx:plotArea>
    <cx:legend pos="b" align="ctr" overlay="0"/>
  </cx:chart>
  <cx:clrMapOvr bg1="lt1" tx1="dk1" bg2="lt2" tx2="dk2" accent1="accent1" accent2="accent2" accent3="accent3" accent4="accent4" accent5="accent5" accent6="accent6" hlink="hlink" folHlink="folHlink"/>
</cx:chartSpace>
</file>

<file path=xl/charts/chartEx1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_xlchart.v1.26</cx:f>
      </cx:strDim>
      <cx:numDim type="val">
        <cx:f>_xlchart.v1.30</cx:f>
      </cx:numDim>
    </cx:data>
    <cx:data id="1">
      <cx:numDim type="val">
        <cx:f>_xlchart.v1.31</cx:f>
      </cx:numDim>
    </cx:data>
    <cx:data id="2">
      <cx:numDim type="val">
        <cx:f>_xlchart.v1.32</cx:f>
      </cx:numDim>
    </cx:data>
    <cx:data id="3">
      <cx:numDim type="val">
        <cx:f>_xlchart.v1.33</cx:f>
      </cx:numDim>
    </cx:data>
  </cx:chartData>
  <cx:chart>
    <cx:plotArea>
      <cx:plotAreaRegion>
        <cx:plotSurface>
          <cx:spPr>
            <a:ln>
              <a:noFill/>
            </a:ln>
          </cx:spPr>
        </cx:plotSurface>
        <cx:series layoutId="boxWhisker" uniqueId="{49FDCA30-7413-4AB1-84B4-C0B622B7B11B}" formatIdx="0">
          <cx:tx>
            <cx:txData>
              <cx:f>_xlchart.v1.25</cx:f>
              <cx:v>noyaux apoptotiques RNAi klar</cx:v>
            </cx:txData>
          </cx:tx>
          <cx:spPr>
            <a:gradFill flip="none" rotWithShape="1">
              <a:gsLst>
                <a:gs pos="0">
                  <a:srgbClr val="FF0000">
                    <a:tint val="66000"/>
                    <a:satMod val="160000"/>
                  </a:srgbClr>
                </a:gs>
                <a:gs pos="50000">
                  <a:srgbClr val="FF0000">
                    <a:tint val="44500"/>
                    <a:satMod val="160000"/>
                  </a:srgbClr>
                </a:gs>
                <a:gs pos="100000">
                  <a:srgbClr val="FF0000">
                    <a:tint val="23500"/>
                    <a:satMod val="160000"/>
                  </a:srgbClr>
                </a:gs>
              </a:gsLst>
              <a:path path="circle">
                <a:fillToRect l="50000" t="50000" r="50000" b="50000"/>
              </a:path>
              <a:tileRect/>
            </a:gradFill>
            <a:ln>
              <a:solidFill>
                <a:srgbClr val="FF0000"/>
              </a:solidFill>
            </a:ln>
          </cx:spPr>
          <cx:dataId val="0"/>
          <cx:layoutPr>
            <cx:visibility meanLine="1" meanMarker="0" nonoutliers="1" outliers="1"/>
            <cx:statistics quartileMethod="exclusive"/>
          </cx:layoutPr>
        </cx:series>
        <cx:series layoutId="boxWhisker" uniqueId="{00000002-7316-4539-A700-0919C7F97890}">
          <cx:tx>
            <cx:txData>
              <cx:f>_xlchart.v1.27</cx:f>
              <cx:v>noyaux non apoptotique RNAi Klar</cx:v>
            </cx:txData>
          </cx:tx>
          <cx:spPr>
            <a:gradFill flip="none" rotWithShape="1">
              <a:gsLst>
                <a:gs pos="0">
                  <a:srgbClr val="0000FF">
                    <a:tint val="66000"/>
                    <a:satMod val="160000"/>
                  </a:srgbClr>
                </a:gs>
                <a:gs pos="50000">
                  <a:srgbClr val="0000FF">
                    <a:tint val="44500"/>
                    <a:satMod val="160000"/>
                  </a:srgbClr>
                </a:gs>
                <a:gs pos="100000">
                  <a:srgbClr val="0000FF">
                    <a:tint val="23500"/>
                    <a:satMod val="160000"/>
                  </a:srgbClr>
                </a:gs>
              </a:gsLst>
              <a:lin ang="2700000" scaled="1"/>
              <a:tileRect/>
            </a:gradFill>
            <a:ln>
              <a:solidFill>
                <a:srgbClr val="0000FF"/>
              </a:solidFill>
            </a:ln>
          </cx:spPr>
          <cx:dataId val="1"/>
          <cx:layoutPr>
            <cx:visibility meanLine="1" meanMarker="0"/>
            <cx:statistics quartileMethod="exclusive"/>
          </cx:layoutPr>
        </cx:series>
        <cx:series layoutId="boxWhisker" uniqueId="{00000003-7316-4539-A700-0919C7F97890}">
          <cx:tx>
            <cx:txData>
              <cx:f>_xlchart.v1.28</cx:f>
              <cx:v>noyaux apoptotiques contrôle</cx:v>
            </cx:txData>
          </cx:tx>
          <cx:spPr>
            <a:noFill/>
            <a:ln>
              <a:solidFill>
                <a:srgbClr val="FF0000"/>
              </a:solidFill>
            </a:ln>
          </cx:spPr>
          <cx:dataId val="2"/>
          <cx:layoutPr>
            <cx:visibility meanLine="1" meanMarker="0"/>
            <cx:statistics quartileMethod="exclusive"/>
          </cx:layoutPr>
        </cx:series>
        <cx:series layoutId="boxWhisker" uniqueId="{00000004-7316-4539-A700-0919C7F97890}">
          <cx:tx>
            <cx:txData>
              <cx:f>_xlchart.v1.29</cx:f>
              <cx:v>noyaux non apoptotiques contrôles</cx:v>
            </cx:txData>
          </cx:tx>
          <cx:spPr>
            <a:ln>
              <a:solidFill>
                <a:srgbClr val="0000FF"/>
              </a:solidFill>
            </a:ln>
          </cx:spPr>
          <cx:dataId val="3"/>
          <cx:layoutPr>
            <cx:visibility meanLine="1" meanMarker="0"/>
            <cx:statistics quartileMethod="exclusive"/>
          </cx:layoutPr>
        </cx:series>
      </cx:plotAreaRegion>
      <cx:axis id="0" hidden="1">
        <cx:catScaling gapWidth="1.10000002"/>
        <cx:tickLabels/>
        <cx:txPr>
          <a:bodyPr rot="-60000000" spcFirstLastPara="1" vertOverflow="ellipsis" vert="horz" wrap="square" lIns="0" tIns="0" rIns="0" bIns="0" anchor="ctr" anchorCtr="1"/>
          <a:lstStyle/>
          <a:p>
            <a:pPr>
              <a:defRPr>
                <a:solidFill>
                  <a:srgbClr val="FF0000"/>
                </a:solidFill>
              </a:defRPr>
            </a:pPr>
            <a:endParaRPr lang="fr-FR">
              <a:solidFill>
                <a:srgbClr val="FF0000"/>
              </a:solidFill>
            </a:endParaRPr>
          </a:p>
        </cx:txPr>
      </cx:axis>
      <cx:axis id="1">
        <cx:valScaling/>
        <cx:majorGridlines/>
        <cx:tickLabels/>
      </cx:axis>
    </cx:plotArea>
    <cx:legend pos="t" align="ctr" overlay="0"/>
  </cx:chart>
  <cx:clrMapOvr bg1="lt1" tx1="dk1" bg2="lt2" tx2="dk2" accent1="accent1" accent2="accent2" accent3="accent3" accent4="accent4" accent5="accent5" accent6="accent6" hlink="hlink" folHlink="folHlink"/>
</cx:chartSpace>
</file>

<file path=xl/charts/chartEx1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_xlchart.v1.34</cx:f>
      </cx:strDim>
      <cx:numDim type="val">
        <cx:f>_xlchart.v1.37</cx:f>
      </cx:numDim>
    </cx:data>
    <cx:data id="1">
      <cx:numDim type="val">
        <cx:f>_xlchart.v1.35</cx:f>
      </cx:numDim>
    </cx:data>
    <cx:data id="2">
      <cx:numDim type="val">
        <cx:f>_xlchart.v1.38</cx:f>
      </cx:numDim>
    </cx:data>
    <cx:data id="3">
      <cx:numDim type="val">
        <cx:f>_xlchart.v1.36</cx:f>
      </cx:numDim>
    </cx:data>
  </cx:chartData>
  <cx:chart>
    <cx:plotArea>
      <cx:plotAreaRegion>
        <cx:plotSurface>
          <cx:spPr>
            <a:ln w="28575"/>
          </cx:spPr>
        </cx:plotSurface>
        <cx:series layoutId="boxWhisker" uniqueId="{DE41E137-7040-47E9-8131-9F93505E8024}" formatIdx="0">
          <cx:tx>
            <cx:txData>
              <cx:v>apoptotic nucleus WT</cx:v>
            </cx:txData>
          </cx:tx>
          <cx:spPr>
            <a:ln>
              <a:solidFill>
                <a:srgbClr val="FFFF00"/>
              </a:solidFill>
            </a:ln>
          </cx:spPr>
          <cx:dataId val="0"/>
          <cx:layoutPr>
            <cx:visibility meanLine="1" meanMarker="1" nonoutliers="1" outliers="1"/>
            <cx:statistics quartileMethod="exclusive"/>
          </cx:layoutPr>
        </cx:series>
        <cx:series layoutId="boxWhisker" uniqueId="{00000001-3DD5-46C5-B864-05B59BA12250}" formatIdx="1">
          <cx:tx>
            <cx:txData>
              <cx:v> apoptotic nucleus RNAi Klarsicht</cx:v>
            </cx:txData>
          </cx:tx>
          <cx:spPr>
            <a:ln w="12700">
              <a:solidFill>
                <a:srgbClr val="FF0000"/>
              </a:solidFill>
            </a:ln>
          </cx:spPr>
          <cx:dataId val="1"/>
          <cx:layoutPr>
            <cx:statistics quartileMethod="exclusive"/>
          </cx:layoutPr>
        </cx:series>
        <cx:series layoutId="boxWhisker" uniqueId="{00000002-3DD5-46C5-B864-05B59BA12250}" formatIdx="2">
          <cx:tx>
            <cx:txData>
              <cx:v>no apoptotic nuclei WT</cx:v>
            </cx:txData>
          </cx:tx>
          <cx:spPr>
            <a:ln>
              <a:solidFill>
                <a:srgbClr val="FFFF00"/>
              </a:solidFill>
            </a:ln>
          </cx:spPr>
          <cx:dataId val="2"/>
          <cx:layoutPr>
            <cx:statistics quartileMethod="exclusive"/>
          </cx:layoutPr>
        </cx:series>
        <cx:series layoutId="boxWhisker" uniqueId="{00000003-3DD5-46C5-B864-05B59BA12250}" formatIdx="3">
          <cx:tx>
            <cx:txData>
              <cx:v>no apoptotic nuclei RNAi Klar</cx:v>
            </cx:txData>
          </cx:tx>
          <cx:spPr>
            <a:ln>
              <a:solidFill>
                <a:srgbClr val="FF0000"/>
              </a:solidFill>
            </a:ln>
          </cx:spPr>
          <cx:dataId val="3"/>
          <cx:layoutPr>
            <cx:statistics quartileMethod="exclusive"/>
          </cx:layoutPr>
        </cx:series>
      </cx:plotAreaRegion>
      <cx:axis id="0" hidden="1">
        <cx:catScaling gapWidth="1.5"/>
        <cx:tickLabels/>
      </cx:axis>
      <cx:axis id="1" hidden="1">
        <cx:valScaling/>
        <cx:majorGridlines/>
        <cx:majorTickMarks type="out"/>
        <cx:tickLabels/>
      </cx:axis>
    </cx:plotArea>
  </cx:chart>
  <cx:clrMapOvr bg1="lt1" tx1="dk1" bg2="lt2" tx2="dk2" accent1="accent1" accent2="accent2" accent3="accent3" accent4="accent4" accent5="accent5" accent6="accent6" hlink="hlink" folHlink="folHlink"/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hartEx1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_xlchart.v1.40</cx:f>
      </cx:numDim>
    </cx:data>
    <cx:data id="1">
      <cx:numDim type="val">
        <cx:f>_xlchart.v1.39</cx:f>
      </cx:numDim>
    </cx:data>
  </cx:chartData>
  <cx:chart>
    <cx:plotArea>
      <cx:plotAreaRegion>
        <cx:series layoutId="boxWhisker" uniqueId="{2CBB0694-BE3D-4636-93A9-FAB3BDB62EC2}">
          <cx:tx>
            <cx:txData>
              <cx:v>apo wt</cx:v>
            </cx:txData>
          </cx:tx>
          <cx:spPr>
            <a:noFill/>
            <a:ln>
              <a:solidFill>
                <a:srgbClr val="FF0000"/>
              </a:solidFill>
            </a:ln>
          </cx:spPr>
          <cx:dataId val="0"/>
          <cx:layoutPr>
            <cx:visibility meanLine="1" meanMarker="1" nonoutliers="1" outliers="1"/>
            <cx:statistics quartileMethod="exclusive"/>
          </cx:layoutPr>
        </cx:series>
        <cx:series layoutId="boxWhisker" uniqueId="{00000001-D85C-432B-B79D-59187776A3C1}">
          <cx:tx>
            <cx:txData>
              <cx:v>apo rnai</cx:v>
            </cx:txData>
          </cx:tx>
          <cx:spPr>
            <a:noFill/>
            <a:ln>
              <a:solidFill>
                <a:srgbClr val="0000FF"/>
              </a:solidFill>
            </a:ln>
          </cx:spPr>
          <cx:dataId val="1"/>
          <cx:layoutPr>
            <cx:visibility meanLine="1" meanMarker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  <cx:legend pos="b" align="ctr" overlay="0"/>
  </cx:chart>
  <cx:clrMapOvr bg1="lt1" tx1="dk1" bg2="lt2" tx2="dk2" accent1="accent1" accent2="accent2" accent3="accent3" accent4="accent4" accent5="accent5" accent6="accent6" hlink="hlink" folHlink="folHlink"/>
</cx:chartSpace>
</file>

<file path=xl/charts/chartEx1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_xlchart.v1.42</cx:f>
      </cx:numDim>
    </cx:data>
    <cx:data id="1">
      <cx:numDim type="val">
        <cx:f>_xlchart.v1.41</cx:f>
      </cx:numDim>
    </cx:data>
  </cx:chartData>
  <cx:chart>
    <cx:plotArea>
      <cx:plotAreaRegion>
        <cx:series layoutId="boxWhisker" uniqueId="{3821B6D0-FF0F-4979-9DAC-3C52E3B7D417}">
          <cx:tx>
            <cx:txData>
              <cx:v>no apo wt</cx:v>
            </cx:txData>
          </cx:tx>
          <cx:spPr>
            <a:ln>
              <a:solidFill>
                <a:srgbClr val="FFFF00"/>
              </a:solidFill>
            </a:ln>
          </cx:spPr>
          <cx:dataId val="0"/>
          <cx:layoutPr>
            <cx:visibility meanLine="1" meanMarker="1" nonoutliers="0" outliers="1"/>
            <cx:statistics quartileMethod="exclusive"/>
          </cx:layoutPr>
        </cx:series>
        <cx:series layoutId="boxWhisker" uniqueId="{00000001-6C30-4B9A-BB9E-6E8F62395DA3}">
          <cx:tx>
            <cx:txData>
              <cx:v>non apo rnai</cx:v>
            </cx:txData>
          </cx:tx>
          <cx:spPr>
            <a:ln>
              <a:solidFill>
                <a:srgbClr val="FF0000"/>
              </a:solidFill>
            </a:ln>
          </cx:spPr>
          <cx:dataId val="1"/>
          <cx:layoutPr>
            <cx:visibility meanLine="1" meanMarker="1"/>
            <cx:statistics quartileMethod="exclusive"/>
          </cx:layoutPr>
        </cx:series>
      </cx:plotAreaRegion>
      <cx:axis id="0" hidden="1">
        <cx:catScaling gapWidth="1.5"/>
        <cx:tickLabels/>
      </cx:axis>
      <cx:axis id="1" hidden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1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_xlchart.v1.50</cx:f>
      </cx:strDim>
      <cx:numDim type="val">
        <cx:f>_xlchart.v1.43</cx:f>
      </cx:numDim>
    </cx:data>
    <cx:data id="1">
      <cx:numDim type="val">
        <cx:f>_xlchart.v1.44</cx:f>
      </cx:numDim>
    </cx:data>
    <cx:data id="2">
      <cx:numDim type="val">
        <cx:f>_xlchart.v1.45</cx:f>
      </cx:numDim>
    </cx:data>
    <cx:data id="3">
      <cx:numDim type="val">
        <cx:f>_xlchart.v1.47</cx:f>
      </cx:numDim>
    </cx:data>
    <cx:data id="4">
      <cx:numDim type="val">
        <cx:f>_xlchart.v1.49</cx:f>
      </cx:numDim>
    </cx:data>
    <cx:data id="5">
      <cx:numDim type="val">
        <cx:f>_xlchart.v1.52</cx:f>
      </cx:numDim>
    </cx:data>
    <cx:data id="6">
      <cx:numDim type="val">
        <cx:f>_xlchart.v1.54</cx:f>
      </cx:numDim>
    </cx:data>
    <cx:data id="7">
      <cx:numDim type="val">
        <cx:f>_xlchart.v1.46</cx:f>
      </cx:numDim>
    </cx:data>
    <cx:data id="8">
      <cx:numDim type="val">
        <cx:f>_xlchart.v1.48</cx:f>
      </cx:numDim>
    </cx:data>
    <cx:data id="9">
      <cx:numDim type="val">
        <cx:f>_xlchart.v1.51</cx:f>
      </cx:numDim>
    </cx:data>
    <cx:data id="10">
      <cx:numDim type="val">
        <cx:f>_xlchart.v1.53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fr-FR"/>
              <a:t>localisation des noyaux dans la patte de drosophile</a:t>
            </a:r>
          </a:p>
        </cx:rich>
      </cx:tx>
    </cx:title>
    <cx:plotArea>
      <cx:plotAreaRegion>
        <cx:plotSurface>
          <cx:spPr>
            <a:ln>
              <a:solidFill>
                <a:srgbClr val="0000FF"/>
              </a:solidFill>
            </a:ln>
          </cx:spPr>
        </cx:plotSurface>
        <cx:series layoutId="boxWhisker" uniqueId="{740F7CA2-79D6-4984-A993-1BEAE155A29B}">
          <cx:tx>
            <cx:txData>
              <cx:v>wt apo</cx:v>
            </cx:txData>
          </cx:tx>
          <cx:spPr>
            <a:solidFill>
              <a:srgbClr val="0000FF"/>
            </a:solidFill>
            <a:ln>
              <a:solidFill>
                <a:schemeClr val="tx1"/>
              </a:solidFill>
            </a:ln>
          </cx:spPr>
          <cx:dataId val="0"/>
          <cx:layoutPr>
            <cx:visibility meanLine="0" meanMarker="1" nonoutliers="1" outliers="1"/>
            <cx:statistics quartileMethod="exclusive"/>
          </cx:layoutPr>
        </cx:series>
        <cx:series layoutId="boxWhisker" uniqueId="{00000001-037D-4717-B7BC-145E88248005}">
          <cx:tx>
            <cx:txData>
              <cx:v>WT non apo</cx:v>
            </cx:txData>
          </cx:tx>
          <cx:spPr>
            <a:solidFill>
              <a:srgbClr val="00B0F0"/>
            </a:solidFill>
            <a:ln>
              <a:solidFill>
                <a:sysClr val="windowText" lastClr="000000"/>
              </a:solidFill>
            </a:ln>
          </cx:spPr>
          <cx:dataId val="1"/>
          <cx:layoutPr>
            <cx:visibility meanLine="1" meanMarker="1" nonoutliers="1" outliers="1"/>
            <cx:statistics quartileMethod="exclusive"/>
          </cx:layoutPr>
        </cx:series>
        <cx:series layoutId="boxWhisker" uniqueId="{00000002-037D-4717-B7BC-145E88248005}">
          <cx:tx>
            <cx:txData>
              <cx:v>RNAi klar apo</cx:v>
            </cx:txData>
          </cx:tx>
          <cx:spPr>
            <a:solidFill>
              <a:srgbClr val="FF0000"/>
            </a:solidFill>
            <a:ln>
              <a:solidFill>
                <a:sysClr val="windowText" lastClr="000000"/>
              </a:solidFill>
            </a:ln>
          </cx:spPr>
          <cx:dataId val="2"/>
          <cx:layoutPr>
            <cx:visibility meanLine="0"/>
            <cx:statistics quartileMethod="exclusive"/>
          </cx:layoutPr>
        </cx:series>
        <cx:series layoutId="boxWhisker" uniqueId="{00000003-037D-4717-B7BC-145E88248005}">
          <cx:tx>
            <cx:txData>
              <cx:v>RNAi klar non apo</cx:v>
            </cx:txData>
          </cx:tx>
          <cx:spPr>
            <a:solidFill>
              <a:schemeClr val="accent2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</cx:spPr>
          <cx:dataId val="3"/>
          <cx:layoutPr>
            <cx:visibility meanLine="0"/>
            <cx:statistics quartileMethod="exclusive"/>
          </cx:layoutPr>
        </cx:series>
        <cx:series layoutId="boxWhisker" uniqueId="{00000004-037D-4717-B7BC-145E88248005}">
          <cx:tx>
            <cx:txData>
              <cx:v>mutant Klar apo </cx:v>
            </cx:txData>
          </cx:tx>
          <cx:spPr>
            <a:solidFill>
              <a:srgbClr val="00B050"/>
            </a:solidFill>
            <a:ln>
              <a:solidFill>
                <a:sysClr val="windowText" lastClr="000000"/>
              </a:solidFill>
            </a:ln>
          </cx:spPr>
          <cx:dataId val="4"/>
          <cx:layoutPr>
            <cx:visibility meanLine="1"/>
            <cx:statistics quartileMethod="exclusive"/>
          </cx:layoutPr>
        </cx:series>
        <cx:series layoutId="boxWhisker" uniqueId="{00000005-037D-4717-B7BC-145E88248005}">
          <cx:tx>
            <cx:txData>
              <cx:v>mutant klar non apo</cx:v>
            </cx:txData>
          </cx:tx>
          <cx:spPr>
            <a:solidFill>
              <a:schemeClr val="accent3"/>
            </a:solidFill>
            <a:ln>
              <a:solidFill>
                <a:sysClr val="windowText" lastClr="000000"/>
              </a:solidFill>
            </a:ln>
          </cx:spPr>
          <cx:dataId val="5"/>
          <cx:layoutPr>
            <cx:visibility meanLine="0"/>
            <cx:statistics quartileMethod="exclusive"/>
          </cx:layoutPr>
        </cx:series>
        <cx:series layoutId="boxWhisker" uniqueId="{00000006-037D-4717-B7BC-145E88248005}">
          <cx:tx>
            <cx:txData>
              <cx:v>RNAi Lamin apo</cx:v>
            </cx:txData>
          </cx:tx>
          <cx:spPr>
            <a:solidFill>
              <a:srgbClr val="FF33CC"/>
            </a:solidFill>
          </cx:spPr>
          <cx:dataId val="6"/>
          <cx:layoutPr>
            <cx:visibility meanLine="0"/>
            <cx:statistics quartileMethod="exclusive"/>
          </cx:layoutPr>
        </cx:series>
        <cx:series layoutId="boxWhisker" uniqueId="{00000007-037D-4717-B7BC-145E88248005}">
          <cx:tx>
            <cx:txData>
              <cx:v>RNAi Koi apo</cx:v>
            </cx:txData>
          </cx:tx>
          <cx:spPr>
            <a:solidFill>
              <a:srgbClr val="FFFF00"/>
            </a:solidFill>
          </cx:spPr>
          <cx:dataId val="7"/>
          <cx:layoutPr>
            <cx:visibility meanLine="0"/>
            <cx:statistics quartileMethod="exclusive"/>
          </cx:layoutPr>
        </cx:series>
        <cx:series layoutId="boxWhisker" uniqueId="{00000008-037D-4717-B7BC-145E88248005}">
          <cx:tx>
            <cx:txData>
              <cx:v>RNAi Koi non apo</cx:v>
            </cx:txData>
          </cx:tx>
          <cx:spPr>
            <a:solidFill>
              <a:srgbClr val="FFFF66"/>
            </a:solidFill>
          </cx:spPr>
          <cx:dataId val="8"/>
          <cx:layoutPr>
            <cx:visibility meanLine="0"/>
            <cx:statistics quartileMethod="exclusive"/>
          </cx:layoutPr>
        </cx:series>
        <cx:series layoutId="boxWhisker" uniqueId="{00000009-037D-4717-B7BC-145E88248005}">
          <cx:tx>
            <cx:txData>
              <cx:v>mutant koi A</cx:v>
            </cx:txData>
          </cx:tx>
          <cx:spPr>
            <a:solidFill>
              <a:srgbClr val="7030A0"/>
            </a:solidFill>
          </cx:spPr>
          <cx:dataId val="9"/>
          <cx:layoutPr>
            <cx:visibility meanLine="0"/>
            <cx:statistics quartileMethod="exclusive"/>
          </cx:layoutPr>
        </cx:series>
        <cx:series layoutId="boxWhisker" uniqueId="{0000000A-037D-4717-B7BC-145E88248005}">
          <cx:tx>
            <cx:txData>
              <cx:v>mutant Koi NA</cx:v>
            </cx:txData>
          </cx:tx>
          <cx:spPr>
            <a:solidFill>
              <a:srgbClr val="CC99FF"/>
            </a:solidFill>
          </cx:spPr>
          <cx:dataId val="10"/>
          <cx:layoutPr>
            <cx:visibility meanLine="0"/>
            <cx:statistics quartileMethod="exclusive"/>
          </cx:layoutPr>
        </cx:series>
      </cx:plotAreaRegion>
      <cx:axis id="0">
        <cx:catScaling gapWidth="0.200000003"/>
        <cx:tickLabels/>
      </cx:axis>
      <cx:axis id="1">
        <cx:valScaling/>
        <cx:majorGridlines/>
        <cx:minorGridlines/>
        <cx:tickLabels/>
      </cx:axis>
    </cx:plotArea>
    <cx:legend pos="t" align="ctr" overlay="0"/>
  </cx:chart>
  <cx:clrMapOvr bg1="lt1" tx1="dk1" bg2="lt2" tx2="dk2" accent1="accent1" accent2="accent2" accent3="accent3" accent4="accent4" accent5="accent5" accent6="accent6" hlink="hlink" folHlink="folHlink"/>
</cx:chartSpace>
</file>

<file path=xl/charts/chartEx1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_xlchart.v1.55</cx:f>
      </cx:numDim>
    </cx:data>
    <cx:data id="1">
      <cx:numDim type="val">
        <cx:f>_xlchart.v1.56</cx:f>
      </cx:numDim>
    </cx:data>
  </cx:chartData>
  <cx:chart>
    <cx:title pos="t" align="ctr" overlay="0"/>
    <cx:plotArea>
      <cx:plotAreaRegion>
        <cx:series layoutId="boxWhisker" uniqueId="{00000001-9A8A-479C-A7F1-9C4EE64C40F8}">
          <cx:tx>
            <cx:txData>
              <cx:v>APO</cx:v>
            </cx:txData>
          </cx:tx>
          <cx:dataId val="0"/>
          <cx:layoutPr>
            <cx:statistics quartileMethod="exclusive"/>
          </cx:layoutPr>
        </cx:series>
        <cx:series layoutId="boxWhisker" uniqueId="{00000002-9A8A-479C-A7F1-9C4EE64C40F8}">
          <cx:tx>
            <cx:txData>
              <cx:v>Non apo+'ds talin'!$M$12:$M$29</cx:v>
            </cx:txData>
          </cx:tx>
          <cx:dataId val="1"/>
          <cx:layoutPr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  <cx:data id="1">
      <cx:numDim type="val">
        <cx:f>_xlchart.v1.3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endParaRPr lang="fr-FR"/>
          </a:p>
        </cx:rich>
      </cx:tx>
    </cx:title>
    <cx:plotArea>
      <cx:plotAreaRegion>
        <cx:series layoutId="boxWhisker" uniqueId="{B4E872BD-8992-4A1F-AD9F-719F999939D1}">
          <cx:tx>
            <cx:txData>
              <cx:v>noyaux apoptotiques contrôles</cx:v>
            </cx:txData>
          </cx:tx>
          <cx:spPr>
            <a:noFill/>
            <a:ln>
              <a:solidFill>
                <a:srgbClr val="FF33CC"/>
              </a:solidFill>
            </a:ln>
          </cx:spPr>
          <cx:dataId val="0"/>
          <cx:layoutPr>
            <cx:visibility meanLine="1" meanMarker="1" nonoutliers="0" outliers="1"/>
            <cx:statistics quartileMethod="exclusive"/>
          </cx:layoutPr>
        </cx:series>
        <cx:series layoutId="boxWhisker" uniqueId="{00000001-5EA4-49AC-9DB1-42760707E8CE}">
          <cx:tx>
            <cx:txData>
              <cx:v>noyaux non apoptotiques contrôles</cx:v>
            </cx:txData>
          </cx:tx>
          <cx:spPr>
            <a:noFill/>
            <a:ln>
              <a:solidFill>
                <a:srgbClr val="FFFF00"/>
              </a:solidFill>
            </a:ln>
          </cx:spPr>
          <cx:dataId val="1"/>
          <cx:layoutPr>
            <cx:visibility meanLine="1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  <cx:legend pos="b" align="ctr" overlay="0"/>
  </cx:chart>
  <cx:clrMapOvr bg1="lt1" tx1="dk1" bg2="lt2" tx2="dk2" accent1="accent1" accent2="accent2" accent3="accent3" accent4="accent4" accent5="accent5" accent6="accent6" hlink="hlink" folHlink="folHlink"/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  <cx:data id="1">
      <cx:numDim type="val">
        <cx:f>_xlchart.v1.5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endParaRPr lang="fr-FR"/>
          </a:p>
        </cx:rich>
      </cx:tx>
    </cx:title>
    <cx:plotArea>
      <cx:plotAreaRegion>
        <cx:series layoutId="boxWhisker" uniqueId="{B4E872BD-8992-4A1F-AD9F-719F999939D1}">
          <cx:tx>
            <cx:txData>
              <cx:v>noyaux apoptotiques contrôles</cx:v>
            </cx:txData>
          </cx:tx>
          <cx:spPr>
            <a:noFill/>
            <a:ln>
              <a:solidFill>
                <a:srgbClr val="FF0000"/>
              </a:solidFill>
            </a:ln>
          </cx:spPr>
          <cx:dataId val="0"/>
          <cx:layoutPr>
            <cx:visibility meanLine="1" meanMarker="1" nonoutliers="1" outliers="1"/>
            <cx:statistics quartileMethod="inclusive"/>
          </cx:layoutPr>
        </cx:series>
        <cx:series layoutId="boxWhisker" uniqueId="{00000001-5EA4-49AC-9DB1-42760707E8CE}">
          <cx:tx>
            <cx:txData>
              <cx:v>noyaux non apoptotiques contrôles</cx:v>
            </cx:txData>
          </cx:tx>
          <cx:spPr>
            <a:noFill/>
            <a:ln>
              <a:solidFill>
                <a:schemeClr val="tx2"/>
              </a:solidFill>
            </a:ln>
          </cx:spPr>
          <cx:dataId val="1"/>
          <cx:layoutPr>
            <cx:visibility meanLine="1" meanMarker="1" nonoutliers="1" outliers="1"/>
            <cx:statistics quartileMethod="in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  <cx:legend pos="b" align="ctr" overlay="0"/>
  </cx:chart>
  <cx:spPr>
    <a:ln>
      <a:solidFill>
        <a:schemeClr val="bg1"/>
      </a:solidFill>
    </a:ln>
  </cx:spPr>
  <cx:clrMapOvr bg1="lt1" tx1="dk1" bg2="lt2" tx2="dk2" accent1="accent1" accent2="accent2" accent3="accent3" accent4="accent4" accent5="accent5" accent6="accent6" hlink="hlink" folHlink="folHlink"/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</cx:f>
      </cx:numDim>
    </cx:data>
    <cx:data id="1">
      <cx:numDim type="val">
        <cx:f>_xlchart.v1.7</cx:f>
      </cx:numDim>
    </cx:data>
  </cx:chartData>
  <cx:chart>
    <cx:title pos="t" align="ctr" overlay="0"/>
    <cx:plotArea>
      <cx:plotAreaRegion>
        <cx:series layoutId="boxWhisker" uniqueId="{9BCDB8F1-E6CB-42D8-88A2-E590EBB091C7}">
          <cx:tx>
            <cx:txData>
              <cx:v>apoptotiques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00000001-CD27-4471-8AA7-0E042C617446}">
          <cx:tx>
            <cx:txData>
              <cx:v>non apoptotiques</cx:v>
            </cx:txData>
          </cx:tx>
          <cx:dataId val="1"/>
          <cx:layoutPr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_xlchart.v1.8</cx:f>
      </cx:numDim>
    </cx:data>
    <cx:data id="1">
      <cx:numDim type="val">
        <cx:f>_xlchart.v1.9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fr-FR"/>
              <a:t>position des noyaux dans RNAi KOI</a:t>
            </a:r>
          </a:p>
        </cx:rich>
      </cx:tx>
    </cx:title>
    <cx:plotArea>
      <cx:plotAreaRegion>
        <cx:series layoutId="boxWhisker" uniqueId="{756A89B2-041D-4BCB-9A90-E129D0FE4316}">
          <cx:tx>
            <cx:txData>
              <cx:v>noyaux apoptotique</cx:v>
            </cx:txData>
          </cx:tx>
          <cx:dataId val="0"/>
          <cx:layoutPr>
            <cx:visibility meanLine="1" meanMarker="1" nonoutliers="1" outliers="1"/>
            <cx:statistics quartileMethod="exclusive"/>
          </cx:layoutPr>
        </cx:series>
        <cx:series layoutId="boxWhisker" uniqueId="{00000001-F7FC-4D0A-8FE8-1D095A766DFA}">
          <cx:tx>
            <cx:txData>
              <cx:v>noyaux non apoptotique</cx:v>
            </cx:txData>
          </cx:tx>
          <cx:dataId val="1"/>
          <cx:layoutPr>
            <cx:visibility meanLine="1" meanMarker="1"/>
            <cx:statistics quartileMethod="exclusive"/>
          </cx:layoutPr>
        </cx:series>
      </cx:plotAreaRegion>
      <cx:axis id="0" hidden="1">
        <cx:catScaling gapWidth="1.5"/>
        <cx:tickLabels/>
      </cx:axis>
      <cx:axis id="1" hidden="1">
        <cx:valScaling/>
        <cx:majorGridlines/>
        <cx:tickLabels/>
      </cx:axis>
    </cx:plotArea>
    <cx:legend pos="b" align="ctr" overlay="0"/>
  </cx:chart>
  <cx:clrMapOvr bg1="lt1" tx1="dk1" bg2="lt2" tx2="dk2" accent1="accent1" accent2="accent2" accent3="accent3" accent4="accent4" accent5="accent5" accent6="accent6" hlink="hlink" folHlink="folHlink"/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_xlchart.v1.10</cx:f>
      </cx:numDim>
    </cx:data>
    <cx:data id="1">
      <cx:numDim type="val">
        <cx:f>_xlchart.v1.11</cx:f>
      </cx:numDim>
    </cx:data>
    <cx:data id="2">
      <cx:numDim type="val">
        <cx:f>_xlchart.v1.12</cx:f>
      </cx:numDim>
    </cx:data>
    <cx:data id="3">
      <cx:numDim type="val">
        <cx:f>_xlchart.v1.13</cx:f>
      </cx:numDim>
    </cx:data>
  </cx:chartData>
  <cx:chart>
    <cx:plotArea>
      <cx:plotAreaRegion>
        <cx:series layoutId="boxWhisker" uniqueId="{281E9846-02CB-4199-AA64-788C06797774}">
          <cx:tx>
            <cx:txData>
              <cx:v>noyaux apoptotiques RNAi L</cx:v>
            </cx:txData>
          </cx:tx>
          <cx:spPr>
            <a:gradFill flip="none" rotWithShape="1">
              <a:gsLst>
                <a:gs pos="0">
                  <a:srgbClr val="FF0000">
                    <a:tint val="66000"/>
                    <a:satMod val="160000"/>
                  </a:srgbClr>
                </a:gs>
                <a:gs pos="50000">
                  <a:srgbClr val="FF0000">
                    <a:tint val="44500"/>
                    <a:satMod val="160000"/>
                  </a:srgbClr>
                </a:gs>
                <a:gs pos="100000">
                  <a:srgbClr val="FF0000">
                    <a:tint val="23500"/>
                    <a:satMod val="160000"/>
                  </a:srgbClr>
                </a:gs>
              </a:gsLst>
              <a:lin ang="0" scaled="1"/>
              <a:tileRect/>
            </a:gradFill>
            <a:ln>
              <a:solidFill>
                <a:srgbClr val="FF5050"/>
              </a:solidFill>
            </a:ln>
          </cx:spPr>
          <cx:dataId val="0"/>
          <cx:layoutPr>
            <cx:visibility meanLine="1" meanMarker="1" nonoutliers="1" outliers="1"/>
            <cx:statistics quartileMethod="exclusive"/>
          </cx:layoutPr>
        </cx:series>
        <cx:series layoutId="boxWhisker" uniqueId="{00000001-84AB-42A1-908F-DB6C6762A835}">
          <cx:tx>
            <cx:txData>
              <cx:v>noyaux non apoptotiques RNAi L</cx:v>
            </cx:txData>
          </cx:tx>
          <cx:spPr>
            <a:gradFill flip="none" rotWithShape="1">
              <a:gsLst>
                <a:gs pos="0">
                  <a:srgbClr val="0000FF">
                    <a:tint val="66000"/>
                    <a:satMod val="160000"/>
                  </a:srgbClr>
                </a:gs>
                <a:gs pos="50000">
                  <a:srgbClr val="0000FF">
                    <a:tint val="44500"/>
                    <a:satMod val="160000"/>
                  </a:srgbClr>
                </a:gs>
                <a:gs pos="100000">
                  <a:srgbClr val="0000FF">
                    <a:tint val="23500"/>
                    <a:satMod val="160000"/>
                  </a:srgbClr>
                </a:gs>
              </a:gsLst>
              <a:path path="circle">
                <a:fillToRect l="50000" t="50000" r="50000" b="50000"/>
              </a:path>
              <a:tileRect/>
            </a:gradFill>
            <a:ln>
              <a:solidFill>
                <a:srgbClr val="0000FF"/>
              </a:solidFill>
            </a:ln>
          </cx:spPr>
          <cx:dataId val="1"/>
          <cx:layoutPr>
            <cx:statistics quartileMethod="exclusive"/>
          </cx:layoutPr>
        </cx:series>
        <cx:series layoutId="boxWhisker" uniqueId="{00000002-84AB-42A1-908F-DB6C6762A835}">
          <cx:tx>
            <cx:txData>
              <cx:v>noyaux apoptotique WT</cx:v>
            </cx:txData>
          </cx:tx>
          <cx:spPr>
            <a:noFill/>
            <a:ln>
              <a:solidFill>
                <a:srgbClr val="FF5050"/>
              </a:solidFill>
            </a:ln>
          </cx:spPr>
          <cx:dataId val="2"/>
          <cx:layoutPr>
            <cx:statistics quartileMethod="exclusive"/>
          </cx:layoutPr>
        </cx:series>
        <cx:series layoutId="boxWhisker" uniqueId="{00000003-84AB-42A1-908F-DB6C6762A835}">
          <cx:tx>
            <cx:txData>
              <cx:v>noyaux non apoptotique WT</cx:v>
            </cx:txData>
          </cx:tx>
          <cx:spPr>
            <a:noFill/>
            <a:ln>
              <a:solidFill>
                <a:srgbClr val="0000FF"/>
              </a:solidFill>
            </a:ln>
          </cx:spPr>
          <cx:dataId val="3"/>
          <cx:layoutPr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/>
    <cx:data id="1"/>
  </cx:chartData>
  <cx:chart>
    <cx:title pos="t" align="ctr" overlay="0"/>
    <cx:plotArea>
      <cx:plotAreaRegion>
        <cx:series layoutId="boxWhisker" uniqueId="{2E861897-E2CF-4C81-AAA6-44541EAB4C8F}">
          <cx:tx>
            <cx:txData>
              <cx:v>noyaux apoptotiques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00000001-880A-4DBA-97E9-D64340471A98}">
          <cx:tx>
            <cx:txData>
              <cx:v>noyaux non apoptotiques</cx:v>
            </cx:txData>
          </cx:tx>
          <cx:dataId val="1"/>
          <cx:layoutPr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/>
    <cx:data id="1"/>
  </cx:chartData>
  <cx:chart>
    <cx:title pos="t" align="ctr" overlay="0"/>
    <cx:plotArea>
      <cx:plotAreaRegion>
        <cx:series layoutId="boxWhisker" uniqueId="{856995F7-EC9B-4DCB-8474-A7067C9EFE8D}">
          <cx:tx>
            <cx:txData>
              <cx:v>noyaux apoptiques</cx:v>
            </cx:txData>
          </cx:tx>
          <cx:dataId val="0"/>
          <cx:layoutPr>
            <cx:visibility meanLine="1" meanMarker="1" nonoutliers="1" outliers="1"/>
            <cx:statistics quartileMethod="exclusive"/>
          </cx:layoutPr>
        </cx:series>
        <cx:series layoutId="boxWhisker" uniqueId="{00000001-6E46-44F1-BA37-3BA2CA109A59}">
          <cx:tx>
            <cx:txData>
              <cx:v>noyaux non apoptotiques</cx:v>
            </cx:txData>
          </cx:tx>
          <cx:dataId val="1"/>
          <cx:layoutPr>
            <cx:visibility meanLine="1" meanMarker="1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/>
        <cx:majorGridlines/>
        <cx:tickLabels/>
      </cx:axis>
    </cx:plotArea>
    <cx:legend pos="b" align="ctr" overlay="0"/>
  </cx:chart>
  <cx:clrMapOvr bg1="lt1" tx1="dk1" bg2="lt2" tx2="dk2" accent1="accent1" accent2="accent2" accent3="accent3" accent4="accent4" accent5="accent5" accent6="accent6" hlink="hlink" folHlink="folHlink"/>
</cx:chartSpace>
</file>

<file path=xl/charts/chartEx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_xlchart.v1.14</cx:f>
      </cx:strDim>
      <cx:numDim type="val">
        <cx:f>_xlchart.v1.15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fr-FR"/>
              <a:t>localisation des noyaux apoptotiques dans un contexte de perte de fonction Klarsicht</a:t>
            </a:r>
          </a:p>
        </cx:rich>
      </cx:tx>
    </cx:title>
    <cx:plotArea>
      <cx:plotAreaRegion>
        <cx:series layoutId="boxWhisker" uniqueId="{FAEBD91F-FDA3-47DE-8D29-C69DC57FECD0}">
          <cx:spPr>
            <a:solidFill>
              <a:srgbClr val="FF66CC"/>
            </a:solidFill>
          </cx:spPr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  <cx:spPr>
          <a:ln>
            <a:solidFill>
              <a:srgbClr val="0000FF"/>
            </a:solidFill>
          </a:ln>
        </cx:spPr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85000"/>
      </a:schemeClr>
    </cs:fontRef>
    <cs:defRPr sz="900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  <cs:bodyPr rot="-60000000" vert="horz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/>
  </cs:dataLabel>
  <cs:dataLabelCallout>
    <cs:lnRef idx="0"/>
    <cs:fillRef idx="0"/>
    <cs:effectRef idx="0"/>
    <cs:fontRef idx="minor">
      <a:schemeClr val="lt1">
        <a:lumMod val="85000"/>
      </a:schemeClr>
    </cs:fontRef>
    <cs:spPr>
      <a:solidFill>
        <a:schemeClr val="lt1"/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/>
    <cs:fillRef idx="0"/>
    <cs:effectRef idx="0"/>
    <cs:fontRef idx="minor">
      <a:schemeClr val="tx1"/>
    </cs:fontRef>
    <cs:spPr>
      <a:effectLst>
        <a:outerShdw blurRad="40000" dist="23000" dir="5400000" rotWithShape="0">
          <a:srgbClr val="000000">
            <a:alpha val="35000"/>
          </a:srgbClr>
        </a:outerShdw>
      </a:effectLst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gradFill rotWithShape="1">
        <a:gsLst>
          <a:gs pos="0">
            <a:schemeClr val="phClr">
              <a:lumMod val="60000"/>
              <a:shade val="51000"/>
              <a:satMod val="130000"/>
            </a:schemeClr>
          </a:gs>
          <a:gs pos="80000">
            <a:schemeClr val="phClr">
              <a:lumMod val="60000"/>
              <a:shade val="93000"/>
              <a:satMod val="130000"/>
            </a:schemeClr>
          </a:gs>
          <a:gs pos="100000">
            <a:schemeClr val="phClr">
              <a:lumMod val="60000"/>
              <a:shade val="94000"/>
              <a:satMod val="135000"/>
            </a:schemeClr>
          </a:gs>
        </a:gsLst>
        <a:lin ang="16200000" scaled="0"/>
      </a:gradFill>
      <a:ln w="9525">
        <a:solidFill>
          <a:schemeClr val="phClr">
            <a:lumMod val="60000"/>
          </a:schemeClr>
        </a:solidFill>
        <a:round/>
      </a:ln>
      <a:effectLst>
        <a:outerShdw blurRad="40000" dist="23000" dir="5400000" rotWithShape="0">
          <a:srgbClr val="000000">
            <a:alpha val="35000"/>
          </a:srgbClr>
        </a:outerShdw>
      </a:effectLst>
      <a:scene3d>
        <a:camera prst="orthographicFront">
          <a:rot lat="0" lon="0" rev="0"/>
        </a:camera>
        <a:lightRig rig="threePt" dir="t">
          <a:rot lat="0" lon="0" rev="1200000"/>
        </a:lightRig>
      </a:scene3d>
      <a:sp3d>
        <a:bevelT w="63500" h="25400"/>
      </a:sp3d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lt1">
        <a:lumMod val="8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  <cs:bodyPr rot="0" vert="horz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85000"/>
      </a:schemeClr>
    </cs:fontRef>
    <cs:defRPr sz="900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  <cs:bodyPr rot="-60000000" vert="horz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/>
  </cs:dataLabel>
  <cs:dataLabelCallout>
    <cs:lnRef idx="0"/>
    <cs:fillRef idx="0"/>
    <cs:effectRef idx="0"/>
    <cs:fontRef idx="minor">
      <a:schemeClr val="lt1">
        <a:lumMod val="85000"/>
      </a:schemeClr>
    </cs:fontRef>
    <cs:spPr>
      <a:solidFill>
        <a:schemeClr val="lt1"/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/>
    <cs:fillRef idx="0"/>
    <cs:effectRef idx="0"/>
    <cs:fontRef idx="minor">
      <a:schemeClr val="tx1"/>
    </cs:fontRef>
    <cs:spPr>
      <a:effectLst>
        <a:outerShdw blurRad="40000" dist="23000" dir="5400000" rotWithShape="0">
          <a:srgbClr val="000000">
            <a:alpha val="35000"/>
          </a:srgbClr>
        </a:outerShdw>
      </a:effectLst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gradFill rotWithShape="1">
        <a:gsLst>
          <a:gs pos="0">
            <a:schemeClr val="phClr">
              <a:lumMod val="60000"/>
              <a:shade val="51000"/>
              <a:satMod val="130000"/>
            </a:schemeClr>
          </a:gs>
          <a:gs pos="80000">
            <a:schemeClr val="phClr">
              <a:lumMod val="60000"/>
              <a:shade val="93000"/>
              <a:satMod val="130000"/>
            </a:schemeClr>
          </a:gs>
          <a:gs pos="100000">
            <a:schemeClr val="phClr">
              <a:lumMod val="60000"/>
              <a:shade val="94000"/>
              <a:satMod val="135000"/>
            </a:schemeClr>
          </a:gs>
        </a:gsLst>
        <a:lin ang="16200000" scaled="0"/>
      </a:gradFill>
      <a:ln w="9525">
        <a:solidFill>
          <a:schemeClr val="phClr">
            <a:lumMod val="60000"/>
          </a:schemeClr>
        </a:solidFill>
        <a:round/>
      </a:ln>
      <a:effectLst>
        <a:outerShdw blurRad="40000" dist="23000" dir="5400000" rotWithShape="0">
          <a:srgbClr val="000000">
            <a:alpha val="35000"/>
          </a:srgbClr>
        </a:outerShdw>
      </a:effectLst>
      <a:scene3d>
        <a:camera prst="orthographicFront">
          <a:rot lat="0" lon="0" rev="0"/>
        </a:camera>
        <a:lightRig rig="threePt" dir="t">
          <a:rot lat="0" lon="0" rev="1200000"/>
        </a:lightRig>
      </a:scene3d>
      <a:sp3d>
        <a:bevelT w="63500" h="25400"/>
      </a:sp3d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lt1">
        <a:lumMod val="8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  <cs:bodyPr rot="0" vert="horz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4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lumMod val="6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</cs:dropLine>
  <cs:errorBar>
    <cs:lnRef idx="0"/>
    <cs:fillRef idx="0"/>
    <cs:effectRef idx="0"/>
    <cs:fontRef idx="minor">
      <a:schemeClr val="dk1"/>
    </cs:fontRef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15875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  <cs:bodyPr rot="0" vert="horz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85000"/>
      </a:schemeClr>
    </cs:fontRef>
    <cs:defRPr sz="900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  <cs:bodyPr rot="-60000000" vert="horz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/>
  </cs:dataLabel>
  <cs:dataLabelCallout>
    <cs:lnRef idx="0"/>
    <cs:fillRef idx="0"/>
    <cs:effectRef idx="0"/>
    <cs:fontRef idx="minor">
      <a:schemeClr val="lt1">
        <a:lumMod val="85000"/>
      </a:schemeClr>
    </cs:fontRef>
    <cs:spPr>
      <a:solidFill>
        <a:schemeClr val="lt1"/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/>
    <cs:fillRef idx="0"/>
    <cs:effectRef idx="0"/>
    <cs:fontRef idx="minor">
      <a:schemeClr val="tx1"/>
    </cs:fontRef>
    <cs:spPr>
      <a:effectLst>
        <a:outerShdw blurRad="40000" dist="23000" dir="5400000" rotWithShape="0">
          <a:srgbClr val="000000">
            <a:alpha val="35000"/>
          </a:srgbClr>
        </a:outerShdw>
      </a:effectLst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gradFill rotWithShape="1">
        <a:gsLst>
          <a:gs pos="0">
            <a:schemeClr val="phClr">
              <a:lumMod val="60000"/>
              <a:shade val="51000"/>
              <a:satMod val="130000"/>
            </a:schemeClr>
          </a:gs>
          <a:gs pos="80000">
            <a:schemeClr val="phClr">
              <a:lumMod val="60000"/>
              <a:shade val="93000"/>
              <a:satMod val="130000"/>
            </a:schemeClr>
          </a:gs>
          <a:gs pos="100000">
            <a:schemeClr val="phClr">
              <a:lumMod val="60000"/>
              <a:shade val="94000"/>
              <a:satMod val="135000"/>
            </a:schemeClr>
          </a:gs>
        </a:gsLst>
        <a:lin ang="16200000" scaled="0"/>
      </a:gradFill>
      <a:ln w="9525">
        <a:solidFill>
          <a:schemeClr val="phClr">
            <a:lumMod val="60000"/>
          </a:schemeClr>
        </a:solidFill>
        <a:round/>
      </a:ln>
      <a:effectLst>
        <a:outerShdw blurRad="40000" dist="23000" dir="5400000" rotWithShape="0">
          <a:srgbClr val="000000">
            <a:alpha val="35000"/>
          </a:srgbClr>
        </a:outerShdw>
      </a:effectLst>
      <a:scene3d>
        <a:camera prst="orthographicFront">
          <a:rot lat="0" lon="0" rev="0"/>
        </a:camera>
        <a:lightRig rig="threePt" dir="t">
          <a:rot lat="0" lon="0" rev="1200000"/>
        </a:lightRig>
      </a:scene3d>
      <a:sp3d>
        <a:bevelT w="63500" h="25400"/>
      </a:sp3d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lt1">
        <a:lumMod val="8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  <cs:bodyPr rot="0" vert="horz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37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baseline="0"/>
    <cs:bodyPr rot="-60000000" vert="horz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/>
    <cs:fillRef idx="0"/>
    <cs:effectRef idx="0"/>
    <cs:fontRef idx="minor">
      <a:schemeClr val="dk1"/>
    </cs:fontRef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lumMod val="60000"/>
        </a:schemeClr>
      </a:solidFill>
      <a:ln w="9525" cap="flat" cmpd="sng" algn="ctr">
        <a:solidFill>
          <a:schemeClr val="phClr">
            <a:lumMod val="6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</cs:dropLine>
  <cs:errorBar>
    <cs:lnRef idx="0"/>
    <cs:fillRef idx="0"/>
    <cs:effectRef idx="0"/>
    <cs:fontRef idx="minor">
      <a:schemeClr val="dk1"/>
    </cs:fontRef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25400" cap="sq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ajor">
      <a:schemeClr val="tx1">
        <a:lumMod val="50000"/>
        <a:lumOff val="50000"/>
      </a:schemeClr>
    </cs:fontRef>
    <cs:defRPr sz="1400" b="1" i="0" kern="1200" spc="20" baseline="0"/>
    <cs:bodyPr rot="0" vert="horz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  <cs:bodyPr rot="-60000000" vert="horz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85000"/>
      </a:schemeClr>
    </cs:fontRef>
    <cs:defRPr sz="900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  <cs:bodyPr rot="-60000000" vert="horz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/>
  </cs:dataLabel>
  <cs:dataLabelCallout>
    <cs:lnRef idx="0"/>
    <cs:fillRef idx="0"/>
    <cs:effectRef idx="0"/>
    <cs:fontRef idx="minor">
      <a:schemeClr val="lt1">
        <a:lumMod val="85000"/>
      </a:schemeClr>
    </cs:fontRef>
    <cs:spPr>
      <a:solidFill>
        <a:schemeClr val="lt1"/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/>
    <cs:fillRef idx="0"/>
    <cs:effectRef idx="0"/>
    <cs:fontRef idx="minor">
      <a:schemeClr val="tx1"/>
    </cs:fontRef>
    <cs:spPr>
      <a:effectLst>
        <a:outerShdw blurRad="40000" dist="23000" dir="5400000" rotWithShape="0">
          <a:srgbClr val="000000">
            <a:alpha val="35000"/>
          </a:srgbClr>
        </a:outerShdw>
      </a:effectLst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gradFill rotWithShape="1">
        <a:gsLst>
          <a:gs pos="0">
            <a:schemeClr val="phClr">
              <a:lumMod val="60000"/>
              <a:shade val="51000"/>
              <a:satMod val="130000"/>
            </a:schemeClr>
          </a:gs>
          <a:gs pos="80000">
            <a:schemeClr val="phClr">
              <a:lumMod val="60000"/>
              <a:shade val="93000"/>
              <a:satMod val="130000"/>
            </a:schemeClr>
          </a:gs>
          <a:gs pos="100000">
            <a:schemeClr val="phClr">
              <a:lumMod val="60000"/>
              <a:shade val="94000"/>
              <a:satMod val="135000"/>
            </a:schemeClr>
          </a:gs>
        </a:gsLst>
        <a:lin ang="16200000" scaled="0"/>
      </a:gradFill>
      <a:ln w="9525">
        <a:solidFill>
          <a:schemeClr val="phClr">
            <a:lumMod val="60000"/>
          </a:schemeClr>
        </a:solidFill>
        <a:round/>
      </a:ln>
      <a:effectLst>
        <a:outerShdw blurRad="40000" dist="23000" dir="5400000" rotWithShape="0">
          <a:srgbClr val="000000">
            <a:alpha val="35000"/>
          </a:srgbClr>
        </a:outerShdw>
      </a:effectLst>
      <a:scene3d>
        <a:camera prst="orthographicFront">
          <a:rot lat="0" lon="0" rev="0"/>
        </a:camera>
        <a:lightRig rig="threePt" dir="t">
          <a:rot lat="0" lon="0" rev="1200000"/>
        </a:lightRig>
      </a:scene3d>
      <a:sp3d>
        <a:bevelT w="63500" h="25400"/>
      </a:sp3d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lt1">
        <a:lumMod val="8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  <cs:bodyPr rot="0" vert="horz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37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5000"/>
            <a:lumOff val="6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/>
      </a:solidFill>
      <a:ln w="28575">
        <a:solidFill>
          <a:schemeClr val="phClr"/>
        </a:solidFill>
      </a:ln>
      <a:effectLst>
        <a:innerShdw blurRad="114300">
          <a:schemeClr val="phClr"/>
        </a:innerShdw>
      </a:effectLst>
    </cs:spPr>
  </cs:dataPoint3D>
  <cs:dataPointLine>
    <cs:lnRef idx="0"/>
    <cs:fillRef idx="0"/>
    <cs:effectRef idx="0"/>
    <cs:fontRef idx="minor">
      <a:schemeClr val="dk1"/>
    </cs:fontRef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lumMod val="60000"/>
        </a:schemeClr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35000"/>
            <a:lumOff val="6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2857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</cs:dropLine>
  <cs:errorBar>
    <cs:lnRef idx="0"/>
    <cs:fillRef idx="0"/>
    <cs:effectRef idx="0"/>
    <cs:fontRef idx="minor">
      <a:schemeClr val="dk1"/>
    </cs:fontRef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25400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  <cs:bodyPr rot="0" vert="horz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2857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  <cs:bodyPr rot="-60000000" vert="horz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7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baseline="0"/>
    <cs:bodyPr rot="-60000000" vert="horz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/>
    <cs:fillRef idx="0"/>
    <cs:effectRef idx="0"/>
    <cs:fontRef idx="minor">
      <a:schemeClr val="dk1"/>
    </cs:fontRef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lumMod val="60000"/>
        </a:schemeClr>
      </a:solidFill>
      <a:ln w="9525" cap="flat" cmpd="sng" algn="ctr">
        <a:solidFill>
          <a:schemeClr val="phClr">
            <a:lumMod val="6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</cs:dropLine>
  <cs:errorBar>
    <cs:lnRef idx="0"/>
    <cs:fillRef idx="0"/>
    <cs:effectRef idx="0"/>
    <cs:fontRef idx="minor">
      <a:schemeClr val="dk1"/>
    </cs:fontRef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25400" cap="sq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ajor">
      <a:schemeClr val="tx1">
        <a:lumMod val="50000"/>
        <a:lumOff val="50000"/>
      </a:schemeClr>
    </cs:fontRef>
    <cs:defRPr sz="1400" b="1" i="0" kern="1200" spc="20" baseline="0"/>
    <cs:bodyPr rot="0" vert="horz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  <cs:bodyPr rot="-60000000" vert="horz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7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baseline="0"/>
    <cs:bodyPr rot="-60000000" vert="horz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/>
    <cs:fillRef idx="0"/>
    <cs:effectRef idx="0"/>
    <cs:fontRef idx="minor">
      <a:schemeClr val="dk1"/>
    </cs:fontRef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lumMod val="60000"/>
        </a:schemeClr>
      </a:solidFill>
      <a:ln w="9525" cap="flat" cmpd="sng" algn="ctr">
        <a:solidFill>
          <a:schemeClr val="phClr">
            <a:lumMod val="6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</cs:dropLine>
  <cs:errorBar>
    <cs:lnRef idx="0"/>
    <cs:fillRef idx="0"/>
    <cs:effectRef idx="0"/>
    <cs:fontRef idx="minor">
      <a:schemeClr val="dk1"/>
    </cs:fontRef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25400" cap="sq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ajor">
      <a:schemeClr val="tx1">
        <a:lumMod val="50000"/>
        <a:lumOff val="50000"/>
      </a:schemeClr>
    </cs:fontRef>
    <cs:defRPr sz="1400" b="1" i="0" kern="1200" spc="20" baseline="0"/>
    <cs:bodyPr rot="0" vert="horz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  <cs:bodyPr rot="-60000000" vert="horz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85000"/>
      </a:schemeClr>
    </cs:fontRef>
    <cs:defRPr sz="900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  <cs:bodyPr rot="-60000000" vert="horz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/>
  </cs:dataLabel>
  <cs:dataLabelCallout>
    <cs:lnRef idx="0"/>
    <cs:fillRef idx="0"/>
    <cs:effectRef idx="0"/>
    <cs:fontRef idx="minor">
      <a:schemeClr val="lt1">
        <a:lumMod val="85000"/>
      </a:schemeClr>
    </cs:fontRef>
    <cs:spPr>
      <a:solidFill>
        <a:schemeClr val="lt1"/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/>
    <cs:fillRef idx="0"/>
    <cs:effectRef idx="0"/>
    <cs:fontRef idx="minor">
      <a:schemeClr val="tx1"/>
    </cs:fontRef>
    <cs:spPr>
      <a:effectLst>
        <a:outerShdw blurRad="40000" dist="23000" dir="5400000" rotWithShape="0">
          <a:srgbClr val="000000">
            <a:alpha val="35000"/>
          </a:srgbClr>
        </a:outerShdw>
      </a:effectLst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gradFill rotWithShape="1">
        <a:gsLst>
          <a:gs pos="0">
            <a:schemeClr val="phClr">
              <a:lumMod val="60000"/>
              <a:shade val="51000"/>
              <a:satMod val="130000"/>
            </a:schemeClr>
          </a:gs>
          <a:gs pos="80000">
            <a:schemeClr val="phClr">
              <a:lumMod val="60000"/>
              <a:shade val="93000"/>
              <a:satMod val="130000"/>
            </a:schemeClr>
          </a:gs>
          <a:gs pos="100000">
            <a:schemeClr val="phClr">
              <a:lumMod val="60000"/>
              <a:shade val="94000"/>
              <a:satMod val="135000"/>
            </a:schemeClr>
          </a:gs>
        </a:gsLst>
        <a:lin ang="16200000" scaled="0"/>
      </a:gradFill>
      <a:ln w="9525">
        <a:solidFill>
          <a:schemeClr val="phClr">
            <a:lumMod val="60000"/>
          </a:schemeClr>
        </a:solidFill>
        <a:round/>
      </a:ln>
      <a:effectLst>
        <a:outerShdw blurRad="40000" dist="23000" dir="5400000" rotWithShape="0">
          <a:srgbClr val="000000">
            <a:alpha val="35000"/>
          </a:srgbClr>
        </a:outerShdw>
      </a:effectLst>
      <a:scene3d>
        <a:camera prst="orthographicFront">
          <a:rot lat="0" lon="0" rev="0"/>
        </a:camera>
        <a:lightRig rig="threePt" dir="t">
          <a:rot lat="0" lon="0" rev="1200000"/>
        </a:lightRig>
      </a:scene3d>
      <a:sp3d>
        <a:bevelT w="63500" h="25400"/>
      </a:sp3d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lt1">
        <a:lumMod val="8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  <cs:bodyPr rot="0" vert="horz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85000"/>
      </a:schemeClr>
    </cs:fontRef>
    <cs:defRPr sz="900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  <cs:bodyPr rot="-60000000" vert="horz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/>
  </cs:dataLabel>
  <cs:dataLabelCallout>
    <cs:lnRef idx="0"/>
    <cs:fillRef idx="0"/>
    <cs:effectRef idx="0"/>
    <cs:fontRef idx="minor">
      <a:schemeClr val="lt1">
        <a:lumMod val="85000"/>
      </a:schemeClr>
    </cs:fontRef>
    <cs:spPr>
      <a:solidFill>
        <a:schemeClr val="lt1"/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/>
    <cs:fillRef idx="0"/>
    <cs:effectRef idx="0"/>
    <cs:fontRef idx="minor">
      <a:schemeClr val="tx1"/>
    </cs:fontRef>
    <cs:spPr>
      <a:effectLst>
        <a:outerShdw blurRad="40000" dist="23000" dir="5400000" rotWithShape="0">
          <a:srgbClr val="000000">
            <a:alpha val="35000"/>
          </a:srgbClr>
        </a:outerShdw>
      </a:effectLst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gradFill rotWithShape="1">
        <a:gsLst>
          <a:gs pos="0">
            <a:schemeClr val="phClr">
              <a:lumMod val="60000"/>
              <a:shade val="51000"/>
              <a:satMod val="130000"/>
            </a:schemeClr>
          </a:gs>
          <a:gs pos="80000">
            <a:schemeClr val="phClr">
              <a:lumMod val="60000"/>
              <a:shade val="93000"/>
              <a:satMod val="130000"/>
            </a:schemeClr>
          </a:gs>
          <a:gs pos="100000">
            <a:schemeClr val="phClr">
              <a:lumMod val="60000"/>
              <a:shade val="94000"/>
              <a:satMod val="135000"/>
            </a:schemeClr>
          </a:gs>
        </a:gsLst>
        <a:lin ang="16200000" scaled="0"/>
      </a:gradFill>
      <a:ln w="9525">
        <a:solidFill>
          <a:schemeClr val="phClr">
            <a:lumMod val="60000"/>
          </a:schemeClr>
        </a:solidFill>
        <a:round/>
      </a:ln>
      <a:effectLst>
        <a:outerShdw blurRad="40000" dist="23000" dir="5400000" rotWithShape="0">
          <a:srgbClr val="000000">
            <a:alpha val="35000"/>
          </a:srgbClr>
        </a:outerShdw>
      </a:effectLst>
      <a:scene3d>
        <a:camera prst="orthographicFront">
          <a:rot lat="0" lon="0" rev="0"/>
        </a:camera>
        <a:lightRig rig="threePt" dir="t">
          <a:rot lat="0" lon="0" rev="1200000"/>
        </a:lightRig>
      </a:scene3d>
      <a:sp3d>
        <a:bevelT w="63500" h="25400"/>
      </a:sp3d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lt1">
        <a:lumMod val="8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  <cs:bodyPr rot="0" vert="horz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microsoft.com/office/2014/relationships/chartEx" Target="../charts/chartEx3.xml"/><Relationship Id="rId5" Type="http://schemas.openxmlformats.org/officeDocument/2006/relationships/image" Target="../media/image1.png"/><Relationship Id="rId4" Type="http://schemas.microsoft.com/office/2014/relationships/chartEx" Target="../charts/chartEx2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11.xml.rels><?xml version="1.0" encoding="UTF-8" standalone="yes"?>
<Relationships xmlns="http://schemas.openxmlformats.org/package/2006/relationships"><Relationship Id="rId3" Type="http://schemas.microsoft.com/office/2014/relationships/chartEx" Target="../charts/chartEx11.xml"/><Relationship Id="rId2" Type="http://schemas.microsoft.com/office/2014/relationships/chartEx" Target="../charts/chartEx10.xml"/><Relationship Id="rId1" Type="http://schemas.microsoft.com/office/2014/relationships/chartEx" Target="../charts/chartEx9.xml"/><Relationship Id="rId6" Type="http://schemas.microsoft.com/office/2014/relationships/chartEx" Target="../charts/chartEx14.xml"/><Relationship Id="rId5" Type="http://schemas.microsoft.com/office/2014/relationships/chartEx" Target="../charts/chartEx13.xml"/><Relationship Id="rId4" Type="http://schemas.microsoft.com/office/2014/relationships/chartEx" Target="../charts/chartEx12.xml"/></Relationships>
</file>

<file path=xl/drawings/_rels/drawing12.xml.rels><?xml version="1.0" encoding="UTF-8" standalone="yes"?>
<Relationships xmlns="http://schemas.openxmlformats.org/package/2006/relationships"><Relationship Id="rId1" Type="http://schemas.microsoft.com/office/2014/relationships/chartEx" Target="../charts/chartEx15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microsoft.com/office/2014/relationships/chartEx" Target="../charts/chartEx16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microsoft.com/office/2014/relationships/chartEx" Target="../charts/chartEx4.xml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14/relationships/chartEx" Target="../charts/chartEx5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1" Type="http://schemas.microsoft.com/office/2014/relationships/chartEx" Target="../charts/chartEx6.xml"/></Relationships>
</file>

<file path=xl/drawings/_rels/drawing8.xml.rels><?xml version="1.0" encoding="UTF-8" standalone="yes"?>
<Relationships xmlns="http://schemas.openxmlformats.org/package/2006/relationships"><Relationship Id="rId2" Type="http://schemas.microsoft.com/office/2014/relationships/chartEx" Target="../charts/chartEx7.xml"/><Relationship Id="rId1" Type="http://schemas.openxmlformats.org/officeDocument/2006/relationships/chart" Target="../charts/chart10.xml"/></Relationships>
</file>

<file path=xl/drawings/_rels/drawing9.xml.rels><?xml version="1.0" encoding="UTF-8" standalone="yes"?>
<Relationships xmlns="http://schemas.openxmlformats.org/package/2006/relationships"><Relationship Id="rId2" Type="http://schemas.microsoft.com/office/2014/relationships/chartEx" Target="../charts/chartEx8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389659</xdr:colOff>
      <xdr:row>7</xdr:row>
      <xdr:rowOff>144606</xdr:rowOff>
    </xdr:from>
    <xdr:to>
      <xdr:col>21</xdr:col>
      <xdr:colOff>389659</xdr:colOff>
      <xdr:row>22</xdr:row>
      <xdr:rowOff>23378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180975</xdr:colOff>
      <xdr:row>7</xdr:row>
      <xdr:rowOff>57150</xdr:rowOff>
    </xdr:from>
    <xdr:to>
      <xdr:col>26</xdr:col>
      <xdr:colOff>180975</xdr:colOff>
      <xdr:row>21</xdr:row>
      <xdr:rowOff>126422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733425</xdr:colOff>
      <xdr:row>23</xdr:row>
      <xdr:rowOff>47625</xdr:rowOff>
    </xdr:from>
    <xdr:to>
      <xdr:col>23</xdr:col>
      <xdr:colOff>428625</xdr:colOff>
      <xdr:row>45</xdr:row>
      <xdr:rowOff>57150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aphique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oneCellAnchor>
    <xdr:from>
      <xdr:col>22</xdr:col>
      <xdr:colOff>561975</xdr:colOff>
      <xdr:row>29</xdr:row>
      <xdr:rowOff>95250</xdr:rowOff>
    </xdr:from>
    <xdr:ext cx="609334" cy="311496"/>
    <xdr:sp macro="" textlink="">
      <xdr:nvSpPr>
        <xdr:cNvPr id="4" name="ZoneTexte 3"/>
        <xdr:cNvSpPr txBox="1"/>
      </xdr:nvSpPr>
      <xdr:spPr>
        <a:xfrm>
          <a:off x="17602200" y="5695950"/>
          <a:ext cx="609334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FR" sz="1400">
              <a:solidFill>
                <a:schemeClr val="bg1"/>
              </a:solidFill>
            </a:rPr>
            <a:t>apical</a:t>
          </a:r>
        </a:p>
      </xdr:txBody>
    </xdr:sp>
    <xdr:clientData/>
  </xdr:oneCellAnchor>
  <xdr:oneCellAnchor>
    <xdr:from>
      <xdr:col>22</xdr:col>
      <xdr:colOff>590550</xdr:colOff>
      <xdr:row>43</xdr:row>
      <xdr:rowOff>161925</xdr:rowOff>
    </xdr:from>
    <xdr:ext cx="562398" cy="311496"/>
    <xdr:sp macro="" textlink="">
      <xdr:nvSpPr>
        <xdr:cNvPr id="6" name="ZoneTexte 5"/>
        <xdr:cNvSpPr txBox="1"/>
      </xdr:nvSpPr>
      <xdr:spPr>
        <a:xfrm>
          <a:off x="17630775" y="8429625"/>
          <a:ext cx="562398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FR" sz="1400">
              <a:solidFill>
                <a:schemeClr val="bg1"/>
              </a:solidFill>
            </a:rPr>
            <a:t>basal</a:t>
          </a:r>
        </a:p>
      </xdr:txBody>
    </xdr:sp>
    <xdr:clientData/>
  </xdr:oneCellAnchor>
  <xdr:twoCellAnchor>
    <xdr:from>
      <xdr:col>18</xdr:col>
      <xdr:colOff>0</xdr:colOff>
      <xdr:row>86</xdr:row>
      <xdr:rowOff>0</xdr:rowOff>
    </xdr:from>
    <xdr:to>
      <xdr:col>27</xdr:col>
      <xdr:colOff>457200</xdr:colOff>
      <xdr:row>108</xdr:row>
      <xdr:rowOff>9525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Graphique 6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 editAs="oneCell">
    <xdr:from>
      <xdr:col>19</xdr:col>
      <xdr:colOff>219075</xdr:colOff>
      <xdr:row>86</xdr:row>
      <xdr:rowOff>9525</xdr:rowOff>
    </xdr:from>
    <xdr:to>
      <xdr:col>26</xdr:col>
      <xdr:colOff>237827</xdr:colOff>
      <xdr:row>88</xdr:row>
      <xdr:rowOff>97958</xdr:rowOff>
    </xdr:to>
    <xdr:pic>
      <xdr:nvPicPr>
        <xdr:cNvPr id="8" name="Image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4973300" y="16468725"/>
          <a:ext cx="5352752" cy="469433"/>
        </a:xfrm>
        <a:prstGeom prst="rect">
          <a:avLst/>
        </a:prstGeom>
      </xdr:spPr>
    </xdr:pic>
    <xdr:clientData/>
  </xdr:twoCellAnchor>
  <xdr:twoCellAnchor>
    <xdr:from>
      <xdr:col>16</xdr:col>
      <xdr:colOff>609600</xdr:colOff>
      <xdr:row>111</xdr:row>
      <xdr:rowOff>47625</xdr:rowOff>
    </xdr:from>
    <xdr:to>
      <xdr:col>20</xdr:col>
      <xdr:colOff>200025</xdr:colOff>
      <xdr:row>133</xdr:row>
      <xdr:rowOff>57150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Graphique 8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47625</xdr:colOff>
      <xdr:row>0</xdr:row>
      <xdr:rowOff>0</xdr:rowOff>
    </xdr:from>
    <xdr:to>
      <xdr:col>26</xdr:col>
      <xdr:colOff>47625</xdr:colOff>
      <xdr:row>13</xdr:row>
      <xdr:rowOff>161925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190500</xdr:colOff>
      <xdr:row>5</xdr:row>
      <xdr:rowOff>85725</xdr:rowOff>
    </xdr:from>
    <xdr:to>
      <xdr:col>25</xdr:col>
      <xdr:colOff>190500</xdr:colOff>
      <xdr:row>19</xdr:row>
      <xdr:rowOff>154997</xdr:rowOff>
    </xdr:to>
    <xdr:graphicFrame macro="">
      <xdr:nvGraphicFramePr>
        <xdr:cNvPr id="6" name="Graphique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142875</xdr:colOff>
      <xdr:row>22</xdr:row>
      <xdr:rowOff>171450</xdr:rowOff>
    </xdr:from>
    <xdr:to>
      <xdr:col>25</xdr:col>
      <xdr:colOff>142875</xdr:colOff>
      <xdr:row>37</xdr:row>
      <xdr:rowOff>57150</xdr:rowOff>
    </xdr:to>
    <xdr:graphicFrame macro="">
      <xdr:nvGraphicFramePr>
        <xdr:cNvPr id="7" name="Graphique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93889</xdr:colOff>
      <xdr:row>2</xdr:row>
      <xdr:rowOff>35378</xdr:rowOff>
    </xdr:from>
    <xdr:to>
      <xdr:col>10</xdr:col>
      <xdr:colOff>246290</xdr:colOff>
      <xdr:row>14</xdr:row>
      <xdr:rowOff>102053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aphique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 editAs="oneCell">
    <xdr:from>
      <xdr:col>5</xdr:col>
      <xdr:colOff>36740</xdr:colOff>
      <xdr:row>43</xdr:row>
      <xdr:rowOff>140152</xdr:rowOff>
    </xdr:from>
    <xdr:to>
      <xdr:col>15</xdr:col>
      <xdr:colOff>379640</xdr:colOff>
      <xdr:row>71</xdr:row>
      <xdr:rowOff>111577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Graphique 3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 editAs="oneCell">
    <xdr:from>
      <xdr:col>14</xdr:col>
      <xdr:colOff>465365</xdr:colOff>
      <xdr:row>44</xdr:row>
      <xdr:rowOff>149678</xdr:rowOff>
    </xdr:from>
    <xdr:to>
      <xdr:col>15</xdr:col>
      <xdr:colOff>312699</xdr:colOff>
      <xdr:row>46</xdr:row>
      <xdr:rowOff>80174</xdr:rowOff>
    </xdr:to>
    <xdr:sp macro="" textlink="">
      <xdr:nvSpPr>
        <xdr:cNvPr id="5" name="ZoneTexte 4"/>
        <xdr:cNvSpPr txBox="1"/>
      </xdr:nvSpPr>
      <xdr:spPr>
        <a:xfrm>
          <a:off x="12807044" y="8531678"/>
          <a:ext cx="609334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FR" sz="1400">
              <a:solidFill>
                <a:schemeClr val="bg1"/>
              </a:solidFill>
            </a:rPr>
            <a:t>apical</a:t>
          </a:r>
        </a:p>
      </xdr:txBody>
    </xdr:sp>
    <xdr:clientData/>
  </xdr:twoCellAnchor>
  <xdr:twoCellAnchor editAs="oneCell">
    <xdr:from>
      <xdr:col>14</xdr:col>
      <xdr:colOff>589190</xdr:colOff>
      <xdr:row>67</xdr:row>
      <xdr:rowOff>121103</xdr:rowOff>
    </xdr:from>
    <xdr:to>
      <xdr:col>15</xdr:col>
      <xdr:colOff>430176</xdr:colOff>
      <xdr:row>69</xdr:row>
      <xdr:rowOff>51599</xdr:rowOff>
    </xdr:to>
    <xdr:sp macro="" textlink="">
      <xdr:nvSpPr>
        <xdr:cNvPr id="6" name="ZoneTexte 5"/>
        <xdr:cNvSpPr txBox="1"/>
      </xdr:nvSpPr>
      <xdr:spPr>
        <a:xfrm>
          <a:off x="12930869" y="12884603"/>
          <a:ext cx="602986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FR" sz="1400">
              <a:solidFill>
                <a:schemeClr val="bg1"/>
              </a:solidFill>
            </a:rPr>
            <a:t>basal </a:t>
          </a:r>
        </a:p>
      </xdr:txBody>
    </xdr:sp>
    <xdr:clientData/>
  </xdr:twoCellAnchor>
  <xdr:twoCellAnchor editAs="oneCell">
    <xdr:from>
      <xdr:col>5</xdr:col>
      <xdr:colOff>449037</xdr:colOff>
      <xdr:row>89</xdr:row>
      <xdr:rowOff>173977</xdr:rowOff>
    </xdr:from>
    <xdr:to>
      <xdr:col>10</xdr:col>
      <xdr:colOff>213827</xdr:colOff>
      <xdr:row>117</xdr:row>
      <xdr:rowOff>145402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Graphique 7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 editAs="oneCell">
    <xdr:from>
      <xdr:col>9</xdr:col>
      <xdr:colOff>495822</xdr:colOff>
      <xdr:row>119</xdr:row>
      <xdr:rowOff>13048</xdr:rowOff>
    </xdr:from>
    <xdr:to>
      <xdr:col>21</xdr:col>
      <xdr:colOff>417533</xdr:colOff>
      <xdr:row>148</xdr:row>
      <xdr:rowOff>26096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aphique 2"/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17</xdr:col>
      <xdr:colOff>537019</xdr:colOff>
      <xdr:row>77</xdr:row>
      <xdr:rowOff>1</xdr:rowOff>
    </xdr:from>
    <xdr:to>
      <xdr:col>20</xdr:col>
      <xdr:colOff>524848</xdr:colOff>
      <xdr:row>92</xdr:row>
      <xdr:rowOff>129116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Graphique 6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7</xdr:col>
      <xdr:colOff>623691</xdr:colOff>
      <xdr:row>171</xdr:row>
      <xdr:rowOff>135437</xdr:rowOff>
    </xdr:from>
    <xdr:to>
      <xdr:col>13</xdr:col>
      <xdr:colOff>655006</xdr:colOff>
      <xdr:row>185</xdr:row>
      <xdr:rowOff>138568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Graphique 8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400049</xdr:colOff>
      <xdr:row>15</xdr:row>
      <xdr:rowOff>95250</xdr:rowOff>
    </xdr:from>
    <xdr:to>
      <xdr:col>20</xdr:col>
      <xdr:colOff>447675</xdr:colOff>
      <xdr:row>47</xdr:row>
      <xdr:rowOff>138112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aphique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161925</xdr:colOff>
      <xdr:row>6</xdr:row>
      <xdr:rowOff>76200</xdr:rowOff>
    </xdr:from>
    <xdr:to>
      <xdr:col>16</xdr:col>
      <xdr:colOff>361951</xdr:colOff>
      <xdr:row>30</xdr:row>
      <xdr:rowOff>180975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228600</xdr:colOff>
      <xdr:row>8</xdr:row>
      <xdr:rowOff>52387</xdr:rowOff>
    </xdr:from>
    <xdr:to>
      <xdr:col>20</xdr:col>
      <xdr:colOff>228600</xdr:colOff>
      <xdr:row>22</xdr:row>
      <xdr:rowOff>128587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aphique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4</xdr:col>
      <xdr:colOff>57150</xdr:colOff>
      <xdr:row>10</xdr:row>
      <xdr:rowOff>157162</xdr:rowOff>
    </xdr:from>
    <xdr:to>
      <xdr:col>10</xdr:col>
      <xdr:colOff>57150</xdr:colOff>
      <xdr:row>25</xdr:row>
      <xdr:rowOff>42862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95250</xdr:colOff>
      <xdr:row>44</xdr:row>
      <xdr:rowOff>9525</xdr:rowOff>
    </xdr:from>
    <xdr:to>
      <xdr:col>28</xdr:col>
      <xdr:colOff>95250</xdr:colOff>
      <xdr:row>58</xdr:row>
      <xdr:rowOff>85725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171450</xdr:colOff>
      <xdr:row>26</xdr:row>
      <xdr:rowOff>104775</xdr:rowOff>
    </xdr:from>
    <xdr:to>
      <xdr:col>22</xdr:col>
      <xdr:colOff>171450</xdr:colOff>
      <xdr:row>40</xdr:row>
      <xdr:rowOff>171450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371475</xdr:colOff>
      <xdr:row>8</xdr:row>
      <xdr:rowOff>85725</xdr:rowOff>
    </xdr:from>
    <xdr:to>
      <xdr:col>17</xdr:col>
      <xdr:colOff>371475</xdr:colOff>
      <xdr:row>22</xdr:row>
      <xdr:rowOff>161925</xdr:rowOff>
    </xdr:to>
    <xdr:graphicFrame macro="">
      <xdr:nvGraphicFramePr>
        <xdr:cNvPr id="6" name="Graphique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152400</xdr:colOff>
      <xdr:row>45</xdr:row>
      <xdr:rowOff>57150</xdr:rowOff>
    </xdr:from>
    <xdr:to>
      <xdr:col>17</xdr:col>
      <xdr:colOff>152400</xdr:colOff>
      <xdr:row>59</xdr:row>
      <xdr:rowOff>133350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Graphique 3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723900</xdr:colOff>
      <xdr:row>7</xdr:row>
      <xdr:rowOff>66675</xdr:rowOff>
    </xdr:from>
    <xdr:to>
      <xdr:col>15</xdr:col>
      <xdr:colOff>723900</xdr:colOff>
      <xdr:row>21</xdr:row>
      <xdr:rowOff>142875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752475</xdr:colOff>
      <xdr:row>23</xdr:row>
      <xdr:rowOff>23812</xdr:rowOff>
    </xdr:from>
    <xdr:to>
      <xdr:col>15</xdr:col>
      <xdr:colOff>752475</xdr:colOff>
      <xdr:row>37</xdr:row>
      <xdr:rowOff>100012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aphique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161925</xdr:colOff>
      <xdr:row>3</xdr:row>
      <xdr:rowOff>95249</xdr:rowOff>
    </xdr:from>
    <xdr:to>
      <xdr:col>14</xdr:col>
      <xdr:colOff>485775</xdr:colOff>
      <xdr:row>31</xdr:row>
      <xdr:rowOff>28574</xdr:rowOff>
    </xdr:to>
    <xdr:graphicFrame macro="">
      <xdr:nvGraphicFramePr>
        <xdr:cNvPr id="4" name="Graphique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314325</xdr:colOff>
      <xdr:row>12</xdr:row>
      <xdr:rowOff>171450</xdr:rowOff>
    </xdr:from>
    <xdr:to>
      <xdr:col>9</xdr:col>
      <xdr:colOff>171450</xdr:colOff>
      <xdr:row>27</xdr:row>
      <xdr:rowOff>57150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209550</xdr:colOff>
      <xdr:row>44</xdr:row>
      <xdr:rowOff>180975</xdr:rowOff>
    </xdr:from>
    <xdr:to>
      <xdr:col>17</xdr:col>
      <xdr:colOff>57150</xdr:colOff>
      <xdr:row>59</xdr:row>
      <xdr:rowOff>66675</xdr:rowOff>
    </xdr:to>
    <xdr:graphicFrame macro="">
      <xdr:nvGraphicFramePr>
        <xdr:cNvPr id="8" name="Graphique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25796</xdr:colOff>
      <xdr:row>26</xdr:row>
      <xdr:rowOff>111720</xdr:rowOff>
    </xdr:from>
    <xdr:to>
      <xdr:col>12</xdr:col>
      <xdr:colOff>168671</xdr:colOff>
      <xdr:row>50</xdr:row>
      <xdr:rowOff>69453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aphique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495299</xdr:colOff>
      <xdr:row>2</xdr:row>
      <xdr:rowOff>114300</xdr:rowOff>
    </xdr:from>
    <xdr:to>
      <xdr:col>32</xdr:col>
      <xdr:colOff>695325</xdr:colOff>
      <xdr:row>27</xdr:row>
      <xdr:rowOff>28575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403411</xdr:colOff>
      <xdr:row>16</xdr:row>
      <xdr:rowOff>17929</xdr:rowOff>
    </xdr:from>
    <xdr:to>
      <xdr:col>16</xdr:col>
      <xdr:colOff>403411</xdr:colOff>
      <xdr:row>30</xdr:row>
      <xdr:rowOff>94129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Graphique 3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457200</xdr:colOff>
      <xdr:row>26</xdr:row>
      <xdr:rowOff>28575</xdr:rowOff>
    </xdr:from>
    <xdr:to>
      <xdr:col>13</xdr:col>
      <xdr:colOff>457200</xdr:colOff>
      <xdr:row>40</xdr:row>
      <xdr:rowOff>104775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66675</xdr:colOff>
      <xdr:row>5</xdr:row>
      <xdr:rowOff>4762</xdr:rowOff>
    </xdr:from>
    <xdr:to>
      <xdr:col>12</xdr:col>
      <xdr:colOff>66675</xdr:colOff>
      <xdr:row>19</xdr:row>
      <xdr:rowOff>80962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aphique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1"/>
  <sheetViews>
    <sheetView topLeftCell="H1" zoomScaleNormal="100" workbookViewId="0">
      <selection activeCell="M5" sqref="M5:M116"/>
    </sheetView>
  </sheetViews>
  <sheetFormatPr baseColWidth="10" defaultRowHeight="15" x14ac:dyDescent="0.25"/>
  <cols>
    <col min="1" max="1" width="15.5703125" customWidth="1"/>
  </cols>
  <sheetData>
    <row r="1" spans="1:14" ht="21" x14ac:dyDescent="0.35">
      <c r="J1" s="1" t="s">
        <v>0</v>
      </c>
    </row>
    <row r="2" spans="1:14" x14ac:dyDescent="0.25">
      <c r="J2" t="s">
        <v>9</v>
      </c>
    </row>
    <row r="5" spans="1:14" x14ac:dyDescent="0.25">
      <c r="A5" s="36" t="s">
        <v>1</v>
      </c>
      <c r="B5" s="36"/>
      <c r="C5" s="36"/>
      <c r="H5" s="37" t="s">
        <v>15</v>
      </c>
      <c r="I5" s="39">
        <f>AVERAGE(I7:I23)</f>
        <v>9</v>
      </c>
      <c r="J5" s="40">
        <f>AVERAGE(J7:J13)</f>
        <v>0.37193272454029502</v>
      </c>
      <c r="K5" s="56">
        <f>AVERAGE(J7:J23)</f>
        <v>0.35376863743151499</v>
      </c>
      <c r="L5" s="3">
        <f>AVERAGE(L7:L116)</f>
        <v>47.25</v>
      </c>
      <c r="M5" s="41">
        <f>AVERAGE(M7:M47)</f>
        <v>0.72867347108464831</v>
      </c>
      <c r="N5" s="53">
        <f>AVERAGE(M7:M116)</f>
        <v>0.68949110337758601</v>
      </c>
    </row>
    <row r="6" spans="1:14" x14ac:dyDescent="0.25">
      <c r="B6" t="s">
        <v>4</v>
      </c>
      <c r="C6" t="s">
        <v>3</v>
      </c>
      <c r="H6" s="37" t="s">
        <v>16</v>
      </c>
      <c r="I6" s="3"/>
      <c r="J6" s="40">
        <f>STDEV(J7:J13)</f>
        <v>0.10361140331408013</v>
      </c>
      <c r="K6" s="7">
        <f>STDEV(J7:J23)</f>
        <v>7.9361641092301385E-2</v>
      </c>
      <c r="L6" s="3"/>
      <c r="M6" s="9">
        <f>STDEV(M7:M47)</f>
        <v>0.10333050031924645</v>
      </c>
      <c r="N6" s="7">
        <f>STDEV(M7:M116)</f>
        <v>0.11706907564953076</v>
      </c>
    </row>
    <row r="7" spans="1:14" x14ac:dyDescent="0.25">
      <c r="A7" s="2" t="s">
        <v>2</v>
      </c>
      <c r="B7" s="2">
        <v>13.1</v>
      </c>
      <c r="C7" s="2">
        <v>14.2</v>
      </c>
      <c r="D7" s="4">
        <f t="shared" ref="D7:D13" si="0">C7/(B7+C7)</f>
        <v>0.52014652014652019</v>
      </c>
      <c r="I7">
        <v>1</v>
      </c>
      <c r="J7" s="40">
        <v>0.2548108825481088</v>
      </c>
      <c r="L7">
        <v>20</v>
      </c>
      <c r="M7" s="9">
        <v>0.57407407407407407</v>
      </c>
    </row>
    <row r="8" spans="1:14" x14ac:dyDescent="0.25">
      <c r="A8" s="8" t="s">
        <v>5</v>
      </c>
      <c r="B8" s="8">
        <v>11.5</v>
      </c>
      <c r="C8" s="8">
        <v>15.5</v>
      </c>
      <c r="D8" s="9">
        <f t="shared" si="0"/>
        <v>0.57407407407407407</v>
      </c>
      <c r="I8">
        <v>2</v>
      </c>
      <c r="J8" s="40">
        <v>0.26362957430918599</v>
      </c>
      <c r="L8">
        <v>20.5</v>
      </c>
      <c r="M8" s="9">
        <v>0.73214932946719824</v>
      </c>
    </row>
    <row r="9" spans="1:14" x14ac:dyDescent="0.25">
      <c r="A9" s="8" t="s">
        <v>5</v>
      </c>
      <c r="B9" s="8">
        <v>7.39</v>
      </c>
      <c r="C9" s="8">
        <v>20.2</v>
      </c>
      <c r="D9" s="9">
        <f t="shared" si="0"/>
        <v>0.73214932946719824</v>
      </c>
      <c r="I9">
        <v>3</v>
      </c>
      <c r="J9" s="40">
        <v>0.28440965427266796</v>
      </c>
      <c r="L9">
        <v>21</v>
      </c>
      <c r="M9" s="9">
        <v>0.80143112701252228</v>
      </c>
    </row>
    <row r="10" spans="1:14" x14ac:dyDescent="0.25">
      <c r="A10" s="8" t="s">
        <v>5</v>
      </c>
      <c r="B10" s="8">
        <v>5.55</v>
      </c>
      <c r="C10" s="8">
        <v>22.4</v>
      </c>
      <c r="D10" s="9">
        <f t="shared" si="0"/>
        <v>0.80143112701252228</v>
      </c>
      <c r="I10">
        <v>4</v>
      </c>
      <c r="J10" s="40">
        <v>0.41593886462882096</v>
      </c>
      <c r="L10">
        <v>21.5</v>
      </c>
      <c r="M10" s="9">
        <v>0.83425211319367876</v>
      </c>
    </row>
    <row r="11" spans="1:14" x14ac:dyDescent="0.25">
      <c r="A11" s="8" t="s">
        <v>5</v>
      </c>
      <c r="B11" s="8">
        <v>4.51</v>
      </c>
      <c r="C11" s="8">
        <v>22.7</v>
      </c>
      <c r="D11" s="9">
        <f t="shared" si="0"/>
        <v>0.83425211319367876</v>
      </c>
      <c r="I11">
        <v>5</v>
      </c>
      <c r="J11" s="40">
        <v>0.43981481481481477</v>
      </c>
      <c r="L11">
        <v>22</v>
      </c>
      <c r="M11" s="9">
        <v>0.71633237822349571</v>
      </c>
    </row>
    <row r="12" spans="1:14" x14ac:dyDescent="0.25">
      <c r="A12" s="8" t="s">
        <v>5</v>
      </c>
      <c r="B12" s="8">
        <v>6.93</v>
      </c>
      <c r="C12" s="8">
        <v>17.5</v>
      </c>
      <c r="D12" s="9">
        <f t="shared" si="0"/>
        <v>0.71633237822349571</v>
      </c>
      <c r="I12">
        <v>6</v>
      </c>
      <c r="J12" s="40">
        <v>0.52014652014652019</v>
      </c>
      <c r="L12">
        <v>22.5</v>
      </c>
      <c r="M12" s="9">
        <v>0.43145161290322581</v>
      </c>
    </row>
    <row r="13" spans="1:14" x14ac:dyDescent="0.25">
      <c r="A13" s="8" t="s">
        <v>5</v>
      </c>
      <c r="B13" s="8">
        <v>14.1</v>
      </c>
      <c r="C13" s="8">
        <v>10.7</v>
      </c>
      <c r="D13" s="9">
        <f t="shared" si="0"/>
        <v>0.43145161290322581</v>
      </c>
      <c r="I13">
        <v>7</v>
      </c>
      <c r="J13" s="40">
        <v>0.42477876106194684</v>
      </c>
      <c r="L13">
        <v>23</v>
      </c>
      <c r="M13" s="9">
        <v>0.68367346938775508</v>
      </c>
    </row>
    <row r="14" spans="1:14" x14ac:dyDescent="0.25">
      <c r="I14">
        <v>8</v>
      </c>
      <c r="J14" s="40">
        <v>0.27508361204013382</v>
      </c>
      <c r="L14">
        <v>23.5</v>
      </c>
      <c r="M14" s="9">
        <v>0.66415449835138951</v>
      </c>
    </row>
    <row r="15" spans="1:14" x14ac:dyDescent="0.25">
      <c r="I15">
        <v>9</v>
      </c>
      <c r="J15" s="40">
        <v>0.31583969465648859</v>
      </c>
      <c r="L15">
        <v>24</v>
      </c>
      <c r="M15" s="9">
        <v>0.81689029202841357</v>
      </c>
    </row>
    <row r="16" spans="1:14" x14ac:dyDescent="0.25">
      <c r="A16" s="36" t="s">
        <v>7</v>
      </c>
      <c r="B16" s="36"/>
      <c r="C16" s="36"/>
      <c r="D16" s="36"/>
      <c r="I16">
        <v>10</v>
      </c>
      <c r="J16" s="40">
        <v>0.32256297918948529</v>
      </c>
      <c r="L16">
        <v>24.5</v>
      </c>
      <c r="M16" s="9">
        <v>0.71127749181095001</v>
      </c>
    </row>
    <row r="17" spans="1:18" x14ac:dyDescent="0.25">
      <c r="I17">
        <v>11</v>
      </c>
      <c r="J17" s="40">
        <v>0.3638306968790081</v>
      </c>
      <c r="L17">
        <v>25</v>
      </c>
      <c r="M17" s="9">
        <v>0.80344332855093259</v>
      </c>
    </row>
    <row r="18" spans="1:18" x14ac:dyDescent="0.25">
      <c r="A18" s="2" t="s">
        <v>6</v>
      </c>
      <c r="B18" s="2">
        <v>10.7</v>
      </c>
      <c r="C18" s="2">
        <v>7.62</v>
      </c>
      <c r="D18" s="4">
        <f t="shared" ref="D18:D26" si="1">C18/(B18+C18)</f>
        <v>0.41593886462882096</v>
      </c>
      <c r="I18">
        <v>12</v>
      </c>
      <c r="J18" s="40">
        <v>0.29885629040278466</v>
      </c>
      <c r="L18">
        <v>25.5</v>
      </c>
      <c r="M18" s="9">
        <v>0.52961672473867594</v>
      </c>
    </row>
    <row r="19" spans="1:18" x14ac:dyDescent="0.25">
      <c r="A19" s="8" t="s">
        <v>5</v>
      </c>
      <c r="B19" s="8">
        <v>6.2</v>
      </c>
      <c r="C19" s="8">
        <v>13.4</v>
      </c>
      <c r="D19" s="9">
        <f t="shared" si="1"/>
        <v>0.68367346938775508</v>
      </c>
      <c r="I19">
        <v>13</v>
      </c>
      <c r="J19" s="40">
        <v>0.32513110125050421</v>
      </c>
      <c r="L19">
        <v>26</v>
      </c>
      <c r="M19" s="9">
        <v>0.90381125226860259</v>
      </c>
    </row>
    <row r="20" spans="1:18" x14ac:dyDescent="0.25">
      <c r="A20" s="8" t="s">
        <v>5</v>
      </c>
      <c r="B20" s="8">
        <v>7.13</v>
      </c>
      <c r="C20" s="8">
        <v>14.1</v>
      </c>
      <c r="D20" s="9">
        <f t="shared" si="1"/>
        <v>0.66415449835138951</v>
      </c>
      <c r="I20">
        <v>14</v>
      </c>
      <c r="J20" s="40">
        <v>0.48496605237633372</v>
      </c>
      <c r="L20">
        <v>26.5</v>
      </c>
      <c r="M20" s="9">
        <v>0.82964601769911517</v>
      </c>
    </row>
    <row r="21" spans="1:18" x14ac:dyDescent="0.25">
      <c r="A21" s="8" t="s">
        <v>5</v>
      </c>
      <c r="B21" s="8">
        <v>4.6399999999999997</v>
      </c>
      <c r="C21" s="8">
        <v>20.7</v>
      </c>
      <c r="D21" s="9">
        <f t="shared" si="1"/>
        <v>0.81689029202841357</v>
      </c>
      <c r="I21">
        <v>15</v>
      </c>
      <c r="J21" s="40">
        <v>0.39146666666666668</v>
      </c>
      <c r="L21">
        <v>27</v>
      </c>
      <c r="M21" s="9">
        <v>0.87136929460580914</v>
      </c>
    </row>
    <row r="22" spans="1:18" x14ac:dyDescent="0.25">
      <c r="A22" s="8" t="s">
        <v>5</v>
      </c>
      <c r="B22" s="8">
        <v>6.17</v>
      </c>
      <c r="C22" s="8">
        <v>15.2</v>
      </c>
      <c r="D22" s="9">
        <f t="shared" si="1"/>
        <v>0.71127749181095001</v>
      </c>
      <c r="I22">
        <v>16</v>
      </c>
      <c r="J22" s="40">
        <v>0.30993071593533483</v>
      </c>
      <c r="L22">
        <v>27.5</v>
      </c>
      <c r="M22" s="9">
        <v>0.80069625761531771</v>
      </c>
    </row>
    <row r="23" spans="1:18" x14ac:dyDescent="0.25">
      <c r="A23" s="8" t="s">
        <v>5</v>
      </c>
      <c r="B23" s="8">
        <v>4.1100000000000003</v>
      </c>
      <c r="C23" s="8">
        <v>16.8</v>
      </c>
      <c r="D23" s="9">
        <f t="shared" si="1"/>
        <v>0.80344332855093259</v>
      </c>
      <c r="I23">
        <v>17</v>
      </c>
      <c r="J23" s="40">
        <v>0.32286995515695061</v>
      </c>
      <c r="L23">
        <v>28</v>
      </c>
      <c r="M23" s="9">
        <v>0.73238321456848776</v>
      </c>
    </row>
    <row r="24" spans="1:18" x14ac:dyDescent="0.25">
      <c r="A24" s="8" t="s">
        <v>5</v>
      </c>
      <c r="B24" s="8">
        <v>13.5</v>
      </c>
      <c r="C24" s="8">
        <v>15.2</v>
      </c>
      <c r="D24" s="9">
        <f t="shared" si="1"/>
        <v>0.52961672473867594</v>
      </c>
      <c r="L24">
        <v>28.5</v>
      </c>
      <c r="M24" s="9">
        <v>0.68823124569855465</v>
      </c>
    </row>
    <row r="25" spans="1:18" x14ac:dyDescent="0.25">
      <c r="A25" s="8" t="s">
        <v>5</v>
      </c>
      <c r="B25" s="8">
        <v>2.65</v>
      </c>
      <c r="C25" s="8">
        <v>24.9</v>
      </c>
      <c r="D25" s="9">
        <f t="shared" si="1"/>
        <v>0.90381125226860259</v>
      </c>
      <c r="L25">
        <v>29</v>
      </c>
      <c r="M25" s="9">
        <v>0.76567101388304581</v>
      </c>
      <c r="Q25" t="s">
        <v>38</v>
      </c>
      <c r="R25" t="s">
        <v>39</v>
      </c>
    </row>
    <row r="26" spans="1:18" x14ac:dyDescent="0.25">
      <c r="A26" s="8" t="s">
        <v>5</v>
      </c>
      <c r="B26" s="8">
        <v>3.08</v>
      </c>
      <c r="C26" s="8">
        <v>15</v>
      </c>
      <c r="D26" s="9">
        <f t="shared" si="1"/>
        <v>0.82964601769911517</v>
      </c>
      <c r="L26">
        <v>29.5</v>
      </c>
      <c r="M26" s="9">
        <v>0.85046066619418859</v>
      </c>
      <c r="P26" t="s">
        <v>31</v>
      </c>
      <c r="Q26">
        <v>0</v>
      </c>
      <c r="R26">
        <v>0</v>
      </c>
    </row>
    <row r="27" spans="1:18" x14ac:dyDescent="0.25">
      <c r="L27">
        <v>30</v>
      </c>
      <c r="M27" s="9">
        <v>0.81986970684039084</v>
      </c>
      <c r="P27" t="s">
        <v>32</v>
      </c>
      <c r="Q27">
        <v>3</v>
      </c>
      <c r="R27">
        <v>0</v>
      </c>
    </row>
    <row r="28" spans="1:18" x14ac:dyDescent="0.25">
      <c r="L28">
        <v>30.5</v>
      </c>
      <c r="M28" s="9">
        <v>0.74439178515007898</v>
      </c>
      <c r="P28" t="s">
        <v>33</v>
      </c>
      <c r="Q28">
        <v>3</v>
      </c>
      <c r="R28">
        <v>5</v>
      </c>
    </row>
    <row r="29" spans="1:18" x14ac:dyDescent="0.25">
      <c r="A29" s="36" t="s">
        <v>8</v>
      </c>
      <c r="B29" s="36"/>
      <c r="C29" s="36"/>
      <c r="D29" s="36"/>
      <c r="L29">
        <v>31</v>
      </c>
      <c r="M29" s="9">
        <v>0.64302416212003122</v>
      </c>
      <c r="P29" t="s">
        <v>34</v>
      </c>
      <c r="Q29">
        <v>1</v>
      </c>
      <c r="R29">
        <v>24</v>
      </c>
    </row>
    <row r="30" spans="1:18" x14ac:dyDescent="0.25">
      <c r="A30" s="2" t="s">
        <v>6</v>
      </c>
      <c r="B30" s="2">
        <v>12.1</v>
      </c>
      <c r="C30" s="2">
        <v>9.5</v>
      </c>
      <c r="D30" s="4">
        <f>C30/(B30+C30)</f>
        <v>0.43981481481481477</v>
      </c>
      <c r="L30">
        <v>31.5</v>
      </c>
      <c r="M30" s="9">
        <v>0.88507936507936502</v>
      </c>
      <c r="P30" t="s">
        <v>35</v>
      </c>
      <c r="Q30">
        <v>0</v>
      </c>
      <c r="R30">
        <v>12</v>
      </c>
    </row>
    <row r="31" spans="1:18" x14ac:dyDescent="0.25">
      <c r="A31" s="8"/>
      <c r="B31" s="8">
        <v>3.41</v>
      </c>
      <c r="C31" s="8">
        <v>23.1</v>
      </c>
      <c r="D31" s="9">
        <f t="shared" ref="D31:D36" si="2">C31/(B31+C31)</f>
        <v>0.87136929460580914</v>
      </c>
      <c r="L31">
        <v>32</v>
      </c>
      <c r="M31" s="9">
        <v>0.68122786304604488</v>
      </c>
    </row>
    <row r="32" spans="1:18" x14ac:dyDescent="0.25">
      <c r="A32" s="8"/>
      <c r="B32" s="8">
        <v>4.58</v>
      </c>
      <c r="C32" s="8">
        <v>18.399999999999999</v>
      </c>
      <c r="D32" s="9">
        <f t="shared" si="2"/>
        <v>0.80069625761531771</v>
      </c>
      <c r="L32">
        <v>32.5</v>
      </c>
      <c r="M32" s="9">
        <v>0.60785824345146378</v>
      </c>
    </row>
    <row r="33" spans="1:13" x14ac:dyDescent="0.25">
      <c r="A33" s="8"/>
      <c r="B33" s="8">
        <v>6.76</v>
      </c>
      <c r="C33" s="8">
        <v>18.5</v>
      </c>
      <c r="D33" s="9">
        <f t="shared" si="2"/>
        <v>0.73238321456848776</v>
      </c>
      <c r="L33">
        <v>33</v>
      </c>
      <c r="M33" s="9">
        <v>0.79210526315789476</v>
      </c>
    </row>
    <row r="34" spans="1:13" x14ac:dyDescent="0.25">
      <c r="A34" s="8"/>
      <c r="B34" s="8">
        <v>9.06</v>
      </c>
      <c r="C34" s="8">
        <v>20</v>
      </c>
      <c r="D34" s="9">
        <f t="shared" si="2"/>
        <v>0.68823124569855465</v>
      </c>
      <c r="L34">
        <v>33.5</v>
      </c>
      <c r="M34" s="9">
        <v>0.70333803479078516</v>
      </c>
    </row>
    <row r="35" spans="1:13" x14ac:dyDescent="0.25">
      <c r="A35" s="8"/>
      <c r="B35" s="8">
        <v>5.57</v>
      </c>
      <c r="C35" s="8">
        <v>18.2</v>
      </c>
      <c r="D35" s="9">
        <f t="shared" si="2"/>
        <v>0.76567101388304581</v>
      </c>
      <c r="L35">
        <v>34</v>
      </c>
      <c r="M35" s="9">
        <v>0.81515650741350909</v>
      </c>
    </row>
    <row r="36" spans="1:13" x14ac:dyDescent="0.25">
      <c r="A36" s="8"/>
      <c r="B36" s="8">
        <v>4.22</v>
      </c>
      <c r="C36" s="8">
        <v>24</v>
      </c>
      <c r="D36" s="9">
        <f t="shared" si="2"/>
        <v>0.85046066619418859</v>
      </c>
      <c r="L36">
        <v>34.5</v>
      </c>
      <c r="M36" s="9">
        <v>0.6783542039355992</v>
      </c>
    </row>
    <row r="37" spans="1:13" x14ac:dyDescent="0.25">
      <c r="L37">
        <v>35</v>
      </c>
      <c r="M37" s="9">
        <v>0.78931623931623929</v>
      </c>
    </row>
    <row r="38" spans="1:13" x14ac:dyDescent="0.25">
      <c r="L38">
        <v>35.5</v>
      </c>
      <c r="M38" s="9">
        <v>0.69668246445497628</v>
      </c>
    </row>
    <row r="39" spans="1:13" x14ac:dyDescent="0.25">
      <c r="L39">
        <v>36</v>
      </c>
      <c r="M39" s="9">
        <v>0.78381502890173416</v>
      </c>
    </row>
    <row r="40" spans="1:13" x14ac:dyDescent="0.25">
      <c r="A40" s="36" t="s">
        <v>11</v>
      </c>
      <c r="B40" s="36"/>
      <c r="C40" s="36"/>
      <c r="D40" s="36"/>
      <c r="E40" s="36"/>
      <c r="F40" s="3"/>
      <c r="L40">
        <v>36.5</v>
      </c>
      <c r="M40" s="9">
        <v>0.70923261390887293</v>
      </c>
    </row>
    <row r="41" spans="1:13" x14ac:dyDescent="0.25">
      <c r="A41" s="2" t="s">
        <v>6</v>
      </c>
      <c r="B41" s="2">
        <v>22.46</v>
      </c>
      <c r="C41" s="2">
        <v>7.68</v>
      </c>
      <c r="D41" s="4">
        <f>C41/(B41+C41)</f>
        <v>0.2548108825481088</v>
      </c>
      <c r="E41" s="3"/>
      <c r="L41">
        <v>37</v>
      </c>
      <c r="M41" s="9">
        <v>0.77896825396825398</v>
      </c>
    </row>
    <row r="42" spans="1:13" x14ac:dyDescent="0.25">
      <c r="A42" s="8" t="s">
        <v>5</v>
      </c>
      <c r="B42" s="8">
        <v>5.53</v>
      </c>
      <c r="C42" s="8">
        <v>25.17</v>
      </c>
      <c r="D42" s="9">
        <f t="shared" ref="D42:D46" si="3">C42/(B42+C42)</f>
        <v>0.81986970684039084</v>
      </c>
      <c r="L42">
        <v>37.5</v>
      </c>
      <c r="M42" s="9">
        <v>0.76086235489220566</v>
      </c>
    </row>
    <row r="43" spans="1:13" x14ac:dyDescent="0.25">
      <c r="A43" s="8" t="s">
        <v>5</v>
      </c>
      <c r="B43" s="8">
        <v>8.09</v>
      </c>
      <c r="C43" s="8">
        <v>23.56</v>
      </c>
      <c r="D43" s="9">
        <f t="shared" si="3"/>
        <v>0.74439178515007898</v>
      </c>
      <c r="L43">
        <v>38</v>
      </c>
      <c r="M43" s="9">
        <v>0.53110634385534783</v>
      </c>
    </row>
    <row r="44" spans="1:13" x14ac:dyDescent="0.25">
      <c r="A44" s="8" t="s">
        <v>5</v>
      </c>
      <c r="B44" s="8">
        <v>9.16</v>
      </c>
      <c r="C44" s="8">
        <v>16.5</v>
      </c>
      <c r="D44" s="9">
        <f t="shared" si="3"/>
        <v>0.64302416212003122</v>
      </c>
      <c r="L44">
        <v>38.5</v>
      </c>
      <c r="M44" s="9">
        <v>0.56243329775880468</v>
      </c>
    </row>
    <row r="45" spans="1:13" x14ac:dyDescent="0.25">
      <c r="A45" s="8" t="s">
        <v>5</v>
      </c>
      <c r="B45" s="8">
        <v>3.62</v>
      </c>
      <c r="C45" s="8">
        <v>27.88</v>
      </c>
      <c r="D45" s="9">
        <f t="shared" si="3"/>
        <v>0.88507936507936502</v>
      </c>
      <c r="L45">
        <v>39</v>
      </c>
      <c r="M45" s="9">
        <v>0.69711090400745579</v>
      </c>
    </row>
    <row r="46" spans="1:13" x14ac:dyDescent="0.25">
      <c r="A46" s="8" t="s">
        <v>5</v>
      </c>
      <c r="B46" s="8">
        <v>8.1</v>
      </c>
      <c r="C46" s="8">
        <v>17.309999999999999</v>
      </c>
      <c r="D46" s="9">
        <f t="shared" si="3"/>
        <v>0.68122786304604488</v>
      </c>
      <c r="L46">
        <v>39.5</v>
      </c>
      <c r="M46" s="9">
        <v>0.76761717469682078</v>
      </c>
    </row>
    <row r="47" spans="1:13" x14ac:dyDescent="0.25">
      <c r="L47">
        <v>40</v>
      </c>
      <c r="M47" s="9">
        <v>0.68704710144927539</v>
      </c>
    </row>
    <row r="48" spans="1:13" x14ac:dyDescent="0.25">
      <c r="L48">
        <v>40.5</v>
      </c>
      <c r="M48" s="9">
        <v>0.72070844686648494</v>
      </c>
    </row>
    <row r="49" spans="1:13" x14ac:dyDescent="0.25">
      <c r="L49">
        <v>41</v>
      </c>
      <c r="M49" s="9">
        <v>0.76442307692307687</v>
      </c>
    </row>
    <row r="50" spans="1:13" x14ac:dyDescent="0.25">
      <c r="A50" t="s">
        <v>12</v>
      </c>
      <c r="L50">
        <v>41.5</v>
      </c>
      <c r="M50" s="9">
        <v>0.55330396475770927</v>
      </c>
    </row>
    <row r="51" spans="1:13" x14ac:dyDescent="0.25">
      <c r="A51" s="2"/>
      <c r="B51" s="2">
        <v>13</v>
      </c>
      <c r="C51" s="2">
        <v>9.6</v>
      </c>
      <c r="D51" s="4">
        <f t="shared" ref="D51:D56" si="4">C51/(B51+C51)</f>
        <v>0.42477876106194684</v>
      </c>
      <c r="L51">
        <v>42</v>
      </c>
      <c r="M51" s="9">
        <v>0.79326923076923073</v>
      </c>
    </row>
    <row r="52" spans="1:13" x14ac:dyDescent="0.25">
      <c r="A52" s="8" t="s">
        <v>5</v>
      </c>
      <c r="B52" s="8">
        <v>10.18</v>
      </c>
      <c r="C52" s="8">
        <v>15.78</v>
      </c>
      <c r="D52" s="9">
        <f t="shared" si="4"/>
        <v>0.60785824345146378</v>
      </c>
      <c r="L52">
        <v>42.5</v>
      </c>
      <c r="M52" s="9">
        <v>0.48364279398762161</v>
      </c>
    </row>
    <row r="53" spans="1:13" x14ac:dyDescent="0.25">
      <c r="A53" s="8" t="s">
        <v>5</v>
      </c>
      <c r="B53" s="8">
        <v>4.74</v>
      </c>
      <c r="C53" s="8">
        <v>18.059999999999999</v>
      </c>
      <c r="D53" s="9">
        <f t="shared" si="4"/>
        <v>0.79210526315789476</v>
      </c>
      <c r="L53">
        <v>43</v>
      </c>
      <c r="M53" s="9">
        <v>0.59733562526858619</v>
      </c>
    </row>
    <row r="54" spans="1:13" x14ac:dyDescent="0.25">
      <c r="A54" s="8" t="s">
        <v>5</v>
      </c>
      <c r="B54" s="8">
        <v>6.31</v>
      </c>
      <c r="C54" s="8">
        <v>14.96</v>
      </c>
      <c r="D54" s="9">
        <f t="shared" si="4"/>
        <v>0.70333803479078516</v>
      </c>
      <c r="L54">
        <v>43.5</v>
      </c>
      <c r="M54" s="9">
        <v>0.84111741597555645</v>
      </c>
    </row>
    <row r="55" spans="1:13" x14ac:dyDescent="0.25">
      <c r="A55" s="8" t="s">
        <v>5</v>
      </c>
      <c r="B55" s="8">
        <v>5.61</v>
      </c>
      <c r="C55" s="8">
        <v>24.74</v>
      </c>
      <c r="D55" s="9">
        <f t="shared" si="4"/>
        <v>0.81515650741350909</v>
      </c>
      <c r="L55">
        <v>44</v>
      </c>
      <c r="M55" s="9">
        <v>0.62903225806451613</v>
      </c>
    </row>
    <row r="56" spans="1:13" x14ac:dyDescent="0.25">
      <c r="A56" s="8" t="s">
        <v>5</v>
      </c>
      <c r="B56" s="8">
        <v>8.99</v>
      </c>
      <c r="C56" s="8">
        <v>18.96</v>
      </c>
      <c r="D56" s="9">
        <f t="shared" si="4"/>
        <v>0.6783542039355992</v>
      </c>
      <c r="L56">
        <v>44.5</v>
      </c>
      <c r="M56" s="9">
        <v>0.81203337725076852</v>
      </c>
    </row>
    <row r="57" spans="1:13" x14ac:dyDescent="0.25">
      <c r="L57">
        <v>45</v>
      </c>
      <c r="M57" s="9">
        <v>0.85359589041095885</v>
      </c>
    </row>
    <row r="58" spans="1:13" x14ac:dyDescent="0.25">
      <c r="L58">
        <v>45.5</v>
      </c>
      <c r="M58" s="9">
        <v>0.6346895074946467</v>
      </c>
    </row>
    <row r="59" spans="1:13" x14ac:dyDescent="0.25">
      <c r="A59" t="s">
        <v>13</v>
      </c>
      <c r="L59">
        <v>46</v>
      </c>
      <c r="M59" s="9">
        <v>0.4971830985915493</v>
      </c>
    </row>
    <row r="60" spans="1:13" x14ac:dyDescent="0.25">
      <c r="A60" s="2" t="s">
        <v>6</v>
      </c>
      <c r="B60" s="2">
        <v>19.72</v>
      </c>
      <c r="C60" s="2">
        <v>7.06</v>
      </c>
      <c r="D60" s="4">
        <f>C60/(B60+C60)</f>
        <v>0.26362957430918599</v>
      </c>
      <c r="L60">
        <v>46.5</v>
      </c>
      <c r="M60" s="9">
        <v>0.71923828125</v>
      </c>
    </row>
    <row r="61" spans="1:13" x14ac:dyDescent="0.25">
      <c r="A61" s="8" t="s">
        <v>5</v>
      </c>
      <c r="B61" s="8">
        <v>4.93</v>
      </c>
      <c r="C61" s="8">
        <v>18.47</v>
      </c>
      <c r="D61" s="9">
        <f t="shared" ref="D61:D65" si="5">C61/(B61+C61)</f>
        <v>0.78931623931623929</v>
      </c>
      <c r="L61">
        <v>47</v>
      </c>
      <c r="M61" s="9">
        <v>0.82366589327146167</v>
      </c>
    </row>
    <row r="62" spans="1:13" x14ac:dyDescent="0.25">
      <c r="A62" s="8" t="s">
        <v>5</v>
      </c>
      <c r="B62" s="8">
        <v>7.68</v>
      </c>
      <c r="C62" s="8">
        <v>17.64</v>
      </c>
      <c r="D62" s="9">
        <f t="shared" si="5"/>
        <v>0.69668246445497628</v>
      </c>
      <c r="L62">
        <v>47.5</v>
      </c>
      <c r="M62" s="9">
        <v>0.51378676470588236</v>
      </c>
    </row>
    <row r="63" spans="1:13" x14ac:dyDescent="0.25">
      <c r="A63" s="8" t="s">
        <v>5</v>
      </c>
      <c r="B63" s="8">
        <v>5.61</v>
      </c>
      <c r="C63" s="8">
        <v>20.34</v>
      </c>
      <c r="D63" s="9">
        <f t="shared" si="5"/>
        <v>0.78381502890173416</v>
      </c>
      <c r="L63">
        <v>48</v>
      </c>
      <c r="M63" s="9">
        <v>0.82965165675446062</v>
      </c>
    </row>
    <row r="64" spans="1:13" x14ac:dyDescent="0.25">
      <c r="A64" s="8" t="s">
        <v>5</v>
      </c>
      <c r="B64" s="8">
        <v>4.8499999999999996</v>
      </c>
      <c r="C64" s="8">
        <v>11.83</v>
      </c>
      <c r="D64" s="9">
        <f t="shared" si="5"/>
        <v>0.70923261390887293</v>
      </c>
      <c r="L64">
        <v>48.5</v>
      </c>
      <c r="M64" s="9">
        <v>0.66332497911445276</v>
      </c>
    </row>
    <row r="65" spans="1:13" x14ac:dyDescent="0.25">
      <c r="A65" s="8" t="s">
        <v>5</v>
      </c>
      <c r="B65" s="8">
        <v>5.57</v>
      </c>
      <c r="C65" s="8">
        <v>19.63</v>
      </c>
      <c r="D65" s="9">
        <f t="shared" si="5"/>
        <v>0.77896825396825398</v>
      </c>
      <c r="L65">
        <v>49</v>
      </c>
      <c r="M65" s="9">
        <v>0.6579286635152557</v>
      </c>
    </row>
    <row r="66" spans="1:13" x14ac:dyDescent="0.25">
      <c r="L66">
        <v>49.5</v>
      </c>
      <c r="M66" s="9">
        <v>0.79844006568144499</v>
      </c>
    </row>
    <row r="67" spans="1:13" x14ac:dyDescent="0.25">
      <c r="L67">
        <v>50</v>
      </c>
      <c r="M67" s="9">
        <v>0.62957157784743989</v>
      </c>
    </row>
    <row r="68" spans="1:13" x14ac:dyDescent="0.25">
      <c r="A68" t="s">
        <v>14</v>
      </c>
      <c r="L68">
        <v>50.5</v>
      </c>
      <c r="M68" s="9">
        <v>0.75619425173439048</v>
      </c>
    </row>
    <row r="69" spans="1:13" x14ac:dyDescent="0.25">
      <c r="A69" s="2" t="s">
        <v>6</v>
      </c>
      <c r="B69" s="2">
        <v>21.94</v>
      </c>
      <c r="C69" s="2">
        <v>8.7200000000000006</v>
      </c>
      <c r="D69" s="4">
        <f>C69/(B69+C69)</f>
        <v>0.28440965427266796</v>
      </c>
      <c r="L69">
        <v>51</v>
      </c>
      <c r="M69" s="9">
        <v>0.79489559164733192</v>
      </c>
    </row>
    <row r="70" spans="1:13" x14ac:dyDescent="0.25">
      <c r="A70" s="8" t="s">
        <v>5</v>
      </c>
      <c r="B70" s="8">
        <v>7.21</v>
      </c>
      <c r="C70" s="8">
        <v>22.94</v>
      </c>
      <c r="D70" s="9">
        <f t="shared" ref="D70:D75" si="6">C70/(B70+C70)</f>
        <v>0.76086235489220566</v>
      </c>
      <c r="L70">
        <v>51.5</v>
      </c>
      <c r="M70" s="9">
        <v>0.56018518518518523</v>
      </c>
    </row>
    <row r="71" spans="1:13" x14ac:dyDescent="0.25">
      <c r="A71" s="8" t="s">
        <v>5</v>
      </c>
      <c r="B71" s="8">
        <v>15.3</v>
      </c>
      <c r="C71" s="8">
        <v>17.329999999999998</v>
      </c>
      <c r="D71" s="9">
        <f t="shared" si="6"/>
        <v>0.53110634385534783</v>
      </c>
      <c r="L71">
        <v>52</v>
      </c>
      <c r="M71" s="9">
        <v>0.70413223140495862</v>
      </c>
    </row>
    <row r="72" spans="1:13" x14ac:dyDescent="0.25">
      <c r="A72" s="8" t="s">
        <v>5</v>
      </c>
      <c r="B72" s="8">
        <v>12.3</v>
      </c>
      <c r="C72" s="8">
        <v>15.81</v>
      </c>
      <c r="D72" s="9">
        <f t="shared" si="6"/>
        <v>0.56243329775880468</v>
      </c>
      <c r="L72">
        <v>52.5</v>
      </c>
      <c r="M72" s="9">
        <v>0.60359869138495092</v>
      </c>
    </row>
    <row r="73" spans="1:13" x14ac:dyDescent="0.25">
      <c r="A73" s="8" t="s">
        <v>5</v>
      </c>
      <c r="B73" s="8">
        <v>9.75</v>
      </c>
      <c r="C73" s="8">
        <v>22.44</v>
      </c>
      <c r="D73" s="9">
        <f t="shared" si="6"/>
        <v>0.69711090400745579</v>
      </c>
      <c r="L73">
        <v>53</v>
      </c>
      <c r="M73" s="9">
        <v>0.76944140197152244</v>
      </c>
    </row>
    <row r="74" spans="1:13" x14ac:dyDescent="0.25">
      <c r="A74" s="8" t="s">
        <v>5</v>
      </c>
      <c r="B74" s="8">
        <v>7.09</v>
      </c>
      <c r="C74" s="8">
        <v>23.42</v>
      </c>
      <c r="D74" s="9">
        <f t="shared" si="6"/>
        <v>0.76761717469682078</v>
      </c>
      <c r="L74">
        <v>53.5</v>
      </c>
      <c r="M74" s="9">
        <v>0.46849757673667208</v>
      </c>
    </row>
    <row r="75" spans="1:13" x14ac:dyDescent="0.25">
      <c r="A75" s="8" t="s">
        <v>5</v>
      </c>
      <c r="B75" s="8">
        <v>6.91</v>
      </c>
      <c r="C75" s="8">
        <v>15.17</v>
      </c>
      <c r="D75" s="9">
        <f t="shared" si="6"/>
        <v>0.68704710144927539</v>
      </c>
      <c r="L75">
        <v>54</v>
      </c>
      <c r="M75" s="9">
        <v>0.7701680672268908</v>
      </c>
    </row>
    <row r="76" spans="1:13" x14ac:dyDescent="0.25">
      <c r="L76">
        <v>54.5</v>
      </c>
      <c r="M76" s="9">
        <v>0.56846289752650181</v>
      </c>
    </row>
    <row r="77" spans="1:13" x14ac:dyDescent="0.25">
      <c r="A77" t="s">
        <v>17</v>
      </c>
      <c r="L77">
        <v>55</v>
      </c>
      <c r="M77" s="9">
        <v>0.34686672550750219</v>
      </c>
    </row>
    <row r="78" spans="1:13" x14ac:dyDescent="0.25">
      <c r="A78" s="8" t="s">
        <v>5</v>
      </c>
      <c r="B78" s="8">
        <v>4.9000000000000004</v>
      </c>
      <c r="C78" s="8">
        <v>24.7</v>
      </c>
      <c r="D78" s="9">
        <f>C78/(B78+C78)</f>
        <v>0.83445945945945943</v>
      </c>
      <c r="L78">
        <v>55.5</v>
      </c>
      <c r="M78" s="9">
        <v>0.80984042553191493</v>
      </c>
    </row>
    <row r="79" spans="1:13" x14ac:dyDescent="0.25">
      <c r="A79" s="8" t="s">
        <v>5</v>
      </c>
      <c r="B79" s="8">
        <v>4.68</v>
      </c>
      <c r="C79" s="8">
        <v>24.1</v>
      </c>
      <c r="D79" s="9">
        <f t="shared" ref="D79:D88" si="7">C79/(B79+C79)</f>
        <v>0.83738707435719251</v>
      </c>
      <c r="L79">
        <v>56</v>
      </c>
      <c r="M79" s="9">
        <v>0.80863428808634286</v>
      </c>
    </row>
    <row r="80" spans="1:13" x14ac:dyDescent="0.25">
      <c r="A80" s="8" t="s">
        <v>5</v>
      </c>
      <c r="B80" s="8">
        <v>2.2799999999999998</v>
      </c>
      <c r="C80" s="8">
        <v>29.6</v>
      </c>
      <c r="D80" s="9">
        <f t="shared" si="7"/>
        <v>0.9284818067754077</v>
      </c>
      <c r="L80">
        <v>56.5</v>
      </c>
      <c r="M80" s="9">
        <v>0.62952755905511804</v>
      </c>
    </row>
    <row r="81" spans="1:13" x14ac:dyDescent="0.25">
      <c r="A81" s="8" t="s">
        <v>5</v>
      </c>
      <c r="B81" s="8">
        <v>7.55</v>
      </c>
      <c r="C81" s="8">
        <v>20.6</v>
      </c>
      <c r="D81" s="9">
        <f t="shared" si="7"/>
        <v>0.73179396092362348</v>
      </c>
      <c r="L81">
        <v>57</v>
      </c>
      <c r="M81" s="9">
        <v>0.68233450842146492</v>
      </c>
    </row>
    <row r="82" spans="1:13" x14ac:dyDescent="0.25">
      <c r="A82" s="8" t="s">
        <v>5</v>
      </c>
      <c r="B82" s="8">
        <v>11.5</v>
      </c>
      <c r="C82" s="8">
        <v>14.4</v>
      </c>
      <c r="D82" s="9">
        <f t="shared" si="7"/>
        <v>0.55598455598455598</v>
      </c>
      <c r="L82">
        <v>57.5</v>
      </c>
      <c r="M82" s="9">
        <v>0.59019118869492937</v>
      </c>
    </row>
    <row r="83" spans="1:13" x14ac:dyDescent="0.25">
      <c r="A83" s="8" t="s">
        <v>5</v>
      </c>
      <c r="B83" s="8">
        <v>5.48</v>
      </c>
      <c r="C83" s="8">
        <v>25.3</v>
      </c>
      <c r="D83" s="9">
        <f t="shared" si="7"/>
        <v>0.82196231319038338</v>
      </c>
      <c r="L83">
        <v>58</v>
      </c>
      <c r="M83" s="9">
        <v>0.56221889055472274</v>
      </c>
    </row>
    <row r="84" spans="1:13" x14ac:dyDescent="0.25">
      <c r="A84" s="8" t="s">
        <v>5</v>
      </c>
      <c r="B84" s="8">
        <v>6.44</v>
      </c>
      <c r="C84" s="8">
        <v>19.899999999999999</v>
      </c>
      <c r="D84" s="9">
        <f t="shared" si="7"/>
        <v>0.75550493545937736</v>
      </c>
      <c r="L84">
        <v>58.5</v>
      </c>
      <c r="M84" s="9">
        <v>0.6830245368052078</v>
      </c>
    </row>
    <row r="85" spans="1:13" x14ac:dyDescent="0.25">
      <c r="A85" s="8" t="s">
        <v>5</v>
      </c>
      <c r="B85" s="8">
        <v>8.5299999999999994</v>
      </c>
      <c r="C85" s="8">
        <v>16.5</v>
      </c>
      <c r="D85" s="9">
        <f t="shared" si="7"/>
        <v>0.65920894926088691</v>
      </c>
      <c r="L85">
        <v>59</v>
      </c>
      <c r="M85" s="9">
        <v>0.7102713178294574</v>
      </c>
    </row>
    <row r="86" spans="1:13" x14ac:dyDescent="0.25">
      <c r="A86" s="8" t="s">
        <v>5</v>
      </c>
      <c r="B86" s="8">
        <v>11.3</v>
      </c>
      <c r="C86" s="8">
        <v>19.399999999999999</v>
      </c>
      <c r="D86" s="9">
        <f t="shared" si="7"/>
        <v>0.63192182410423448</v>
      </c>
      <c r="L86">
        <v>59.5</v>
      </c>
      <c r="M86" s="9">
        <v>0.68247821878025172</v>
      </c>
    </row>
    <row r="87" spans="1:13" x14ac:dyDescent="0.25">
      <c r="A87" s="8" t="s">
        <v>5</v>
      </c>
      <c r="B87" s="8">
        <v>5.54</v>
      </c>
      <c r="C87" s="8">
        <v>25.6</v>
      </c>
      <c r="D87" s="9">
        <f t="shared" si="7"/>
        <v>0.82209377007064877</v>
      </c>
      <c r="L87">
        <v>60</v>
      </c>
      <c r="M87" s="9">
        <v>0.79376163873370575</v>
      </c>
    </row>
    <row r="88" spans="1:13" x14ac:dyDescent="0.25">
      <c r="A88" s="8" t="s">
        <v>5</v>
      </c>
      <c r="B88" s="8">
        <v>1.08</v>
      </c>
      <c r="C88" s="8">
        <v>27.5</v>
      </c>
      <c r="D88" s="9">
        <f t="shared" si="7"/>
        <v>0.96221133659902036</v>
      </c>
      <c r="L88">
        <v>60.5</v>
      </c>
      <c r="M88" s="9">
        <v>0.80842745438748909</v>
      </c>
    </row>
    <row r="89" spans="1:13" x14ac:dyDescent="0.25">
      <c r="L89">
        <v>61</v>
      </c>
      <c r="M89" s="9">
        <v>0.51285460992907794</v>
      </c>
    </row>
    <row r="90" spans="1:13" x14ac:dyDescent="0.25">
      <c r="L90">
        <v>61.5</v>
      </c>
      <c r="M90" s="9">
        <v>0.62941893539211702</v>
      </c>
    </row>
    <row r="91" spans="1:13" x14ac:dyDescent="0.25">
      <c r="A91" t="s">
        <v>18</v>
      </c>
      <c r="L91">
        <v>62</v>
      </c>
      <c r="M91" s="9">
        <v>0.80761602538675126</v>
      </c>
    </row>
    <row r="92" spans="1:13" x14ac:dyDescent="0.25">
      <c r="A92" s="2" t="s">
        <v>6</v>
      </c>
      <c r="B92" s="2">
        <v>13.4</v>
      </c>
      <c r="C92" s="2">
        <v>9.49</v>
      </c>
      <c r="D92" s="4">
        <f>C92/(B92+C92)</f>
        <v>0.41459152468326782</v>
      </c>
      <c r="L92">
        <v>62.5</v>
      </c>
      <c r="M92" s="9">
        <v>0.64854058376649348</v>
      </c>
    </row>
    <row r="93" spans="1:13" x14ac:dyDescent="0.25">
      <c r="A93" s="8" t="s">
        <v>5</v>
      </c>
      <c r="B93" s="8">
        <v>5.08</v>
      </c>
      <c r="C93" s="8">
        <v>19.2</v>
      </c>
      <c r="D93" s="9">
        <f t="shared" ref="D93:D96" si="8">C93/(B93+C93)</f>
        <v>0.79077429983525527</v>
      </c>
      <c r="L93">
        <v>63</v>
      </c>
      <c r="M93" s="9">
        <v>0.50020218358269308</v>
      </c>
    </row>
    <row r="94" spans="1:13" x14ac:dyDescent="0.25">
      <c r="A94" s="8" t="s">
        <v>5</v>
      </c>
      <c r="B94" s="8">
        <v>7.66</v>
      </c>
      <c r="C94" s="8">
        <v>15.1</v>
      </c>
      <c r="D94" s="9">
        <f t="shared" si="8"/>
        <v>0.66344463971880496</v>
      </c>
      <c r="L94">
        <v>63.5</v>
      </c>
      <c r="M94" s="9">
        <v>0.69030927835051559</v>
      </c>
    </row>
    <row r="95" spans="1:13" x14ac:dyDescent="0.25">
      <c r="A95" s="8" t="s">
        <v>5</v>
      </c>
      <c r="B95" s="8">
        <v>5.68</v>
      </c>
      <c r="C95" s="8">
        <v>18.3</v>
      </c>
      <c r="D95" s="9">
        <f t="shared" si="8"/>
        <v>0.7631359466221852</v>
      </c>
      <c r="L95">
        <v>64</v>
      </c>
      <c r="M95" s="9">
        <v>0.60908718788374949</v>
      </c>
    </row>
    <row r="96" spans="1:13" x14ac:dyDescent="0.25">
      <c r="A96" s="8" t="s">
        <v>5</v>
      </c>
      <c r="B96" s="8">
        <v>6.63</v>
      </c>
      <c r="C96" s="8">
        <v>15</v>
      </c>
      <c r="D96" s="9">
        <f t="shared" si="8"/>
        <v>0.69348127600554788</v>
      </c>
      <c r="L96">
        <v>64.5</v>
      </c>
      <c r="M96" s="9">
        <v>0.79378412431751366</v>
      </c>
    </row>
    <row r="97" spans="1:13" x14ac:dyDescent="0.25">
      <c r="L97">
        <v>65</v>
      </c>
      <c r="M97" s="9">
        <v>0.58193849746983262</v>
      </c>
    </row>
    <row r="98" spans="1:13" x14ac:dyDescent="0.25">
      <c r="L98">
        <v>65.5</v>
      </c>
      <c r="M98" s="9">
        <v>0.74195223260643828</v>
      </c>
    </row>
    <row r="99" spans="1:13" x14ac:dyDescent="0.25">
      <c r="A99" t="s">
        <v>21</v>
      </c>
      <c r="L99">
        <v>66</v>
      </c>
      <c r="M99" s="9">
        <v>0.81549087321164293</v>
      </c>
    </row>
    <row r="100" spans="1:13" x14ac:dyDescent="0.25">
      <c r="A100" s="2" t="s">
        <v>6</v>
      </c>
      <c r="B100" s="2">
        <v>12.2</v>
      </c>
      <c r="C100" s="2">
        <v>15.8</v>
      </c>
      <c r="D100" s="4">
        <f>C100/(C100+B100)</f>
        <v>0.56428571428571428</v>
      </c>
      <c r="L100">
        <v>66.5</v>
      </c>
      <c r="M100" s="9">
        <v>0.54493032196059576</v>
      </c>
    </row>
    <row r="101" spans="1:13" x14ac:dyDescent="0.25">
      <c r="A101" s="8" t="s">
        <v>5</v>
      </c>
      <c r="B101" s="8">
        <v>6.43</v>
      </c>
      <c r="C101" s="8">
        <v>21.7</v>
      </c>
      <c r="D101" s="9">
        <f t="shared" ref="D101:D108" si="9">C101/(C101+B101)</f>
        <v>0.77141841450408821</v>
      </c>
      <c r="L101">
        <v>67</v>
      </c>
      <c r="M101" s="9">
        <v>0.68603411513859269</v>
      </c>
    </row>
    <row r="102" spans="1:13" x14ac:dyDescent="0.25">
      <c r="A102" s="8" t="s">
        <v>5</v>
      </c>
      <c r="B102" s="8">
        <v>4.67</v>
      </c>
      <c r="C102" s="8">
        <v>24.2</v>
      </c>
      <c r="D102" s="9">
        <f t="shared" si="9"/>
        <v>0.83824038794596467</v>
      </c>
      <c r="L102">
        <v>67.5</v>
      </c>
      <c r="M102" s="9">
        <v>0.7375431672422299</v>
      </c>
    </row>
    <row r="103" spans="1:13" x14ac:dyDescent="0.25">
      <c r="A103" s="8" t="s">
        <v>5</v>
      </c>
      <c r="B103" s="8">
        <v>3.89</v>
      </c>
      <c r="C103" s="8">
        <v>24</v>
      </c>
      <c r="D103" s="9">
        <f t="shared" si="9"/>
        <v>0.86052348512011467</v>
      </c>
      <c r="L103">
        <v>68</v>
      </c>
      <c r="M103" s="9">
        <v>0.51808406647116334</v>
      </c>
    </row>
    <row r="104" spans="1:13" x14ac:dyDescent="0.25">
      <c r="A104" s="8" t="s">
        <v>5</v>
      </c>
      <c r="B104" s="8">
        <v>6.26</v>
      </c>
      <c r="C104" s="8">
        <v>17.8</v>
      </c>
      <c r="D104" s="9">
        <f t="shared" si="9"/>
        <v>0.73981712385702403</v>
      </c>
      <c r="L104">
        <v>68.5</v>
      </c>
      <c r="M104" s="9">
        <v>0.47310206133735544</v>
      </c>
    </row>
    <row r="105" spans="1:13" x14ac:dyDescent="0.25">
      <c r="A105" s="8" t="s">
        <v>5</v>
      </c>
      <c r="B105" s="8">
        <v>4.0599999999999996</v>
      </c>
      <c r="C105" s="8">
        <v>27.2</v>
      </c>
      <c r="D105" s="9">
        <f t="shared" si="9"/>
        <v>0.87012156110044792</v>
      </c>
      <c r="L105">
        <v>69</v>
      </c>
      <c r="M105" s="9">
        <v>0.6585233441910967</v>
      </c>
    </row>
    <row r="106" spans="1:13" x14ac:dyDescent="0.25">
      <c r="A106" s="8" t="s">
        <v>5</v>
      </c>
      <c r="B106" s="8">
        <v>3.077</v>
      </c>
      <c r="C106" s="8">
        <v>27.2</v>
      </c>
      <c r="D106" s="9">
        <f t="shared" si="9"/>
        <v>0.89837170129140931</v>
      </c>
      <c r="L106">
        <v>69.5</v>
      </c>
      <c r="M106" s="9">
        <v>0.61329305135951662</v>
      </c>
    </row>
    <row r="107" spans="1:13" x14ac:dyDescent="0.25">
      <c r="A107" s="8" t="s">
        <v>5</v>
      </c>
      <c r="B107" s="8">
        <v>10.8</v>
      </c>
      <c r="C107" s="8">
        <v>15.6</v>
      </c>
      <c r="D107" s="9">
        <f t="shared" si="9"/>
        <v>0.59090909090909094</v>
      </c>
      <c r="L107">
        <v>70</v>
      </c>
      <c r="M107" s="9">
        <v>0.34543670264965648</v>
      </c>
    </row>
    <row r="108" spans="1:13" x14ac:dyDescent="0.25">
      <c r="A108" s="8" t="s">
        <v>5</v>
      </c>
      <c r="B108" s="8">
        <v>8.9</v>
      </c>
      <c r="C108" s="8">
        <v>18.7</v>
      </c>
      <c r="D108" s="9">
        <f t="shared" si="9"/>
        <v>0.67753623188405787</v>
      </c>
      <c r="L108">
        <v>70.5</v>
      </c>
      <c r="M108" s="9">
        <v>0.72500000000000009</v>
      </c>
    </row>
    <row r="109" spans="1:13" x14ac:dyDescent="0.25">
      <c r="L109">
        <v>71</v>
      </c>
      <c r="M109" s="9">
        <v>0.55857933579335795</v>
      </c>
    </row>
    <row r="110" spans="1:13" x14ac:dyDescent="0.25">
      <c r="L110">
        <v>71.5</v>
      </c>
      <c r="M110" s="9">
        <v>0.73272987136731782</v>
      </c>
    </row>
    <row r="111" spans="1:13" x14ac:dyDescent="0.25">
      <c r="L111">
        <v>72</v>
      </c>
      <c r="M111" s="9">
        <v>0.64915662650602401</v>
      </c>
    </row>
    <row r="112" spans="1:13" x14ac:dyDescent="0.25">
      <c r="L112">
        <v>72.5</v>
      </c>
      <c r="M112" s="9">
        <v>0.76900393184796856</v>
      </c>
    </row>
    <row r="113" spans="1:13" x14ac:dyDescent="0.25">
      <c r="L113">
        <v>73</v>
      </c>
      <c r="M113" s="9">
        <v>0.59822039698836404</v>
      </c>
    </row>
    <row r="114" spans="1:13" x14ac:dyDescent="0.25">
      <c r="L114">
        <v>73.5</v>
      </c>
      <c r="M114" s="9">
        <v>0.6901256732495511</v>
      </c>
    </row>
    <row r="115" spans="1:13" x14ac:dyDescent="0.25">
      <c r="A115" t="s">
        <v>52</v>
      </c>
      <c r="L115">
        <v>74</v>
      </c>
      <c r="M115" s="9">
        <v>0.64335664335664344</v>
      </c>
    </row>
    <row r="116" spans="1:13" x14ac:dyDescent="0.25">
      <c r="A116" s="2" t="s">
        <v>6</v>
      </c>
      <c r="B116" s="2">
        <v>13</v>
      </c>
      <c r="C116" s="2">
        <v>7.24</v>
      </c>
      <c r="D116" s="4">
        <f t="shared" ref="D116:D121" si="10">C116/(C116+B116)</f>
        <v>0.35770750988142291</v>
      </c>
      <c r="L116">
        <v>74.5</v>
      </c>
      <c r="M116" s="9">
        <v>0.77500000000000002</v>
      </c>
    </row>
    <row r="117" spans="1:13" x14ac:dyDescent="0.25">
      <c r="A117" s="8"/>
      <c r="B117" s="8">
        <v>5.87</v>
      </c>
      <c r="C117" s="8">
        <v>13.3</v>
      </c>
      <c r="D117" s="9">
        <f t="shared" si="10"/>
        <v>0.69379238393322895</v>
      </c>
    </row>
    <row r="118" spans="1:13" x14ac:dyDescent="0.25">
      <c r="A118" s="8"/>
      <c r="B118" s="8">
        <v>3.76</v>
      </c>
      <c r="C118" s="8">
        <v>20.5</v>
      </c>
      <c r="D118" s="9">
        <f t="shared" si="10"/>
        <v>0.84501236603462493</v>
      </c>
    </row>
    <row r="119" spans="1:13" x14ac:dyDescent="0.25">
      <c r="A119" s="8"/>
      <c r="B119" s="8">
        <v>16.5</v>
      </c>
      <c r="C119" s="8">
        <v>6.69</v>
      </c>
      <c r="D119" s="9">
        <f t="shared" si="10"/>
        <v>0.28848641655886159</v>
      </c>
    </row>
    <row r="120" spans="1:13" x14ac:dyDescent="0.25">
      <c r="A120" s="8"/>
      <c r="B120" s="8">
        <v>4.4000000000000004</v>
      </c>
      <c r="C120" s="8">
        <v>25.7</v>
      </c>
      <c r="D120" s="9">
        <f t="shared" si="10"/>
        <v>0.85382059800664445</v>
      </c>
    </row>
    <row r="121" spans="1:13" x14ac:dyDescent="0.25">
      <c r="A121" s="8"/>
      <c r="B121" s="8">
        <v>6.87</v>
      </c>
      <c r="C121" s="8">
        <v>15.3</v>
      </c>
      <c r="D121" s="9">
        <f t="shared" si="10"/>
        <v>0.69012178619756426</v>
      </c>
    </row>
    <row r="125" spans="1:13" x14ac:dyDescent="0.25">
      <c r="A125" t="s">
        <v>53</v>
      </c>
    </row>
    <row r="126" spans="1:13" x14ac:dyDescent="0.25">
      <c r="A126" s="2" t="s">
        <v>54</v>
      </c>
      <c r="B126" s="2">
        <v>6.42</v>
      </c>
      <c r="C126" s="2">
        <v>12.3</v>
      </c>
      <c r="D126" s="4">
        <f t="shared" ref="D126:D131" si="11">C126/(C126+B126)</f>
        <v>0.65705128205128216</v>
      </c>
    </row>
    <row r="127" spans="1:13" x14ac:dyDescent="0.25">
      <c r="A127" s="8"/>
      <c r="B127" s="8">
        <v>3.56</v>
      </c>
      <c r="C127" s="8">
        <v>21.3</v>
      </c>
      <c r="D127" s="9">
        <f t="shared" si="11"/>
        <v>0.85679806918744972</v>
      </c>
    </row>
    <row r="128" spans="1:13" x14ac:dyDescent="0.25">
      <c r="A128" s="8"/>
      <c r="B128" s="8">
        <v>9.2200000000000006</v>
      </c>
      <c r="C128" s="8">
        <v>16.7</v>
      </c>
      <c r="D128" s="9">
        <f t="shared" si="11"/>
        <v>0.64429012345679004</v>
      </c>
    </row>
    <row r="129" spans="1:4" x14ac:dyDescent="0.25">
      <c r="A129" s="8"/>
      <c r="B129" s="8">
        <v>7.55</v>
      </c>
      <c r="C129" s="8">
        <v>16.3</v>
      </c>
      <c r="D129" s="9">
        <f t="shared" si="11"/>
        <v>0.68343815513626838</v>
      </c>
    </row>
    <row r="130" spans="1:4" x14ac:dyDescent="0.25">
      <c r="A130" s="8"/>
      <c r="B130" s="8">
        <v>2.9</v>
      </c>
      <c r="C130" s="8">
        <v>23.1</v>
      </c>
      <c r="D130" s="9">
        <f t="shared" si="11"/>
        <v>0.88846153846153852</v>
      </c>
    </row>
    <row r="131" spans="1:4" x14ac:dyDescent="0.25">
      <c r="A131" s="8"/>
      <c r="B131" s="8">
        <v>7.73</v>
      </c>
      <c r="C131" s="8">
        <v>11.8</v>
      </c>
      <c r="D131" s="9">
        <f t="shared" si="11"/>
        <v>0.60419866871479777</v>
      </c>
    </row>
  </sheetData>
  <sortState ref="L7:M47">
    <sortCondition ref="L7:L47"/>
  </sortState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K68"/>
  <sheetViews>
    <sheetView topLeftCell="A25" workbookViewId="0">
      <selection activeCell="L45" sqref="L45"/>
    </sheetView>
  </sheetViews>
  <sheetFormatPr baseColWidth="10" defaultRowHeight="15" x14ac:dyDescent="0.25"/>
  <cols>
    <col min="1" max="1" width="40.28515625" customWidth="1"/>
  </cols>
  <sheetData>
    <row r="21" spans="1:6" x14ac:dyDescent="0.25">
      <c r="A21" t="s">
        <v>85</v>
      </c>
    </row>
    <row r="22" spans="1:6" x14ac:dyDescent="0.25">
      <c r="A22" s="35" t="s">
        <v>79</v>
      </c>
      <c r="B22" s="35"/>
      <c r="C22" s="35"/>
    </row>
    <row r="23" spans="1:6" x14ac:dyDescent="0.25">
      <c r="B23" t="s">
        <v>4</v>
      </c>
      <c r="C23" t="s">
        <v>3</v>
      </c>
    </row>
    <row r="24" spans="1:6" x14ac:dyDescent="0.25">
      <c r="A24" s="2" t="s">
        <v>6</v>
      </c>
      <c r="B24" s="2">
        <v>19</v>
      </c>
      <c r="C24" s="2">
        <v>6.3</v>
      </c>
      <c r="D24" s="45">
        <f>C24/(B24+C24)</f>
        <v>0.24901185770750986</v>
      </c>
      <c r="F24" s="38">
        <f>AVERAGE(D24,D25,D31,D41,D51)</f>
        <v>0.31911611231868431</v>
      </c>
    </row>
    <row r="25" spans="1:6" x14ac:dyDescent="0.25">
      <c r="A25" s="2"/>
      <c r="B25" s="2">
        <v>18.600000000000001</v>
      </c>
      <c r="C25" s="2">
        <v>5.21</v>
      </c>
      <c r="D25" s="45">
        <f>C25/(B25+C25)</f>
        <v>0.21881562368752622</v>
      </c>
    </row>
    <row r="26" spans="1:6" x14ac:dyDescent="0.25">
      <c r="D26" s="46"/>
    </row>
    <row r="27" spans="1:6" x14ac:dyDescent="0.25">
      <c r="D27" s="46"/>
    </row>
    <row r="28" spans="1:6" x14ac:dyDescent="0.25">
      <c r="D28" s="46"/>
    </row>
    <row r="29" spans="1:6" x14ac:dyDescent="0.25">
      <c r="A29" s="35" t="s">
        <v>80</v>
      </c>
      <c r="D29" s="46"/>
    </row>
    <row r="30" spans="1:6" x14ac:dyDescent="0.25">
      <c r="D30" s="46"/>
    </row>
    <row r="31" spans="1:6" x14ac:dyDescent="0.25">
      <c r="B31" s="24">
        <v>14.8</v>
      </c>
      <c r="C31" s="24">
        <v>7.18</v>
      </c>
      <c r="D31" s="47">
        <f t="shared" ref="D31" si="0">C31/(B31+C31)</f>
        <v>0.32666060054595086</v>
      </c>
    </row>
    <row r="32" spans="1:6" x14ac:dyDescent="0.25">
      <c r="D32" s="48"/>
    </row>
    <row r="33" spans="1:6" x14ac:dyDescent="0.25">
      <c r="D33" s="48"/>
    </row>
    <row r="38" spans="1:6" x14ac:dyDescent="0.25">
      <c r="A38" t="s">
        <v>86</v>
      </c>
    </row>
    <row r="39" spans="1:6" x14ac:dyDescent="0.25">
      <c r="A39" s="35" t="s">
        <v>81</v>
      </c>
      <c r="D39" s="48"/>
    </row>
    <row r="40" spans="1:6" x14ac:dyDescent="0.25">
      <c r="D40" s="48"/>
    </row>
    <row r="41" spans="1:6" x14ac:dyDescent="0.25">
      <c r="B41" s="24">
        <v>18.7</v>
      </c>
      <c r="C41" s="24">
        <v>2.92</v>
      </c>
      <c r="D41" s="47">
        <f>C41/(B41+C41)</f>
        <v>0.13506012950971324</v>
      </c>
    </row>
    <row r="42" spans="1:6" x14ac:dyDescent="0.25">
      <c r="B42" s="8">
        <v>16.2</v>
      </c>
      <c r="C42" s="8">
        <v>11.9</v>
      </c>
      <c r="D42" s="55">
        <f t="shared" ref="D42:D45" si="1">C42/(B42+C42)</f>
        <v>0.42348754448398573</v>
      </c>
      <c r="F42" s="53">
        <f>AVERAGE(D42:D45)</f>
        <v>0.59619086983517922</v>
      </c>
    </row>
    <row r="43" spans="1:6" x14ac:dyDescent="0.25">
      <c r="B43" s="8">
        <v>7.21</v>
      </c>
      <c r="C43" s="8">
        <v>20.9</v>
      </c>
      <c r="D43" s="55">
        <f t="shared" si="1"/>
        <v>0.74350764852365703</v>
      </c>
    </row>
    <row r="44" spans="1:6" x14ac:dyDescent="0.25">
      <c r="B44" s="8">
        <v>6.31</v>
      </c>
      <c r="C44" s="8">
        <v>10.9</v>
      </c>
      <c r="D44" s="55">
        <f t="shared" si="1"/>
        <v>0.63335270191748982</v>
      </c>
    </row>
    <row r="45" spans="1:6" x14ac:dyDescent="0.25">
      <c r="B45" s="8">
        <v>9.6</v>
      </c>
      <c r="C45" s="8">
        <v>13.5</v>
      </c>
      <c r="D45" s="55">
        <f t="shared" si="1"/>
        <v>0.58441558441558439</v>
      </c>
    </row>
    <row r="50" spans="1:11" x14ac:dyDescent="0.25">
      <c r="A50" s="35" t="s">
        <v>82</v>
      </c>
      <c r="D50" s="48"/>
    </row>
    <row r="51" spans="1:11" x14ac:dyDescent="0.25">
      <c r="B51">
        <v>7.02</v>
      </c>
      <c r="C51">
        <v>14</v>
      </c>
      <c r="D51" s="47">
        <f t="shared" ref="D51:D68" si="2">C51/(B51+C51)</f>
        <v>0.66603235014272122</v>
      </c>
    </row>
    <row r="52" spans="1:11" x14ac:dyDescent="0.25">
      <c r="D52" s="48"/>
      <c r="J52" s="57">
        <v>0.69</v>
      </c>
      <c r="K52" s="7">
        <v>0.35</v>
      </c>
    </row>
    <row r="53" spans="1:11" x14ac:dyDescent="0.25">
      <c r="D53" s="48"/>
    </row>
    <row r="54" spans="1:11" x14ac:dyDescent="0.25">
      <c r="A54" t="s">
        <v>102</v>
      </c>
      <c r="D54" s="48"/>
    </row>
    <row r="55" spans="1:11" x14ac:dyDescent="0.25">
      <c r="A55" s="35" t="s">
        <v>104</v>
      </c>
      <c r="B55" s="2">
        <v>17</v>
      </c>
      <c r="C55" s="2">
        <v>7.93</v>
      </c>
      <c r="D55" s="47">
        <f t="shared" si="2"/>
        <v>0.31809065383072604</v>
      </c>
    </row>
    <row r="56" spans="1:11" x14ac:dyDescent="0.25">
      <c r="B56" s="2">
        <v>12.5</v>
      </c>
      <c r="C56" s="2">
        <v>12.6</v>
      </c>
      <c r="D56" s="47">
        <f t="shared" si="2"/>
        <v>0.50199203187250996</v>
      </c>
    </row>
    <row r="57" spans="1:11" x14ac:dyDescent="0.25">
      <c r="B57" s="2">
        <v>9.8000000000000007</v>
      </c>
      <c r="C57" s="2">
        <v>16.12</v>
      </c>
      <c r="D57" s="47">
        <f t="shared" si="2"/>
        <v>0.62191358024691357</v>
      </c>
    </row>
    <row r="58" spans="1:11" x14ac:dyDescent="0.25">
      <c r="B58" s="2">
        <v>9.19</v>
      </c>
      <c r="C58" s="2">
        <v>16.2</v>
      </c>
      <c r="D58" s="47">
        <f t="shared" si="2"/>
        <v>0.63804647499015354</v>
      </c>
    </row>
    <row r="59" spans="1:11" x14ac:dyDescent="0.25">
      <c r="D59" s="48"/>
    </row>
    <row r="60" spans="1:11" x14ac:dyDescent="0.25">
      <c r="A60" s="35" t="s">
        <v>103</v>
      </c>
      <c r="B60" s="2">
        <v>12.3</v>
      </c>
      <c r="C60" s="2">
        <v>5.66</v>
      </c>
      <c r="D60" s="47">
        <f t="shared" si="2"/>
        <v>0.31514476614699333</v>
      </c>
    </row>
    <row r="61" spans="1:11" x14ac:dyDescent="0.25">
      <c r="D61" s="48"/>
    </row>
    <row r="62" spans="1:11" x14ac:dyDescent="0.25">
      <c r="A62" s="35" t="s">
        <v>105</v>
      </c>
      <c r="B62" s="24">
        <v>11.13</v>
      </c>
      <c r="C62" s="24">
        <v>7.94</v>
      </c>
      <c r="D62" s="47">
        <f t="shared" si="2"/>
        <v>0.41636077608809652</v>
      </c>
    </row>
    <row r="63" spans="1:11" x14ac:dyDescent="0.25">
      <c r="B63" s="24">
        <v>16.600000000000001</v>
      </c>
      <c r="C63" s="24">
        <v>7.82</v>
      </c>
      <c r="D63" s="47">
        <f t="shared" si="2"/>
        <v>0.32022932022932021</v>
      </c>
    </row>
    <row r="64" spans="1:11" x14ac:dyDescent="0.25">
      <c r="B64" s="24">
        <v>19.2</v>
      </c>
      <c r="C64" s="24">
        <v>3.85</v>
      </c>
      <c r="D64" s="47">
        <f t="shared" si="2"/>
        <v>0.16702819956616052</v>
      </c>
    </row>
    <row r="65" spans="2:4" x14ac:dyDescent="0.25">
      <c r="B65" s="58">
        <v>13.5</v>
      </c>
      <c r="C65" s="58">
        <v>14.6</v>
      </c>
      <c r="D65" s="55">
        <f t="shared" si="2"/>
        <v>0.5195729537366548</v>
      </c>
    </row>
    <row r="66" spans="2:4" x14ac:dyDescent="0.25">
      <c r="B66" s="58">
        <v>7.94</v>
      </c>
      <c r="C66" s="58">
        <v>20.3</v>
      </c>
      <c r="D66" s="55">
        <f t="shared" si="2"/>
        <v>0.71883852691218131</v>
      </c>
    </row>
    <row r="67" spans="2:4" x14ac:dyDescent="0.25">
      <c r="B67" s="58">
        <v>8.4499999999999993</v>
      </c>
      <c r="C67" s="58">
        <v>18</v>
      </c>
      <c r="D67" s="55">
        <f t="shared" si="2"/>
        <v>0.68052930056710781</v>
      </c>
    </row>
    <row r="68" spans="2:4" x14ac:dyDescent="0.25">
      <c r="B68" s="58">
        <v>9.42</v>
      </c>
      <c r="C68" s="58">
        <v>17.600000000000001</v>
      </c>
      <c r="D68" s="55">
        <f t="shared" si="2"/>
        <v>0.6513693560325684</v>
      </c>
    </row>
  </sheetData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1"/>
  <sheetViews>
    <sheetView workbookViewId="0">
      <selection activeCell="K36" sqref="K36"/>
    </sheetView>
  </sheetViews>
  <sheetFormatPr baseColWidth="10" defaultRowHeight="15" x14ac:dyDescent="0.25"/>
  <cols>
    <col min="1" max="1" width="32.42578125" customWidth="1"/>
  </cols>
  <sheetData>
    <row r="1" spans="1:17" x14ac:dyDescent="0.25">
      <c r="A1" t="s">
        <v>94</v>
      </c>
    </row>
    <row r="2" spans="1:17" x14ac:dyDescent="0.25">
      <c r="A2" s="35" t="s">
        <v>95</v>
      </c>
    </row>
    <row r="3" spans="1:17" x14ac:dyDescent="0.25">
      <c r="A3" s="2" t="s">
        <v>6</v>
      </c>
      <c r="B3" s="2">
        <v>4.38</v>
      </c>
      <c r="C3" s="2">
        <v>20.93</v>
      </c>
      <c r="D3" s="4">
        <f>C3/(B3+C3)</f>
        <v>0.82694587119715535</v>
      </c>
      <c r="F3" t="s">
        <v>109</v>
      </c>
      <c r="G3" s="38">
        <f>AVERAGE(D3:D4,D13)</f>
        <v>0.76264622426531348</v>
      </c>
    </row>
    <row r="4" spans="1:17" x14ac:dyDescent="0.25">
      <c r="A4" s="2"/>
      <c r="B4" s="2">
        <v>10.08</v>
      </c>
      <c r="C4" s="2">
        <v>22.83</v>
      </c>
      <c r="D4" s="4">
        <f>C4/(B4+C4)</f>
        <v>0.69371011850501374</v>
      </c>
    </row>
    <row r="5" spans="1:17" x14ac:dyDescent="0.25">
      <c r="A5" s="8"/>
      <c r="B5" s="8">
        <v>3.94</v>
      </c>
      <c r="C5" s="8">
        <v>22.36</v>
      </c>
      <c r="D5" s="9">
        <f t="shared" ref="D5:D6" si="0">C5/(B5+C5)</f>
        <v>0.85019011406844103</v>
      </c>
      <c r="F5" t="s">
        <v>110</v>
      </c>
      <c r="G5" s="38">
        <f>AVERAGE(D3:D4,D13,D35,D36,D37)</f>
        <v>0.68279709661991406</v>
      </c>
    </row>
    <row r="6" spans="1:17" x14ac:dyDescent="0.25">
      <c r="A6" s="8"/>
      <c r="B6" s="8">
        <v>3.48</v>
      </c>
      <c r="C6" s="8">
        <v>23.64</v>
      </c>
      <c r="D6" s="9">
        <f t="shared" si="0"/>
        <v>0.87168141592920356</v>
      </c>
    </row>
    <row r="12" spans="1:17" x14ac:dyDescent="0.25">
      <c r="A12" s="35" t="s">
        <v>96</v>
      </c>
      <c r="D12" s="7"/>
    </row>
    <row r="13" spans="1:17" x14ac:dyDescent="0.25">
      <c r="A13" s="2"/>
      <c r="B13" s="2">
        <v>6.8</v>
      </c>
      <c r="C13" s="2">
        <v>22.42</v>
      </c>
      <c r="D13" s="4">
        <f t="shared" ref="D13:D76" si="1">C13/(B13+C13)</f>
        <v>0.76728268309377134</v>
      </c>
    </row>
    <row r="14" spans="1:17" x14ac:dyDescent="0.25">
      <c r="A14" s="8" t="s">
        <v>5</v>
      </c>
      <c r="B14" s="58">
        <v>11.94</v>
      </c>
      <c r="C14" s="58">
        <v>14.95</v>
      </c>
      <c r="D14" s="9">
        <f t="shared" si="1"/>
        <v>0.55596876162142062</v>
      </c>
      <c r="F14" t="s">
        <v>111</v>
      </c>
      <c r="G14" s="53">
        <f>AVERAGE(D14:D17)</f>
        <v>0.65132489081148126</v>
      </c>
    </row>
    <row r="15" spans="1:17" x14ac:dyDescent="0.25">
      <c r="A15" s="8"/>
      <c r="B15" s="8">
        <v>13.01</v>
      </c>
      <c r="C15" s="8">
        <v>14.98</v>
      </c>
      <c r="D15" s="9">
        <f t="shared" si="1"/>
        <v>0.53519113969274734</v>
      </c>
      <c r="P15">
        <v>1</v>
      </c>
      <c r="Q15" s="4">
        <v>0.82694587119715535</v>
      </c>
    </row>
    <row r="16" spans="1:17" x14ac:dyDescent="0.25">
      <c r="A16" s="8"/>
      <c r="B16" s="8">
        <v>6.75</v>
      </c>
      <c r="C16" s="8">
        <v>21.1</v>
      </c>
      <c r="D16" s="9">
        <f t="shared" si="1"/>
        <v>0.75763016157989227</v>
      </c>
      <c r="P16">
        <v>1.5</v>
      </c>
      <c r="Q16" s="4">
        <v>0.69371011850501374</v>
      </c>
    </row>
    <row r="17" spans="1:17" x14ac:dyDescent="0.25">
      <c r="A17" s="8"/>
      <c r="B17" s="8">
        <v>6.92</v>
      </c>
      <c r="C17" s="8">
        <v>21.5</v>
      </c>
      <c r="D17" s="9">
        <f t="shared" si="1"/>
        <v>0.75650950035186482</v>
      </c>
      <c r="P17">
        <v>2</v>
      </c>
      <c r="Q17" s="4">
        <v>0.76728268309377134</v>
      </c>
    </row>
    <row r="18" spans="1:17" x14ac:dyDescent="0.25">
      <c r="D18" s="7"/>
    </row>
    <row r="19" spans="1:17" x14ac:dyDescent="0.25">
      <c r="D19" s="7"/>
    </row>
    <row r="20" spans="1:17" x14ac:dyDescent="0.25">
      <c r="A20" s="59" t="s">
        <v>99</v>
      </c>
      <c r="B20" s="59"/>
      <c r="C20" s="59"/>
      <c r="D20" s="60"/>
    </row>
    <row r="21" spans="1:17" x14ac:dyDescent="0.25">
      <c r="A21" s="59" t="s">
        <v>100</v>
      </c>
      <c r="B21" s="59"/>
      <c r="C21" s="59"/>
      <c r="D21" s="60"/>
    </row>
    <row r="22" spans="1:17" x14ac:dyDescent="0.25">
      <c r="A22" s="59"/>
      <c r="B22" s="59">
        <v>10.3</v>
      </c>
      <c r="C22" s="59">
        <v>10.9</v>
      </c>
      <c r="D22" s="60">
        <f t="shared" si="1"/>
        <v>0.51415094339622636</v>
      </c>
    </row>
    <row r="23" spans="1:17" x14ac:dyDescent="0.25">
      <c r="A23" s="59"/>
      <c r="B23" s="59">
        <v>3.11</v>
      </c>
      <c r="C23" s="59">
        <v>19.5</v>
      </c>
      <c r="D23" s="60">
        <f t="shared" si="1"/>
        <v>0.86245024325519681</v>
      </c>
      <c r="P23">
        <v>5</v>
      </c>
      <c r="Q23" s="9">
        <v>0.85019011406844103</v>
      </c>
    </row>
    <row r="24" spans="1:17" x14ac:dyDescent="0.25">
      <c r="A24" s="61" t="s">
        <v>101</v>
      </c>
      <c r="B24" s="59">
        <v>4.54</v>
      </c>
      <c r="C24" s="59">
        <v>13.9</v>
      </c>
      <c r="D24" s="60">
        <f t="shared" si="1"/>
        <v>0.7537960954446854</v>
      </c>
      <c r="P24">
        <v>5.5</v>
      </c>
      <c r="Q24" s="9">
        <v>0.87168141592920356</v>
      </c>
    </row>
    <row r="25" spans="1:17" x14ac:dyDescent="0.25">
      <c r="A25" s="59"/>
      <c r="B25" s="59">
        <v>5.14</v>
      </c>
      <c r="C25" s="59">
        <v>18.100000000000001</v>
      </c>
      <c r="D25" s="60">
        <f t="shared" si="1"/>
        <v>0.77882960413080893</v>
      </c>
      <c r="P25">
        <v>6</v>
      </c>
      <c r="Q25" s="9">
        <v>0.55596876162142062</v>
      </c>
    </row>
    <row r="26" spans="1:17" x14ac:dyDescent="0.25">
      <c r="A26" s="59"/>
      <c r="B26" s="59">
        <v>12.8</v>
      </c>
      <c r="C26" s="59">
        <v>8.81</v>
      </c>
      <c r="D26" s="60">
        <f t="shared" si="1"/>
        <v>0.40768162887552062</v>
      </c>
      <c r="P26">
        <v>6.5</v>
      </c>
      <c r="Q26" s="9">
        <v>0.53519113969274734</v>
      </c>
    </row>
    <row r="27" spans="1:17" x14ac:dyDescent="0.25">
      <c r="D27" s="50"/>
      <c r="F27" s="62"/>
      <c r="G27" s="63"/>
      <c r="H27" s="63" t="s">
        <v>98</v>
      </c>
      <c r="I27" s="63"/>
      <c r="J27" s="64" t="s">
        <v>97</v>
      </c>
      <c r="P27">
        <v>7</v>
      </c>
      <c r="Q27" s="9">
        <v>0.75763016157989227</v>
      </c>
    </row>
    <row r="28" spans="1:17" x14ac:dyDescent="0.25">
      <c r="D28" s="50"/>
      <c r="F28" s="65" t="s">
        <v>108</v>
      </c>
      <c r="G28" s="66"/>
      <c r="H28" s="67">
        <v>0.69</v>
      </c>
      <c r="I28" s="66"/>
      <c r="J28" s="68">
        <v>0.35</v>
      </c>
      <c r="P28">
        <v>7.5</v>
      </c>
      <c r="Q28" s="9">
        <v>0.75650950035186482</v>
      </c>
    </row>
    <row r="29" spans="1:17" x14ac:dyDescent="0.25">
      <c r="D29" s="50"/>
    </row>
    <row r="30" spans="1:17" x14ac:dyDescent="0.25">
      <c r="D30" s="50"/>
    </row>
    <row r="31" spans="1:17" x14ac:dyDescent="0.25">
      <c r="D31" s="50"/>
    </row>
    <row r="32" spans="1:17" x14ac:dyDescent="0.25">
      <c r="D32" s="50"/>
    </row>
    <row r="33" spans="1:7" x14ac:dyDescent="0.25">
      <c r="A33" t="s">
        <v>106</v>
      </c>
      <c r="D33" s="50"/>
    </row>
    <row r="34" spans="1:7" x14ac:dyDescent="0.25">
      <c r="A34" s="35" t="s">
        <v>107</v>
      </c>
      <c r="D34" s="50"/>
    </row>
    <row r="35" spans="1:7" x14ac:dyDescent="0.25">
      <c r="A35" s="2"/>
      <c r="B35" s="2">
        <v>9.27</v>
      </c>
      <c r="C35" s="2">
        <v>11.61</v>
      </c>
      <c r="D35" s="23">
        <f t="shared" si="1"/>
        <v>0.55603448275862066</v>
      </c>
    </row>
    <row r="36" spans="1:7" x14ac:dyDescent="0.25">
      <c r="A36" s="2"/>
      <c r="B36" s="2">
        <v>7.9</v>
      </c>
      <c r="C36" s="2">
        <v>17.399999999999999</v>
      </c>
      <c r="D36" s="23">
        <f t="shared" si="1"/>
        <v>0.68774703557312256</v>
      </c>
    </row>
    <row r="37" spans="1:7" x14ac:dyDescent="0.25">
      <c r="A37" s="2"/>
      <c r="B37" s="2">
        <v>9.76</v>
      </c>
      <c r="C37" s="2">
        <v>12.68</v>
      </c>
      <c r="D37" s="23">
        <f t="shared" si="1"/>
        <v>0.56506238859180036</v>
      </c>
    </row>
    <row r="38" spans="1:7" x14ac:dyDescent="0.25">
      <c r="B38" s="8">
        <v>4.7</v>
      </c>
      <c r="C38" s="8">
        <v>14.605</v>
      </c>
      <c r="D38" s="51">
        <f t="shared" si="1"/>
        <v>0.75653975653975658</v>
      </c>
    </row>
    <row r="39" spans="1:7" x14ac:dyDescent="0.25">
      <c r="B39" s="8">
        <v>4.2</v>
      </c>
      <c r="C39" s="8">
        <v>15.26</v>
      </c>
      <c r="D39" s="51">
        <f t="shared" si="1"/>
        <v>0.78417266187050361</v>
      </c>
      <c r="F39" t="s">
        <v>114</v>
      </c>
      <c r="G39" s="38">
        <f>AVERAGE(D13,D35,D36,D37,D52,D53,D54,D55,D56,D65)</f>
        <v>0.61908661881925009</v>
      </c>
    </row>
    <row r="40" spans="1:7" x14ac:dyDescent="0.25">
      <c r="B40" s="8">
        <v>4.0999999999999996</v>
      </c>
      <c r="C40" s="8">
        <v>14.2</v>
      </c>
      <c r="D40" s="51">
        <f t="shared" si="1"/>
        <v>0.77595628415300555</v>
      </c>
    </row>
    <row r="41" spans="1:7" x14ac:dyDescent="0.25">
      <c r="B41" s="8">
        <v>10.492000000000001</v>
      </c>
      <c r="C41" s="8">
        <v>12.7</v>
      </c>
      <c r="D41" s="51">
        <f t="shared" si="1"/>
        <v>0.54760262159365292</v>
      </c>
    </row>
    <row r="42" spans="1:7" x14ac:dyDescent="0.25">
      <c r="B42" s="8">
        <v>6.87</v>
      </c>
      <c r="C42" s="8">
        <v>17.899999999999999</v>
      </c>
      <c r="D42" s="51">
        <f t="shared" si="1"/>
        <v>0.72264836495760998</v>
      </c>
    </row>
    <row r="43" spans="1:7" x14ac:dyDescent="0.25">
      <c r="D43" s="50"/>
      <c r="F43" t="s">
        <v>115</v>
      </c>
      <c r="G43" s="53">
        <f>AVERAGE(D5,D6,D14,D15,D16,D17,D38,D39,D40,D41,D42,D57,D58,D59,D60,D61,D66,D67,D68)</f>
        <v>0.74015621055337999</v>
      </c>
    </row>
    <row r="44" spans="1:7" x14ac:dyDescent="0.25">
      <c r="D44" s="50"/>
    </row>
    <row r="45" spans="1:7" x14ac:dyDescent="0.25">
      <c r="D45" s="50"/>
    </row>
    <row r="46" spans="1:7" x14ac:dyDescent="0.25">
      <c r="D46" s="50"/>
    </row>
    <row r="47" spans="1:7" x14ac:dyDescent="0.25">
      <c r="D47" s="50"/>
    </row>
    <row r="48" spans="1:7" x14ac:dyDescent="0.25">
      <c r="D48" s="50"/>
    </row>
    <row r="49" spans="1:4" x14ac:dyDescent="0.25">
      <c r="D49" s="50"/>
    </row>
    <row r="50" spans="1:4" x14ac:dyDescent="0.25">
      <c r="D50" s="50"/>
    </row>
    <row r="51" spans="1:4" x14ac:dyDescent="0.25">
      <c r="A51" s="35" t="s">
        <v>112</v>
      </c>
      <c r="D51" s="50"/>
    </row>
    <row r="52" spans="1:4" x14ac:dyDescent="0.25">
      <c r="B52" s="2">
        <v>10.73</v>
      </c>
      <c r="C52" s="2">
        <v>11.34</v>
      </c>
      <c r="D52" s="23">
        <f t="shared" si="1"/>
        <v>0.51381966470321705</v>
      </c>
    </row>
    <row r="53" spans="1:4" x14ac:dyDescent="0.25">
      <c r="B53" s="2">
        <v>8.5299999999999994</v>
      </c>
      <c r="C53" s="2">
        <v>12.36</v>
      </c>
      <c r="D53" s="23">
        <f t="shared" si="1"/>
        <v>0.59167065581617995</v>
      </c>
    </row>
    <row r="54" spans="1:4" x14ac:dyDescent="0.25">
      <c r="B54" s="2">
        <v>8.1</v>
      </c>
      <c r="C54" s="2">
        <v>14.74</v>
      </c>
      <c r="D54" s="23">
        <f t="shared" si="1"/>
        <v>0.64535901926444839</v>
      </c>
    </row>
    <row r="55" spans="1:4" x14ac:dyDescent="0.25">
      <c r="B55" s="2">
        <v>12.67</v>
      </c>
      <c r="C55" s="2">
        <v>10.6</v>
      </c>
      <c r="D55" s="23">
        <f t="shared" si="1"/>
        <v>0.4555221314997851</v>
      </c>
    </row>
    <row r="56" spans="1:4" x14ac:dyDescent="0.25">
      <c r="B56" s="2">
        <v>7.48</v>
      </c>
      <c r="C56" s="2">
        <v>18.59</v>
      </c>
      <c r="D56" s="23">
        <f t="shared" si="1"/>
        <v>0.71308016877637126</v>
      </c>
    </row>
    <row r="57" spans="1:4" x14ac:dyDescent="0.25">
      <c r="B57" s="8">
        <v>6.72</v>
      </c>
      <c r="C57" s="8">
        <v>13.7</v>
      </c>
      <c r="D57" s="51">
        <f t="shared" si="1"/>
        <v>0.67091087169441721</v>
      </c>
    </row>
    <row r="58" spans="1:4" x14ac:dyDescent="0.25">
      <c r="B58" s="8">
        <v>5.19</v>
      </c>
      <c r="C58" s="8">
        <v>13.8</v>
      </c>
      <c r="D58" s="51">
        <f t="shared" si="1"/>
        <v>0.72669826224328593</v>
      </c>
    </row>
    <row r="59" spans="1:4" x14ac:dyDescent="0.25">
      <c r="B59" s="8">
        <v>4.38</v>
      </c>
      <c r="C59" s="8">
        <v>22.2</v>
      </c>
      <c r="D59" s="51">
        <f t="shared" si="1"/>
        <v>0.83521444695259595</v>
      </c>
    </row>
    <row r="60" spans="1:4" x14ac:dyDescent="0.25">
      <c r="B60" s="8">
        <v>4.18</v>
      </c>
      <c r="C60" s="8">
        <v>21.48</v>
      </c>
      <c r="D60" s="51">
        <f t="shared" si="1"/>
        <v>0.83710054559625879</v>
      </c>
    </row>
    <row r="61" spans="1:4" x14ac:dyDescent="0.25">
      <c r="B61" s="8">
        <v>4.41</v>
      </c>
      <c r="C61" s="8">
        <v>23.13</v>
      </c>
      <c r="D61" s="51">
        <f t="shared" si="1"/>
        <v>0.83986928104575165</v>
      </c>
    </row>
    <row r="62" spans="1:4" x14ac:dyDescent="0.25">
      <c r="D62" s="50"/>
    </row>
    <row r="63" spans="1:4" x14ac:dyDescent="0.25">
      <c r="D63" s="50"/>
    </row>
    <row r="64" spans="1:4" x14ac:dyDescent="0.25">
      <c r="A64" s="35" t="s">
        <v>113</v>
      </c>
      <c r="D64" s="50"/>
    </row>
    <row r="65" spans="1:8" x14ac:dyDescent="0.25">
      <c r="B65" s="2">
        <v>5.82</v>
      </c>
      <c r="C65" s="2">
        <v>13.28</v>
      </c>
      <c r="D65" s="23">
        <f t="shared" si="1"/>
        <v>0.69528795811518318</v>
      </c>
    </row>
    <row r="66" spans="1:8" x14ac:dyDescent="0.25">
      <c r="B66" s="8">
        <v>3.8</v>
      </c>
      <c r="C66" s="8">
        <v>16.940000000000001</v>
      </c>
      <c r="D66" s="51">
        <f t="shared" si="1"/>
        <v>0.81677917068466732</v>
      </c>
    </row>
    <row r="67" spans="1:8" x14ac:dyDescent="0.25">
      <c r="B67" s="8">
        <v>4.3499999999999996</v>
      </c>
      <c r="C67" s="8">
        <v>14.81</v>
      </c>
      <c r="D67" s="51">
        <f t="shared" si="1"/>
        <v>0.77296450939457206</v>
      </c>
    </row>
    <row r="68" spans="1:8" x14ac:dyDescent="0.25">
      <c r="B68" s="8">
        <v>7.36</v>
      </c>
      <c r="C68" s="8">
        <v>13.629</v>
      </c>
      <c r="D68" s="51">
        <f t="shared" si="1"/>
        <v>0.64934013054457096</v>
      </c>
    </row>
    <row r="69" spans="1:8" x14ac:dyDescent="0.25">
      <c r="D69" s="50"/>
    </row>
    <row r="70" spans="1:8" x14ac:dyDescent="0.25">
      <c r="D70" s="50"/>
    </row>
    <row r="71" spans="1:8" x14ac:dyDescent="0.25">
      <c r="D71" s="50"/>
    </row>
    <row r="72" spans="1:8" x14ac:dyDescent="0.25">
      <c r="D72" s="50"/>
    </row>
    <row r="73" spans="1:8" x14ac:dyDescent="0.25">
      <c r="D73" s="50"/>
    </row>
    <row r="74" spans="1:8" x14ac:dyDescent="0.25">
      <c r="A74" t="s">
        <v>116</v>
      </c>
      <c r="D74" s="50"/>
    </row>
    <row r="75" spans="1:8" x14ac:dyDescent="0.25">
      <c r="A75" s="35" t="s">
        <v>117</v>
      </c>
      <c r="D75" s="50"/>
    </row>
    <row r="76" spans="1:8" x14ac:dyDescent="0.25">
      <c r="B76" s="2">
        <v>5.83</v>
      </c>
      <c r="C76" s="2">
        <v>15.04</v>
      </c>
      <c r="D76" s="23">
        <f t="shared" si="1"/>
        <v>0.72065165309056067</v>
      </c>
      <c r="G76" t="s">
        <v>119</v>
      </c>
      <c r="H76" s="38">
        <f>AVERAGE(D3,D4,D13,D35,D36,D37,D52,D53,D55,D54,D56,D65,D76,D81)</f>
        <v>0.64142016577446281</v>
      </c>
    </row>
    <row r="77" spans="1:8" x14ac:dyDescent="0.25">
      <c r="D77" s="50"/>
    </row>
    <row r="78" spans="1:8" x14ac:dyDescent="0.25">
      <c r="D78" s="50"/>
    </row>
    <row r="79" spans="1:8" x14ac:dyDescent="0.25">
      <c r="D79" s="50"/>
    </row>
    <row r="80" spans="1:8" x14ac:dyDescent="0.25">
      <c r="A80" s="35" t="s">
        <v>118</v>
      </c>
      <c r="D80" s="50"/>
    </row>
    <row r="81" spans="2:4" x14ac:dyDescent="0.25">
      <c r="B81" s="2">
        <v>12.04</v>
      </c>
      <c r="C81" s="2">
        <v>14.58</v>
      </c>
      <c r="D81" s="23">
        <f t="shared" ref="D81" si="2">C81/(B81+C81)</f>
        <v>0.54770848985725029</v>
      </c>
    </row>
  </sheetData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E202"/>
  <sheetViews>
    <sheetView topLeftCell="A15" zoomScale="98" zoomScaleNormal="98" workbookViewId="0">
      <selection activeCell="N110" sqref="N110"/>
    </sheetView>
  </sheetViews>
  <sheetFormatPr baseColWidth="10" defaultRowHeight="15" x14ac:dyDescent="0.25"/>
  <cols>
    <col min="4" max="4" width="36.5703125" customWidth="1"/>
  </cols>
  <sheetData>
    <row r="3" spans="4:5" x14ac:dyDescent="0.25">
      <c r="D3" t="s">
        <v>15</v>
      </c>
    </row>
    <row r="5" spans="4:5" x14ac:dyDescent="0.25">
      <c r="D5" s="71" t="s">
        <v>120</v>
      </c>
      <c r="E5" s="71">
        <v>64</v>
      </c>
    </row>
    <row r="6" spans="4:5" x14ac:dyDescent="0.25">
      <c r="D6" s="72" t="s">
        <v>122</v>
      </c>
      <c r="E6" s="73">
        <v>74</v>
      </c>
    </row>
    <row r="7" spans="4:5" x14ac:dyDescent="0.25">
      <c r="D7" s="74" t="s">
        <v>121</v>
      </c>
      <c r="E7" s="74">
        <v>35</v>
      </c>
    </row>
    <row r="8" spans="4:5" x14ac:dyDescent="0.25">
      <c r="D8" s="75" t="s">
        <v>123</v>
      </c>
      <c r="E8" s="75">
        <v>69</v>
      </c>
    </row>
    <row r="39" spans="4:5" x14ac:dyDescent="0.25">
      <c r="D39" s="36" t="s">
        <v>124</v>
      </c>
      <c r="E39" s="76">
        <v>0.82694587119715501</v>
      </c>
    </row>
    <row r="40" spans="4:5" x14ac:dyDescent="0.25">
      <c r="D40" s="36" t="s">
        <v>124</v>
      </c>
      <c r="E40" s="76">
        <v>0.69371011850501374</v>
      </c>
    </row>
    <row r="41" spans="4:5" x14ac:dyDescent="0.25">
      <c r="D41" s="36" t="s">
        <v>124</v>
      </c>
      <c r="E41" s="76">
        <v>0.76728268309377134</v>
      </c>
    </row>
    <row r="42" spans="4:5" x14ac:dyDescent="0.25">
      <c r="D42" s="36" t="s">
        <v>124</v>
      </c>
      <c r="E42" s="77">
        <v>0.55603448275862066</v>
      </c>
    </row>
    <row r="43" spans="4:5" x14ac:dyDescent="0.25">
      <c r="D43" s="36" t="s">
        <v>124</v>
      </c>
      <c r="E43" s="77">
        <v>0.68774703557312256</v>
      </c>
    </row>
    <row r="44" spans="4:5" x14ac:dyDescent="0.25">
      <c r="D44" s="36" t="s">
        <v>124</v>
      </c>
      <c r="E44" s="77">
        <v>0.56506238859180036</v>
      </c>
    </row>
    <row r="45" spans="4:5" x14ac:dyDescent="0.25">
      <c r="D45" s="36" t="s">
        <v>124</v>
      </c>
      <c r="E45" s="77">
        <v>0.51381966470321705</v>
      </c>
    </row>
    <row r="46" spans="4:5" x14ac:dyDescent="0.25">
      <c r="D46" s="36" t="s">
        <v>124</v>
      </c>
      <c r="E46" s="77">
        <v>0.59167065581617995</v>
      </c>
    </row>
    <row r="47" spans="4:5" x14ac:dyDescent="0.25">
      <c r="D47" s="36" t="s">
        <v>124</v>
      </c>
      <c r="E47" s="77">
        <v>0.64535901926444839</v>
      </c>
    </row>
    <row r="48" spans="4:5" x14ac:dyDescent="0.25">
      <c r="D48" s="36" t="s">
        <v>124</v>
      </c>
      <c r="E48" s="77">
        <v>0.4555221314997851</v>
      </c>
    </row>
    <row r="49" spans="4:5" x14ac:dyDescent="0.25">
      <c r="D49" s="36" t="s">
        <v>124</v>
      </c>
      <c r="E49" s="77">
        <v>0.71308016877637126</v>
      </c>
    </row>
    <row r="50" spans="4:5" x14ac:dyDescent="0.25">
      <c r="D50" s="36" t="s">
        <v>124</v>
      </c>
      <c r="E50" s="77">
        <v>0.69528795811518318</v>
      </c>
    </row>
    <row r="51" spans="4:5" x14ac:dyDescent="0.25">
      <c r="D51" s="36" t="s">
        <v>124</v>
      </c>
      <c r="E51" s="77">
        <v>0.72065165309056067</v>
      </c>
    </row>
    <row r="52" spans="4:5" x14ac:dyDescent="0.25">
      <c r="D52" s="36" t="s">
        <v>124</v>
      </c>
      <c r="E52" s="77">
        <v>0.54770848985725029</v>
      </c>
    </row>
    <row r="53" spans="4:5" x14ac:dyDescent="0.25">
      <c r="D53" s="69" t="s">
        <v>125</v>
      </c>
      <c r="E53" s="78">
        <v>0.85019011406844103</v>
      </c>
    </row>
    <row r="54" spans="4:5" x14ac:dyDescent="0.25">
      <c r="D54" s="69" t="s">
        <v>125</v>
      </c>
      <c r="E54" s="78">
        <v>0.87168141592920356</v>
      </c>
    </row>
    <row r="55" spans="4:5" x14ac:dyDescent="0.25">
      <c r="D55" s="69" t="s">
        <v>125</v>
      </c>
      <c r="E55" s="78">
        <v>0.55596876162142062</v>
      </c>
    </row>
    <row r="56" spans="4:5" x14ac:dyDescent="0.25">
      <c r="D56" s="69" t="s">
        <v>125</v>
      </c>
      <c r="E56" s="78">
        <v>0.53519113969274734</v>
      </c>
    </row>
    <row r="57" spans="4:5" x14ac:dyDescent="0.25">
      <c r="D57" s="69" t="s">
        <v>125</v>
      </c>
      <c r="E57" s="78">
        <v>0.75763016157989227</v>
      </c>
    </row>
    <row r="58" spans="4:5" x14ac:dyDescent="0.25">
      <c r="D58" s="69" t="s">
        <v>125</v>
      </c>
      <c r="E58" s="78">
        <v>0.75650950035186482</v>
      </c>
    </row>
    <row r="59" spans="4:5" x14ac:dyDescent="0.25">
      <c r="D59" s="69" t="s">
        <v>125</v>
      </c>
      <c r="E59" s="79">
        <v>0.75653975653975658</v>
      </c>
    </row>
    <row r="60" spans="4:5" x14ac:dyDescent="0.25">
      <c r="D60" s="69" t="s">
        <v>125</v>
      </c>
      <c r="E60" s="79">
        <v>0.78417266187050361</v>
      </c>
    </row>
    <row r="61" spans="4:5" x14ac:dyDescent="0.25">
      <c r="D61" s="69" t="s">
        <v>125</v>
      </c>
      <c r="E61" s="79">
        <v>0.77595628415300555</v>
      </c>
    </row>
    <row r="62" spans="4:5" x14ac:dyDescent="0.25">
      <c r="D62" s="69" t="s">
        <v>125</v>
      </c>
      <c r="E62" s="79">
        <v>0.54760262159365292</v>
      </c>
    </row>
    <row r="63" spans="4:5" x14ac:dyDescent="0.25">
      <c r="D63" s="69" t="s">
        <v>125</v>
      </c>
      <c r="E63" s="79">
        <v>0.72264836495760998</v>
      </c>
    </row>
    <row r="64" spans="4:5" x14ac:dyDescent="0.25">
      <c r="D64" s="69" t="s">
        <v>125</v>
      </c>
      <c r="E64" s="79">
        <v>0.67091087169441721</v>
      </c>
    </row>
    <row r="65" spans="4:5" x14ac:dyDescent="0.25">
      <c r="D65" s="69" t="s">
        <v>125</v>
      </c>
      <c r="E65" s="79">
        <v>0.72669826224328593</v>
      </c>
    </row>
    <row r="66" spans="4:5" x14ac:dyDescent="0.25">
      <c r="D66" s="69" t="s">
        <v>125</v>
      </c>
      <c r="E66" s="79">
        <v>0.83521444695259595</v>
      </c>
    </row>
    <row r="67" spans="4:5" x14ac:dyDescent="0.25">
      <c r="D67" s="69" t="s">
        <v>125</v>
      </c>
      <c r="E67" s="79">
        <v>0.83710054559625879</v>
      </c>
    </row>
    <row r="68" spans="4:5" x14ac:dyDescent="0.25">
      <c r="D68" s="69" t="s">
        <v>125</v>
      </c>
      <c r="E68" s="79">
        <v>0.83986928104575165</v>
      </c>
    </row>
    <row r="69" spans="4:5" x14ac:dyDescent="0.25">
      <c r="D69" s="69" t="s">
        <v>125</v>
      </c>
      <c r="E69" s="79">
        <v>0.81677917068466732</v>
      </c>
    </row>
    <row r="70" spans="4:5" x14ac:dyDescent="0.25">
      <c r="D70" s="69" t="s">
        <v>125</v>
      </c>
      <c r="E70" s="79">
        <v>0.77296450939457206</v>
      </c>
    </row>
    <row r="71" spans="4:5" x14ac:dyDescent="0.25">
      <c r="D71" s="69" t="s">
        <v>125</v>
      </c>
      <c r="E71" s="79">
        <v>0.64934013054457096</v>
      </c>
    </row>
    <row r="72" spans="4:5" x14ac:dyDescent="0.25">
      <c r="D72" s="70" t="s">
        <v>121</v>
      </c>
      <c r="E72" s="80">
        <f>AVERAGE(E74:E80)</f>
        <v>0.37193272454029502</v>
      </c>
    </row>
    <row r="73" spans="4:5" x14ac:dyDescent="0.25">
      <c r="D73" s="70" t="s">
        <v>121</v>
      </c>
      <c r="E73" s="80">
        <f>STDEV(E74:E80)</f>
        <v>0.10361140331408013</v>
      </c>
    </row>
    <row r="74" spans="4:5" x14ac:dyDescent="0.25">
      <c r="D74" s="70" t="s">
        <v>121</v>
      </c>
      <c r="E74" s="80">
        <v>0.2548108825481088</v>
      </c>
    </row>
    <row r="75" spans="4:5" x14ac:dyDescent="0.25">
      <c r="D75" s="70" t="s">
        <v>121</v>
      </c>
      <c r="E75" s="80">
        <v>0.26362957430918599</v>
      </c>
    </row>
    <row r="76" spans="4:5" x14ac:dyDescent="0.25">
      <c r="D76" s="70" t="s">
        <v>121</v>
      </c>
      <c r="E76" s="80">
        <v>0.28440965427266796</v>
      </c>
    </row>
    <row r="77" spans="4:5" x14ac:dyDescent="0.25">
      <c r="D77" s="70" t="s">
        <v>121</v>
      </c>
      <c r="E77" s="80">
        <v>0.41593886462882096</v>
      </c>
    </row>
    <row r="78" spans="4:5" x14ac:dyDescent="0.25">
      <c r="D78" s="70" t="s">
        <v>121</v>
      </c>
      <c r="E78" s="80">
        <v>0.43981481481481477</v>
      </c>
    </row>
    <row r="79" spans="4:5" x14ac:dyDescent="0.25">
      <c r="D79" s="70" t="s">
        <v>121</v>
      </c>
      <c r="E79" s="80">
        <v>0.52014652014652019</v>
      </c>
    </row>
    <row r="80" spans="4:5" x14ac:dyDescent="0.25">
      <c r="D80" s="70" t="s">
        <v>121</v>
      </c>
      <c r="E80" s="80">
        <v>0.42477876106194684</v>
      </c>
    </row>
    <row r="81" spans="4:5" x14ac:dyDescent="0.25">
      <c r="D81" s="70" t="s">
        <v>121</v>
      </c>
      <c r="E81" s="80">
        <v>0.27508361204013382</v>
      </c>
    </row>
    <row r="82" spans="4:5" x14ac:dyDescent="0.25">
      <c r="D82" s="70" t="s">
        <v>121</v>
      </c>
      <c r="E82" s="80">
        <v>0.31583969465648859</v>
      </c>
    </row>
    <row r="83" spans="4:5" x14ac:dyDescent="0.25">
      <c r="D83" s="70" t="s">
        <v>121</v>
      </c>
      <c r="E83" s="80">
        <v>0.32256297918948529</v>
      </c>
    </row>
    <row r="84" spans="4:5" x14ac:dyDescent="0.25">
      <c r="D84" s="70" t="s">
        <v>121</v>
      </c>
      <c r="E84" s="80">
        <v>0.3638306968790081</v>
      </c>
    </row>
    <row r="85" spans="4:5" x14ac:dyDescent="0.25">
      <c r="D85" s="70" t="s">
        <v>121</v>
      </c>
      <c r="E85" s="80">
        <v>0.29885629040278466</v>
      </c>
    </row>
    <row r="86" spans="4:5" x14ac:dyDescent="0.25">
      <c r="D86" s="70" t="s">
        <v>121</v>
      </c>
      <c r="E86" s="80">
        <v>0.32513110125050421</v>
      </c>
    </row>
    <row r="87" spans="4:5" x14ac:dyDescent="0.25">
      <c r="D87" s="70" t="s">
        <v>121</v>
      </c>
      <c r="E87" s="80">
        <v>0.48496605237633372</v>
      </c>
    </row>
    <row r="88" spans="4:5" x14ac:dyDescent="0.25">
      <c r="D88" s="70" t="s">
        <v>121</v>
      </c>
      <c r="E88" s="80">
        <v>0.39146666666666668</v>
      </c>
    </row>
    <row r="89" spans="4:5" x14ac:dyDescent="0.25">
      <c r="D89" s="70" t="s">
        <v>121</v>
      </c>
      <c r="E89" s="80">
        <v>0.30993071593533483</v>
      </c>
    </row>
    <row r="90" spans="4:5" x14ac:dyDescent="0.25">
      <c r="D90" s="70" t="s">
        <v>121</v>
      </c>
      <c r="E90" s="80">
        <v>0.32286995515695061</v>
      </c>
    </row>
    <row r="91" spans="4:5" x14ac:dyDescent="0.25">
      <c r="D91" s="37" t="s">
        <v>126</v>
      </c>
      <c r="E91" s="81">
        <f>AVERAGE(E93:E133)</f>
        <v>0.72867347108464831</v>
      </c>
    </row>
    <row r="92" spans="4:5" x14ac:dyDescent="0.25">
      <c r="D92" s="37" t="s">
        <v>126</v>
      </c>
      <c r="E92" s="56">
        <f>STDEV(E93:E133)</f>
        <v>0.10333050031924645</v>
      </c>
    </row>
    <row r="93" spans="4:5" x14ac:dyDescent="0.25">
      <c r="D93" s="37" t="s">
        <v>126</v>
      </c>
      <c r="E93" s="56">
        <v>0.57407407407407407</v>
      </c>
    </row>
    <row r="94" spans="4:5" x14ac:dyDescent="0.25">
      <c r="D94" s="37" t="s">
        <v>126</v>
      </c>
      <c r="E94" s="56">
        <v>0.73214932946719824</v>
      </c>
    </row>
    <row r="95" spans="4:5" x14ac:dyDescent="0.25">
      <c r="D95" s="37" t="s">
        <v>126</v>
      </c>
      <c r="E95" s="56">
        <v>0.80143112701252228</v>
      </c>
    </row>
    <row r="96" spans="4:5" x14ac:dyDescent="0.25">
      <c r="D96" s="37" t="s">
        <v>126</v>
      </c>
      <c r="E96" s="56">
        <v>0.83425211319367876</v>
      </c>
    </row>
    <row r="97" spans="4:5" x14ac:dyDescent="0.25">
      <c r="D97" s="37" t="s">
        <v>126</v>
      </c>
      <c r="E97" s="56">
        <v>0.71633237822349571</v>
      </c>
    </row>
    <row r="98" spans="4:5" x14ac:dyDescent="0.25">
      <c r="D98" s="37" t="s">
        <v>126</v>
      </c>
      <c r="E98" s="56">
        <v>0.43145161290322581</v>
      </c>
    </row>
    <row r="99" spans="4:5" x14ac:dyDescent="0.25">
      <c r="D99" s="37" t="s">
        <v>126</v>
      </c>
      <c r="E99" s="56">
        <v>0.68367346938775508</v>
      </c>
    </row>
    <row r="100" spans="4:5" x14ac:dyDescent="0.25">
      <c r="D100" s="37" t="s">
        <v>126</v>
      </c>
      <c r="E100" s="56">
        <v>0.66415449835138951</v>
      </c>
    </row>
    <row r="101" spans="4:5" x14ac:dyDescent="0.25">
      <c r="D101" s="37" t="s">
        <v>126</v>
      </c>
      <c r="E101" s="56">
        <v>0.81689029202841357</v>
      </c>
    </row>
    <row r="102" spans="4:5" x14ac:dyDescent="0.25">
      <c r="D102" s="37" t="s">
        <v>126</v>
      </c>
      <c r="E102" s="56">
        <v>0.71127749181095001</v>
      </c>
    </row>
    <row r="103" spans="4:5" x14ac:dyDescent="0.25">
      <c r="D103" s="37" t="s">
        <v>126</v>
      </c>
      <c r="E103" s="56">
        <v>0.80344332855093259</v>
      </c>
    </row>
    <row r="104" spans="4:5" x14ac:dyDescent="0.25">
      <c r="D104" s="37" t="s">
        <v>126</v>
      </c>
      <c r="E104" s="56">
        <v>0.52961672473867594</v>
      </c>
    </row>
    <row r="105" spans="4:5" x14ac:dyDescent="0.25">
      <c r="D105" s="37" t="s">
        <v>126</v>
      </c>
      <c r="E105" s="56">
        <v>0.90381125226860259</v>
      </c>
    </row>
    <row r="106" spans="4:5" x14ac:dyDescent="0.25">
      <c r="D106" s="37" t="s">
        <v>126</v>
      </c>
      <c r="E106" s="56">
        <v>0.82964601769911517</v>
      </c>
    </row>
    <row r="107" spans="4:5" x14ac:dyDescent="0.25">
      <c r="D107" s="37" t="s">
        <v>126</v>
      </c>
      <c r="E107" s="56">
        <v>0.87136929460580914</v>
      </c>
    </row>
    <row r="108" spans="4:5" x14ac:dyDescent="0.25">
      <c r="D108" s="37" t="s">
        <v>126</v>
      </c>
      <c r="E108" s="56">
        <v>0.80069625761531771</v>
      </c>
    </row>
    <row r="109" spans="4:5" x14ac:dyDescent="0.25">
      <c r="D109" s="37" t="s">
        <v>126</v>
      </c>
      <c r="E109" s="56">
        <v>0.73238321456848776</v>
      </c>
    </row>
    <row r="110" spans="4:5" x14ac:dyDescent="0.25">
      <c r="D110" s="37" t="s">
        <v>126</v>
      </c>
      <c r="E110" s="56">
        <v>0.68823124569855465</v>
      </c>
    </row>
    <row r="111" spans="4:5" x14ac:dyDescent="0.25">
      <c r="D111" s="37" t="s">
        <v>126</v>
      </c>
      <c r="E111" s="56">
        <v>0.76567101388304581</v>
      </c>
    </row>
    <row r="112" spans="4:5" x14ac:dyDescent="0.25">
      <c r="D112" s="37" t="s">
        <v>126</v>
      </c>
      <c r="E112" s="56">
        <v>0.85046066619418859</v>
      </c>
    </row>
    <row r="113" spans="4:5" x14ac:dyDescent="0.25">
      <c r="D113" s="37" t="s">
        <v>126</v>
      </c>
      <c r="E113" s="56">
        <v>0.81986970684039084</v>
      </c>
    </row>
    <row r="114" spans="4:5" x14ac:dyDescent="0.25">
      <c r="D114" s="37" t="s">
        <v>126</v>
      </c>
      <c r="E114" s="56">
        <v>0.74439178515007898</v>
      </c>
    </row>
    <row r="115" spans="4:5" x14ac:dyDescent="0.25">
      <c r="D115" s="37" t="s">
        <v>126</v>
      </c>
      <c r="E115" s="56">
        <v>0.64302416212003122</v>
      </c>
    </row>
    <row r="116" spans="4:5" x14ac:dyDescent="0.25">
      <c r="D116" s="37" t="s">
        <v>126</v>
      </c>
      <c r="E116" s="56">
        <v>0.88507936507936502</v>
      </c>
    </row>
    <row r="117" spans="4:5" x14ac:dyDescent="0.25">
      <c r="D117" s="37" t="s">
        <v>126</v>
      </c>
      <c r="E117" s="56">
        <v>0.68122786304604488</v>
      </c>
    </row>
    <row r="118" spans="4:5" x14ac:dyDescent="0.25">
      <c r="D118" s="37" t="s">
        <v>126</v>
      </c>
      <c r="E118" s="56">
        <v>0.60785824345146378</v>
      </c>
    </row>
    <row r="119" spans="4:5" x14ac:dyDescent="0.25">
      <c r="D119" s="37" t="s">
        <v>126</v>
      </c>
      <c r="E119" s="56">
        <v>0.79210526315789476</v>
      </c>
    </row>
    <row r="120" spans="4:5" x14ac:dyDescent="0.25">
      <c r="D120" s="37" t="s">
        <v>126</v>
      </c>
      <c r="E120" s="56">
        <v>0.70333803479078516</v>
      </c>
    </row>
    <row r="121" spans="4:5" x14ac:dyDescent="0.25">
      <c r="D121" s="37" t="s">
        <v>126</v>
      </c>
      <c r="E121" s="56">
        <v>0.81515650741350909</v>
      </c>
    </row>
    <row r="122" spans="4:5" x14ac:dyDescent="0.25">
      <c r="D122" s="37" t="s">
        <v>126</v>
      </c>
      <c r="E122" s="56">
        <v>0.6783542039355992</v>
      </c>
    </row>
    <row r="123" spans="4:5" x14ac:dyDescent="0.25">
      <c r="D123" s="37" t="s">
        <v>126</v>
      </c>
      <c r="E123" s="56">
        <v>0.78931623931623929</v>
      </c>
    </row>
    <row r="124" spans="4:5" x14ac:dyDescent="0.25">
      <c r="D124" s="37" t="s">
        <v>126</v>
      </c>
      <c r="E124" s="56">
        <v>0.69668246445497628</v>
      </c>
    </row>
    <row r="125" spans="4:5" x14ac:dyDescent="0.25">
      <c r="D125" s="37" t="s">
        <v>126</v>
      </c>
      <c r="E125" s="56">
        <v>0.78381502890173416</v>
      </c>
    </row>
    <row r="126" spans="4:5" x14ac:dyDescent="0.25">
      <c r="D126" s="37" t="s">
        <v>126</v>
      </c>
      <c r="E126" s="56">
        <v>0.70923261390887293</v>
      </c>
    </row>
    <row r="127" spans="4:5" x14ac:dyDescent="0.25">
      <c r="D127" s="37" t="s">
        <v>126</v>
      </c>
      <c r="E127" s="56">
        <v>0.77896825396825398</v>
      </c>
    </row>
    <row r="128" spans="4:5" x14ac:dyDescent="0.25">
      <c r="D128" s="37" t="s">
        <v>126</v>
      </c>
      <c r="E128" s="56">
        <v>0.76086235489220566</v>
      </c>
    </row>
    <row r="129" spans="4:5" x14ac:dyDescent="0.25">
      <c r="D129" s="37" t="s">
        <v>126</v>
      </c>
      <c r="E129" s="56">
        <v>0.53110634385534783</v>
      </c>
    </row>
    <row r="130" spans="4:5" x14ac:dyDescent="0.25">
      <c r="D130" s="37" t="s">
        <v>126</v>
      </c>
      <c r="E130" s="56">
        <v>0.56243329775880468</v>
      </c>
    </row>
    <row r="131" spans="4:5" x14ac:dyDescent="0.25">
      <c r="D131" s="37" t="s">
        <v>126</v>
      </c>
      <c r="E131" s="56">
        <v>0.69711090400745579</v>
      </c>
    </row>
    <row r="132" spans="4:5" x14ac:dyDescent="0.25">
      <c r="D132" s="37" t="s">
        <v>126</v>
      </c>
      <c r="E132" s="56">
        <v>0.76761717469682078</v>
      </c>
    </row>
    <row r="133" spans="4:5" x14ac:dyDescent="0.25">
      <c r="D133" s="37" t="s">
        <v>126</v>
      </c>
      <c r="E133" s="56">
        <v>0.68704710144927539</v>
      </c>
    </row>
    <row r="134" spans="4:5" x14ac:dyDescent="0.25">
      <c r="D134" s="37" t="s">
        <v>126</v>
      </c>
      <c r="E134" s="56">
        <v>0.72070844686648494</v>
      </c>
    </row>
    <row r="135" spans="4:5" x14ac:dyDescent="0.25">
      <c r="D135" s="37" t="s">
        <v>126</v>
      </c>
      <c r="E135" s="56">
        <v>0.76442307692307687</v>
      </c>
    </row>
    <row r="136" spans="4:5" x14ac:dyDescent="0.25">
      <c r="D136" s="37" t="s">
        <v>126</v>
      </c>
      <c r="E136" s="56">
        <v>0.55330396475770927</v>
      </c>
    </row>
    <row r="137" spans="4:5" x14ac:dyDescent="0.25">
      <c r="D137" s="37" t="s">
        <v>126</v>
      </c>
      <c r="E137" s="56">
        <v>0.79326923076923073</v>
      </c>
    </row>
    <row r="138" spans="4:5" x14ac:dyDescent="0.25">
      <c r="D138" s="37" t="s">
        <v>126</v>
      </c>
      <c r="E138" s="56">
        <v>0.48364279398762161</v>
      </c>
    </row>
    <row r="139" spans="4:5" x14ac:dyDescent="0.25">
      <c r="D139" s="37" t="s">
        <v>126</v>
      </c>
      <c r="E139" s="56">
        <v>0.59733562526858619</v>
      </c>
    </row>
    <row r="140" spans="4:5" x14ac:dyDescent="0.25">
      <c r="D140" s="37" t="s">
        <v>126</v>
      </c>
      <c r="E140" s="56">
        <v>0.84111741597555645</v>
      </c>
    </row>
    <row r="141" spans="4:5" x14ac:dyDescent="0.25">
      <c r="D141" s="37" t="s">
        <v>126</v>
      </c>
      <c r="E141" s="56">
        <v>0.62903225806451613</v>
      </c>
    </row>
    <row r="142" spans="4:5" x14ac:dyDescent="0.25">
      <c r="D142" s="37" t="s">
        <v>126</v>
      </c>
      <c r="E142" s="56">
        <v>0.81203337725076852</v>
      </c>
    </row>
    <row r="143" spans="4:5" x14ac:dyDescent="0.25">
      <c r="D143" s="37" t="s">
        <v>126</v>
      </c>
      <c r="E143" s="56">
        <v>0.85359589041095885</v>
      </c>
    </row>
    <row r="144" spans="4:5" x14ac:dyDescent="0.25">
      <c r="D144" s="37" t="s">
        <v>126</v>
      </c>
      <c r="E144" s="56">
        <v>0.6346895074946467</v>
      </c>
    </row>
    <row r="145" spans="4:5" x14ac:dyDescent="0.25">
      <c r="D145" s="37" t="s">
        <v>126</v>
      </c>
      <c r="E145" s="56">
        <v>0.4971830985915493</v>
      </c>
    </row>
    <row r="146" spans="4:5" x14ac:dyDescent="0.25">
      <c r="D146" s="37" t="s">
        <v>126</v>
      </c>
      <c r="E146" s="56">
        <v>0.71923828125</v>
      </c>
    </row>
    <row r="147" spans="4:5" x14ac:dyDescent="0.25">
      <c r="D147" s="37" t="s">
        <v>126</v>
      </c>
      <c r="E147" s="56">
        <v>0.82366589327146167</v>
      </c>
    </row>
    <row r="148" spans="4:5" x14ac:dyDescent="0.25">
      <c r="D148" s="37" t="s">
        <v>126</v>
      </c>
      <c r="E148" s="56">
        <v>0.51378676470588236</v>
      </c>
    </row>
    <row r="149" spans="4:5" x14ac:dyDescent="0.25">
      <c r="D149" s="37" t="s">
        <v>126</v>
      </c>
      <c r="E149" s="56">
        <v>0.82965165675446062</v>
      </c>
    </row>
    <row r="150" spans="4:5" x14ac:dyDescent="0.25">
      <c r="D150" s="37" t="s">
        <v>126</v>
      </c>
      <c r="E150" s="56">
        <v>0.66332497911445276</v>
      </c>
    </row>
    <row r="151" spans="4:5" x14ac:dyDescent="0.25">
      <c r="D151" s="37" t="s">
        <v>126</v>
      </c>
      <c r="E151" s="56">
        <v>0.6579286635152557</v>
      </c>
    </row>
    <row r="152" spans="4:5" x14ac:dyDescent="0.25">
      <c r="D152" s="37" t="s">
        <v>126</v>
      </c>
      <c r="E152" s="56">
        <v>0.79844006568144499</v>
      </c>
    </row>
    <row r="153" spans="4:5" x14ac:dyDescent="0.25">
      <c r="D153" s="37" t="s">
        <v>126</v>
      </c>
      <c r="E153" s="56">
        <v>0.62957157784743989</v>
      </c>
    </row>
    <row r="154" spans="4:5" x14ac:dyDescent="0.25">
      <c r="D154" s="37" t="s">
        <v>126</v>
      </c>
      <c r="E154" s="56">
        <v>0.75619425173439048</v>
      </c>
    </row>
    <row r="155" spans="4:5" x14ac:dyDescent="0.25">
      <c r="D155" s="37" t="s">
        <v>126</v>
      </c>
      <c r="E155" s="56">
        <v>0.79489559164733192</v>
      </c>
    </row>
    <row r="156" spans="4:5" x14ac:dyDescent="0.25">
      <c r="D156" s="37" t="s">
        <v>126</v>
      </c>
      <c r="E156" s="56">
        <v>0.56018518518518523</v>
      </c>
    </row>
    <row r="157" spans="4:5" x14ac:dyDescent="0.25">
      <c r="D157" s="37" t="s">
        <v>126</v>
      </c>
      <c r="E157" s="56">
        <v>0.70413223140495862</v>
      </c>
    </row>
    <row r="158" spans="4:5" x14ac:dyDescent="0.25">
      <c r="D158" s="37" t="s">
        <v>126</v>
      </c>
      <c r="E158" s="56">
        <v>0.60359869138495092</v>
      </c>
    </row>
    <row r="159" spans="4:5" x14ac:dyDescent="0.25">
      <c r="D159" s="37" t="s">
        <v>126</v>
      </c>
      <c r="E159" s="56">
        <v>0.76944140197152244</v>
      </c>
    </row>
    <row r="160" spans="4:5" x14ac:dyDescent="0.25">
      <c r="D160" s="37" t="s">
        <v>126</v>
      </c>
      <c r="E160" s="56">
        <v>0.46849757673667208</v>
      </c>
    </row>
    <row r="161" spans="4:5" x14ac:dyDescent="0.25">
      <c r="D161" s="37" t="s">
        <v>126</v>
      </c>
      <c r="E161" s="56">
        <v>0.7701680672268908</v>
      </c>
    </row>
    <row r="162" spans="4:5" x14ac:dyDescent="0.25">
      <c r="D162" s="37" t="s">
        <v>126</v>
      </c>
      <c r="E162" s="56">
        <v>0.56846289752650181</v>
      </c>
    </row>
    <row r="163" spans="4:5" x14ac:dyDescent="0.25">
      <c r="D163" s="37" t="s">
        <v>126</v>
      </c>
      <c r="E163" s="56">
        <v>0.34686672550750219</v>
      </c>
    </row>
    <row r="164" spans="4:5" x14ac:dyDescent="0.25">
      <c r="D164" s="37" t="s">
        <v>126</v>
      </c>
      <c r="E164" s="56">
        <v>0.80984042553191493</v>
      </c>
    </row>
    <row r="165" spans="4:5" x14ac:dyDescent="0.25">
      <c r="D165" s="37" t="s">
        <v>126</v>
      </c>
      <c r="E165" s="56">
        <v>0.80863428808634286</v>
      </c>
    </row>
    <row r="166" spans="4:5" x14ac:dyDescent="0.25">
      <c r="D166" s="37" t="s">
        <v>126</v>
      </c>
      <c r="E166" s="56">
        <v>0.62952755905511804</v>
      </c>
    </row>
    <row r="167" spans="4:5" x14ac:dyDescent="0.25">
      <c r="D167" s="37" t="s">
        <v>126</v>
      </c>
      <c r="E167" s="56">
        <v>0.68233450842146492</v>
      </c>
    </row>
    <row r="168" spans="4:5" x14ac:dyDescent="0.25">
      <c r="D168" s="37" t="s">
        <v>126</v>
      </c>
      <c r="E168" s="56">
        <v>0.59019118869492937</v>
      </c>
    </row>
    <row r="169" spans="4:5" x14ac:dyDescent="0.25">
      <c r="D169" s="37" t="s">
        <v>126</v>
      </c>
      <c r="E169" s="56">
        <v>0.56221889055472274</v>
      </c>
    </row>
    <row r="170" spans="4:5" x14ac:dyDescent="0.25">
      <c r="D170" s="37" t="s">
        <v>126</v>
      </c>
      <c r="E170" s="56">
        <v>0.6830245368052078</v>
      </c>
    </row>
    <row r="171" spans="4:5" x14ac:dyDescent="0.25">
      <c r="D171" s="37" t="s">
        <v>126</v>
      </c>
      <c r="E171" s="56">
        <v>0.7102713178294574</v>
      </c>
    </row>
    <row r="172" spans="4:5" x14ac:dyDescent="0.25">
      <c r="D172" s="37" t="s">
        <v>126</v>
      </c>
      <c r="E172" s="56">
        <v>0.68247821878025172</v>
      </c>
    </row>
    <row r="173" spans="4:5" x14ac:dyDescent="0.25">
      <c r="D173" s="37" t="s">
        <v>126</v>
      </c>
      <c r="E173" s="56">
        <v>0.79376163873370575</v>
      </c>
    </row>
    <row r="174" spans="4:5" x14ac:dyDescent="0.25">
      <c r="D174" s="37" t="s">
        <v>126</v>
      </c>
      <c r="E174" s="56">
        <v>0.80842745438748909</v>
      </c>
    </row>
    <row r="175" spans="4:5" x14ac:dyDescent="0.25">
      <c r="D175" s="37" t="s">
        <v>126</v>
      </c>
      <c r="E175" s="56">
        <v>0.51285460992907794</v>
      </c>
    </row>
    <row r="176" spans="4:5" x14ac:dyDescent="0.25">
      <c r="D176" s="37" t="s">
        <v>126</v>
      </c>
      <c r="E176" s="56">
        <v>0.62941893539211702</v>
      </c>
    </row>
    <row r="177" spans="4:5" x14ac:dyDescent="0.25">
      <c r="D177" s="37" t="s">
        <v>126</v>
      </c>
      <c r="E177" s="56">
        <v>0.80761602538675126</v>
      </c>
    </row>
    <row r="178" spans="4:5" x14ac:dyDescent="0.25">
      <c r="D178" s="37" t="s">
        <v>126</v>
      </c>
      <c r="E178" s="56">
        <v>0.64854058376649348</v>
      </c>
    </row>
    <row r="179" spans="4:5" x14ac:dyDescent="0.25">
      <c r="D179" s="37" t="s">
        <v>126</v>
      </c>
      <c r="E179" s="56">
        <v>0.50020218358269308</v>
      </c>
    </row>
    <row r="180" spans="4:5" x14ac:dyDescent="0.25">
      <c r="D180" s="37" t="s">
        <v>126</v>
      </c>
      <c r="E180" s="56">
        <v>0.69030927835051559</v>
      </c>
    </row>
    <row r="181" spans="4:5" x14ac:dyDescent="0.25">
      <c r="D181" s="37" t="s">
        <v>126</v>
      </c>
      <c r="E181" s="56">
        <v>0.60908718788374949</v>
      </c>
    </row>
    <row r="182" spans="4:5" x14ac:dyDescent="0.25">
      <c r="D182" s="37" t="s">
        <v>126</v>
      </c>
      <c r="E182" s="56">
        <v>0.79378412431751366</v>
      </c>
    </row>
    <row r="183" spans="4:5" x14ac:dyDescent="0.25">
      <c r="D183" s="37" t="s">
        <v>126</v>
      </c>
      <c r="E183" s="56">
        <v>0.58193849746983262</v>
      </c>
    </row>
    <row r="184" spans="4:5" x14ac:dyDescent="0.25">
      <c r="D184" s="37" t="s">
        <v>126</v>
      </c>
      <c r="E184" s="56">
        <v>0.74195223260643828</v>
      </c>
    </row>
    <row r="185" spans="4:5" x14ac:dyDescent="0.25">
      <c r="D185" s="37" t="s">
        <v>126</v>
      </c>
      <c r="E185" s="56">
        <v>0.81549087321164293</v>
      </c>
    </row>
    <row r="186" spans="4:5" x14ac:dyDescent="0.25">
      <c r="D186" s="37" t="s">
        <v>126</v>
      </c>
      <c r="E186" s="56">
        <v>0.54493032196059576</v>
      </c>
    </row>
    <row r="187" spans="4:5" x14ac:dyDescent="0.25">
      <c r="D187" s="37" t="s">
        <v>126</v>
      </c>
      <c r="E187" s="56">
        <v>0.68603411513859269</v>
      </c>
    </row>
    <row r="188" spans="4:5" x14ac:dyDescent="0.25">
      <c r="D188" s="37" t="s">
        <v>126</v>
      </c>
      <c r="E188" s="56">
        <v>0.7375431672422299</v>
      </c>
    </row>
    <row r="189" spans="4:5" x14ac:dyDescent="0.25">
      <c r="D189" s="37" t="s">
        <v>126</v>
      </c>
      <c r="E189" s="56">
        <v>0.51808406647116334</v>
      </c>
    </row>
    <row r="190" spans="4:5" x14ac:dyDescent="0.25">
      <c r="D190" s="37" t="s">
        <v>126</v>
      </c>
      <c r="E190" s="56">
        <v>0.47310206133735544</v>
      </c>
    </row>
    <row r="191" spans="4:5" x14ac:dyDescent="0.25">
      <c r="D191" s="37" t="s">
        <v>126</v>
      </c>
      <c r="E191" s="56">
        <v>0.6585233441910967</v>
      </c>
    </row>
    <row r="192" spans="4:5" x14ac:dyDescent="0.25">
      <c r="D192" s="37" t="s">
        <v>126</v>
      </c>
      <c r="E192" s="56">
        <v>0.61329305135951662</v>
      </c>
    </row>
    <row r="193" spans="4:5" x14ac:dyDescent="0.25">
      <c r="D193" s="37" t="s">
        <v>126</v>
      </c>
      <c r="E193" s="56">
        <v>0.34543670264965648</v>
      </c>
    </row>
    <row r="194" spans="4:5" x14ac:dyDescent="0.25">
      <c r="D194" s="37" t="s">
        <v>126</v>
      </c>
      <c r="E194" s="56">
        <v>0.72500000000000009</v>
      </c>
    </row>
    <row r="195" spans="4:5" x14ac:dyDescent="0.25">
      <c r="D195" s="37" t="s">
        <v>126</v>
      </c>
      <c r="E195" s="56">
        <v>0.55857933579335795</v>
      </c>
    </row>
    <row r="196" spans="4:5" x14ac:dyDescent="0.25">
      <c r="D196" s="37" t="s">
        <v>126</v>
      </c>
      <c r="E196" s="56">
        <v>0.73272987136731782</v>
      </c>
    </row>
    <row r="197" spans="4:5" x14ac:dyDescent="0.25">
      <c r="D197" s="37" t="s">
        <v>126</v>
      </c>
      <c r="E197" s="56">
        <v>0.64915662650602401</v>
      </c>
    </row>
    <row r="198" spans="4:5" x14ac:dyDescent="0.25">
      <c r="D198" s="37" t="s">
        <v>126</v>
      </c>
      <c r="E198" s="56">
        <v>0.76900393184796856</v>
      </c>
    </row>
    <row r="199" spans="4:5" x14ac:dyDescent="0.25">
      <c r="D199" s="37" t="s">
        <v>126</v>
      </c>
      <c r="E199" s="56">
        <v>0.59822039698836404</v>
      </c>
    </row>
    <row r="200" spans="4:5" x14ac:dyDescent="0.25">
      <c r="D200" s="37" t="s">
        <v>126</v>
      </c>
      <c r="E200" s="56">
        <v>0.6901256732495511</v>
      </c>
    </row>
    <row r="201" spans="4:5" x14ac:dyDescent="0.25">
      <c r="D201" s="37" t="s">
        <v>126</v>
      </c>
      <c r="E201" s="56">
        <v>0.64335664335664344</v>
      </c>
    </row>
    <row r="202" spans="4:5" x14ac:dyDescent="0.25">
      <c r="D202" s="37" t="s">
        <v>126</v>
      </c>
      <c r="E202" s="56">
        <v>0.77500000000000002</v>
      </c>
    </row>
  </sheetData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workbookViewId="0">
      <selection activeCell="G24" sqref="G24"/>
    </sheetView>
  </sheetViews>
  <sheetFormatPr baseColWidth="10" defaultRowHeight="15" x14ac:dyDescent="0.25"/>
  <cols>
    <col min="1" max="1" width="41.140625" customWidth="1"/>
  </cols>
  <sheetData>
    <row r="1" spans="1:4" x14ac:dyDescent="0.25">
      <c r="A1" s="35" t="s">
        <v>127</v>
      </c>
    </row>
    <row r="3" spans="1:4" x14ac:dyDescent="0.25">
      <c r="A3" t="s">
        <v>128</v>
      </c>
    </row>
    <row r="4" spans="1:4" x14ac:dyDescent="0.25">
      <c r="A4" s="2" t="s">
        <v>129</v>
      </c>
      <c r="B4" s="2">
        <v>6.91</v>
      </c>
      <c r="C4" s="2">
        <v>8.67</v>
      </c>
      <c r="D4" s="4">
        <f>C4/(C4+B4)</f>
        <v>0.55648267008985874</v>
      </c>
    </row>
    <row r="5" spans="1:4" x14ac:dyDescent="0.25">
      <c r="D5" s="7"/>
    </row>
    <row r="6" spans="1:4" x14ac:dyDescent="0.25">
      <c r="D6" s="7"/>
    </row>
    <row r="7" spans="1:4" x14ac:dyDescent="0.25">
      <c r="B7" s="35"/>
      <c r="C7" s="35"/>
      <c r="D7" s="7"/>
    </row>
    <row r="8" spans="1:4" x14ac:dyDescent="0.25">
      <c r="A8" s="35" t="s">
        <v>130</v>
      </c>
      <c r="B8" s="35"/>
      <c r="C8" s="7"/>
    </row>
    <row r="9" spans="1:4" x14ac:dyDescent="0.25">
      <c r="D9" s="7"/>
    </row>
    <row r="10" spans="1:4" x14ac:dyDescent="0.25">
      <c r="A10" t="s">
        <v>131</v>
      </c>
      <c r="D10" s="7"/>
    </row>
    <row r="11" spans="1:4" x14ac:dyDescent="0.25">
      <c r="A11" s="2" t="s">
        <v>132</v>
      </c>
      <c r="B11" s="2">
        <v>12.34</v>
      </c>
      <c r="C11" s="2">
        <v>12.67</v>
      </c>
      <c r="D11" s="4">
        <f t="shared" ref="D11:D22" si="0">C11/(C11+B11)</f>
        <v>0.50659736105557784</v>
      </c>
    </row>
    <row r="12" spans="1:4" x14ac:dyDescent="0.25">
      <c r="D12" s="7"/>
    </row>
    <row r="13" spans="1:4" x14ac:dyDescent="0.25">
      <c r="D13" s="7"/>
    </row>
    <row r="14" spans="1:4" x14ac:dyDescent="0.25">
      <c r="D14" s="7"/>
    </row>
    <row r="15" spans="1:4" x14ac:dyDescent="0.25">
      <c r="D15" s="7"/>
    </row>
    <row r="16" spans="1:4" x14ac:dyDescent="0.25">
      <c r="A16" s="2" t="s">
        <v>133</v>
      </c>
      <c r="B16" s="2">
        <v>15.66</v>
      </c>
      <c r="C16" s="2">
        <v>9.2799999999999994</v>
      </c>
      <c r="D16" s="4">
        <f t="shared" si="0"/>
        <v>0.37209302325581395</v>
      </c>
    </row>
    <row r="17" spans="1:4" x14ac:dyDescent="0.25">
      <c r="A17" s="8"/>
      <c r="B17" s="8">
        <v>6.47</v>
      </c>
      <c r="C17" s="8">
        <v>18.46</v>
      </c>
      <c r="D17" s="9">
        <f t="shared" si="0"/>
        <v>0.74047332531087051</v>
      </c>
    </row>
    <row r="18" spans="1:4" x14ac:dyDescent="0.25">
      <c r="A18" s="8"/>
      <c r="B18" s="8">
        <v>4.92</v>
      </c>
      <c r="C18" s="8">
        <v>21.78</v>
      </c>
      <c r="D18" s="9">
        <f t="shared" si="0"/>
        <v>0.81573033707865161</v>
      </c>
    </row>
    <row r="19" spans="1:4" x14ac:dyDescent="0.25">
      <c r="D19" s="7"/>
    </row>
    <row r="20" spans="1:4" x14ac:dyDescent="0.25">
      <c r="D20" s="7"/>
    </row>
    <row r="21" spans="1:4" x14ac:dyDescent="0.25">
      <c r="A21" s="2" t="s">
        <v>134</v>
      </c>
      <c r="B21" s="2">
        <v>8.9</v>
      </c>
      <c r="C21" s="2">
        <v>26.24</v>
      </c>
      <c r="D21" s="4">
        <f t="shared" si="0"/>
        <v>0.74672737620944785</v>
      </c>
    </row>
    <row r="22" spans="1:4" x14ac:dyDescent="0.25">
      <c r="A22" s="8"/>
      <c r="B22" s="8">
        <v>8.1</v>
      </c>
      <c r="C22" s="8">
        <v>28.9</v>
      </c>
      <c r="D22" s="9">
        <f t="shared" si="0"/>
        <v>0.7810810810810811</v>
      </c>
    </row>
    <row r="23" spans="1:4" x14ac:dyDescent="0.25">
      <c r="A23" s="8"/>
      <c r="B23" s="8">
        <v>5.81</v>
      </c>
      <c r="C23" s="8">
        <v>29.7</v>
      </c>
      <c r="D23" s="9">
        <f>C23/(C23+B23)</f>
        <v>0.83638411715009864</v>
      </c>
    </row>
    <row r="24" spans="1:4" x14ac:dyDescent="0.25">
      <c r="D24" s="7"/>
    </row>
    <row r="25" spans="1:4" x14ac:dyDescent="0.25">
      <c r="D25" s="7"/>
    </row>
    <row r="26" spans="1:4" x14ac:dyDescent="0.25">
      <c r="D26" s="7"/>
    </row>
    <row r="27" spans="1:4" x14ac:dyDescent="0.25">
      <c r="A27" s="35" t="s">
        <v>135</v>
      </c>
      <c r="D27" s="7"/>
    </row>
    <row r="28" spans="1:4" x14ac:dyDescent="0.25">
      <c r="A28" s="2" t="s">
        <v>136</v>
      </c>
      <c r="B28" s="2">
        <v>5.26</v>
      </c>
      <c r="C28" s="2">
        <v>28.37</v>
      </c>
      <c r="D28" s="4">
        <f t="shared" ref="D28" si="1">C28/(C28+B28)</f>
        <v>0.84359203092476953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2"/>
  <sheetViews>
    <sheetView topLeftCell="I7" workbookViewId="0">
      <selection activeCell="T13" sqref="T13"/>
    </sheetView>
  </sheetViews>
  <sheetFormatPr baseColWidth="10" defaultRowHeight="15" x14ac:dyDescent="0.25"/>
  <cols>
    <col min="1" max="1" width="16" customWidth="1"/>
    <col min="11" max="11" width="15" customWidth="1"/>
    <col min="12" max="12" width="19.28515625" customWidth="1"/>
    <col min="15" max="15" width="18" customWidth="1"/>
    <col min="16" max="16" width="14" customWidth="1"/>
    <col min="18" max="18" width="16.140625" customWidth="1"/>
    <col min="19" max="19" width="14.140625" customWidth="1"/>
    <col min="21" max="21" width="15.42578125" customWidth="1"/>
  </cols>
  <sheetData>
    <row r="1" spans="1:22" x14ac:dyDescent="0.25">
      <c r="A1" t="s">
        <v>137</v>
      </c>
      <c r="B1" s="40">
        <f>AVERAGE(B3:B9)</f>
        <v>0.37193272454029502</v>
      </c>
      <c r="D1" t="s">
        <v>140</v>
      </c>
      <c r="E1" s="41">
        <f>AVERAGE(E3:E43)</f>
        <v>0.72867347108464831</v>
      </c>
      <c r="G1" t="s">
        <v>138</v>
      </c>
      <c r="H1" s="36" t="s">
        <v>124</v>
      </c>
      <c r="I1" s="76">
        <v>0.82694587119715501</v>
      </c>
      <c r="K1" t="s">
        <v>139</v>
      </c>
      <c r="L1" s="69" t="s">
        <v>125</v>
      </c>
      <c r="M1" s="78">
        <v>0.85019011406844103</v>
      </c>
      <c r="O1" t="s">
        <v>141</v>
      </c>
      <c r="P1" s="4">
        <v>0.55648267008985874</v>
      </c>
      <c r="R1" t="s">
        <v>142</v>
      </c>
      <c r="S1" s="9">
        <v>0.74047332531087051</v>
      </c>
      <c r="U1" t="s">
        <v>143</v>
      </c>
      <c r="V1" s="45">
        <v>0.67025641025641025</v>
      </c>
    </row>
    <row r="2" spans="1:22" x14ac:dyDescent="0.25">
      <c r="B2" s="40">
        <f>STDEV(B3:B9)</f>
        <v>0.10361140331408013</v>
      </c>
      <c r="E2" s="9">
        <f>STDEV(E3:E43)</f>
        <v>0.10333050031924645</v>
      </c>
      <c r="H2" s="36" t="s">
        <v>124</v>
      </c>
      <c r="I2" s="76">
        <v>0.69371011850501374</v>
      </c>
      <c r="L2" s="69" t="s">
        <v>125</v>
      </c>
      <c r="M2" s="78">
        <v>0.87168141592920356</v>
      </c>
      <c r="P2" s="4">
        <v>0.50659736105557784</v>
      </c>
      <c r="S2" s="9">
        <v>0.81573033707865161</v>
      </c>
      <c r="V2" s="45">
        <v>0.34035957842529446</v>
      </c>
    </row>
    <row r="3" spans="1:22" x14ac:dyDescent="0.25">
      <c r="B3" s="40">
        <v>0.2548108825481088</v>
      </c>
      <c r="E3" s="9">
        <v>0.57407407407407407</v>
      </c>
      <c r="H3" s="36" t="s">
        <v>124</v>
      </c>
      <c r="I3" s="76">
        <v>0.76728268309377134</v>
      </c>
      <c r="L3" s="69" t="s">
        <v>125</v>
      </c>
      <c r="M3" s="78">
        <v>0.55596876162142062</v>
      </c>
      <c r="P3" s="4">
        <v>0.37209302325581395</v>
      </c>
      <c r="S3" s="9">
        <v>0.7810810810810811</v>
      </c>
      <c r="V3" s="45">
        <v>0.72082810539523212</v>
      </c>
    </row>
    <row r="4" spans="1:22" x14ac:dyDescent="0.25">
      <c r="B4" s="40">
        <v>0.26362957430918599</v>
      </c>
      <c r="E4" s="9">
        <v>0.73214932946719824</v>
      </c>
      <c r="H4" s="36" t="s">
        <v>124</v>
      </c>
      <c r="I4" s="77">
        <v>0.55603448275862066</v>
      </c>
      <c r="L4" s="69" t="s">
        <v>125</v>
      </c>
      <c r="M4" s="78">
        <v>0.53519113969274734</v>
      </c>
      <c r="P4" s="4">
        <v>0.74672737620944785</v>
      </c>
      <c r="S4" s="9">
        <v>0.83638411715009864</v>
      </c>
      <c r="V4" s="45">
        <v>0.52080042127435489</v>
      </c>
    </row>
    <row r="5" spans="1:22" x14ac:dyDescent="0.25">
      <c r="B5" s="40">
        <v>0.28440965427266796</v>
      </c>
      <c r="E5" s="9">
        <v>0.80143112701252228</v>
      </c>
      <c r="H5" s="36" t="s">
        <v>124</v>
      </c>
      <c r="I5" s="77">
        <v>0.68774703557312256</v>
      </c>
      <c r="L5" s="69" t="s">
        <v>125</v>
      </c>
      <c r="M5" s="78">
        <v>0.75763016157989227</v>
      </c>
      <c r="P5" s="4">
        <v>0.84359203092476953</v>
      </c>
      <c r="V5" s="45">
        <v>0.53135313531353134</v>
      </c>
    </row>
    <row r="6" spans="1:22" x14ac:dyDescent="0.25">
      <c r="B6" s="40">
        <v>0.41593886462882096</v>
      </c>
      <c r="E6" s="9">
        <v>0.83425211319367876</v>
      </c>
      <c r="H6" s="36" t="s">
        <v>124</v>
      </c>
      <c r="I6" s="77">
        <v>0.56506238859180036</v>
      </c>
      <c r="L6" s="69" t="s">
        <v>125</v>
      </c>
      <c r="M6" s="78">
        <v>0.75650950035186482</v>
      </c>
      <c r="V6" s="45">
        <v>0.47961092405536848</v>
      </c>
    </row>
    <row r="7" spans="1:22" x14ac:dyDescent="0.25">
      <c r="B7" s="40">
        <v>0.43981481481481477</v>
      </c>
      <c r="E7" s="9">
        <v>0.71633237822349571</v>
      </c>
      <c r="H7" s="36" t="s">
        <v>124</v>
      </c>
      <c r="I7" s="77">
        <v>0.51381966470321705</v>
      </c>
      <c r="L7" s="69" t="s">
        <v>125</v>
      </c>
      <c r="M7" s="79">
        <v>0.75653975653975658</v>
      </c>
    </row>
    <row r="8" spans="1:22" x14ac:dyDescent="0.25">
      <c r="B8" s="40">
        <v>0.52014652014652019</v>
      </c>
      <c r="E8" s="9">
        <v>0.43145161290322581</v>
      </c>
      <c r="H8" s="36" t="s">
        <v>124</v>
      </c>
      <c r="I8" s="77">
        <v>0.59167065581617995</v>
      </c>
      <c r="L8" s="69" t="s">
        <v>125</v>
      </c>
      <c r="M8" s="79">
        <v>0.78417266187050361</v>
      </c>
    </row>
    <row r="9" spans="1:22" x14ac:dyDescent="0.25">
      <c r="B9" s="40">
        <v>0.42477876106194684</v>
      </c>
      <c r="E9" s="9">
        <v>0.68367346938775508</v>
      </c>
      <c r="H9" s="36" t="s">
        <v>124</v>
      </c>
      <c r="I9" s="77">
        <v>0.64535901926444839</v>
      </c>
      <c r="L9" s="69" t="s">
        <v>125</v>
      </c>
      <c r="M9" s="79">
        <v>0.77595628415300555</v>
      </c>
    </row>
    <row r="10" spans="1:22" x14ac:dyDescent="0.25">
      <c r="B10" s="40">
        <v>0.27508361204013382</v>
      </c>
      <c r="E10" s="9">
        <v>0.66415449835138951</v>
      </c>
      <c r="H10" s="36" t="s">
        <v>124</v>
      </c>
      <c r="I10" s="77">
        <v>0.4555221314997851</v>
      </c>
      <c r="L10" s="69" t="s">
        <v>125</v>
      </c>
      <c r="M10" s="79">
        <v>0.54760262159365292</v>
      </c>
    </row>
    <row r="11" spans="1:22" x14ac:dyDescent="0.25">
      <c r="B11" s="40">
        <v>0.31583969465648859</v>
      </c>
      <c r="E11" s="9">
        <v>0.81689029202841357</v>
      </c>
      <c r="H11" s="36" t="s">
        <v>124</v>
      </c>
      <c r="I11" s="77">
        <v>0.71308016877637126</v>
      </c>
      <c r="L11" s="69" t="s">
        <v>125</v>
      </c>
      <c r="M11" s="79">
        <v>0.72264836495760998</v>
      </c>
    </row>
    <row r="12" spans="1:22" x14ac:dyDescent="0.25">
      <c r="B12" s="40">
        <v>0.32256297918948529</v>
      </c>
      <c r="E12" s="9">
        <v>0.71127749181095001</v>
      </c>
      <c r="H12" s="36" t="s">
        <v>124</v>
      </c>
      <c r="I12" s="77">
        <v>0.69528795811518318</v>
      </c>
      <c r="L12" s="69" t="s">
        <v>125</v>
      </c>
      <c r="M12" s="79">
        <v>0.67091087169441721</v>
      </c>
    </row>
    <row r="13" spans="1:22" x14ac:dyDescent="0.25">
      <c r="B13" s="40">
        <v>0.3638306968790081</v>
      </c>
      <c r="E13" s="9">
        <v>0.80344332855093259</v>
      </c>
      <c r="H13" s="36" t="s">
        <v>124</v>
      </c>
      <c r="I13" s="77">
        <v>0.72065165309056067</v>
      </c>
      <c r="L13" s="69" t="s">
        <v>125</v>
      </c>
      <c r="M13" s="79">
        <v>0.72669826224328593</v>
      </c>
    </row>
    <row r="14" spans="1:22" x14ac:dyDescent="0.25">
      <c r="B14" s="40">
        <v>0.29885629040278466</v>
      </c>
      <c r="E14" s="9">
        <v>0.52961672473867594</v>
      </c>
      <c r="H14" s="36" t="s">
        <v>124</v>
      </c>
      <c r="I14" s="77">
        <v>0.54770848985725029</v>
      </c>
      <c r="L14" s="69" t="s">
        <v>125</v>
      </c>
      <c r="M14" s="79">
        <v>0.83521444695259595</v>
      </c>
    </row>
    <row r="15" spans="1:22" x14ac:dyDescent="0.25">
      <c r="B15" s="40">
        <v>0.32513110125050421</v>
      </c>
      <c r="E15" s="9">
        <v>0.90381125226860259</v>
      </c>
      <c r="L15" s="69" t="s">
        <v>125</v>
      </c>
      <c r="M15" s="79">
        <v>0.83710054559625879</v>
      </c>
    </row>
    <row r="16" spans="1:22" x14ac:dyDescent="0.25">
      <c r="B16" s="40">
        <v>0.48496605237633372</v>
      </c>
      <c r="E16" s="9">
        <v>0.82964601769911517</v>
      </c>
      <c r="L16" s="69" t="s">
        <v>125</v>
      </c>
      <c r="M16" s="79">
        <v>0.83986928104575165</v>
      </c>
    </row>
    <row r="17" spans="2:20" x14ac:dyDescent="0.25">
      <c r="B17" s="40">
        <v>0.39146666666666668</v>
      </c>
      <c r="E17" s="9">
        <v>0.87136929460580914</v>
      </c>
      <c r="L17" s="69" t="s">
        <v>125</v>
      </c>
      <c r="M17" s="79">
        <v>0.81677917068466732</v>
      </c>
    </row>
    <row r="18" spans="2:20" x14ac:dyDescent="0.25">
      <c r="B18" s="40">
        <v>0.30993071593533483</v>
      </c>
      <c r="E18" s="9">
        <v>0.80069625761531771</v>
      </c>
      <c r="L18" s="69" t="s">
        <v>125</v>
      </c>
      <c r="M18" s="79">
        <v>0.77296450939457206</v>
      </c>
    </row>
    <row r="19" spans="2:20" x14ac:dyDescent="0.25">
      <c r="B19" s="40">
        <v>0.32286995515695061</v>
      </c>
      <c r="E19" s="9">
        <v>0.73238321456848776</v>
      </c>
      <c r="L19" s="69" t="s">
        <v>125</v>
      </c>
      <c r="M19" s="79">
        <v>0.64934013054457096</v>
      </c>
    </row>
    <row r="20" spans="2:20" x14ac:dyDescent="0.25">
      <c r="E20" s="9">
        <v>0.68823124569855465</v>
      </c>
    </row>
    <row r="21" spans="2:20" x14ac:dyDescent="0.25">
      <c r="E21" s="9">
        <v>0.76567101388304581</v>
      </c>
    </row>
    <row r="22" spans="2:20" x14ac:dyDescent="0.25">
      <c r="E22" s="9">
        <v>0.85046066619418859</v>
      </c>
    </row>
    <row r="23" spans="2:20" x14ac:dyDescent="0.25">
      <c r="E23" s="9">
        <v>0.81986970684039084</v>
      </c>
    </row>
    <row r="24" spans="2:20" x14ac:dyDescent="0.25">
      <c r="E24" s="9">
        <v>0.74439178515007898</v>
      </c>
    </row>
    <row r="25" spans="2:20" x14ac:dyDescent="0.25">
      <c r="E25" s="9">
        <v>0.64302416212003122</v>
      </c>
    </row>
    <row r="26" spans="2:20" x14ac:dyDescent="0.25">
      <c r="E26" s="9">
        <v>0.88507936507936502</v>
      </c>
      <c r="I26" t="s">
        <v>144</v>
      </c>
      <c r="J26" s="4">
        <v>0.61241970021413272</v>
      </c>
      <c r="L26" t="s">
        <v>145</v>
      </c>
      <c r="M26" s="42">
        <f>AVERAGE(M27:M55)</f>
        <v>0.63558436259606377</v>
      </c>
      <c r="P26" t="s">
        <v>146</v>
      </c>
      <c r="Q26" s="4">
        <v>0.37302089930335658</v>
      </c>
      <c r="S26" t="s">
        <v>147</v>
      </c>
      <c r="T26" s="51">
        <v>0.73898858075040774</v>
      </c>
    </row>
    <row r="27" spans="2:20" x14ac:dyDescent="0.25">
      <c r="E27" s="9">
        <v>0.68122786304604488</v>
      </c>
      <c r="J27" s="4">
        <v>0.34373749499799922</v>
      </c>
      <c r="M27" s="9">
        <v>0.82855883649184658</v>
      </c>
      <c r="Q27" s="4">
        <v>0.69787985865724378</v>
      </c>
      <c r="T27" s="51">
        <v>0.46197007481296759</v>
      </c>
    </row>
    <row r="28" spans="2:20" x14ac:dyDescent="0.25">
      <c r="E28" s="9">
        <v>0.60785824345146378</v>
      </c>
      <c r="J28" s="4">
        <v>0.54166666666666663</v>
      </c>
      <c r="M28" s="9">
        <v>0.703125</v>
      </c>
      <c r="Q28" s="23">
        <v>0.51818181818181819</v>
      </c>
      <c r="T28" s="51">
        <v>0.52988047808764938</v>
      </c>
    </row>
    <row r="29" spans="2:20" x14ac:dyDescent="0.25">
      <c r="E29" s="9">
        <v>0.79210526315789476</v>
      </c>
      <c r="J29" s="4">
        <v>0.33651551312649164</v>
      </c>
      <c r="M29" s="9">
        <v>0.76335877862595425</v>
      </c>
      <c r="Q29" s="23">
        <v>0.51824431517715497</v>
      </c>
      <c r="T29" s="51">
        <v>0.33603649265078561</v>
      </c>
    </row>
    <row r="30" spans="2:20" x14ac:dyDescent="0.25">
      <c r="E30" s="9">
        <v>0.70333803479078516</v>
      </c>
      <c r="J30" s="4">
        <v>0.62664560294892047</v>
      </c>
      <c r="M30" s="9">
        <v>0.625</v>
      </c>
      <c r="Q30" s="23">
        <v>0.53648068669527893</v>
      </c>
      <c r="T30" s="50">
        <v>0.60310421286031046</v>
      </c>
    </row>
    <row r="31" spans="2:20" x14ac:dyDescent="0.25">
      <c r="E31" s="9">
        <v>0.81515650741350909</v>
      </c>
      <c r="J31" s="4">
        <v>0.53333333333333333</v>
      </c>
      <c r="M31" s="9">
        <v>0.67372473532242538</v>
      </c>
      <c r="Q31" s="23">
        <v>0.32823593664664114</v>
      </c>
    </row>
    <row r="32" spans="2:20" x14ac:dyDescent="0.25">
      <c r="E32" s="9">
        <v>0.6783542039355992</v>
      </c>
      <c r="J32" s="4">
        <v>0.35648148148148145</v>
      </c>
      <c r="M32" s="9">
        <v>0.27595628415300544</v>
      </c>
    </row>
    <row r="33" spans="5:13" x14ac:dyDescent="0.25">
      <c r="E33" s="9">
        <v>0.78931623931623929</v>
      </c>
      <c r="J33" s="4">
        <v>0.28765264586160111</v>
      </c>
      <c r="M33" s="9">
        <v>0.79828326180257514</v>
      </c>
    </row>
    <row r="34" spans="5:13" x14ac:dyDescent="0.25">
      <c r="E34" s="9">
        <v>0.69668246445497628</v>
      </c>
      <c r="M34" s="9">
        <v>0.81408140814081409</v>
      </c>
    </row>
    <row r="35" spans="5:13" x14ac:dyDescent="0.25">
      <c r="E35" s="9">
        <v>0.78381502890173416</v>
      </c>
      <c r="M35" s="9">
        <v>0.49038461538461542</v>
      </c>
    </row>
    <row r="36" spans="5:13" x14ac:dyDescent="0.25">
      <c r="E36" s="9">
        <v>0.70923261390887293</v>
      </c>
      <c r="M36" s="9">
        <v>0.41463414634146334</v>
      </c>
    </row>
    <row r="37" spans="5:13" x14ac:dyDescent="0.25">
      <c r="E37" s="9">
        <v>0.77896825396825398</v>
      </c>
      <c r="M37" s="9">
        <v>0.59036144578313254</v>
      </c>
    </row>
    <row r="38" spans="5:13" x14ac:dyDescent="0.25">
      <c r="E38" s="9">
        <v>0.76086235489220566</v>
      </c>
      <c r="M38" s="9">
        <v>0.77464788732394363</v>
      </c>
    </row>
    <row r="39" spans="5:13" x14ac:dyDescent="0.25">
      <c r="E39" s="9">
        <v>0.53110634385534783</v>
      </c>
      <c r="M39" s="9">
        <v>0.39840637450199201</v>
      </c>
    </row>
    <row r="40" spans="5:13" x14ac:dyDescent="0.25">
      <c r="E40" s="9">
        <v>0.56243329775880468</v>
      </c>
      <c r="M40" s="9">
        <v>0.85032537960954446</v>
      </c>
    </row>
    <row r="41" spans="5:13" x14ac:dyDescent="0.25">
      <c r="E41" s="9">
        <v>0.69711090400745579</v>
      </c>
      <c r="M41" s="9">
        <v>0.51882845188284521</v>
      </c>
    </row>
    <row r="42" spans="5:13" x14ac:dyDescent="0.25">
      <c r="E42" s="9">
        <v>0.76761717469682078</v>
      </c>
      <c r="M42" s="9">
        <v>0.52036199095022617</v>
      </c>
    </row>
    <row r="43" spans="5:13" x14ac:dyDescent="0.25">
      <c r="E43" s="9">
        <v>0.68704710144927539</v>
      </c>
      <c r="M43" s="9">
        <v>0.52244897959183678</v>
      </c>
    </row>
    <row r="44" spans="5:13" x14ac:dyDescent="0.25">
      <c r="E44" s="9">
        <v>0.72070844686648494</v>
      </c>
      <c r="M44" s="9">
        <v>0.77896401739818111</v>
      </c>
    </row>
    <row r="45" spans="5:13" x14ac:dyDescent="0.25">
      <c r="E45" s="9">
        <v>0.76442307692307687</v>
      </c>
      <c r="M45" s="9">
        <v>0.63610078479966958</v>
      </c>
    </row>
    <row r="46" spans="5:13" x14ac:dyDescent="0.25">
      <c r="E46" s="9">
        <v>0.55330396475770927</v>
      </c>
      <c r="M46" s="9">
        <v>0.57962529274004693</v>
      </c>
    </row>
    <row r="47" spans="5:13" x14ac:dyDescent="0.25">
      <c r="E47" s="9">
        <v>0.79326923076923073</v>
      </c>
      <c r="M47" s="9">
        <v>0.70852778956300377</v>
      </c>
    </row>
    <row r="48" spans="5:13" x14ac:dyDescent="0.25">
      <c r="E48" s="9">
        <v>0.48364279398762161</v>
      </c>
      <c r="M48" s="9">
        <v>0.79795597484276726</v>
      </c>
    </row>
    <row r="49" spans="5:16" x14ac:dyDescent="0.25">
      <c r="E49" s="9">
        <v>0.59733562526858619</v>
      </c>
      <c r="M49" s="9">
        <v>0.70468242929995362</v>
      </c>
    </row>
    <row r="50" spans="5:16" x14ac:dyDescent="0.25">
      <c r="E50" s="9">
        <v>0.84111741597555645</v>
      </c>
      <c r="M50" s="9">
        <v>0.69107551487414176</v>
      </c>
    </row>
    <row r="51" spans="5:16" x14ac:dyDescent="0.25">
      <c r="E51" s="9">
        <v>0.62903225806451613</v>
      </c>
      <c r="M51" s="9">
        <v>0.60642813826561548</v>
      </c>
    </row>
    <row r="52" spans="5:16" x14ac:dyDescent="0.25">
      <c r="E52" s="9">
        <v>0.81203337725076852</v>
      </c>
      <c r="M52" s="9">
        <v>0.4375</v>
      </c>
    </row>
    <row r="53" spans="5:16" x14ac:dyDescent="0.25">
      <c r="E53" s="9">
        <v>0.85359589041095885</v>
      </c>
      <c r="M53" s="9">
        <v>0.62080536912751672</v>
      </c>
    </row>
    <row r="54" spans="5:16" x14ac:dyDescent="0.25">
      <c r="E54" s="9">
        <v>0.6346895074946467</v>
      </c>
      <c r="M54" s="9">
        <v>0.6375996249413971</v>
      </c>
      <c r="P54">
        <v>4</v>
      </c>
    </row>
    <row r="55" spans="5:16" x14ac:dyDescent="0.25">
      <c r="E55" s="9">
        <v>0.4971830985915493</v>
      </c>
      <c r="M55" s="9">
        <v>0.67019400352733682</v>
      </c>
    </row>
    <row r="56" spans="5:16" x14ac:dyDescent="0.25">
      <c r="E56" s="9">
        <v>0.71923828125</v>
      </c>
    </row>
    <row r="57" spans="5:16" x14ac:dyDescent="0.25">
      <c r="E57" s="9">
        <v>0.82366589327146167</v>
      </c>
    </row>
    <row r="58" spans="5:16" x14ac:dyDescent="0.25">
      <c r="E58" s="9">
        <v>0.51378676470588236</v>
      </c>
    </row>
    <row r="59" spans="5:16" x14ac:dyDescent="0.25">
      <c r="E59" s="9">
        <v>0.82965165675446062</v>
      </c>
    </row>
    <row r="60" spans="5:16" x14ac:dyDescent="0.25">
      <c r="E60" s="9">
        <v>0.66332497911445276</v>
      </c>
    </row>
    <row r="61" spans="5:16" x14ac:dyDescent="0.25">
      <c r="E61" s="9">
        <v>0.6579286635152557</v>
      </c>
    </row>
    <row r="62" spans="5:16" x14ac:dyDescent="0.25">
      <c r="E62" s="9">
        <v>0.79844006568144499</v>
      </c>
    </row>
    <row r="63" spans="5:16" x14ac:dyDescent="0.25">
      <c r="E63" s="9">
        <v>0.62957157784743989</v>
      </c>
    </row>
    <row r="64" spans="5:16" x14ac:dyDescent="0.25">
      <c r="E64" s="9">
        <v>0.75619425173439048</v>
      </c>
    </row>
    <row r="65" spans="5:5" x14ac:dyDescent="0.25">
      <c r="E65" s="9">
        <v>0.79489559164733192</v>
      </c>
    </row>
    <row r="66" spans="5:5" x14ac:dyDescent="0.25">
      <c r="E66" s="9">
        <v>0.56018518518518523</v>
      </c>
    </row>
    <row r="67" spans="5:5" x14ac:dyDescent="0.25">
      <c r="E67" s="9">
        <v>0.70413223140495862</v>
      </c>
    </row>
    <row r="68" spans="5:5" x14ac:dyDescent="0.25">
      <c r="E68" s="9">
        <v>0.60359869138495092</v>
      </c>
    </row>
    <row r="69" spans="5:5" x14ac:dyDescent="0.25">
      <c r="E69" s="9">
        <v>0.76944140197152244</v>
      </c>
    </row>
    <row r="70" spans="5:5" x14ac:dyDescent="0.25">
      <c r="E70" s="9">
        <v>0.46849757673667208</v>
      </c>
    </row>
    <row r="71" spans="5:5" x14ac:dyDescent="0.25">
      <c r="E71" s="9">
        <v>0.7701680672268908</v>
      </c>
    </row>
    <row r="72" spans="5:5" x14ac:dyDescent="0.25">
      <c r="E72" s="9">
        <v>0.56846289752650181</v>
      </c>
    </row>
    <row r="73" spans="5:5" x14ac:dyDescent="0.25">
      <c r="E73" s="9">
        <v>0.34686672550750219</v>
      </c>
    </row>
    <row r="74" spans="5:5" x14ac:dyDescent="0.25">
      <c r="E74" s="9">
        <v>0.80984042553191493</v>
      </c>
    </row>
    <row r="75" spans="5:5" x14ac:dyDescent="0.25">
      <c r="E75" s="9">
        <v>0.80863428808634286</v>
      </c>
    </row>
    <row r="76" spans="5:5" x14ac:dyDescent="0.25">
      <c r="E76" s="9">
        <v>0.62952755905511804</v>
      </c>
    </row>
    <row r="77" spans="5:5" x14ac:dyDescent="0.25">
      <c r="E77" s="9">
        <v>0.68233450842146492</v>
      </c>
    </row>
    <row r="78" spans="5:5" x14ac:dyDescent="0.25">
      <c r="E78" s="9">
        <v>0.59019118869492937</v>
      </c>
    </row>
    <row r="79" spans="5:5" x14ac:dyDescent="0.25">
      <c r="E79" s="9">
        <v>0.56221889055472274</v>
      </c>
    </row>
    <row r="80" spans="5:5" x14ac:dyDescent="0.25">
      <c r="E80" s="9">
        <v>0.6830245368052078</v>
      </c>
    </row>
    <row r="81" spans="5:5" x14ac:dyDescent="0.25">
      <c r="E81" s="9">
        <v>0.7102713178294574</v>
      </c>
    </row>
    <row r="82" spans="5:5" x14ac:dyDescent="0.25">
      <c r="E82" s="9">
        <v>0.68247821878025172</v>
      </c>
    </row>
    <row r="83" spans="5:5" x14ac:dyDescent="0.25">
      <c r="E83" s="9">
        <v>0.79376163873370575</v>
      </c>
    </row>
    <row r="84" spans="5:5" x14ac:dyDescent="0.25">
      <c r="E84" s="9">
        <v>0.80842745438748909</v>
      </c>
    </row>
    <row r="85" spans="5:5" x14ac:dyDescent="0.25">
      <c r="E85" s="9">
        <v>0.51285460992907794</v>
      </c>
    </row>
    <row r="86" spans="5:5" x14ac:dyDescent="0.25">
      <c r="E86" s="9">
        <v>0.62941893539211702</v>
      </c>
    </row>
    <row r="87" spans="5:5" x14ac:dyDescent="0.25">
      <c r="E87" s="9">
        <v>0.80761602538675126</v>
      </c>
    </row>
    <row r="88" spans="5:5" x14ac:dyDescent="0.25">
      <c r="E88" s="9">
        <v>0.64854058376649348</v>
      </c>
    </row>
    <row r="89" spans="5:5" x14ac:dyDescent="0.25">
      <c r="E89" s="9">
        <v>0.50020218358269308</v>
      </c>
    </row>
    <row r="90" spans="5:5" x14ac:dyDescent="0.25">
      <c r="E90" s="9">
        <v>0.69030927835051559</v>
      </c>
    </row>
    <row r="91" spans="5:5" x14ac:dyDescent="0.25">
      <c r="E91" s="9">
        <v>0.60908718788374949</v>
      </c>
    </row>
    <row r="92" spans="5:5" x14ac:dyDescent="0.25">
      <c r="E92" s="9">
        <v>0.79378412431751366</v>
      </c>
    </row>
    <row r="93" spans="5:5" x14ac:dyDescent="0.25">
      <c r="E93" s="9">
        <v>0.58193849746983262</v>
      </c>
    </row>
    <row r="94" spans="5:5" x14ac:dyDescent="0.25">
      <c r="E94" s="9">
        <v>0.74195223260643828</v>
      </c>
    </row>
    <row r="95" spans="5:5" x14ac:dyDescent="0.25">
      <c r="E95" s="9">
        <v>0.81549087321164293</v>
      </c>
    </row>
    <row r="96" spans="5:5" x14ac:dyDescent="0.25">
      <c r="E96" s="9">
        <v>0.54493032196059576</v>
      </c>
    </row>
    <row r="97" spans="5:5" x14ac:dyDescent="0.25">
      <c r="E97" s="9">
        <v>0.68603411513859269</v>
      </c>
    </row>
    <row r="98" spans="5:5" x14ac:dyDescent="0.25">
      <c r="E98" s="9">
        <v>0.7375431672422299</v>
      </c>
    </row>
    <row r="99" spans="5:5" x14ac:dyDescent="0.25">
      <c r="E99" s="9">
        <v>0.51808406647116334</v>
      </c>
    </row>
    <row r="100" spans="5:5" x14ac:dyDescent="0.25">
      <c r="E100" s="9">
        <v>0.47310206133735544</v>
      </c>
    </row>
    <row r="101" spans="5:5" x14ac:dyDescent="0.25">
      <c r="E101" s="9">
        <v>0.6585233441910967</v>
      </c>
    </row>
    <row r="102" spans="5:5" x14ac:dyDescent="0.25">
      <c r="E102" s="9">
        <v>0.61329305135951662</v>
      </c>
    </row>
    <row r="103" spans="5:5" x14ac:dyDescent="0.25">
      <c r="E103" s="9">
        <v>0.34543670264965648</v>
      </c>
    </row>
    <row r="104" spans="5:5" x14ac:dyDescent="0.25">
      <c r="E104" s="9">
        <v>0.72500000000000009</v>
      </c>
    </row>
    <row r="105" spans="5:5" x14ac:dyDescent="0.25">
      <c r="E105" s="9">
        <v>0.55857933579335795</v>
      </c>
    </row>
    <row r="106" spans="5:5" x14ac:dyDescent="0.25">
      <c r="E106" s="9">
        <v>0.73272987136731782</v>
      </c>
    </row>
    <row r="107" spans="5:5" x14ac:dyDescent="0.25">
      <c r="E107" s="9">
        <v>0.64915662650602401</v>
      </c>
    </row>
    <row r="108" spans="5:5" x14ac:dyDescent="0.25">
      <c r="E108" s="9">
        <v>0.76900393184796856</v>
      </c>
    </row>
    <row r="109" spans="5:5" x14ac:dyDescent="0.25">
      <c r="E109" s="9">
        <v>0.59822039698836404</v>
      </c>
    </row>
    <row r="110" spans="5:5" x14ac:dyDescent="0.25">
      <c r="E110" s="9">
        <v>0.6901256732495511</v>
      </c>
    </row>
    <row r="111" spans="5:5" x14ac:dyDescent="0.25">
      <c r="E111" s="9">
        <v>0.64335664335664344</v>
      </c>
    </row>
    <row r="112" spans="5:5" x14ac:dyDescent="0.25">
      <c r="E112" s="9">
        <v>0.77500000000000002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M35:P36"/>
  <sheetViews>
    <sheetView workbookViewId="0">
      <selection activeCell="E13" sqref="E13"/>
    </sheetView>
  </sheetViews>
  <sheetFormatPr baseColWidth="10" defaultRowHeight="15" x14ac:dyDescent="0.25"/>
  <sheetData>
    <row r="35" spans="13:16" x14ac:dyDescent="0.25">
      <c r="M35" s="53">
        <v>0.69</v>
      </c>
    </row>
    <row r="36" spans="13:16" x14ac:dyDescent="0.25">
      <c r="P36" s="56">
        <v>0.35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"/>
  <sheetViews>
    <sheetView zoomScale="80" zoomScaleNormal="80" workbookViewId="0">
      <selection activeCell="G11" sqref="G11"/>
    </sheetView>
  </sheetViews>
  <sheetFormatPr baseColWidth="10" defaultRowHeight="15" x14ac:dyDescent="0.25"/>
  <sheetData>
    <row r="1" spans="1:13" x14ac:dyDescent="0.25">
      <c r="A1" t="s">
        <v>148</v>
      </c>
    </row>
    <row r="3" spans="1:13" x14ac:dyDescent="0.25">
      <c r="A3" t="s">
        <v>128</v>
      </c>
    </row>
    <row r="4" spans="1:13" x14ac:dyDescent="0.25">
      <c r="A4" s="2"/>
      <c r="B4" s="2">
        <v>16.8</v>
      </c>
      <c r="C4" s="2">
        <v>5.37</v>
      </c>
      <c r="D4" s="2">
        <f>C4/(B4+C4)</f>
        <v>0.24221921515561567</v>
      </c>
    </row>
    <row r="5" spans="1:13" x14ac:dyDescent="0.25">
      <c r="A5" s="8"/>
      <c r="B5" s="8">
        <v>4.9000000000000004</v>
      </c>
      <c r="C5" s="8">
        <v>19.3</v>
      </c>
      <c r="D5" s="8">
        <f t="shared" ref="D5:D16" si="0">C5/(B5+C5)</f>
        <v>0.79752066115702469</v>
      </c>
    </row>
    <row r="6" spans="1:13" x14ac:dyDescent="0.25">
      <c r="A6" s="8"/>
      <c r="B6" s="8">
        <v>3.51</v>
      </c>
      <c r="C6" s="8">
        <v>20.6</v>
      </c>
      <c r="D6" s="8">
        <f t="shared" si="0"/>
        <v>0.85441725425134807</v>
      </c>
    </row>
    <row r="7" spans="1:13" x14ac:dyDescent="0.25">
      <c r="A7" s="8"/>
      <c r="B7" s="8">
        <v>9.19</v>
      </c>
      <c r="C7" s="8">
        <v>15</v>
      </c>
      <c r="D7" s="8">
        <f t="shared" si="0"/>
        <v>0.62009094667217868</v>
      </c>
    </row>
    <row r="8" spans="1:13" x14ac:dyDescent="0.25">
      <c r="D8" s="3"/>
    </row>
    <row r="9" spans="1:13" x14ac:dyDescent="0.25">
      <c r="A9" t="s">
        <v>42</v>
      </c>
      <c r="D9" s="3"/>
    </row>
    <row r="10" spans="1:13" x14ac:dyDescent="0.25">
      <c r="A10" s="2"/>
      <c r="B10" s="2">
        <v>4.1500000000000004</v>
      </c>
      <c r="C10" s="2">
        <v>18.8</v>
      </c>
      <c r="D10" s="2">
        <f t="shared" si="0"/>
        <v>0.81917211328976025</v>
      </c>
    </row>
    <row r="11" spans="1:13" x14ac:dyDescent="0.25">
      <c r="A11" s="2"/>
      <c r="B11" s="2">
        <v>15.16</v>
      </c>
      <c r="C11" s="2">
        <v>6.69</v>
      </c>
      <c r="D11" s="2">
        <f t="shared" si="0"/>
        <v>0.30617848970251715</v>
      </c>
    </row>
    <row r="12" spans="1:13" x14ac:dyDescent="0.25">
      <c r="A12" s="8"/>
      <c r="B12" s="8">
        <v>5.65</v>
      </c>
      <c r="C12" s="8">
        <v>10</v>
      </c>
      <c r="D12" s="8">
        <f t="shared" si="0"/>
        <v>0.63897763578274758</v>
      </c>
      <c r="K12" s="4">
        <v>0.24221921515561567</v>
      </c>
      <c r="M12" s="9">
        <v>0.79752066115702469</v>
      </c>
    </row>
    <row r="13" spans="1:13" x14ac:dyDescent="0.25">
      <c r="A13" s="8"/>
      <c r="B13" s="8">
        <v>8.59</v>
      </c>
      <c r="C13" s="8">
        <v>7.41</v>
      </c>
      <c r="D13" s="8">
        <f t="shared" si="0"/>
        <v>0.46312500000000001</v>
      </c>
      <c r="K13" s="4">
        <v>0.81917211328976025</v>
      </c>
      <c r="M13" s="9">
        <v>0.85441725425134807</v>
      </c>
    </row>
    <row r="14" spans="1:13" x14ac:dyDescent="0.25">
      <c r="A14" s="8"/>
      <c r="B14" s="8">
        <v>13.7</v>
      </c>
      <c r="C14" s="8">
        <v>8.16</v>
      </c>
      <c r="D14" s="8">
        <f t="shared" si="0"/>
        <v>0.37328453796889299</v>
      </c>
      <c r="K14" s="4">
        <v>0.30617848970251715</v>
      </c>
      <c r="M14" s="9">
        <v>0.62009094667217868</v>
      </c>
    </row>
    <row r="15" spans="1:13" x14ac:dyDescent="0.25">
      <c r="A15" s="8"/>
      <c r="B15" s="8">
        <v>3.23</v>
      </c>
      <c r="C15" s="8">
        <v>22.6</v>
      </c>
      <c r="D15" s="8">
        <f t="shared" si="0"/>
        <v>0.87495160665892369</v>
      </c>
      <c r="K15" s="83">
        <v>0.59257937923653226</v>
      </c>
      <c r="M15" s="9">
        <v>0.63897763578274758</v>
      </c>
    </row>
    <row r="16" spans="1:13" x14ac:dyDescent="0.25">
      <c r="A16" s="8"/>
      <c r="B16" s="8">
        <v>6.65</v>
      </c>
      <c r="C16" s="8">
        <v>9.49</v>
      </c>
      <c r="D16" s="8">
        <f t="shared" si="0"/>
        <v>0.58798017348203224</v>
      </c>
      <c r="K16" s="4">
        <v>0.54395604395604402</v>
      </c>
      <c r="M16" s="9">
        <v>0.46312500000000001</v>
      </c>
    </row>
    <row r="17" spans="1:13" x14ac:dyDescent="0.25">
      <c r="M17" s="9">
        <v>0.37328453796889299</v>
      </c>
    </row>
    <row r="18" spans="1:13" x14ac:dyDescent="0.25">
      <c r="M18" s="9">
        <v>0.87495160665892369</v>
      </c>
    </row>
    <row r="19" spans="1:13" x14ac:dyDescent="0.25">
      <c r="M19" s="9">
        <v>0.58798017348203224</v>
      </c>
    </row>
    <row r="20" spans="1:13" x14ac:dyDescent="0.25">
      <c r="A20" t="s">
        <v>149</v>
      </c>
      <c r="M20" s="9">
        <v>0.72181551976573932</v>
      </c>
    </row>
    <row r="21" spans="1:13" x14ac:dyDescent="0.25">
      <c r="M21" s="9">
        <v>0.74605055292259082</v>
      </c>
    </row>
    <row r="22" spans="1:13" x14ac:dyDescent="0.25">
      <c r="A22" t="s">
        <v>150</v>
      </c>
      <c r="M22" s="9">
        <v>0.82489451476793252</v>
      </c>
    </row>
    <row r="23" spans="1:13" x14ac:dyDescent="0.25">
      <c r="A23" s="2"/>
      <c r="B23" s="2">
        <v>11.42</v>
      </c>
      <c r="C23" s="2">
        <v>16.61</v>
      </c>
      <c r="D23" s="82">
        <f t="shared" ref="D23:D27" si="1">C23/(B23+C23)</f>
        <v>0.59257937923653226</v>
      </c>
      <c r="M23" s="9">
        <v>0.84571016582552272</v>
      </c>
    </row>
    <row r="24" spans="1:13" x14ac:dyDescent="0.25">
      <c r="A24" s="8"/>
      <c r="B24" s="8">
        <v>7.6</v>
      </c>
      <c r="C24" s="8">
        <v>19.72</v>
      </c>
      <c r="D24" s="8">
        <f t="shared" si="1"/>
        <v>0.72181551976573932</v>
      </c>
      <c r="M24" s="9">
        <v>0.53663793103448276</v>
      </c>
    </row>
    <row r="25" spans="1:13" x14ac:dyDescent="0.25">
      <c r="A25" s="8"/>
      <c r="B25" s="8">
        <v>6.43</v>
      </c>
      <c r="C25" s="8">
        <v>18.89</v>
      </c>
      <c r="D25" s="8">
        <f t="shared" si="1"/>
        <v>0.74605055292259082</v>
      </c>
      <c r="M25" s="9">
        <v>0.88637316561844859</v>
      </c>
    </row>
    <row r="26" spans="1:13" x14ac:dyDescent="0.25">
      <c r="A26" s="8"/>
      <c r="B26" s="8">
        <v>4.9800000000000004</v>
      </c>
      <c r="C26" s="8">
        <v>23.46</v>
      </c>
      <c r="D26" s="8">
        <f t="shared" si="1"/>
        <v>0.82489451476793252</v>
      </c>
      <c r="M26" s="9">
        <v>0.62653898768809846</v>
      </c>
    </row>
    <row r="27" spans="1:13" x14ac:dyDescent="0.25">
      <c r="A27" s="8"/>
      <c r="B27" s="8">
        <v>4.28</v>
      </c>
      <c r="C27" s="8">
        <v>23.46</v>
      </c>
      <c r="D27" s="8">
        <f t="shared" si="1"/>
        <v>0.84571016582552272</v>
      </c>
      <c r="M27" s="9">
        <v>0.88781498101484291</v>
      </c>
    </row>
    <row r="28" spans="1:13" x14ac:dyDescent="0.25">
      <c r="M28" s="9">
        <v>0.81962481962481959</v>
      </c>
    </row>
    <row r="29" spans="1:13" x14ac:dyDescent="0.25">
      <c r="A29" t="s">
        <v>151</v>
      </c>
      <c r="M29" s="9">
        <v>0.81528189910979232</v>
      </c>
    </row>
    <row r="30" spans="1:13" x14ac:dyDescent="0.25">
      <c r="B30" s="24">
        <v>10.79</v>
      </c>
      <c r="C30" s="24">
        <v>12.87</v>
      </c>
      <c r="D30" s="2">
        <f t="shared" ref="D30:D36" si="2">C30/(B30+C30)</f>
        <v>0.54395604395604402</v>
      </c>
    </row>
    <row r="31" spans="1:13" x14ac:dyDescent="0.25">
      <c r="B31" s="8">
        <v>10.75</v>
      </c>
      <c r="C31" s="8">
        <v>12.45</v>
      </c>
      <c r="D31" s="8">
        <f t="shared" si="2"/>
        <v>0.53663793103448276</v>
      </c>
    </row>
    <row r="32" spans="1:13" x14ac:dyDescent="0.25">
      <c r="B32" s="8">
        <v>2.71</v>
      </c>
      <c r="C32" s="8">
        <v>21.14</v>
      </c>
      <c r="D32" s="8">
        <f t="shared" si="2"/>
        <v>0.88637316561844859</v>
      </c>
    </row>
    <row r="33" spans="2:4" x14ac:dyDescent="0.25">
      <c r="B33" s="8">
        <v>8.19</v>
      </c>
      <c r="C33" s="8">
        <v>13.74</v>
      </c>
      <c r="D33" s="8">
        <f t="shared" si="2"/>
        <v>0.62653898768809846</v>
      </c>
    </row>
    <row r="34" spans="2:4" x14ac:dyDescent="0.25">
      <c r="B34" s="8">
        <v>3.25</v>
      </c>
      <c r="C34" s="8">
        <v>25.72</v>
      </c>
      <c r="D34" s="8">
        <f t="shared" si="2"/>
        <v>0.88781498101484291</v>
      </c>
    </row>
    <row r="35" spans="2:4" x14ac:dyDescent="0.25">
      <c r="B35" s="8">
        <v>5</v>
      </c>
      <c r="C35" s="8">
        <v>22.72</v>
      </c>
      <c r="D35" s="8">
        <f t="shared" si="2"/>
        <v>0.81962481962481959</v>
      </c>
    </row>
    <row r="36" spans="2:4" x14ac:dyDescent="0.25">
      <c r="B36" s="8">
        <v>4.9800000000000004</v>
      </c>
      <c r="C36" s="8">
        <v>21.98</v>
      </c>
      <c r="D36" s="8">
        <f t="shared" si="2"/>
        <v>0.81528189910979232</v>
      </c>
    </row>
  </sheetData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"/>
  <sheetViews>
    <sheetView tabSelected="1" workbookViewId="0">
      <selection activeCell="D30" sqref="D30"/>
    </sheetView>
  </sheetViews>
  <sheetFormatPr baseColWidth="10" defaultRowHeight="15" x14ac:dyDescent="0.25"/>
  <cols>
    <col min="1" max="1" width="47.85546875" customWidth="1"/>
    <col min="2" max="2" width="38.85546875" customWidth="1"/>
  </cols>
  <sheetData>
    <row r="1" spans="1:2" x14ac:dyDescent="0.25">
      <c r="A1" s="91" t="s">
        <v>158</v>
      </c>
    </row>
    <row r="3" spans="1:2" x14ac:dyDescent="0.25">
      <c r="A3" s="90" t="s">
        <v>159</v>
      </c>
    </row>
    <row r="4" spans="1:2" x14ac:dyDescent="0.25">
      <c r="A4" s="2">
        <v>8.14</v>
      </c>
      <c r="B4" s="2">
        <v>17.8</v>
      </c>
    </row>
    <row r="5" spans="1:2" x14ac:dyDescent="0.25">
      <c r="A5" s="2">
        <v>9.41</v>
      </c>
      <c r="B5" s="2">
        <v>17.93</v>
      </c>
    </row>
    <row r="6" spans="1:2" x14ac:dyDescent="0.25">
      <c r="A6" s="89">
        <v>7.16</v>
      </c>
      <c r="B6" s="89">
        <v>19.3</v>
      </c>
    </row>
    <row r="7" spans="1:2" x14ac:dyDescent="0.25">
      <c r="A7" s="89">
        <v>4.57</v>
      </c>
      <c r="B7" s="89">
        <v>23.25</v>
      </c>
    </row>
    <row r="8" spans="1:2" x14ac:dyDescent="0.25">
      <c r="A8" s="89">
        <v>7.22</v>
      </c>
      <c r="B8" s="89">
        <v>19.7</v>
      </c>
    </row>
    <row r="11" spans="1:2" x14ac:dyDescent="0.25">
      <c r="A11" s="90" t="s">
        <v>160</v>
      </c>
    </row>
    <row r="12" spans="1:2" x14ac:dyDescent="0.25">
      <c r="A12" s="2">
        <v>10.88</v>
      </c>
      <c r="B12" s="2">
        <v>10.79</v>
      </c>
    </row>
    <row r="13" spans="1:2" x14ac:dyDescent="0.25">
      <c r="A13" s="89">
        <v>5</v>
      </c>
      <c r="B13" s="89">
        <v>17.510000000000002</v>
      </c>
    </row>
    <row r="14" spans="1:2" x14ac:dyDescent="0.25">
      <c r="A14" s="89">
        <v>7.62</v>
      </c>
      <c r="B14" s="89">
        <v>15.17</v>
      </c>
    </row>
    <row r="15" spans="1:2" x14ac:dyDescent="0.25">
      <c r="A15" s="89">
        <v>6.1</v>
      </c>
      <c r="B15" s="89">
        <v>16.82</v>
      </c>
    </row>
    <row r="16" spans="1:2" x14ac:dyDescent="0.25">
      <c r="A16" s="89">
        <v>10.92</v>
      </c>
      <c r="B16" s="89">
        <v>10.79</v>
      </c>
    </row>
    <row r="17" spans="1:2" x14ac:dyDescent="0.25">
      <c r="A17" s="89">
        <v>3.32</v>
      </c>
      <c r="B17" s="89">
        <v>17.64</v>
      </c>
    </row>
    <row r="20" spans="1:2" x14ac:dyDescent="0.25">
      <c r="A20" s="90" t="s">
        <v>162</v>
      </c>
    </row>
    <row r="21" spans="1:2" x14ac:dyDescent="0.25">
      <c r="A21" s="2">
        <v>8.14</v>
      </c>
      <c r="B21" s="2">
        <v>19.059999999999999</v>
      </c>
    </row>
    <row r="22" spans="1:2" x14ac:dyDescent="0.25">
      <c r="A22" s="89">
        <v>6.3</v>
      </c>
      <c r="B22" s="89">
        <v>19.170000000000002</v>
      </c>
    </row>
    <row r="23" spans="1:2" x14ac:dyDescent="0.25">
      <c r="A23" s="89">
        <v>3.12</v>
      </c>
      <c r="B23" s="89">
        <v>23.69</v>
      </c>
    </row>
    <row r="24" spans="1:2" x14ac:dyDescent="0.25">
      <c r="A24" s="89">
        <v>6.44</v>
      </c>
      <c r="B24" s="89">
        <v>20.41</v>
      </c>
    </row>
    <row r="28" spans="1:2" x14ac:dyDescent="0.25">
      <c r="A28" s="91" t="s">
        <v>161</v>
      </c>
    </row>
    <row r="29" spans="1:2" x14ac:dyDescent="0.25">
      <c r="A29" s="90" t="s">
        <v>163</v>
      </c>
    </row>
    <row r="30" spans="1:2" x14ac:dyDescent="0.25">
      <c r="A30" s="2">
        <v>13.21</v>
      </c>
      <c r="B30" s="2">
        <v>11.46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3"/>
  <sheetViews>
    <sheetView topLeftCell="C25" workbookViewId="0">
      <selection activeCell="H39" sqref="H39"/>
    </sheetView>
  </sheetViews>
  <sheetFormatPr baseColWidth="10" defaultRowHeight="15" x14ac:dyDescent="0.25"/>
  <cols>
    <col min="1" max="1" width="17" customWidth="1"/>
    <col min="4" max="4" width="11.42578125" customWidth="1"/>
  </cols>
  <sheetData>
    <row r="1" spans="6:10" x14ac:dyDescent="0.25">
      <c r="J1" t="s">
        <v>0</v>
      </c>
    </row>
    <row r="2" spans="6:10" x14ac:dyDescent="0.25">
      <c r="J2" t="s">
        <v>10</v>
      </c>
    </row>
    <row r="10" spans="6:10" x14ac:dyDescent="0.25">
      <c r="F10" s="6">
        <f>AVERAGE('RNAi Koi'!D4:D12,'RNAi Koi'!D16:D23)</f>
        <v>0.62132279858271866</v>
      </c>
    </row>
    <row r="33" spans="1:15" ht="15.75" thickBot="1" x14ac:dyDescent="0.3">
      <c r="G33" s="6">
        <f>AVERAGE(G36:G42)</f>
        <v>0.51325384776594707</v>
      </c>
      <c r="I33" s="6">
        <f>AVERAGE(I36:I54)</f>
        <v>0.59371277029332803</v>
      </c>
    </row>
    <row r="34" spans="1:15" x14ac:dyDescent="0.25">
      <c r="A34" s="10"/>
      <c r="B34" s="11"/>
      <c r="C34" s="11"/>
      <c r="D34" s="12"/>
      <c r="G34" s="33">
        <f>STDEV(G36:G42)</f>
        <v>0.18235321432016718</v>
      </c>
      <c r="I34" s="33">
        <f>STDEV(I36:I54)</f>
        <v>0.18205798187702665</v>
      </c>
    </row>
    <row r="35" spans="1:15" x14ac:dyDescent="0.25">
      <c r="A35" s="13" t="s">
        <v>22</v>
      </c>
      <c r="B35" s="14"/>
      <c r="C35" s="14"/>
      <c r="D35" s="15"/>
      <c r="L35" t="s">
        <v>38</v>
      </c>
      <c r="M35" t="s">
        <v>39</v>
      </c>
      <c r="N35" t="s">
        <v>36</v>
      </c>
      <c r="O35" t="s">
        <v>37</v>
      </c>
    </row>
    <row r="36" spans="1:15" x14ac:dyDescent="0.25">
      <c r="A36" s="16" t="s">
        <v>6</v>
      </c>
      <c r="B36" s="17">
        <v>6.31</v>
      </c>
      <c r="C36" s="17">
        <v>16.399999999999999</v>
      </c>
      <c r="D36" s="18">
        <f>C36/(B36+C36)</f>
        <v>0.72214883311316602</v>
      </c>
      <c r="F36">
        <v>1</v>
      </c>
      <c r="G36" s="18">
        <v>0.72214883311316602</v>
      </c>
      <c r="H36">
        <v>36</v>
      </c>
      <c r="I36" s="27">
        <v>0.24468566259611038</v>
      </c>
      <c r="K36" t="s">
        <v>31</v>
      </c>
      <c r="L36">
        <v>0</v>
      </c>
      <c r="M36">
        <v>0</v>
      </c>
      <c r="N36">
        <v>0</v>
      </c>
      <c r="O36">
        <v>0</v>
      </c>
    </row>
    <row r="37" spans="1:15" x14ac:dyDescent="0.25">
      <c r="A37" s="25" t="s">
        <v>5</v>
      </c>
      <c r="B37" s="26">
        <v>2.48</v>
      </c>
      <c r="C37" s="26">
        <v>21.6</v>
      </c>
      <c r="D37" s="27">
        <f t="shared" ref="D37:D39" si="0">C37/(B37+C37)</f>
        <v>0.89700996677740863</v>
      </c>
      <c r="F37">
        <v>2</v>
      </c>
      <c r="G37" s="18">
        <v>0.62934362934362942</v>
      </c>
      <c r="H37">
        <v>30</v>
      </c>
      <c r="I37" s="27">
        <v>0.29936305732484075</v>
      </c>
      <c r="K37" t="s">
        <v>32</v>
      </c>
      <c r="L37">
        <v>3</v>
      </c>
      <c r="M37">
        <v>0</v>
      </c>
      <c r="N37">
        <v>2</v>
      </c>
      <c r="O37">
        <v>1</v>
      </c>
    </row>
    <row r="38" spans="1:15" x14ac:dyDescent="0.25">
      <c r="A38" s="25" t="s">
        <v>5</v>
      </c>
      <c r="B38" s="26">
        <v>10.9</v>
      </c>
      <c r="C38" s="26">
        <v>12.6</v>
      </c>
      <c r="D38" s="27">
        <f t="shared" si="0"/>
        <v>0.53617021276595744</v>
      </c>
      <c r="F38">
        <v>3</v>
      </c>
      <c r="G38" s="18">
        <v>0.47151681537405626</v>
      </c>
      <c r="H38">
        <v>38</v>
      </c>
      <c r="I38" s="27">
        <v>0.44016435541859272</v>
      </c>
      <c r="K38" t="s">
        <v>33</v>
      </c>
      <c r="L38">
        <v>3</v>
      </c>
      <c r="M38">
        <v>5</v>
      </c>
      <c r="N38">
        <v>2</v>
      </c>
      <c r="O38">
        <v>10</v>
      </c>
    </row>
    <row r="39" spans="1:15" x14ac:dyDescent="0.25">
      <c r="A39" s="25" t="s">
        <v>5</v>
      </c>
      <c r="B39" s="26">
        <v>5.54</v>
      </c>
      <c r="C39" s="26">
        <v>18.7</v>
      </c>
      <c r="D39" s="27">
        <f t="shared" si="0"/>
        <v>0.77145214521452143</v>
      </c>
      <c r="F39">
        <v>4</v>
      </c>
      <c r="G39" s="18">
        <v>0.23561528769424614</v>
      </c>
      <c r="H39">
        <v>24</v>
      </c>
      <c r="I39" s="27">
        <v>0.45736434108527135</v>
      </c>
      <c r="K39" t="s">
        <v>34</v>
      </c>
      <c r="L39">
        <v>1</v>
      </c>
      <c r="M39">
        <v>24</v>
      </c>
      <c r="N39">
        <v>3</v>
      </c>
      <c r="O39">
        <v>4</v>
      </c>
    </row>
    <row r="40" spans="1:15" x14ac:dyDescent="0.25">
      <c r="A40" s="13"/>
      <c r="B40" s="14"/>
      <c r="C40" s="14"/>
      <c r="D40" s="15"/>
      <c r="F40">
        <v>5</v>
      </c>
      <c r="G40" s="18">
        <v>0.32085561497326204</v>
      </c>
      <c r="H40">
        <v>26</v>
      </c>
      <c r="I40" s="27">
        <v>0.49347568208778175</v>
      </c>
      <c r="K40" t="s">
        <v>35</v>
      </c>
      <c r="L40">
        <v>0</v>
      </c>
      <c r="M40">
        <v>12</v>
      </c>
      <c r="N40">
        <v>0</v>
      </c>
      <c r="O40">
        <v>3</v>
      </c>
    </row>
    <row r="41" spans="1:15" x14ac:dyDescent="0.25">
      <c r="A41" s="13"/>
      <c r="B41" s="14"/>
      <c r="C41" s="14"/>
      <c r="D41" s="15"/>
      <c r="F41">
        <v>6</v>
      </c>
      <c r="G41" s="18">
        <v>0.53913945049248324</v>
      </c>
      <c r="H41">
        <v>35</v>
      </c>
      <c r="I41" s="27">
        <v>0.51334702258726894</v>
      </c>
    </row>
    <row r="42" spans="1:15" x14ac:dyDescent="0.25">
      <c r="A42" s="13" t="s">
        <v>23</v>
      </c>
      <c r="B42" s="14"/>
      <c r="C42" s="14"/>
      <c r="D42" s="15"/>
      <c r="F42">
        <v>7</v>
      </c>
      <c r="G42" s="18">
        <v>0.67415730337078661</v>
      </c>
      <c r="H42">
        <v>34</v>
      </c>
      <c r="I42" s="27">
        <v>0.51627906976744187</v>
      </c>
    </row>
    <row r="43" spans="1:15" x14ac:dyDescent="0.25">
      <c r="A43" s="16" t="s">
        <v>6</v>
      </c>
      <c r="B43" s="17">
        <v>9.6</v>
      </c>
      <c r="C43" s="17">
        <v>16.3</v>
      </c>
      <c r="D43" s="18">
        <f>C43/(B43+C43)</f>
        <v>0.62934362934362942</v>
      </c>
      <c r="G43" s="5"/>
      <c r="H43">
        <v>25</v>
      </c>
      <c r="I43" s="27">
        <v>0.52698781195589084</v>
      </c>
    </row>
    <row r="44" spans="1:15" x14ac:dyDescent="0.25">
      <c r="A44" s="25" t="s">
        <v>5</v>
      </c>
      <c r="B44" s="26">
        <v>3.44</v>
      </c>
      <c r="C44" s="26">
        <v>21.8</v>
      </c>
      <c r="D44" s="27">
        <f t="shared" ref="D44:D45" si="1">C44/(B44+C44)</f>
        <v>0.86370839936608557</v>
      </c>
      <c r="G44" s="5"/>
      <c r="H44">
        <v>21</v>
      </c>
      <c r="I44" s="27">
        <v>0.53617021276595744</v>
      </c>
    </row>
    <row r="45" spans="1:15" x14ac:dyDescent="0.25">
      <c r="A45" s="25" t="s">
        <v>5</v>
      </c>
      <c r="B45" s="26">
        <v>14</v>
      </c>
      <c r="C45" s="26">
        <v>11.8</v>
      </c>
      <c r="D45" s="27">
        <f t="shared" si="1"/>
        <v>0.45736434108527135</v>
      </c>
      <c r="G45" s="5"/>
      <c r="H45">
        <v>27</v>
      </c>
      <c r="I45" s="27">
        <v>0.54972513743128437</v>
      </c>
    </row>
    <row r="46" spans="1:15" x14ac:dyDescent="0.25">
      <c r="A46" s="13"/>
      <c r="B46" s="14"/>
      <c r="C46" s="14"/>
      <c r="D46" s="15"/>
      <c r="G46" s="5"/>
      <c r="H46">
        <v>37</v>
      </c>
      <c r="I46" s="27">
        <v>0.56029882604055492</v>
      </c>
    </row>
    <row r="47" spans="1:15" x14ac:dyDescent="0.25">
      <c r="A47" s="13" t="s">
        <v>30</v>
      </c>
      <c r="B47" s="14"/>
      <c r="C47" s="14"/>
      <c r="D47" s="15"/>
      <c r="G47" s="5"/>
      <c r="H47">
        <v>28</v>
      </c>
      <c r="I47" s="27">
        <v>0.58506224066390033</v>
      </c>
    </row>
    <row r="48" spans="1:15" x14ac:dyDescent="0.25">
      <c r="A48" s="16" t="s">
        <v>6</v>
      </c>
      <c r="B48" s="17">
        <v>7.7</v>
      </c>
      <c r="C48" s="17">
        <v>6.87</v>
      </c>
      <c r="D48" s="18">
        <f>C48/(B48+C48)</f>
        <v>0.47151681537405626</v>
      </c>
      <c r="G48" s="5"/>
      <c r="H48">
        <v>29</v>
      </c>
      <c r="I48" s="27">
        <v>0.67664670658682624</v>
      </c>
    </row>
    <row r="49" spans="1:9" x14ac:dyDescent="0.25">
      <c r="A49" s="25" t="s">
        <v>5</v>
      </c>
      <c r="B49" s="26">
        <v>8.15</v>
      </c>
      <c r="C49" s="26">
        <v>9.08</v>
      </c>
      <c r="D49" s="27">
        <f t="shared" ref="D49:D50" si="2">C49/(B49+C49)</f>
        <v>0.52698781195589084</v>
      </c>
      <c r="H49">
        <v>33</v>
      </c>
      <c r="I49" s="27">
        <v>0.76368876080691639</v>
      </c>
    </row>
    <row r="50" spans="1:9" x14ac:dyDescent="0.25">
      <c r="A50" s="25" t="s">
        <v>5</v>
      </c>
      <c r="B50" s="26">
        <v>8.5399999999999991</v>
      </c>
      <c r="C50" s="26">
        <v>8.32</v>
      </c>
      <c r="D50" s="27">
        <f t="shared" si="2"/>
        <v>0.49347568208778175</v>
      </c>
      <c r="H50">
        <v>32</v>
      </c>
      <c r="I50" s="27">
        <v>0.76740881099005209</v>
      </c>
    </row>
    <row r="51" spans="1:9" x14ac:dyDescent="0.25">
      <c r="A51" s="13"/>
      <c r="B51" s="14"/>
      <c r="C51" s="14"/>
      <c r="D51" s="15"/>
      <c r="H51">
        <v>22</v>
      </c>
      <c r="I51" s="27">
        <v>0.77145214521452143</v>
      </c>
    </row>
    <row r="52" spans="1:9" x14ac:dyDescent="0.25">
      <c r="A52" s="13"/>
      <c r="B52" s="14"/>
      <c r="C52" s="14"/>
      <c r="D52" s="15"/>
      <c r="H52">
        <v>31</v>
      </c>
      <c r="I52" s="27">
        <v>0.81770442610652661</v>
      </c>
    </row>
    <row r="53" spans="1:9" x14ac:dyDescent="0.25">
      <c r="A53" s="13" t="s">
        <v>29</v>
      </c>
      <c r="B53" s="14"/>
      <c r="C53" s="14"/>
      <c r="D53" s="15"/>
      <c r="I53" s="27">
        <v>0.86370839936608557</v>
      </c>
    </row>
    <row r="54" spans="1:9" x14ac:dyDescent="0.25">
      <c r="A54" s="16" t="s">
        <v>6</v>
      </c>
      <c r="B54" s="17">
        <v>18.2</v>
      </c>
      <c r="C54" s="17">
        <v>5.61</v>
      </c>
      <c r="D54" s="18">
        <f>C54/(B54+C54)</f>
        <v>0.23561528769424614</v>
      </c>
      <c r="I54" s="27">
        <v>0.89700996677740863</v>
      </c>
    </row>
    <row r="55" spans="1:9" x14ac:dyDescent="0.25">
      <c r="A55" s="25" t="s">
        <v>5</v>
      </c>
      <c r="B55" s="26">
        <v>9.01</v>
      </c>
      <c r="C55" s="26">
        <v>11</v>
      </c>
      <c r="D55" s="27">
        <f t="shared" ref="D55:D59" si="3">C55/(B55+C55)</f>
        <v>0.54972513743128437</v>
      </c>
    </row>
    <row r="56" spans="1:9" x14ac:dyDescent="0.25">
      <c r="A56" s="25" t="s">
        <v>5</v>
      </c>
      <c r="B56" s="26">
        <v>10</v>
      </c>
      <c r="C56" s="26">
        <v>14.1</v>
      </c>
      <c r="D56" s="27">
        <f t="shared" si="3"/>
        <v>0.58506224066390033</v>
      </c>
    </row>
    <row r="57" spans="1:9" x14ac:dyDescent="0.25">
      <c r="A57" s="25" t="s">
        <v>5</v>
      </c>
      <c r="B57" s="26">
        <v>5.4</v>
      </c>
      <c r="C57" s="26">
        <v>11.3</v>
      </c>
      <c r="D57" s="27">
        <f t="shared" si="3"/>
        <v>0.67664670658682624</v>
      </c>
    </row>
    <row r="58" spans="1:9" x14ac:dyDescent="0.25">
      <c r="A58" s="25" t="s">
        <v>5</v>
      </c>
      <c r="B58" s="26">
        <v>15.4</v>
      </c>
      <c r="C58" s="26">
        <v>6.58</v>
      </c>
      <c r="D58" s="27">
        <f t="shared" si="3"/>
        <v>0.29936305732484075</v>
      </c>
    </row>
    <row r="59" spans="1:9" x14ac:dyDescent="0.25">
      <c r="A59" s="25" t="s">
        <v>5</v>
      </c>
      <c r="B59" s="26">
        <v>4.8600000000000003</v>
      </c>
      <c r="C59" s="26">
        <v>21.8</v>
      </c>
      <c r="D59" s="27">
        <f t="shared" si="3"/>
        <v>0.81770442610652661</v>
      </c>
    </row>
    <row r="60" spans="1:9" x14ac:dyDescent="0.25">
      <c r="A60" s="13"/>
      <c r="B60" s="14"/>
      <c r="C60" s="14"/>
      <c r="D60" s="15"/>
    </row>
    <row r="61" spans="1:9" x14ac:dyDescent="0.25">
      <c r="A61" s="13" t="s">
        <v>27</v>
      </c>
      <c r="B61" s="14"/>
      <c r="C61" s="14"/>
      <c r="D61" s="15"/>
    </row>
    <row r="62" spans="1:9" x14ac:dyDescent="0.25">
      <c r="A62" s="16" t="s">
        <v>6</v>
      </c>
      <c r="B62" s="17">
        <v>12.7</v>
      </c>
      <c r="C62" s="17">
        <v>6</v>
      </c>
      <c r="D62" s="18">
        <f>C62/(B62+C62)</f>
        <v>0.32085561497326204</v>
      </c>
    </row>
    <row r="63" spans="1:9" x14ac:dyDescent="0.25">
      <c r="A63" s="25" t="s">
        <v>26</v>
      </c>
      <c r="B63" s="26">
        <v>4.91</v>
      </c>
      <c r="C63" s="26">
        <v>16.2</v>
      </c>
      <c r="D63" s="27">
        <f t="shared" ref="D63:D67" si="4">C63/(B63+C63)</f>
        <v>0.76740881099005209</v>
      </c>
    </row>
    <row r="64" spans="1:9" x14ac:dyDescent="0.25">
      <c r="A64" s="25" t="s">
        <v>26</v>
      </c>
      <c r="B64" s="26">
        <v>4.92</v>
      </c>
      <c r="C64" s="26">
        <v>15.9</v>
      </c>
      <c r="D64" s="27">
        <f t="shared" si="4"/>
        <v>0.76368876080691639</v>
      </c>
    </row>
    <row r="65" spans="1:11" x14ac:dyDescent="0.25">
      <c r="A65" s="25" t="s">
        <v>26</v>
      </c>
      <c r="B65" s="26">
        <v>10.4</v>
      </c>
      <c r="C65" s="26">
        <v>11.1</v>
      </c>
      <c r="D65" s="27">
        <f t="shared" si="4"/>
        <v>0.51627906976744187</v>
      </c>
    </row>
    <row r="66" spans="1:11" x14ac:dyDescent="0.25">
      <c r="A66" s="25" t="s">
        <v>26</v>
      </c>
      <c r="B66" s="26">
        <v>9.48</v>
      </c>
      <c r="C66" s="26">
        <v>10</v>
      </c>
      <c r="D66" s="27">
        <f t="shared" si="4"/>
        <v>0.51334702258726894</v>
      </c>
    </row>
    <row r="67" spans="1:11" x14ac:dyDescent="0.25">
      <c r="A67" s="25" t="s">
        <v>26</v>
      </c>
      <c r="B67" s="26">
        <v>16.7</v>
      </c>
      <c r="C67" s="26">
        <v>5.41</v>
      </c>
      <c r="D67" s="27">
        <f t="shared" si="4"/>
        <v>0.24468566259611038</v>
      </c>
    </row>
    <row r="68" spans="1:11" x14ac:dyDescent="0.25">
      <c r="A68" s="25"/>
      <c r="B68" s="26"/>
      <c r="C68" s="26"/>
      <c r="D68" s="28"/>
    </row>
    <row r="69" spans="1:11" x14ac:dyDescent="0.25">
      <c r="A69" s="13"/>
      <c r="B69" s="14"/>
      <c r="C69" s="14"/>
      <c r="D69" s="15"/>
    </row>
    <row r="70" spans="1:11" x14ac:dyDescent="0.25">
      <c r="A70" s="13" t="s">
        <v>28</v>
      </c>
      <c r="B70" s="14"/>
      <c r="C70" s="14"/>
      <c r="D70" s="15"/>
    </row>
    <row r="71" spans="1:11" x14ac:dyDescent="0.25">
      <c r="A71" s="16" t="s">
        <v>24</v>
      </c>
      <c r="B71" s="17">
        <v>8.89</v>
      </c>
      <c r="C71" s="17">
        <v>10.4</v>
      </c>
      <c r="D71" s="18">
        <f>C71/(B71+C71)</f>
        <v>0.53913945049248324</v>
      </c>
    </row>
    <row r="72" spans="1:11" x14ac:dyDescent="0.25">
      <c r="A72" s="25" t="s">
        <v>5</v>
      </c>
      <c r="B72" s="26">
        <v>8.24</v>
      </c>
      <c r="C72" s="26">
        <v>10.5</v>
      </c>
      <c r="D72" s="27">
        <f t="shared" ref="D72:D74" si="5">C72/(B72+C72)</f>
        <v>0.56029882604055492</v>
      </c>
    </row>
    <row r="73" spans="1:11" x14ac:dyDescent="0.25">
      <c r="A73" s="25" t="s">
        <v>5</v>
      </c>
      <c r="B73" s="26">
        <v>10.9</v>
      </c>
      <c r="C73" s="26">
        <v>8.57</v>
      </c>
      <c r="D73" s="27">
        <f t="shared" si="5"/>
        <v>0.44016435541859272</v>
      </c>
    </row>
    <row r="74" spans="1:11" x14ac:dyDescent="0.25">
      <c r="A74" s="16" t="s">
        <v>25</v>
      </c>
      <c r="B74" s="17">
        <v>6.09</v>
      </c>
      <c r="C74" s="17">
        <v>12.6</v>
      </c>
      <c r="D74" s="18">
        <f t="shared" si="5"/>
        <v>0.67415730337078661</v>
      </c>
    </row>
    <row r="75" spans="1:11" x14ac:dyDescent="0.25">
      <c r="A75" s="13"/>
      <c r="B75" s="14"/>
      <c r="C75" s="14"/>
      <c r="D75" s="15"/>
    </row>
    <row r="76" spans="1:11" ht="15.75" thickBot="1" x14ac:dyDescent="0.3">
      <c r="A76" s="20"/>
      <c r="B76" s="21"/>
      <c r="C76" s="21"/>
      <c r="D76" s="22"/>
    </row>
    <row r="77" spans="1:11" x14ac:dyDescent="0.25">
      <c r="K77" s="5"/>
    </row>
    <row r="78" spans="1:11" x14ac:dyDescent="0.25">
      <c r="K78" s="5"/>
    </row>
    <row r="79" spans="1:11" x14ac:dyDescent="0.25">
      <c r="K79" s="5"/>
    </row>
    <row r="80" spans="1:11" x14ac:dyDescent="0.25">
      <c r="K80" s="5"/>
    </row>
    <row r="81" spans="11:11" x14ac:dyDescent="0.25">
      <c r="K81" s="5"/>
    </row>
    <row r="83" spans="11:11" x14ac:dyDescent="0.25">
      <c r="K83" s="6"/>
    </row>
  </sheetData>
  <sortState ref="H36:I54">
    <sortCondition ref="I36:I54"/>
  </sortState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H10"/>
  <sheetViews>
    <sheetView workbookViewId="0">
      <selection activeCell="H10" sqref="H10"/>
    </sheetView>
  </sheetViews>
  <sheetFormatPr baseColWidth="10" defaultRowHeight="15" x14ac:dyDescent="0.25"/>
  <sheetData>
    <row r="1" spans="4:8" x14ac:dyDescent="0.25">
      <c r="E1" s="36" t="s">
        <v>49</v>
      </c>
      <c r="F1" s="36"/>
      <c r="G1" s="36"/>
    </row>
    <row r="3" spans="4:8" x14ac:dyDescent="0.25">
      <c r="E3" s="38">
        <f>AVERAGE(H5:H10)</f>
        <v>0.38565608610746166</v>
      </c>
    </row>
    <row r="5" spans="4:8" x14ac:dyDescent="0.25">
      <c r="D5" s="2" t="s">
        <v>6</v>
      </c>
      <c r="E5" s="24" t="s">
        <v>40</v>
      </c>
      <c r="F5" s="24">
        <v>15.1</v>
      </c>
      <c r="G5" s="24">
        <v>10.6</v>
      </c>
      <c r="H5" s="23">
        <f t="shared" ref="H5:H10" si="0">G5/(F5+G5)</f>
        <v>0.41245136186770426</v>
      </c>
    </row>
    <row r="6" spans="4:8" x14ac:dyDescent="0.25">
      <c r="D6" s="2" t="s">
        <v>6</v>
      </c>
      <c r="E6" s="24" t="s">
        <v>41</v>
      </c>
      <c r="F6" s="24">
        <v>11</v>
      </c>
      <c r="G6" s="24">
        <v>4.7</v>
      </c>
      <c r="H6" s="23">
        <f t="shared" si="0"/>
        <v>0.29936305732484081</v>
      </c>
    </row>
    <row r="7" spans="4:8" x14ac:dyDescent="0.25">
      <c r="D7" s="2" t="s">
        <v>6</v>
      </c>
      <c r="E7" s="24" t="s">
        <v>42</v>
      </c>
      <c r="F7" s="24">
        <v>12.1</v>
      </c>
      <c r="G7" s="24">
        <v>13.3</v>
      </c>
      <c r="H7" s="23">
        <f t="shared" si="0"/>
        <v>0.52362204724409456</v>
      </c>
    </row>
    <row r="8" spans="4:8" x14ac:dyDescent="0.25">
      <c r="D8" s="2" t="s">
        <v>6</v>
      </c>
      <c r="E8" s="24" t="s">
        <v>43</v>
      </c>
      <c r="F8" s="24">
        <v>15.4</v>
      </c>
      <c r="G8" s="24">
        <v>13.1</v>
      </c>
      <c r="H8" s="23">
        <f t="shared" si="0"/>
        <v>0.45964912280701753</v>
      </c>
    </row>
    <row r="9" spans="4:8" x14ac:dyDescent="0.25">
      <c r="D9" s="2" t="s">
        <v>6</v>
      </c>
      <c r="E9" s="24" t="s">
        <v>44</v>
      </c>
      <c r="F9" s="24">
        <v>16.8</v>
      </c>
      <c r="G9" s="24">
        <v>10.1</v>
      </c>
      <c r="H9" s="23">
        <f t="shared" si="0"/>
        <v>0.37546468401486988</v>
      </c>
    </row>
    <row r="10" spans="4:8" x14ac:dyDescent="0.25">
      <c r="D10" s="2" t="s">
        <v>6</v>
      </c>
      <c r="E10" s="24" t="s">
        <v>45</v>
      </c>
      <c r="F10" s="24">
        <v>14.3</v>
      </c>
      <c r="G10" s="24">
        <v>4.5999999999999996</v>
      </c>
      <c r="H10" s="23">
        <f t="shared" si="0"/>
        <v>0.24338624338624337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6"/>
  <sheetViews>
    <sheetView workbookViewId="0">
      <selection activeCell="G22" sqref="G22"/>
    </sheetView>
  </sheetViews>
  <sheetFormatPr baseColWidth="10" defaultRowHeight="15" x14ac:dyDescent="0.25"/>
  <cols>
    <col min="1" max="1" width="18" customWidth="1"/>
  </cols>
  <sheetData>
    <row r="1" spans="1:9" x14ac:dyDescent="0.25">
      <c r="A1" t="s">
        <v>20</v>
      </c>
    </row>
    <row r="2" spans="1:9" x14ac:dyDescent="0.25">
      <c r="B2" t="s">
        <v>4</v>
      </c>
      <c r="C2" t="s">
        <v>3</v>
      </c>
      <c r="I2" s="53">
        <f>AVERAGE(I4:I33)</f>
        <v>0.63558436259606366</v>
      </c>
    </row>
    <row r="3" spans="1:9" x14ac:dyDescent="0.25">
      <c r="A3" s="2" t="s">
        <v>6</v>
      </c>
      <c r="B3" s="2">
        <v>9.0500000000000007</v>
      </c>
      <c r="C3" s="2">
        <v>14.3</v>
      </c>
      <c r="D3" s="4">
        <f t="shared" ref="D3:D12" si="0">C3/(B3+C3)</f>
        <v>0.61241970021413272</v>
      </c>
      <c r="G3" s="38">
        <f>AVERAGE(G5:G12)</f>
        <v>0.45480655482882831</v>
      </c>
    </row>
    <row r="4" spans="1:9" x14ac:dyDescent="0.25">
      <c r="A4" s="8" t="s">
        <v>5</v>
      </c>
      <c r="B4" s="8">
        <v>3.89</v>
      </c>
      <c r="C4" s="8">
        <v>18.8</v>
      </c>
      <c r="D4" s="9">
        <f t="shared" si="0"/>
        <v>0.82855883649184658</v>
      </c>
      <c r="I4" s="42">
        <f>AVERAGE(I5:I33)</f>
        <v>0.63558436259606377</v>
      </c>
    </row>
    <row r="5" spans="1:9" x14ac:dyDescent="0.25">
      <c r="A5" s="8" t="s">
        <v>5</v>
      </c>
      <c r="B5" s="8">
        <v>6.46</v>
      </c>
      <c r="C5" s="8">
        <v>15.3</v>
      </c>
      <c r="D5" s="9">
        <f t="shared" si="0"/>
        <v>0.703125</v>
      </c>
      <c r="G5" s="4">
        <v>0.61241970021413272</v>
      </c>
      <c r="I5" s="9">
        <v>0.82855883649184658</v>
      </c>
    </row>
    <row r="6" spans="1:9" x14ac:dyDescent="0.25">
      <c r="A6" s="8" t="s">
        <v>5</v>
      </c>
      <c r="B6" s="8">
        <v>5.27</v>
      </c>
      <c r="C6" s="8">
        <v>17</v>
      </c>
      <c r="D6" s="9">
        <f t="shared" si="0"/>
        <v>0.76335877862595425</v>
      </c>
      <c r="G6" s="4">
        <v>0.34373749499799922</v>
      </c>
      <c r="I6" s="9">
        <v>0.703125</v>
      </c>
    </row>
    <row r="7" spans="1:9" x14ac:dyDescent="0.25">
      <c r="A7" s="8" t="s">
        <v>5</v>
      </c>
      <c r="B7" s="8">
        <v>7.26</v>
      </c>
      <c r="C7" s="8">
        <v>12.1</v>
      </c>
      <c r="D7" s="9">
        <f t="shared" si="0"/>
        <v>0.625</v>
      </c>
      <c r="G7" s="4">
        <v>0.54166666666666663</v>
      </c>
      <c r="I7" s="9">
        <v>0.76335877862595425</v>
      </c>
    </row>
    <row r="8" spans="1:9" x14ac:dyDescent="0.25">
      <c r="A8" s="8" t="s">
        <v>5</v>
      </c>
      <c r="B8" s="8">
        <v>6.78</v>
      </c>
      <c r="C8" s="8">
        <v>14</v>
      </c>
      <c r="D8" s="9">
        <f t="shared" si="0"/>
        <v>0.67372473532242538</v>
      </c>
      <c r="G8" s="4">
        <v>0.33651551312649164</v>
      </c>
      <c r="I8" s="9">
        <v>0.625</v>
      </c>
    </row>
    <row r="9" spans="1:9" x14ac:dyDescent="0.25">
      <c r="A9" s="8" t="s">
        <v>5</v>
      </c>
      <c r="B9" s="8">
        <v>15.9</v>
      </c>
      <c r="C9" s="8">
        <v>6.06</v>
      </c>
      <c r="D9" s="9">
        <f t="shared" si="0"/>
        <v>0.27595628415300544</v>
      </c>
      <c r="G9" s="4">
        <v>0.62664560294892047</v>
      </c>
      <c r="I9" s="9">
        <v>0.67372473532242538</v>
      </c>
    </row>
    <row r="10" spans="1:9" x14ac:dyDescent="0.25">
      <c r="A10" s="8" t="s">
        <v>5</v>
      </c>
      <c r="B10" s="8">
        <v>4.7</v>
      </c>
      <c r="C10" s="8">
        <v>18.600000000000001</v>
      </c>
      <c r="D10" s="9">
        <f t="shared" si="0"/>
        <v>0.79828326180257514</v>
      </c>
      <c r="G10" s="4">
        <v>0.53333333333333333</v>
      </c>
      <c r="I10" s="9">
        <v>0.27595628415300544</v>
      </c>
    </row>
    <row r="11" spans="1:9" x14ac:dyDescent="0.25">
      <c r="A11" s="8" t="s">
        <v>5</v>
      </c>
      <c r="B11" s="8">
        <v>5.07</v>
      </c>
      <c r="C11" s="8">
        <v>22.2</v>
      </c>
      <c r="D11" s="9">
        <f t="shared" si="0"/>
        <v>0.81408140814081409</v>
      </c>
      <c r="G11" s="4">
        <v>0.35648148148148145</v>
      </c>
      <c r="I11" s="9">
        <v>0.79828326180257514</v>
      </c>
    </row>
    <row r="12" spans="1:9" x14ac:dyDescent="0.25">
      <c r="A12" s="8" t="s">
        <v>5</v>
      </c>
      <c r="B12" s="8">
        <v>10.6</v>
      </c>
      <c r="C12" s="8">
        <v>10.199999999999999</v>
      </c>
      <c r="D12" s="9">
        <f t="shared" si="0"/>
        <v>0.49038461538461542</v>
      </c>
      <c r="G12" s="4">
        <v>0.28765264586160111</v>
      </c>
      <c r="I12" s="9">
        <v>0.81408140814081409</v>
      </c>
    </row>
    <row r="13" spans="1:9" x14ac:dyDescent="0.25">
      <c r="I13" s="9">
        <v>0.49038461538461542</v>
      </c>
    </row>
    <row r="14" spans="1:9" x14ac:dyDescent="0.25">
      <c r="A14" t="s">
        <v>19</v>
      </c>
      <c r="I14" s="9">
        <v>0.41463414634146334</v>
      </c>
    </row>
    <row r="15" spans="1:9" x14ac:dyDescent="0.25">
      <c r="A15" s="2" t="s">
        <v>6</v>
      </c>
      <c r="B15" s="2">
        <v>16.399999999999999</v>
      </c>
      <c r="C15" s="2">
        <v>8.59</v>
      </c>
      <c r="D15" s="4">
        <f t="shared" ref="D15:D23" si="1">C15/(B15+C15)</f>
        <v>0.34373749499799922</v>
      </c>
      <c r="I15" s="9">
        <v>0.59036144578313254</v>
      </c>
    </row>
    <row r="16" spans="1:9" x14ac:dyDescent="0.25">
      <c r="A16" s="8" t="s">
        <v>5</v>
      </c>
      <c r="B16" s="8">
        <v>14.4</v>
      </c>
      <c r="C16" s="8">
        <v>10.199999999999999</v>
      </c>
      <c r="D16" s="9">
        <f t="shared" si="1"/>
        <v>0.41463414634146334</v>
      </c>
      <c r="I16" s="9">
        <v>0.77464788732394363</v>
      </c>
    </row>
    <row r="17" spans="1:9" x14ac:dyDescent="0.25">
      <c r="A17" s="8" t="s">
        <v>5</v>
      </c>
      <c r="B17" s="8">
        <v>10.199999999999999</v>
      </c>
      <c r="C17" s="8">
        <v>14.7</v>
      </c>
      <c r="D17" s="9">
        <f t="shared" si="1"/>
        <v>0.59036144578313254</v>
      </c>
      <c r="I17" s="9">
        <v>0.39840637450199201</v>
      </c>
    </row>
    <row r="18" spans="1:9" x14ac:dyDescent="0.25">
      <c r="A18" s="8" t="s">
        <v>5</v>
      </c>
      <c r="B18" s="8">
        <v>5.12</v>
      </c>
      <c r="C18" s="8">
        <v>17.600000000000001</v>
      </c>
      <c r="D18" s="9">
        <f t="shared" si="1"/>
        <v>0.77464788732394363</v>
      </c>
      <c r="I18" s="9">
        <v>0.85032537960954446</v>
      </c>
    </row>
    <row r="19" spans="1:9" x14ac:dyDescent="0.25">
      <c r="A19" s="8" t="s">
        <v>5</v>
      </c>
      <c r="B19" s="8">
        <v>15.1</v>
      </c>
      <c r="C19" s="8">
        <v>10</v>
      </c>
      <c r="D19" s="9">
        <f t="shared" si="1"/>
        <v>0.39840637450199201</v>
      </c>
      <c r="I19" s="9">
        <v>0.51882845188284521</v>
      </c>
    </row>
    <row r="20" spans="1:9" x14ac:dyDescent="0.25">
      <c r="A20" s="8" t="s">
        <v>5</v>
      </c>
      <c r="B20" s="8">
        <v>3.45</v>
      </c>
      <c r="C20" s="8">
        <v>19.600000000000001</v>
      </c>
      <c r="D20" s="9">
        <f t="shared" si="1"/>
        <v>0.85032537960954446</v>
      </c>
      <c r="I20" s="9">
        <v>0.52036199095022617</v>
      </c>
    </row>
    <row r="21" spans="1:9" x14ac:dyDescent="0.25">
      <c r="A21" s="8" t="s">
        <v>5</v>
      </c>
      <c r="B21" s="8">
        <v>11.5</v>
      </c>
      <c r="C21" s="8">
        <v>12.4</v>
      </c>
      <c r="D21" s="9">
        <f t="shared" si="1"/>
        <v>0.51882845188284521</v>
      </c>
      <c r="I21" s="9">
        <v>0.52244897959183678</v>
      </c>
    </row>
    <row r="22" spans="1:9" x14ac:dyDescent="0.25">
      <c r="A22" s="8" t="s">
        <v>5</v>
      </c>
      <c r="B22" s="8">
        <v>10.6</v>
      </c>
      <c r="C22" s="8">
        <v>11.5</v>
      </c>
      <c r="D22" s="9">
        <f t="shared" si="1"/>
        <v>0.52036199095022617</v>
      </c>
      <c r="I22" s="9">
        <v>0.77896401739818111</v>
      </c>
    </row>
    <row r="23" spans="1:9" x14ac:dyDescent="0.25">
      <c r="A23" s="8" t="s">
        <v>5</v>
      </c>
      <c r="B23" s="8">
        <v>11.7</v>
      </c>
      <c r="C23" s="8">
        <v>12.8</v>
      </c>
      <c r="D23" s="9">
        <f t="shared" si="1"/>
        <v>0.52244897959183678</v>
      </c>
      <c r="I23" s="9">
        <v>0.63610078479966958</v>
      </c>
    </row>
    <row r="24" spans="1:9" x14ac:dyDescent="0.25">
      <c r="I24" s="9">
        <v>0.57962529274004693</v>
      </c>
    </row>
    <row r="25" spans="1:9" x14ac:dyDescent="0.25">
      <c r="A25" t="s">
        <v>46</v>
      </c>
      <c r="I25" s="9">
        <v>0.70852778956300377</v>
      </c>
    </row>
    <row r="26" spans="1:9" x14ac:dyDescent="0.25">
      <c r="A26" s="2" t="s">
        <v>6</v>
      </c>
      <c r="B26" s="2">
        <v>11</v>
      </c>
      <c r="C26" s="2">
        <v>13</v>
      </c>
      <c r="D26" s="4">
        <f>C26/(B26+C26)</f>
        <v>0.54166666666666663</v>
      </c>
      <c r="I26" s="9">
        <v>0.79795597484276726</v>
      </c>
    </row>
    <row r="27" spans="1:9" x14ac:dyDescent="0.25">
      <c r="A27" s="8" t="s">
        <v>5</v>
      </c>
      <c r="B27" s="8">
        <v>5.59</v>
      </c>
      <c r="C27" s="8">
        <v>19.7</v>
      </c>
      <c r="D27" s="9">
        <f t="shared" ref="D27:D28" si="2">C27/(B27+C27)</f>
        <v>0.77896401739818111</v>
      </c>
      <c r="I27" s="9">
        <v>0.70468242929995362</v>
      </c>
    </row>
    <row r="28" spans="1:9" x14ac:dyDescent="0.25">
      <c r="A28" s="8"/>
      <c r="B28" s="8">
        <v>8.81</v>
      </c>
      <c r="C28" s="8">
        <v>15.4</v>
      </c>
      <c r="D28" s="9">
        <f t="shared" si="2"/>
        <v>0.63610078479966958</v>
      </c>
      <c r="I28" s="9">
        <v>0.69107551487414176</v>
      </c>
    </row>
    <row r="29" spans="1:9" x14ac:dyDescent="0.25">
      <c r="I29" s="9">
        <v>0.60642813826561548</v>
      </c>
    </row>
    <row r="30" spans="1:9" x14ac:dyDescent="0.25">
      <c r="A30" t="s">
        <v>47</v>
      </c>
      <c r="I30" s="9">
        <v>0.4375</v>
      </c>
    </row>
    <row r="31" spans="1:9" x14ac:dyDescent="0.25">
      <c r="A31" s="2" t="s">
        <v>6</v>
      </c>
      <c r="B31" s="2">
        <v>13.9</v>
      </c>
      <c r="C31" s="2">
        <v>7.05</v>
      </c>
      <c r="D31" s="4">
        <f>C31/(B31+C31)</f>
        <v>0.33651551312649164</v>
      </c>
      <c r="I31" s="9">
        <v>0.62080536912751672</v>
      </c>
    </row>
    <row r="32" spans="1:9" x14ac:dyDescent="0.25">
      <c r="A32" s="8"/>
      <c r="B32" s="8">
        <v>7.18</v>
      </c>
      <c r="C32" s="8">
        <v>9.9</v>
      </c>
      <c r="D32" s="9">
        <f t="shared" ref="D32:D35" si="3">C32/(B32+C32)</f>
        <v>0.57962529274004693</v>
      </c>
      <c r="I32" s="9">
        <v>0.6375996249413971</v>
      </c>
    </row>
    <row r="33" spans="1:9" x14ac:dyDescent="0.25">
      <c r="A33" s="8"/>
      <c r="B33" s="8">
        <v>6.87</v>
      </c>
      <c r="C33" s="8">
        <v>16.7</v>
      </c>
      <c r="D33" s="9">
        <f t="shared" si="3"/>
        <v>0.70852778956300377</v>
      </c>
      <c r="I33" s="9">
        <v>0.67019400352733682</v>
      </c>
    </row>
    <row r="34" spans="1:9" x14ac:dyDescent="0.25">
      <c r="A34" s="8"/>
      <c r="B34" s="8">
        <v>5.14</v>
      </c>
      <c r="C34" s="8">
        <v>20.3</v>
      </c>
      <c r="D34" s="9">
        <f t="shared" si="3"/>
        <v>0.79795597484276726</v>
      </c>
    </row>
    <row r="35" spans="1:9" x14ac:dyDescent="0.25">
      <c r="A35" s="8"/>
      <c r="B35" s="8">
        <v>6.37</v>
      </c>
      <c r="C35" s="8">
        <v>15.2</v>
      </c>
      <c r="D35" s="9">
        <f t="shared" si="3"/>
        <v>0.70468242929995362</v>
      </c>
    </row>
    <row r="37" spans="1:9" x14ac:dyDescent="0.25">
      <c r="A37" t="s">
        <v>48</v>
      </c>
    </row>
    <row r="38" spans="1:9" x14ac:dyDescent="0.25">
      <c r="A38" s="2" t="s">
        <v>6</v>
      </c>
      <c r="B38" s="2">
        <v>7.09</v>
      </c>
      <c r="C38" s="2">
        <v>11.9</v>
      </c>
      <c r="D38" s="4">
        <f>C38/(B38+C38)</f>
        <v>0.62664560294892047</v>
      </c>
    </row>
    <row r="39" spans="1:9" x14ac:dyDescent="0.25">
      <c r="A39" s="8" t="s">
        <v>5</v>
      </c>
      <c r="B39" s="8">
        <v>6.75</v>
      </c>
      <c r="C39" s="8">
        <v>15.1</v>
      </c>
      <c r="D39" s="9">
        <f>C39/(B39+C39)</f>
        <v>0.69107551487414176</v>
      </c>
    </row>
    <row r="40" spans="1:9" x14ac:dyDescent="0.25">
      <c r="A40" s="8" t="s">
        <v>5</v>
      </c>
      <c r="B40" s="8">
        <v>6.49</v>
      </c>
      <c r="C40" s="8">
        <v>10</v>
      </c>
      <c r="D40" s="9">
        <f t="shared" ref="D40:D45" si="4">C40/(B40+C40)</f>
        <v>0.60642813826561548</v>
      </c>
    </row>
    <row r="41" spans="1:9" x14ac:dyDescent="0.25">
      <c r="A41" s="8" t="s">
        <v>5</v>
      </c>
      <c r="B41" s="8">
        <v>9</v>
      </c>
      <c r="C41" s="8">
        <v>7</v>
      </c>
      <c r="D41" s="9">
        <f t="shared" si="4"/>
        <v>0.4375</v>
      </c>
    </row>
    <row r="42" spans="1:9" x14ac:dyDescent="0.25">
      <c r="A42" s="8" t="s">
        <v>5</v>
      </c>
      <c r="B42" s="8">
        <v>5.65</v>
      </c>
      <c r="C42" s="8">
        <v>9.25</v>
      </c>
      <c r="D42" s="9">
        <f t="shared" si="4"/>
        <v>0.62080536912751672</v>
      </c>
    </row>
    <row r="43" spans="1:9" x14ac:dyDescent="0.25">
      <c r="A43" s="2" t="s">
        <v>6</v>
      </c>
      <c r="B43" s="2">
        <v>11.2</v>
      </c>
      <c r="C43" s="2">
        <v>12.8</v>
      </c>
      <c r="D43" s="4">
        <f t="shared" si="4"/>
        <v>0.53333333333333333</v>
      </c>
    </row>
    <row r="44" spans="1:9" x14ac:dyDescent="0.25">
      <c r="A44" s="8" t="s">
        <v>5</v>
      </c>
      <c r="B44" s="8">
        <v>7.73</v>
      </c>
      <c r="C44" s="8">
        <v>13.6</v>
      </c>
      <c r="D44" s="9">
        <f t="shared" si="4"/>
        <v>0.6375996249413971</v>
      </c>
    </row>
    <row r="45" spans="1:9" x14ac:dyDescent="0.25">
      <c r="A45" s="8" t="s">
        <v>5</v>
      </c>
      <c r="B45" s="8">
        <v>7.48</v>
      </c>
      <c r="C45" s="8">
        <v>15.2</v>
      </c>
      <c r="D45" s="9">
        <f t="shared" si="4"/>
        <v>0.67019400352733682</v>
      </c>
    </row>
    <row r="50" spans="1:4" x14ac:dyDescent="0.25">
      <c r="A50" t="s">
        <v>50</v>
      </c>
      <c r="B50" s="35"/>
    </row>
    <row r="51" spans="1:4" x14ac:dyDescent="0.25">
      <c r="A51" s="2" t="s">
        <v>6</v>
      </c>
      <c r="B51" s="2">
        <v>13.9</v>
      </c>
      <c r="C51" s="2">
        <v>7.7</v>
      </c>
      <c r="D51" s="4">
        <f t="shared" ref="D51" si="5">C51/(B51+C51)</f>
        <v>0.35648148148148145</v>
      </c>
    </row>
    <row r="55" spans="1:4" x14ac:dyDescent="0.25">
      <c r="A55" t="s">
        <v>51</v>
      </c>
    </row>
    <row r="56" spans="1:4" x14ac:dyDescent="0.25">
      <c r="A56" s="2" t="s">
        <v>6</v>
      </c>
      <c r="B56" s="2">
        <v>21</v>
      </c>
      <c r="C56" s="2">
        <v>8.48</v>
      </c>
      <c r="D56" s="4">
        <f t="shared" ref="D56" si="6">C56/(B56+C56)</f>
        <v>0.28765264586160111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R13" sqref="R13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13"/>
  <sheetViews>
    <sheetView workbookViewId="0">
      <selection activeCell="E9" sqref="E9"/>
    </sheetView>
  </sheetViews>
  <sheetFormatPr baseColWidth="10" defaultRowHeight="15" x14ac:dyDescent="0.25"/>
  <cols>
    <col min="1" max="1" width="33.85546875" customWidth="1"/>
    <col min="9" max="9" width="36.42578125" customWidth="1"/>
  </cols>
  <sheetData>
    <row r="4" spans="1:12" x14ac:dyDescent="0.25">
      <c r="A4" t="s">
        <v>61</v>
      </c>
    </row>
    <row r="5" spans="1:12" x14ac:dyDescent="0.25">
      <c r="A5" s="2" t="s">
        <v>62</v>
      </c>
      <c r="B5" s="2">
        <v>17.5</v>
      </c>
      <c r="C5" s="2">
        <v>7.75</v>
      </c>
      <c r="D5" s="45">
        <f t="shared" ref="D5" si="0">C5/(B5+C5)</f>
        <v>0.30693069306930693</v>
      </c>
      <c r="I5" s="43" t="s">
        <v>55</v>
      </c>
      <c r="J5" s="43">
        <v>70</v>
      </c>
      <c r="K5" s="43">
        <v>110</v>
      </c>
      <c r="L5" s="44">
        <f t="shared" ref="L5:L11" si="1">K5/(J5+K5)</f>
        <v>0.61111111111111116</v>
      </c>
    </row>
    <row r="6" spans="1:12" x14ac:dyDescent="0.25">
      <c r="A6" s="2" t="s">
        <v>63</v>
      </c>
      <c r="B6" s="2">
        <v>18.3</v>
      </c>
      <c r="C6" s="2">
        <v>8.64</v>
      </c>
      <c r="D6" s="45">
        <f t="shared" ref="D6:D11" si="2">C6/(B6+C6)</f>
        <v>0.32071269487750559</v>
      </c>
      <c r="I6" s="43" t="s">
        <v>56</v>
      </c>
      <c r="J6" s="43">
        <v>97</v>
      </c>
      <c r="K6" s="43">
        <v>31</v>
      </c>
      <c r="L6" s="44">
        <f t="shared" si="1"/>
        <v>0.2421875</v>
      </c>
    </row>
    <row r="7" spans="1:12" x14ac:dyDescent="0.25">
      <c r="A7" s="2" t="s">
        <v>64</v>
      </c>
      <c r="B7" s="2">
        <v>19.399999999999999</v>
      </c>
      <c r="C7" s="2">
        <v>9.0500000000000007</v>
      </c>
      <c r="D7" s="45">
        <f t="shared" si="2"/>
        <v>0.31810193321616875</v>
      </c>
      <c r="I7" s="43" t="s">
        <v>57</v>
      </c>
      <c r="J7" s="43">
        <v>17</v>
      </c>
      <c r="K7" s="43">
        <v>8.6</v>
      </c>
      <c r="L7" s="44">
        <f t="shared" si="1"/>
        <v>0.33593749999999994</v>
      </c>
    </row>
    <row r="8" spans="1:12" x14ac:dyDescent="0.25">
      <c r="A8" s="2" t="s">
        <v>65</v>
      </c>
      <c r="B8" s="2">
        <v>13.8</v>
      </c>
      <c r="C8" s="2">
        <v>6.65</v>
      </c>
      <c r="D8" s="45">
        <f t="shared" si="2"/>
        <v>0.32518337408312958</v>
      </c>
      <c r="I8" s="43" t="s">
        <v>58</v>
      </c>
      <c r="J8" s="43">
        <v>16</v>
      </c>
      <c r="K8" s="43">
        <v>7</v>
      </c>
      <c r="L8" s="44">
        <f t="shared" si="1"/>
        <v>0.30434782608695654</v>
      </c>
    </row>
    <row r="9" spans="1:12" x14ac:dyDescent="0.25">
      <c r="A9" s="2" t="s">
        <v>66</v>
      </c>
      <c r="B9" s="2">
        <v>17.600000000000001</v>
      </c>
      <c r="C9" s="2">
        <v>8.8000000000000007</v>
      </c>
      <c r="D9" s="45">
        <f t="shared" si="2"/>
        <v>0.33333333333333331</v>
      </c>
      <c r="I9" s="43" t="s">
        <v>59</v>
      </c>
      <c r="J9" s="43">
        <v>13</v>
      </c>
      <c r="K9" s="43">
        <v>5</v>
      </c>
      <c r="L9" s="44">
        <f t="shared" si="1"/>
        <v>0.27777777777777779</v>
      </c>
    </row>
    <row r="10" spans="1:12" x14ac:dyDescent="0.25">
      <c r="A10" s="2" t="s">
        <v>67</v>
      </c>
      <c r="B10" s="2">
        <v>13</v>
      </c>
      <c r="C10" s="2">
        <v>9.1999999999999993</v>
      </c>
      <c r="D10" s="45">
        <f t="shared" si="2"/>
        <v>0.4144144144144144</v>
      </c>
      <c r="I10" s="43" t="s">
        <v>60</v>
      </c>
      <c r="J10" s="43">
        <v>11</v>
      </c>
      <c r="K10" s="43">
        <v>11</v>
      </c>
      <c r="L10" s="44">
        <f t="shared" si="1"/>
        <v>0.5</v>
      </c>
    </row>
    <row r="11" spans="1:12" x14ac:dyDescent="0.25">
      <c r="A11" s="2" t="s">
        <v>68</v>
      </c>
      <c r="B11" s="2">
        <v>13</v>
      </c>
      <c r="C11" s="2">
        <v>4</v>
      </c>
      <c r="D11" s="45">
        <f t="shared" si="2"/>
        <v>0.23529411764705882</v>
      </c>
      <c r="I11" s="43" t="s">
        <v>69</v>
      </c>
      <c r="J11" s="43">
        <v>32</v>
      </c>
      <c r="K11" s="43">
        <v>90</v>
      </c>
      <c r="L11" s="44">
        <f t="shared" si="1"/>
        <v>0.73770491803278693</v>
      </c>
    </row>
    <row r="12" spans="1:12" x14ac:dyDescent="0.25">
      <c r="L12" s="38">
        <f>AVERAGE(AVERAGE(L5:L11))</f>
        <v>0.42986666185837608</v>
      </c>
    </row>
    <row r="13" spans="1:12" x14ac:dyDescent="0.25">
      <c r="D13" s="38">
        <f>AVERAGE(AVERAGE(D5:D11))</f>
        <v>0.32199579437727394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7:P139"/>
  <sheetViews>
    <sheetView topLeftCell="A22" workbookViewId="0">
      <selection activeCell="P25" sqref="P25"/>
    </sheetView>
  </sheetViews>
  <sheetFormatPr baseColWidth="10" defaultRowHeight="15" x14ac:dyDescent="0.25"/>
  <cols>
    <col min="10" max="10" width="15.42578125" customWidth="1"/>
    <col min="16" max="16" width="13.7109375" customWidth="1"/>
  </cols>
  <sheetData>
    <row r="17" spans="6:16" x14ac:dyDescent="0.25">
      <c r="F17" s="6"/>
      <c r="H17" s="6"/>
    </row>
    <row r="18" spans="6:16" x14ac:dyDescent="0.25">
      <c r="F18" s="33"/>
      <c r="H18" s="33"/>
    </row>
    <row r="23" spans="6:16" x14ac:dyDescent="0.25">
      <c r="G23" t="s">
        <v>70</v>
      </c>
      <c r="J23" t="s">
        <v>72</v>
      </c>
      <c r="M23" t="s">
        <v>71</v>
      </c>
      <c r="P23" t="s">
        <v>73</v>
      </c>
    </row>
    <row r="25" spans="6:16" x14ac:dyDescent="0.25">
      <c r="G25" s="6">
        <f>AVERAGE(G30:G41)</f>
        <v>0.5352314111968024</v>
      </c>
      <c r="I25" s="6"/>
      <c r="K25" s="6">
        <f>AVERAGE(K30:K139)</f>
        <v>0.68949110337758601</v>
      </c>
      <c r="M25" s="6">
        <f>AVERAGE(M30:M37)</f>
        <v>0.45480655482882831</v>
      </c>
      <c r="P25" s="6">
        <f>AVERAGE(P30:P46)</f>
        <v>0.35376863743151499</v>
      </c>
    </row>
    <row r="26" spans="6:16" x14ac:dyDescent="0.25">
      <c r="G26" s="5">
        <f>STDEV(G30:G41)</f>
        <v>0.15648142265067896</v>
      </c>
      <c r="I26" s="5"/>
      <c r="K26" s="5">
        <f>STDEV(K30:K139)</f>
        <v>0.11706907564953076</v>
      </c>
      <c r="M26" s="5">
        <f>STDEV(M30:M37)</f>
        <v>0.13733122210728313</v>
      </c>
      <c r="P26" s="5">
        <f>STDEV(P30:P46)</f>
        <v>7.9361641092301385E-2</v>
      </c>
    </row>
    <row r="30" spans="6:16" x14ac:dyDescent="0.25">
      <c r="F30">
        <v>1</v>
      </c>
      <c r="G30" s="18">
        <v>0.72214883311316602</v>
      </c>
      <c r="I30" s="19"/>
      <c r="J30">
        <v>20</v>
      </c>
      <c r="K30" s="5">
        <v>0.57407407407407407</v>
      </c>
      <c r="M30" s="4">
        <v>0.61241970021413272</v>
      </c>
      <c r="P30" s="4">
        <v>0.2548108825481088</v>
      </c>
    </row>
    <row r="31" spans="6:16" x14ac:dyDescent="0.25">
      <c r="F31">
        <v>2</v>
      </c>
      <c r="G31" s="18">
        <v>0.62934362934362942</v>
      </c>
      <c r="I31" s="19"/>
      <c r="J31">
        <v>20.5</v>
      </c>
      <c r="K31" s="5">
        <v>0.73214932946719824</v>
      </c>
      <c r="M31" s="4">
        <v>0.34373749499799922</v>
      </c>
      <c r="P31" s="4">
        <v>0.26362957430918599</v>
      </c>
    </row>
    <row r="32" spans="6:16" x14ac:dyDescent="0.25">
      <c r="F32">
        <v>3</v>
      </c>
      <c r="G32" s="18">
        <v>0.47151681537405626</v>
      </c>
      <c r="I32" s="19"/>
      <c r="J32">
        <v>21</v>
      </c>
      <c r="K32" s="5">
        <v>0.80143112701252228</v>
      </c>
      <c r="M32" s="4">
        <v>0.54166666666666663</v>
      </c>
      <c r="P32" s="4">
        <v>0.28440965427266796</v>
      </c>
    </row>
    <row r="33" spans="6:16" x14ac:dyDescent="0.25">
      <c r="F33">
        <v>4</v>
      </c>
      <c r="G33" s="18">
        <v>0.23561528769424614</v>
      </c>
      <c r="I33" s="19"/>
      <c r="J33">
        <v>21.5</v>
      </c>
      <c r="K33" s="5">
        <v>0.83425211319367876</v>
      </c>
      <c r="M33" s="4">
        <v>0.33651551312649164</v>
      </c>
      <c r="P33" s="4">
        <v>0.41593886462882096</v>
      </c>
    </row>
    <row r="34" spans="6:16" x14ac:dyDescent="0.25">
      <c r="F34">
        <v>5</v>
      </c>
      <c r="G34" s="18">
        <v>0.32085561497326204</v>
      </c>
      <c r="I34" s="19"/>
      <c r="J34">
        <v>22</v>
      </c>
      <c r="K34" s="5">
        <v>0.71633237822349571</v>
      </c>
      <c r="M34" s="4">
        <v>0.62664560294892047</v>
      </c>
      <c r="P34" s="4">
        <v>0.43981481481481477</v>
      </c>
    </row>
    <row r="35" spans="6:16" x14ac:dyDescent="0.25">
      <c r="F35">
        <v>6</v>
      </c>
      <c r="G35" s="18">
        <v>0.53913945049248324</v>
      </c>
      <c r="I35" s="19"/>
      <c r="J35">
        <v>22.5</v>
      </c>
      <c r="K35" s="5">
        <v>0.43145161290322581</v>
      </c>
      <c r="M35" s="4">
        <v>0.53333333333333333</v>
      </c>
      <c r="P35" s="4">
        <v>0.52014652014652019</v>
      </c>
    </row>
    <row r="36" spans="6:16" x14ac:dyDescent="0.25">
      <c r="F36">
        <v>7</v>
      </c>
      <c r="G36" s="18">
        <v>0.67415730337078661</v>
      </c>
      <c r="I36" s="19"/>
      <c r="J36">
        <v>23</v>
      </c>
      <c r="K36" s="5">
        <v>0.68367346938775508</v>
      </c>
      <c r="M36" s="4">
        <v>0.35648148148148145</v>
      </c>
      <c r="P36" s="4">
        <v>0.42477876106194684</v>
      </c>
    </row>
    <row r="37" spans="6:16" x14ac:dyDescent="0.25">
      <c r="G37" s="18">
        <v>0.64</v>
      </c>
      <c r="I37" s="19"/>
      <c r="J37">
        <v>23.5</v>
      </c>
      <c r="K37" s="5">
        <v>0.66415449835138951</v>
      </c>
      <c r="M37" s="4">
        <v>0.28765264586160111</v>
      </c>
      <c r="P37" s="31">
        <v>0.27508361204013382</v>
      </c>
    </row>
    <row r="38" spans="6:16" x14ac:dyDescent="0.25">
      <c r="G38" s="18">
        <v>0.45</v>
      </c>
      <c r="I38" s="19"/>
      <c r="J38">
        <v>24</v>
      </c>
      <c r="K38" s="5">
        <v>0.81689029202841357</v>
      </c>
      <c r="P38" s="31">
        <v>0.31583969465648859</v>
      </c>
    </row>
    <row r="39" spans="6:16" x14ac:dyDescent="0.25">
      <c r="G39" s="18">
        <v>0.72</v>
      </c>
      <c r="I39" s="19"/>
      <c r="J39">
        <v>24.5</v>
      </c>
      <c r="K39" s="5">
        <v>0.71127749181095001</v>
      </c>
      <c r="P39" s="31">
        <v>0.32256297918948529</v>
      </c>
    </row>
    <row r="40" spans="6:16" x14ac:dyDescent="0.25">
      <c r="G40" s="18">
        <v>0.43</v>
      </c>
      <c r="I40" s="19"/>
      <c r="J40">
        <v>25</v>
      </c>
      <c r="K40" s="5">
        <v>0.80344332855093259</v>
      </c>
      <c r="P40" s="31">
        <v>0.3638306968790081</v>
      </c>
    </row>
    <row r="41" spans="6:16" x14ac:dyDescent="0.25">
      <c r="G41" s="18">
        <v>0.59</v>
      </c>
      <c r="I41" s="19"/>
      <c r="J41">
        <v>25.5</v>
      </c>
      <c r="K41" s="5">
        <v>0.52961672473867594</v>
      </c>
      <c r="P41" s="31">
        <v>0.29885629040278466</v>
      </c>
    </row>
    <row r="42" spans="6:16" x14ac:dyDescent="0.25">
      <c r="I42" s="19"/>
      <c r="J42">
        <v>26</v>
      </c>
      <c r="K42" s="5">
        <v>0.90381125226860259</v>
      </c>
      <c r="P42" s="31">
        <v>0.32513110125050421</v>
      </c>
    </row>
    <row r="43" spans="6:16" x14ac:dyDescent="0.25">
      <c r="I43" s="19"/>
      <c r="J43">
        <v>26.5</v>
      </c>
      <c r="K43" s="5">
        <v>0.82964601769911517</v>
      </c>
      <c r="P43" s="32">
        <v>0.48496605237633372</v>
      </c>
    </row>
    <row r="44" spans="6:16" x14ac:dyDescent="0.25">
      <c r="I44" s="19"/>
      <c r="J44">
        <v>27</v>
      </c>
      <c r="K44" s="5">
        <v>0.87136929460580914</v>
      </c>
      <c r="P44" s="32">
        <v>0.39146666666666668</v>
      </c>
    </row>
    <row r="45" spans="6:16" x14ac:dyDescent="0.25">
      <c r="I45" s="19"/>
      <c r="J45">
        <v>27.5</v>
      </c>
      <c r="K45" s="5">
        <v>0.80069625761531771</v>
      </c>
      <c r="P45" s="32">
        <v>0.30993071593533483</v>
      </c>
    </row>
    <row r="46" spans="6:16" x14ac:dyDescent="0.25">
      <c r="I46" s="19"/>
      <c r="J46">
        <v>28</v>
      </c>
      <c r="K46" s="5">
        <v>0.73238321456848776</v>
      </c>
      <c r="P46" s="32">
        <v>0.32286995515695061</v>
      </c>
    </row>
    <row r="47" spans="6:16" x14ac:dyDescent="0.25">
      <c r="I47" s="19"/>
      <c r="J47">
        <v>28.5</v>
      </c>
      <c r="K47" s="5">
        <v>0.68823124569855465</v>
      </c>
    </row>
    <row r="48" spans="6:16" x14ac:dyDescent="0.25">
      <c r="I48" s="19"/>
      <c r="J48">
        <v>29</v>
      </c>
      <c r="K48" s="5">
        <v>0.76567101388304581</v>
      </c>
    </row>
    <row r="49" spans="10:11" x14ac:dyDescent="0.25">
      <c r="J49">
        <v>29.5</v>
      </c>
      <c r="K49" s="5">
        <v>0.85046066619418859</v>
      </c>
    </row>
    <row r="50" spans="10:11" x14ac:dyDescent="0.25">
      <c r="J50">
        <v>30</v>
      </c>
      <c r="K50" s="5">
        <v>0.81986970684039084</v>
      </c>
    </row>
    <row r="51" spans="10:11" x14ac:dyDescent="0.25">
      <c r="J51">
        <v>30.5</v>
      </c>
      <c r="K51" s="5">
        <v>0.74439178515007898</v>
      </c>
    </row>
    <row r="52" spans="10:11" x14ac:dyDescent="0.25">
      <c r="J52">
        <v>31</v>
      </c>
      <c r="K52" s="5">
        <v>0.64302416212003122</v>
      </c>
    </row>
    <row r="53" spans="10:11" x14ac:dyDescent="0.25">
      <c r="J53">
        <v>31.5</v>
      </c>
      <c r="K53" s="5">
        <v>0.88507936507936502</v>
      </c>
    </row>
    <row r="54" spans="10:11" x14ac:dyDescent="0.25">
      <c r="J54">
        <v>32</v>
      </c>
      <c r="K54" s="5">
        <v>0.68122786304604488</v>
      </c>
    </row>
    <row r="55" spans="10:11" x14ac:dyDescent="0.25">
      <c r="J55">
        <v>32.5</v>
      </c>
      <c r="K55" s="5">
        <v>0.60785824345146378</v>
      </c>
    </row>
    <row r="56" spans="10:11" x14ac:dyDescent="0.25">
      <c r="J56">
        <v>33</v>
      </c>
      <c r="K56" s="5">
        <v>0.79210526315789476</v>
      </c>
    </row>
    <row r="57" spans="10:11" x14ac:dyDescent="0.25">
      <c r="J57">
        <v>33.5</v>
      </c>
      <c r="K57" s="5">
        <v>0.70333803479078516</v>
      </c>
    </row>
    <row r="58" spans="10:11" x14ac:dyDescent="0.25">
      <c r="J58">
        <v>34</v>
      </c>
      <c r="K58" s="5">
        <v>0.81515650741350909</v>
      </c>
    </row>
    <row r="59" spans="10:11" x14ac:dyDescent="0.25">
      <c r="J59">
        <v>34.5</v>
      </c>
      <c r="K59" s="5">
        <v>0.6783542039355992</v>
      </c>
    </row>
    <row r="60" spans="10:11" x14ac:dyDescent="0.25">
      <c r="J60">
        <v>35</v>
      </c>
      <c r="K60" s="5">
        <v>0.78931623931623929</v>
      </c>
    </row>
    <row r="61" spans="10:11" x14ac:dyDescent="0.25">
      <c r="J61">
        <v>35.5</v>
      </c>
      <c r="K61" s="5">
        <v>0.69668246445497628</v>
      </c>
    </row>
    <row r="62" spans="10:11" x14ac:dyDescent="0.25">
      <c r="J62">
        <v>36</v>
      </c>
      <c r="K62" s="5">
        <v>0.78381502890173416</v>
      </c>
    </row>
    <row r="63" spans="10:11" x14ac:dyDescent="0.25">
      <c r="J63">
        <v>36.5</v>
      </c>
      <c r="K63" s="5">
        <v>0.70923261390887293</v>
      </c>
    </row>
    <row r="64" spans="10:11" x14ac:dyDescent="0.25">
      <c r="J64">
        <v>37</v>
      </c>
      <c r="K64" s="5">
        <v>0.77896825396825398</v>
      </c>
    </row>
    <row r="65" spans="10:11" x14ac:dyDescent="0.25">
      <c r="J65">
        <v>37.5</v>
      </c>
      <c r="K65" s="5">
        <v>0.76086235489220566</v>
      </c>
    </row>
    <row r="66" spans="10:11" x14ac:dyDescent="0.25">
      <c r="J66">
        <v>38</v>
      </c>
      <c r="K66" s="5">
        <v>0.53110634385534783</v>
      </c>
    </row>
    <row r="67" spans="10:11" x14ac:dyDescent="0.25">
      <c r="J67">
        <v>38.5</v>
      </c>
      <c r="K67" s="5">
        <v>0.56243329775880468</v>
      </c>
    </row>
    <row r="68" spans="10:11" x14ac:dyDescent="0.25">
      <c r="J68">
        <v>39</v>
      </c>
      <c r="K68" s="5">
        <v>0.69711090400745579</v>
      </c>
    </row>
    <row r="69" spans="10:11" x14ac:dyDescent="0.25">
      <c r="J69">
        <v>39.5</v>
      </c>
      <c r="K69" s="5">
        <v>0.76761717469682078</v>
      </c>
    </row>
    <row r="70" spans="10:11" x14ac:dyDescent="0.25">
      <c r="J70">
        <v>40</v>
      </c>
      <c r="K70" s="5">
        <v>0.68704710144927539</v>
      </c>
    </row>
    <row r="71" spans="10:11" x14ac:dyDescent="0.25">
      <c r="J71">
        <v>40.5</v>
      </c>
      <c r="K71" s="29">
        <v>0.72070844686648494</v>
      </c>
    </row>
    <row r="72" spans="10:11" x14ac:dyDescent="0.25">
      <c r="J72">
        <v>41</v>
      </c>
      <c r="K72" s="29">
        <v>0.76442307692307687</v>
      </c>
    </row>
    <row r="73" spans="10:11" x14ac:dyDescent="0.25">
      <c r="J73">
        <v>41.5</v>
      </c>
      <c r="K73" s="29">
        <v>0.55330396475770927</v>
      </c>
    </row>
    <row r="74" spans="10:11" x14ac:dyDescent="0.25">
      <c r="J74">
        <v>42</v>
      </c>
      <c r="K74" s="29">
        <v>0.79326923076923073</v>
      </c>
    </row>
    <row r="75" spans="10:11" x14ac:dyDescent="0.25">
      <c r="J75">
        <v>42.5</v>
      </c>
      <c r="K75" s="29">
        <v>0.48364279398762161</v>
      </c>
    </row>
    <row r="76" spans="10:11" x14ac:dyDescent="0.25">
      <c r="J76">
        <v>43</v>
      </c>
      <c r="K76" s="29">
        <v>0.59733562526858619</v>
      </c>
    </row>
    <row r="77" spans="10:11" x14ac:dyDescent="0.25">
      <c r="J77">
        <v>43.5</v>
      </c>
      <c r="K77" s="29">
        <v>0.84111741597555645</v>
      </c>
    </row>
    <row r="78" spans="10:11" x14ac:dyDescent="0.25">
      <c r="J78">
        <v>44</v>
      </c>
      <c r="K78" s="29">
        <v>0.62903225806451613</v>
      </c>
    </row>
    <row r="79" spans="10:11" x14ac:dyDescent="0.25">
      <c r="J79">
        <v>44.5</v>
      </c>
      <c r="K79" s="29">
        <v>0.81203337725076852</v>
      </c>
    </row>
    <row r="80" spans="10:11" x14ac:dyDescent="0.25">
      <c r="J80">
        <v>45</v>
      </c>
      <c r="K80" s="29">
        <v>0.85359589041095885</v>
      </c>
    </row>
    <row r="81" spans="10:11" x14ac:dyDescent="0.25">
      <c r="J81">
        <v>45.5</v>
      </c>
      <c r="K81" s="29">
        <v>0.6346895074946467</v>
      </c>
    </row>
    <row r="82" spans="10:11" x14ac:dyDescent="0.25">
      <c r="J82">
        <v>46</v>
      </c>
      <c r="K82" s="29">
        <v>0.4971830985915493</v>
      </c>
    </row>
    <row r="83" spans="10:11" x14ac:dyDescent="0.25">
      <c r="J83">
        <v>46.5</v>
      </c>
      <c r="K83" s="29">
        <v>0.71923828125</v>
      </c>
    </row>
    <row r="84" spans="10:11" x14ac:dyDescent="0.25">
      <c r="J84">
        <v>47</v>
      </c>
      <c r="K84" s="29">
        <v>0.82366589327146167</v>
      </c>
    </row>
    <row r="85" spans="10:11" x14ac:dyDescent="0.25">
      <c r="J85">
        <v>47.5</v>
      </c>
      <c r="K85" s="29">
        <v>0.51378676470588236</v>
      </c>
    </row>
    <row r="86" spans="10:11" x14ac:dyDescent="0.25">
      <c r="J86">
        <v>48</v>
      </c>
      <c r="K86" s="29">
        <v>0.82965165675446062</v>
      </c>
    </row>
    <row r="87" spans="10:11" x14ac:dyDescent="0.25">
      <c r="J87">
        <v>48.5</v>
      </c>
      <c r="K87" s="29">
        <v>0.66332497911445276</v>
      </c>
    </row>
    <row r="88" spans="10:11" x14ac:dyDescent="0.25">
      <c r="J88">
        <v>49</v>
      </c>
      <c r="K88" s="29">
        <v>0.6579286635152557</v>
      </c>
    </row>
    <row r="89" spans="10:11" x14ac:dyDescent="0.25">
      <c r="J89">
        <v>49.5</v>
      </c>
      <c r="K89" s="29">
        <v>0.79844006568144499</v>
      </c>
    </row>
    <row r="90" spans="10:11" x14ac:dyDescent="0.25">
      <c r="J90">
        <v>50</v>
      </c>
      <c r="K90" s="29">
        <v>0.62957157784743989</v>
      </c>
    </row>
    <row r="91" spans="10:11" x14ac:dyDescent="0.25">
      <c r="J91">
        <v>50.5</v>
      </c>
      <c r="K91" s="29">
        <v>0.75619425173439048</v>
      </c>
    </row>
    <row r="92" spans="10:11" x14ac:dyDescent="0.25">
      <c r="J92">
        <v>51</v>
      </c>
      <c r="K92" s="29">
        <v>0.79489559164733192</v>
      </c>
    </row>
    <row r="93" spans="10:11" x14ac:dyDescent="0.25">
      <c r="J93">
        <v>51.5</v>
      </c>
      <c r="K93" s="29">
        <v>0.56018518518518523</v>
      </c>
    </row>
    <row r="94" spans="10:11" x14ac:dyDescent="0.25">
      <c r="J94">
        <v>52</v>
      </c>
      <c r="K94" s="29">
        <v>0.70413223140495862</v>
      </c>
    </row>
    <row r="95" spans="10:11" x14ac:dyDescent="0.25">
      <c r="J95">
        <v>52.5</v>
      </c>
      <c r="K95" s="29">
        <v>0.60359869138495092</v>
      </c>
    </row>
    <row r="96" spans="10:11" x14ac:dyDescent="0.25">
      <c r="J96">
        <v>53</v>
      </c>
      <c r="K96" s="29">
        <v>0.76944140197152244</v>
      </c>
    </row>
    <row r="97" spans="10:11" x14ac:dyDescent="0.25">
      <c r="J97">
        <v>53.5</v>
      </c>
      <c r="K97" s="29">
        <v>0.46849757673667208</v>
      </c>
    </row>
    <row r="98" spans="10:11" x14ac:dyDescent="0.25">
      <c r="J98">
        <v>54</v>
      </c>
      <c r="K98" s="29">
        <v>0.7701680672268908</v>
      </c>
    </row>
    <row r="99" spans="10:11" x14ac:dyDescent="0.25">
      <c r="J99">
        <v>54.5</v>
      </c>
      <c r="K99" s="29">
        <v>0.56846289752650181</v>
      </c>
    </row>
    <row r="100" spans="10:11" x14ac:dyDescent="0.25">
      <c r="J100">
        <v>55</v>
      </c>
      <c r="K100" s="29">
        <v>0.34686672550750219</v>
      </c>
    </row>
    <row r="101" spans="10:11" x14ac:dyDescent="0.25">
      <c r="J101">
        <v>55.5</v>
      </c>
      <c r="K101" s="29">
        <v>0.80984042553191493</v>
      </c>
    </row>
    <row r="102" spans="10:11" x14ac:dyDescent="0.25">
      <c r="J102">
        <v>56</v>
      </c>
      <c r="K102" s="29">
        <v>0.80863428808634286</v>
      </c>
    </row>
    <row r="103" spans="10:11" x14ac:dyDescent="0.25">
      <c r="J103">
        <v>56.5</v>
      </c>
      <c r="K103" s="29">
        <v>0.62952755905511804</v>
      </c>
    </row>
    <row r="104" spans="10:11" x14ac:dyDescent="0.25">
      <c r="J104">
        <v>57</v>
      </c>
      <c r="K104" s="29">
        <v>0.68233450842146492</v>
      </c>
    </row>
    <row r="105" spans="10:11" x14ac:dyDescent="0.25">
      <c r="J105">
        <v>57.5</v>
      </c>
      <c r="K105" s="29">
        <v>0.59019118869492937</v>
      </c>
    </row>
    <row r="106" spans="10:11" x14ac:dyDescent="0.25">
      <c r="J106">
        <v>58</v>
      </c>
      <c r="K106" s="29">
        <v>0.56221889055472274</v>
      </c>
    </row>
    <row r="107" spans="10:11" x14ac:dyDescent="0.25">
      <c r="J107">
        <v>58.5</v>
      </c>
      <c r="K107" s="29">
        <v>0.6830245368052078</v>
      </c>
    </row>
    <row r="108" spans="10:11" x14ac:dyDescent="0.25">
      <c r="J108">
        <v>59</v>
      </c>
      <c r="K108" s="29">
        <v>0.7102713178294574</v>
      </c>
    </row>
    <row r="109" spans="10:11" x14ac:dyDescent="0.25">
      <c r="J109">
        <v>59.5</v>
      </c>
      <c r="K109" s="29">
        <v>0.68247821878025172</v>
      </c>
    </row>
    <row r="110" spans="10:11" x14ac:dyDescent="0.25">
      <c r="J110">
        <v>60</v>
      </c>
      <c r="K110" s="29">
        <v>0.79376163873370575</v>
      </c>
    </row>
    <row r="111" spans="10:11" x14ac:dyDescent="0.25">
      <c r="J111">
        <v>60.5</v>
      </c>
      <c r="K111" s="29">
        <v>0.80842745438748909</v>
      </c>
    </row>
    <row r="112" spans="10:11" x14ac:dyDescent="0.25">
      <c r="J112">
        <v>61</v>
      </c>
      <c r="K112" s="29">
        <v>0.51285460992907794</v>
      </c>
    </row>
    <row r="113" spans="10:11" x14ac:dyDescent="0.25">
      <c r="J113">
        <v>61.5</v>
      </c>
      <c r="K113" s="29">
        <v>0.62941893539211702</v>
      </c>
    </row>
    <row r="114" spans="10:11" x14ac:dyDescent="0.25">
      <c r="J114">
        <v>62</v>
      </c>
      <c r="K114" s="29">
        <v>0.80761602538675126</v>
      </c>
    </row>
    <row r="115" spans="10:11" x14ac:dyDescent="0.25">
      <c r="J115">
        <v>62.5</v>
      </c>
      <c r="K115" s="29">
        <v>0.64854058376649348</v>
      </c>
    </row>
    <row r="116" spans="10:11" x14ac:dyDescent="0.25">
      <c r="J116">
        <v>63</v>
      </c>
      <c r="K116" s="29">
        <v>0.50020218358269308</v>
      </c>
    </row>
    <row r="117" spans="10:11" x14ac:dyDescent="0.25">
      <c r="J117">
        <v>63.5</v>
      </c>
      <c r="K117" s="29">
        <v>0.69030927835051559</v>
      </c>
    </row>
    <row r="118" spans="10:11" x14ac:dyDescent="0.25">
      <c r="J118">
        <v>64</v>
      </c>
      <c r="K118" s="29">
        <v>0.60908718788374949</v>
      </c>
    </row>
    <row r="119" spans="10:11" x14ac:dyDescent="0.25">
      <c r="J119">
        <v>64.5</v>
      </c>
      <c r="K119" s="29">
        <v>0.79378412431751366</v>
      </c>
    </row>
    <row r="120" spans="10:11" x14ac:dyDescent="0.25">
      <c r="J120">
        <v>65</v>
      </c>
      <c r="K120" s="29">
        <v>0.58193849746983262</v>
      </c>
    </row>
    <row r="121" spans="10:11" x14ac:dyDescent="0.25">
      <c r="J121">
        <v>65.5</v>
      </c>
      <c r="K121" s="30">
        <v>0.74195223260643828</v>
      </c>
    </row>
    <row r="122" spans="10:11" x14ac:dyDescent="0.25">
      <c r="J122">
        <v>66</v>
      </c>
      <c r="K122" s="30">
        <v>0.81549087321164293</v>
      </c>
    </row>
    <row r="123" spans="10:11" x14ac:dyDescent="0.25">
      <c r="J123">
        <v>66.5</v>
      </c>
      <c r="K123" s="30">
        <v>0.54493032196059576</v>
      </c>
    </row>
    <row r="124" spans="10:11" x14ac:dyDescent="0.25">
      <c r="J124">
        <v>67</v>
      </c>
      <c r="K124" s="30">
        <v>0.68603411513859269</v>
      </c>
    </row>
    <row r="125" spans="10:11" x14ac:dyDescent="0.25">
      <c r="J125">
        <v>67.5</v>
      </c>
      <c r="K125" s="30">
        <v>0.7375431672422299</v>
      </c>
    </row>
    <row r="126" spans="10:11" x14ac:dyDescent="0.25">
      <c r="J126">
        <v>68</v>
      </c>
      <c r="K126" s="30">
        <v>0.51808406647116334</v>
      </c>
    </row>
    <row r="127" spans="10:11" x14ac:dyDescent="0.25">
      <c r="J127">
        <v>68.5</v>
      </c>
      <c r="K127" s="30">
        <v>0.47310206133735544</v>
      </c>
    </row>
    <row r="128" spans="10:11" x14ac:dyDescent="0.25">
      <c r="J128">
        <v>69</v>
      </c>
      <c r="K128" s="30">
        <v>0.6585233441910967</v>
      </c>
    </row>
    <row r="129" spans="10:11" x14ac:dyDescent="0.25">
      <c r="J129">
        <v>69.5</v>
      </c>
      <c r="K129" s="30">
        <v>0.61329305135951662</v>
      </c>
    </row>
    <row r="130" spans="10:11" x14ac:dyDescent="0.25">
      <c r="J130">
        <v>70</v>
      </c>
      <c r="K130" s="30">
        <v>0.34543670264965648</v>
      </c>
    </row>
    <row r="131" spans="10:11" x14ac:dyDescent="0.25">
      <c r="J131">
        <v>70.5</v>
      </c>
      <c r="K131" s="30">
        <v>0.72500000000000009</v>
      </c>
    </row>
    <row r="132" spans="10:11" x14ac:dyDescent="0.25">
      <c r="J132">
        <v>71</v>
      </c>
      <c r="K132" s="30">
        <v>0.55857933579335795</v>
      </c>
    </row>
    <row r="133" spans="10:11" x14ac:dyDescent="0.25">
      <c r="J133">
        <v>71.5</v>
      </c>
      <c r="K133" s="30">
        <v>0.73272987136731782</v>
      </c>
    </row>
    <row r="134" spans="10:11" x14ac:dyDescent="0.25">
      <c r="J134">
        <v>72</v>
      </c>
      <c r="K134" s="30">
        <v>0.64915662650602401</v>
      </c>
    </row>
    <row r="135" spans="10:11" x14ac:dyDescent="0.25">
      <c r="J135">
        <v>72.5</v>
      </c>
      <c r="K135" s="30">
        <v>0.76900393184796856</v>
      </c>
    </row>
    <row r="136" spans="10:11" x14ac:dyDescent="0.25">
      <c r="J136">
        <v>73</v>
      </c>
      <c r="K136" s="30">
        <v>0.59822039698836404</v>
      </c>
    </row>
    <row r="137" spans="10:11" x14ac:dyDescent="0.25">
      <c r="J137">
        <v>73.5</v>
      </c>
      <c r="K137" s="30">
        <v>0.6901256732495511</v>
      </c>
    </row>
    <row r="138" spans="10:11" x14ac:dyDescent="0.25">
      <c r="J138">
        <v>74</v>
      </c>
      <c r="K138" s="30">
        <v>0.64335664335664344</v>
      </c>
    </row>
    <row r="139" spans="10:11" x14ac:dyDescent="0.25">
      <c r="J139">
        <v>74.5</v>
      </c>
      <c r="K139" s="30">
        <v>0.77500000000000002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8"/>
  <sheetViews>
    <sheetView topLeftCell="B61" zoomScale="96" zoomScaleNormal="96" workbookViewId="0">
      <selection activeCell="D38" sqref="D38"/>
    </sheetView>
  </sheetViews>
  <sheetFormatPr baseColWidth="10" defaultRowHeight="15" x14ac:dyDescent="0.25"/>
  <cols>
    <col min="1" max="1" width="37.7109375" customWidth="1"/>
  </cols>
  <sheetData>
    <row r="1" spans="1:18" x14ac:dyDescent="0.25">
      <c r="A1" t="s">
        <v>74</v>
      </c>
      <c r="C1" s="34">
        <v>42128</v>
      </c>
    </row>
    <row r="4" spans="1:18" x14ac:dyDescent="0.25">
      <c r="A4" t="s">
        <v>75</v>
      </c>
    </row>
    <row r="5" spans="1:18" x14ac:dyDescent="0.25">
      <c r="A5" s="2">
        <v>12.86</v>
      </c>
      <c r="B5" s="2">
        <v>26.14</v>
      </c>
      <c r="C5" s="45">
        <f>B5/(A5+B5)</f>
        <v>0.67025641025641025</v>
      </c>
    </row>
    <row r="6" spans="1:18" x14ac:dyDescent="0.25">
      <c r="A6" s="2">
        <v>21.28</v>
      </c>
      <c r="B6" s="2">
        <v>10.98</v>
      </c>
      <c r="C6" s="45">
        <f>B6/(A6+B6)</f>
        <v>0.34035957842529446</v>
      </c>
      <c r="O6" s="87"/>
      <c r="P6" s="87" t="s">
        <v>54</v>
      </c>
      <c r="Q6" s="87"/>
      <c r="R6" s="87" t="s">
        <v>156</v>
      </c>
    </row>
    <row r="7" spans="1:18" x14ac:dyDescent="0.25">
      <c r="A7" s="2">
        <v>8.9</v>
      </c>
      <c r="B7" s="2">
        <v>22.98</v>
      </c>
      <c r="C7" s="45">
        <f>B7/(A7+B7)</f>
        <v>0.72082810539523212</v>
      </c>
      <c r="I7" t="s">
        <v>54</v>
      </c>
      <c r="K7" t="s">
        <v>156</v>
      </c>
      <c r="O7" s="87" t="s">
        <v>157</v>
      </c>
      <c r="P7" s="88">
        <f>contrôle!J5</f>
        <v>0.37193272454029502</v>
      </c>
      <c r="Q7" s="87"/>
      <c r="R7" s="88">
        <f>contrôle!M5</f>
        <v>0.72867347108464831</v>
      </c>
    </row>
    <row r="8" spans="1:18" x14ac:dyDescent="0.25">
      <c r="A8" s="8">
        <v>8.52</v>
      </c>
      <c r="B8" s="8">
        <v>16.73</v>
      </c>
      <c r="C8" s="84">
        <f t="shared" ref="C8:C10" si="0">B8/(A8+B8)</f>
        <v>0.66257425742574261</v>
      </c>
      <c r="I8" s="6">
        <f t="shared" ref="I8:I10" si="1">C5</f>
        <v>0.67025641025641025</v>
      </c>
      <c r="K8" s="6">
        <f t="shared" ref="K8:K10" si="2">C8</f>
        <v>0.66257425742574261</v>
      </c>
      <c r="O8" s="87"/>
      <c r="P8" s="88">
        <f>contrôle!J6</f>
        <v>0.10361140331408013</v>
      </c>
      <c r="Q8" s="87"/>
      <c r="R8" s="88">
        <f>contrôle!M6</f>
        <v>0.10333050031924645</v>
      </c>
    </row>
    <row r="9" spans="1:18" x14ac:dyDescent="0.25">
      <c r="A9" s="8">
        <v>12.04</v>
      </c>
      <c r="B9" s="8">
        <v>9.14</v>
      </c>
      <c r="C9" s="84">
        <f t="shared" si="0"/>
        <v>0.43153918791312562</v>
      </c>
      <c r="F9" s="86">
        <f>AVERAGE(C5:C7,D17:D19,D31)</f>
        <v>0.52316390155020032</v>
      </c>
      <c r="I9" s="6">
        <f t="shared" si="1"/>
        <v>0.34035957842529446</v>
      </c>
      <c r="K9" s="6">
        <f t="shared" si="2"/>
        <v>0.43153918791312562</v>
      </c>
      <c r="O9" s="87"/>
      <c r="P9" s="88">
        <f>contrôle!J7</f>
        <v>0.2548108825481088</v>
      </c>
      <c r="Q9" s="87"/>
      <c r="R9" s="88">
        <f>contrôle!M7</f>
        <v>0.57407407407407407</v>
      </c>
    </row>
    <row r="10" spans="1:18" x14ac:dyDescent="0.25">
      <c r="A10" s="8">
        <v>12.69</v>
      </c>
      <c r="B10" s="8">
        <v>8.7200000000000006</v>
      </c>
      <c r="C10" s="84">
        <f t="shared" si="0"/>
        <v>0.40728631480616539</v>
      </c>
      <c r="I10" s="6">
        <f t="shared" si="1"/>
        <v>0.72082810539523212</v>
      </c>
      <c r="K10" s="6">
        <f t="shared" si="2"/>
        <v>0.40728631480616539</v>
      </c>
      <c r="O10" s="87"/>
      <c r="P10" s="88">
        <f>contrôle!J8</f>
        <v>0.26362957430918599</v>
      </c>
      <c r="Q10" s="87"/>
      <c r="R10" s="88">
        <f>contrôle!M8</f>
        <v>0.73214932946719824</v>
      </c>
    </row>
    <row r="11" spans="1:18" x14ac:dyDescent="0.25">
      <c r="F11" s="42">
        <f>AVERAGE(C8:C10,D20:D25,D32:D38)</f>
        <v>0.53900684123197395</v>
      </c>
      <c r="I11" s="6">
        <f t="shared" ref="I11:I13" si="3">D17</f>
        <v>0.52080042127435489</v>
      </c>
      <c r="K11" s="5">
        <f t="shared" ref="K11:K16" si="4">D20</f>
        <v>0.61106155218554858</v>
      </c>
      <c r="O11" s="87"/>
      <c r="P11" s="88">
        <f>contrôle!J9</f>
        <v>0.28440965427266796</v>
      </c>
      <c r="Q11" s="87"/>
      <c r="R11" s="88">
        <f>contrôle!M9</f>
        <v>0.80143112701252228</v>
      </c>
    </row>
    <row r="12" spans="1:18" x14ac:dyDescent="0.25">
      <c r="I12" s="6">
        <f t="shared" si="3"/>
        <v>0.53135313531353134</v>
      </c>
      <c r="K12" s="85">
        <f t="shared" si="4"/>
        <v>0.57050452781371275</v>
      </c>
      <c r="O12" s="87"/>
      <c r="P12" s="88">
        <f>contrôle!J10</f>
        <v>0.41593886462882096</v>
      </c>
      <c r="Q12" s="87"/>
      <c r="R12" s="88">
        <f>contrôle!M10</f>
        <v>0.83425211319367876</v>
      </c>
    </row>
    <row r="13" spans="1:18" x14ac:dyDescent="0.25">
      <c r="I13" s="6">
        <f t="shared" si="3"/>
        <v>0.47961092405536848</v>
      </c>
      <c r="K13" s="85">
        <f t="shared" si="4"/>
        <v>0.33027846316531545</v>
      </c>
      <c r="O13" s="87"/>
      <c r="P13" s="88">
        <f>contrôle!J11</f>
        <v>0.43981481481481477</v>
      </c>
      <c r="Q13" s="87"/>
      <c r="R13" s="88">
        <f>contrôle!M11</f>
        <v>0.71633237822349571</v>
      </c>
    </row>
    <row r="14" spans="1:18" x14ac:dyDescent="0.25">
      <c r="I14" s="6">
        <f>$D$31</f>
        <v>0.39893873613121078</v>
      </c>
      <c r="K14" s="85">
        <f t="shared" si="4"/>
        <v>0.86789297658862874</v>
      </c>
      <c r="O14" s="87"/>
      <c r="P14" s="88">
        <f>contrôle!J12</f>
        <v>0.52014652014652019</v>
      </c>
      <c r="Q14" s="87"/>
      <c r="R14" s="88">
        <f>contrôle!M12</f>
        <v>0.43145161290322581</v>
      </c>
    </row>
    <row r="15" spans="1:18" x14ac:dyDescent="0.25">
      <c r="K15" s="6">
        <f t="shared" si="4"/>
        <v>0.29606986899563315</v>
      </c>
      <c r="O15" s="87"/>
      <c r="P15" s="88">
        <f>contrôle!J13</f>
        <v>0.42477876106194684</v>
      </c>
      <c r="Q15" s="87"/>
      <c r="R15" s="88">
        <f>contrôle!M13</f>
        <v>0.68367346938775508</v>
      </c>
    </row>
    <row r="16" spans="1:18" x14ac:dyDescent="0.25">
      <c r="A16" t="s">
        <v>76</v>
      </c>
      <c r="K16" s="6">
        <f t="shared" si="4"/>
        <v>0.78179498085920884</v>
      </c>
      <c r="O16" s="87"/>
      <c r="P16" s="88">
        <f>contrôle!J14</f>
        <v>0.27508361204013382</v>
      </c>
      <c r="Q16" s="87"/>
      <c r="R16" s="88">
        <f>contrôle!M14</f>
        <v>0.66415449835138951</v>
      </c>
    </row>
    <row r="17" spans="1:18" x14ac:dyDescent="0.25">
      <c r="A17" s="82" t="s">
        <v>152</v>
      </c>
      <c r="B17" s="2">
        <v>9.1</v>
      </c>
      <c r="C17" s="2">
        <v>9.89</v>
      </c>
      <c r="D17" s="45">
        <f>C17/(B17+C17)</f>
        <v>0.52080042127435489</v>
      </c>
      <c r="K17" s="6">
        <f t="shared" ref="K17:K23" si="5">D32</f>
        <v>0.48069306930693068</v>
      </c>
      <c r="O17" s="87"/>
      <c r="P17" s="88">
        <f>contrôle!J15</f>
        <v>0.31583969465648859</v>
      </c>
      <c r="Q17" s="87"/>
      <c r="R17" s="88">
        <f>contrôle!M15</f>
        <v>0.81689029202841357</v>
      </c>
    </row>
    <row r="18" spans="1:18" x14ac:dyDescent="0.25">
      <c r="A18" s="82"/>
      <c r="B18" s="2">
        <v>11.36</v>
      </c>
      <c r="C18" s="2">
        <v>12.88</v>
      </c>
      <c r="D18" s="45">
        <f>C18/(B18+C18)</f>
        <v>0.53135313531353134</v>
      </c>
      <c r="I18" s="85"/>
      <c r="K18" s="6">
        <f t="shared" si="5"/>
        <v>0.87494056110318597</v>
      </c>
      <c r="O18" s="87"/>
      <c r="P18" s="88">
        <f>contrôle!J16</f>
        <v>0.32256297918948529</v>
      </c>
      <c r="Q18" s="87"/>
      <c r="R18" s="88">
        <f>contrôle!M16</f>
        <v>0.71127749181095001</v>
      </c>
    </row>
    <row r="19" spans="1:18" x14ac:dyDescent="0.25">
      <c r="A19" s="82"/>
      <c r="B19" s="2">
        <v>13.91</v>
      </c>
      <c r="C19" s="2">
        <v>12.82</v>
      </c>
      <c r="D19" s="45">
        <f>C19/(B19+C19)</f>
        <v>0.47961092405536848</v>
      </c>
      <c r="I19" s="85"/>
      <c r="K19" s="6">
        <f t="shared" si="5"/>
        <v>0.36949891067538121</v>
      </c>
      <c r="O19" s="87"/>
      <c r="P19" s="88">
        <f>contrôle!J17</f>
        <v>0.3638306968790081</v>
      </c>
      <c r="Q19" s="87"/>
      <c r="R19" s="88">
        <f>contrôle!M17</f>
        <v>0.80344332855093259</v>
      </c>
    </row>
    <row r="20" spans="1:18" x14ac:dyDescent="0.25">
      <c r="A20" s="8" t="s">
        <v>153</v>
      </c>
      <c r="B20" s="8">
        <v>8.7200000000000006</v>
      </c>
      <c r="C20" s="8">
        <v>13.7</v>
      </c>
      <c r="D20" s="84">
        <f t="shared" ref="D20:D25" si="6">C20/(B20+C20)</f>
        <v>0.61106155218554858</v>
      </c>
      <c r="I20" s="3"/>
      <c r="K20" s="6">
        <f t="shared" si="5"/>
        <v>0.71908045977011492</v>
      </c>
      <c r="O20" s="87"/>
      <c r="P20" s="88">
        <f>contrôle!J18</f>
        <v>0.29885629040278466</v>
      </c>
      <c r="Q20" s="87"/>
      <c r="R20" s="88">
        <f>contrôle!M18</f>
        <v>0.52961672473867594</v>
      </c>
    </row>
    <row r="21" spans="1:18" x14ac:dyDescent="0.25">
      <c r="A21" s="8"/>
      <c r="B21" s="8">
        <v>13.28</v>
      </c>
      <c r="C21" s="8">
        <v>17.64</v>
      </c>
      <c r="D21" s="84">
        <f t="shared" si="6"/>
        <v>0.57050452781371275</v>
      </c>
      <c r="K21" s="6">
        <f t="shared" si="5"/>
        <v>0.32129032258064516</v>
      </c>
      <c r="O21" s="87"/>
      <c r="P21" s="88">
        <f>contrôle!J19</f>
        <v>0.32513110125050421</v>
      </c>
      <c r="Q21" s="87"/>
      <c r="R21" s="88">
        <f>contrôle!M19</f>
        <v>0.90381125226860259</v>
      </c>
    </row>
    <row r="22" spans="1:18" x14ac:dyDescent="0.25">
      <c r="A22" s="8"/>
      <c r="B22" s="8">
        <v>19</v>
      </c>
      <c r="C22" s="8">
        <v>9.3699999999999992</v>
      </c>
      <c r="D22" s="84">
        <f t="shared" si="6"/>
        <v>0.33027846316531545</v>
      </c>
      <c r="K22" s="6">
        <f t="shared" si="5"/>
        <v>0.34876543209876543</v>
      </c>
      <c r="O22" s="87"/>
      <c r="P22" s="88">
        <f>contrôle!J20</f>
        <v>0.48496605237633372</v>
      </c>
      <c r="Q22" s="87"/>
      <c r="R22" s="88">
        <f>contrôle!M20</f>
        <v>0.82964601769911517</v>
      </c>
    </row>
    <row r="23" spans="1:18" x14ac:dyDescent="0.25">
      <c r="A23" s="8"/>
      <c r="B23" s="8">
        <v>3.16</v>
      </c>
      <c r="C23" s="8">
        <v>20.76</v>
      </c>
      <c r="D23" s="84">
        <f t="shared" si="6"/>
        <v>0.86789297658862874</v>
      </c>
      <c r="K23" s="6">
        <f t="shared" si="5"/>
        <v>0.55083857442348017</v>
      </c>
      <c r="O23" s="87"/>
      <c r="P23" s="88">
        <f>contrôle!J21</f>
        <v>0.39146666666666668</v>
      </c>
      <c r="Q23" s="87"/>
      <c r="R23" s="88">
        <f>contrôle!M21</f>
        <v>0.87136929460580914</v>
      </c>
    </row>
    <row r="24" spans="1:18" x14ac:dyDescent="0.25">
      <c r="A24" s="8"/>
      <c r="B24" s="8">
        <v>16.12</v>
      </c>
      <c r="C24" s="8">
        <v>6.78</v>
      </c>
      <c r="D24" s="84">
        <f t="shared" si="6"/>
        <v>0.29606986899563315</v>
      </c>
      <c r="O24" s="87"/>
      <c r="P24" s="88">
        <f>contrôle!J22</f>
        <v>0.30993071593533483</v>
      </c>
      <c r="Q24" s="87"/>
      <c r="R24" s="88">
        <f>contrôle!M22</f>
        <v>0.80069625761531771</v>
      </c>
    </row>
    <row r="25" spans="1:18" x14ac:dyDescent="0.25">
      <c r="A25" s="8"/>
      <c r="B25" s="8">
        <v>5.13</v>
      </c>
      <c r="C25" s="8">
        <v>18.38</v>
      </c>
      <c r="D25" s="84">
        <f t="shared" si="6"/>
        <v>0.78179498085920884</v>
      </c>
      <c r="O25" s="87"/>
      <c r="P25" s="88">
        <f>contrôle!J23</f>
        <v>0.32286995515695061</v>
      </c>
      <c r="Q25" s="87"/>
      <c r="R25" s="88">
        <f>contrôle!M23</f>
        <v>0.73238321456848776</v>
      </c>
    </row>
    <row r="26" spans="1:18" x14ac:dyDescent="0.25">
      <c r="O26" s="87"/>
      <c r="P26" s="87"/>
      <c r="Q26" s="87"/>
      <c r="R26" s="88">
        <f>contrôle!M24</f>
        <v>0.68823124569855465</v>
      </c>
    </row>
    <row r="27" spans="1:18" x14ac:dyDescent="0.25">
      <c r="O27" s="87"/>
      <c r="P27" s="87"/>
      <c r="Q27" s="87"/>
      <c r="R27" s="88">
        <f>contrôle!M25</f>
        <v>0.76567101388304581</v>
      </c>
    </row>
    <row r="28" spans="1:18" x14ac:dyDescent="0.25">
      <c r="A28" t="s">
        <v>155</v>
      </c>
      <c r="O28" s="87"/>
      <c r="P28" s="87"/>
      <c r="Q28" s="87"/>
      <c r="R28" s="88">
        <f>contrôle!M26</f>
        <v>0.85046066619418859</v>
      </c>
    </row>
    <row r="29" spans="1:18" x14ac:dyDescent="0.25">
      <c r="O29" s="87"/>
      <c r="P29" s="87"/>
      <c r="Q29" s="87"/>
      <c r="R29" s="88">
        <f>contrôle!M27</f>
        <v>0.81986970684039084</v>
      </c>
    </row>
    <row r="30" spans="1:18" x14ac:dyDescent="0.25">
      <c r="A30" s="35" t="s">
        <v>154</v>
      </c>
      <c r="O30" s="87"/>
      <c r="P30" s="87"/>
      <c r="Q30" s="87"/>
      <c r="R30" s="88">
        <f>contrôle!M28</f>
        <v>0.74439178515007898</v>
      </c>
    </row>
    <row r="31" spans="1:18" x14ac:dyDescent="0.25">
      <c r="A31" s="2" t="s">
        <v>152</v>
      </c>
      <c r="B31" s="2">
        <v>12.46</v>
      </c>
      <c r="C31" s="2">
        <v>8.27</v>
      </c>
      <c r="D31" s="45">
        <f>C31/(B31+C31)</f>
        <v>0.39893873613121078</v>
      </c>
      <c r="O31" s="87"/>
      <c r="P31" s="87"/>
      <c r="Q31" s="87"/>
      <c r="R31" s="88">
        <f>contrôle!M29</f>
        <v>0.64302416212003122</v>
      </c>
    </row>
    <row r="32" spans="1:18" x14ac:dyDescent="0.25">
      <c r="A32" s="8" t="s">
        <v>153</v>
      </c>
      <c r="B32" s="8">
        <v>10.49</v>
      </c>
      <c r="C32" s="8">
        <v>9.7100000000000009</v>
      </c>
      <c r="D32" s="84">
        <f>C32/(B32+C32)</f>
        <v>0.48069306930693068</v>
      </c>
      <c r="O32" s="87"/>
      <c r="P32" s="87"/>
      <c r="Q32" s="87"/>
      <c r="R32" s="88">
        <f>contrôle!M30</f>
        <v>0.88507936507936502</v>
      </c>
    </row>
    <row r="33" spans="1:18" x14ac:dyDescent="0.25">
      <c r="A33" s="8"/>
      <c r="B33" s="8">
        <v>2.63</v>
      </c>
      <c r="C33" s="8">
        <v>18.399999999999999</v>
      </c>
      <c r="D33" s="84">
        <f t="shared" ref="D33:D38" si="7">C33/(B33+C33)</f>
        <v>0.87494056110318597</v>
      </c>
      <c r="O33" s="87"/>
      <c r="P33" s="87"/>
      <c r="Q33" s="87"/>
      <c r="R33" s="88">
        <f>contrôle!M31</f>
        <v>0.68122786304604488</v>
      </c>
    </row>
    <row r="34" spans="1:18" x14ac:dyDescent="0.25">
      <c r="A34" s="8"/>
      <c r="B34" s="8">
        <v>14.47</v>
      </c>
      <c r="C34" s="8">
        <v>8.48</v>
      </c>
      <c r="D34" s="84">
        <f t="shared" si="7"/>
        <v>0.36949891067538121</v>
      </c>
      <c r="O34" s="87"/>
      <c r="P34" s="87"/>
      <c r="Q34" s="87"/>
      <c r="R34" s="88">
        <f>contrôle!M32</f>
        <v>0.60785824345146378</v>
      </c>
    </row>
    <row r="35" spans="1:18" x14ac:dyDescent="0.25">
      <c r="A35" s="8"/>
      <c r="B35" s="8">
        <v>6.11</v>
      </c>
      <c r="C35" s="8">
        <v>15.64</v>
      </c>
      <c r="D35" s="84">
        <f t="shared" si="7"/>
        <v>0.71908045977011492</v>
      </c>
      <c r="O35" s="87"/>
      <c r="P35" s="87"/>
      <c r="Q35" s="87"/>
      <c r="R35" s="88">
        <f>contrôle!M33</f>
        <v>0.79210526315789476</v>
      </c>
    </row>
    <row r="36" spans="1:18" x14ac:dyDescent="0.25">
      <c r="A36" s="8"/>
      <c r="B36" s="8">
        <v>15.78</v>
      </c>
      <c r="C36" s="8">
        <v>7.47</v>
      </c>
      <c r="D36" s="84">
        <f t="shared" si="7"/>
        <v>0.32129032258064516</v>
      </c>
      <c r="O36" s="87"/>
      <c r="P36" s="87"/>
      <c r="Q36" s="87"/>
      <c r="R36" s="88">
        <f>contrôle!M34</f>
        <v>0.70333803479078516</v>
      </c>
    </row>
    <row r="37" spans="1:18" x14ac:dyDescent="0.25">
      <c r="A37" s="8"/>
      <c r="B37" s="8">
        <v>14.77</v>
      </c>
      <c r="C37" s="8">
        <v>7.91</v>
      </c>
      <c r="D37" s="84">
        <f t="shared" si="7"/>
        <v>0.34876543209876543</v>
      </c>
      <c r="O37" s="87"/>
      <c r="P37" s="87"/>
      <c r="Q37" s="87"/>
      <c r="R37" s="88">
        <f>contrôle!M35</f>
        <v>0.81515650741350909</v>
      </c>
    </row>
    <row r="38" spans="1:18" x14ac:dyDescent="0.25">
      <c r="A38" s="8"/>
      <c r="B38" s="8">
        <v>8.57</v>
      </c>
      <c r="C38" s="8">
        <v>10.51</v>
      </c>
      <c r="D38" s="84">
        <f t="shared" si="7"/>
        <v>0.55083857442348017</v>
      </c>
      <c r="O38" s="87"/>
      <c r="P38" s="87"/>
      <c r="Q38" s="87"/>
      <c r="R38" s="88">
        <f>contrôle!M36</f>
        <v>0.6783542039355992</v>
      </c>
    </row>
    <row r="39" spans="1:18" x14ac:dyDescent="0.25">
      <c r="O39" s="87"/>
      <c r="P39" s="87"/>
      <c r="Q39" s="87"/>
      <c r="R39" s="88">
        <f>contrôle!M37</f>
        <v>0.78931623931623929</v>
      </c>
    </row>
    <row r="40" spans="1:18" x14ac:dyDescent="0.25">
      <c r="O40" s="87"/>
      <c r="P40" s="87"/>
      <c r="Q40" s="87"/>
      <c r="R40" s="88">
        <f>contrôle!M38</f>
        <v>0.69668246445497628</v>
      </c>
    </row>
    <row r="41" spans="1:18" x14ac:dyDescent="0.25">
      <c r="O41" s="87"/>
      <c r="P41" s="87"/>
      <c r="Q41" s="87"/>
      <c r="R41" s="88">
        <f>contrôle!M39</f>
        <v>0.78381502890173416</v>
      </c>
    </row>
    <row r="42" spans="1:18" x14ac:dyDescent="0.25">
      <c r="O42" s="87"/>
      <c r="P42" s="87"/>
      <c r="Q42" s="87"/>
      <c r="R42" s="88">
        <f>contrôle!M40</f>
        <v>0.70923261390887293</v>
      </c>
    </row>
    <row r="43" spans="1:18" x14ac:dyDescent="0.25">
      <c r="O43" s="87"/>
      <c r="P43" s="87"/>
      <c r="Q43" s="87"/>
      <c r="R43" s="88">
        <f>contrôle!M41</f>
        <v>0.77896825396825398</v>
      </c>
    </row>
    <row r="44" spans="1:18" x14ac:dyDescent="0.25">
      <c r="O44" s="87"/>
      <c r="P44" s="87"/>
      <c r="Q44" s="87"/>
      <c r="R44" s="88">
        <f>contrôle!M42</f>
        <v>0.76086235489220566</v>
      </c>
    </row>
    <row r="45" spans="1:18" x14ac:dyDescent="0.25">
      <c r="O45" s="87"/>
      <c r="P45" s="87"/>
      <c r="Q45" s="87"/>
      <c r="R45" s="88">
        <f>contrôle!M43</f>
        <v>0.53110634385534783</v>
      </c>
    </row>
    <row r="46" spans="1:18" x14ac:dyDescent="0.25">
      <c r="O46" s="87"/>
      <c r="P46" s="87"/>
      <c r="Q46" s="87"/>
      <c r="R46" s="88">
        <f>contrôle!M44</f>
        <v>0.56243329775880468</v>
      </c>
    </row>
    <row r="47" spans="1:18" x14ac:dyDescent="0.25">
      <c r="O47" s="87"/>
      <c r="P47" s="87"/>
      <c r="Q47" s="87"/>
      <c r="R47" s="88">
        <f>contrôle!M45</f>
        <v>0.69711090400745579</v>
      </c>
    </row>
    <row r="48" spans="1:18" x14ac:dyDescent="0.25">
      <c r="O48" s="87"/>
      <c r="P48" s="87"/>
      <c r="Q48" s="87"/>
      <c r="R48" s="88">
        <f>contrôle!M46</f>
        <v>0.76761717469682078</v>
      </c>
    </row>
    <row r="49" spans="15:18" x14ac:dyDescent="0.25">
      <c r="O49" s="87"/>
      <c r="P49" s="87"/>
      <c r="Q49" s="87"/>
      <c r="R49" s="88">
        <f>contrôle!M47</f>
        <v>0.68704710144927539</v>
      </c>
    </row>
    <row r="50" spans="15:18" x14ac:dyDescent="0.25">
      <c r="O50" s="87"/>
      <c r="P50" s="87"/>
      <c r="Q50" s="87"/>
      <c r="R50" s="88">
        <f>contrôle!M48</f>
        <v>0.72070844686648494</v>
      </c>
    </row>
    <row r="51" spans="15:18" x14ac:dyDescent="0.25">
      <c r="O51" s="87"/>
      <c r="P51" s="87"/>
      <c r="Q51" s="87"/>
      <c r="R51" s="88">
        <f>contrôle!M49</f>
        <v>0.76442307692307687</v>
      </c>
    </row>
    <row r="52" spans="15:18" x14ac:dyDescent="0.25">
      <c r="O52" s="87"/>
      <c r="P52" s="87"/>
      <c r="Q52" s="87"/>
      <c r="R52" s="88">
        <f>contrôle!M50</f>
        <v>0.55330396475770927</v>
      </c>
    </row>
    <row r="53" spans="15:18" x14ac:dyDescent="0.25">
      <c r="O53" s="87"/>
      <c r="P53" s="87"/>
      <c r="Q53" s="87"/>
      <c r="R53" s="88">
        <f>contrôle!M51</f>
        <v>0.79326923076923073</v>
      </c>
    </row>
    <row r="54" spans="15:18" x14ac:dyDescent="0.25">
      <c r="O54" s="87"/>
      <c r="P54" s="87"/>
      <c r="Q54" s="87"/>
      <c r="R54" s="88">
        <f>contrôle!M52</f>
        <v>0.48364279398762161</v>
      </c>
    </row>
    <row r="55" spans="15:18" x14ac:dyDescent="0.25">
      <c r="O55" s="87"/>
      <c r="P55" s="87"/>
      <c r="Q55" s="87"/>
      <c r="R55" s="88">
        <f>contrôle!M53</f>
        <v>0.59733562526858619</v>
      </c>
    </row>
    <row r="56" spans="15:18" x14ac:dyDescent="0.25">
      <c r="O56" s="87"/>
      <c r="P56" s="87"/>
      <c r="Q56" s="87"/>
      <c r="R56" s="88">
        <f>contrôle!M54</f>
        <v>0.84111741597555645</v>
      </c>
    </row>
    <row r="57" spans="15:18" x14ac:dyDescent="0.25">
      <c r="O57" s="87"/>
      <c r="P57" s="87"/>
      <c r="Q57" s="87"/>
      <c r="R57" s="88">
        <f>contrôle!M55</f>
        <v>0.62903225806451613</v>
      </c>
    </row>
    <row r="58" spans="15:18" x14ac:dyDescent="0.25">
      <c r="O58" s="87"/>
      <c r="P58" s="87"/>
      <c r="Q58" s="87"/>
      <c r="R58" s="88">
        <f>contrôle!M56</f>
        <v>0.81203337725076852</v>
      </c>
    </row>
    <row r="59" spans="15:18" x14ac:dyDescent="0.25">
      <c r="O59" s="87"/>
      <c r="P59" s="87"/>
      <c r="Q59" s="87"/>
      <c r="R59" s="88">
        <f>contrôle!M57</f>
        <v>0.85359589041095885</v>
      </c>
    </row>
    <row r="60" spans="15:18" x14ac:dyDescent="0.25">
      <c r="O60" s="87"/>
      <c r="P60" s="87"/>
      <c r="Q60" s="87"/>
      <c r="R60" s="88">
        <f>contrôle!M58</f>
        <v>0.6346895074946467</v>
      </c>
    </row>
    <row r="61" spans="15:18" x14ac:dyDescent="0.25">
      <c r="O61" s="87"/>
      <c r="P61" s="87"/>
      <c r="Q61" s="87"/>
      <c r="R61" s="88">
        <f>contrôle!M59</f>
        <v>0.4971830985915493</v>
      </c>
    </row>
    <row r="62" spans="15:18" x14ac:dyDescent="0.25">
      <c r="O62" s="87"/>
      <c r="P62" s="87"/>
      <c r="Q62" s="87"/>
      <c r="R62" s="88">
        <f>contrôle!M60</f>
        <v>0.71923828125</v>
      </c>
    </row>
    <row r="63" spans="15:18" x14ac:dyDescent="0.25">
      <c r="O63" s="87"/>
      <c r="P63" s="87"/>
      <c r="Q63" s="87"/>
      <c r="R63" s="88">
        <f>contrôle!M61</f>
        <v>0.82366589327146167</v>
      </c>
    </row>
    <row r="64" spans="15:18" x14ac:dyDescent="0.25">
      <c r="O64" s="87"/>
      <c r="P64" s="87"/>
      <c r="Q64" s="87"/>
      <c r="R64" s="88">
        <f>contrôle!M62</f>
        <v>0.51378676470588236</v>
      </c>
    </row>
    <row r="65" spans="15:18" x14ac:dyDescent="0.25">
      <c r="O65" s="87"/>
      <c r="P65" s="87"/>
      <c r="Q65" s="87"/>
      <c r="R65" s="88">
        <f>contrôle!M63</f>
        <v>0.82965165675446062</v>
      </c>
    </row>
    <row r="66" spans="15:18" x14ac:dyDescent="0.25">
      <c r="O66" s="87"/>
      <c r="P66" s="87"/>
      <c r="Q66" s="87"/>
      <c r="R66" s="88">
        <f>contrôle!M64</f>
        <v>0.66332497911445276</v>
      </c>
    </row>
    <row r="67" spans="15:18" x14ac:dyDescent="0.25">
      <c r="O67" s="87"/>
      <c r="P67" s="87"/>
      <c r="Q67" s="87"/>
      <c r="R67" s="88">
        <f>contrôle!M65</f>
        <v>0.6579286635152557</v>
      </c>
    </row>
    <row r="68" spans="15:18" x14ac:dyDescent="0.25">
      <c r="O68" s="87"/>
      <c r="P68" s="87"/>
      <c r="Q68" s="87"/>
      <c r="R68" s="88">
        <f>contrôle!M66</f>
        <v>0.79844006568144499</v>
      </c>
    </row>
    <row r="69" spans="15:18" x14ac:dyDescent="0.25">
      <c r="O69" s="87"/>
      <c r="P69" s="87"/>
      <c r="Q69" s="87"/>
      <c r="R69" s="88">
        <f>contrôle!M67</f>
        <v>0.62957157784743989</v>
      </c>
    </row>
    <row r="70" spans="15:18" x14ac:dyDescent="0.25">
      <c r="O70" s="87"/>
      <c r="P70" s="87"/>
      <c r="Q70" s="87"/>
      <c r="R70" s="88">
        <f>contrôle!M68</f>
        <v>0.75619425173439048</v>
      </c>
    </row>
    <row r="71" spans="15:18" x14ac:dyDescent="0.25">
      <c r="O71" s="87"/>
      <c r="P71" s="87"/>
      <c r="Q71" s="87"/>
      <c r="R71" s="88">
        <f>contrôle!M69</f>
        <v>0.79489559164733192</v>
      </c>
    </row>
    <row r="72" spans="15:18" x14ac:dyDescent="0.25">
      <c r="O72" s="87"/>
      <c r="P72" s="87"/>
      <c r="Q72" s="87"/>
      <c r="R72" s="88">
        <f>contrôle!M70</f>
        <v>0.56018518518518523</v>
      </c>
    </row>
    <row r="73" spans="15:18" x14ac:dyDescent="0.25">
      <c r="O73" s="87"/>
      <c r="P73" s="87"/>
      <c r="Q73" s="87"/>
      <c r="R73" s="88">
        <f>contrôle!M71</f>
        <v>0.70413223140495862</v>
      </c>
    </row>
    <row r="74" spans="15:18" x14ac:dyDescent="0.25">
      <c r="O74" s="87"/>
      <c r="P74" s="87"/>
      <c r="Q74" s="87"/>
      <c r="R74" s="88">
        <f>contrôle!M72</f>
        <v>0.60359869138495092</v>
      </c>
    </row>
    <row r="75" spans="15:18" x14ac:dyDescent="0.25">
      <c r="O75" s="87"/>
      <c r="P75" s="87"/>
      <c r="Q75" s="87"/>
      <c r="R75" s="88">
        <f>contrôle!M73</f>
        <v>0.76944140197152244</v>
      </c>
    </row>
    <row r="76" spans="15:18" x14ac:dyDescent="0.25">
      <c r="O76" s="87"/>
      <c r="P76" s="87"/>
      <c r="Q76" s="87"/>
      <c r="R76" s="88">
        <f>contrôle!M74</f>
        <v>0.46849757673667208</v>
      </c>
    </row>
    <row r="77" spans="15:18" x14ac:dyDescent="0.25">
      <c r="O77" s="87"/>
      <c r="P77" s="87"/>
      <c r="Q77" s="87"/>
      <c r="R77" s="88">
        <f>contrôle!M75</f>
        <v>0.7701680672268908</v>
      </c>
    </row>
    <row r="78" spans="15:18" x14ac:dyDescent="0.25">
      <c r="O78" s="87"/>
      <c r="P78" s="87"/>
      <c r="Q78" s="87"/>
      <c r="R78" s="88">
        <f>contrôle!M76</f>
        <v>0.56846289752650181</v>
      </c>
    </row>
    <row r="79" spans="15:18" x14ac:dyDescent="0.25">
      <c r="O79" s="87"/>
      <c r="P79" s="87"/>
      <c r="Q79" s="87"/>
      <c r="R79" s="88">
        <f>contrôle!M77</f>
        <v>0.34686672550750219</v>
      </c>
    </row>
    <row r="80" spans="15:18" x14ac:dyDescent="0.25">
      <c r="O80" s="87"/>
      <c r="P80" s="87"/>
      <c r="Q80" s="87"/>
      <c r="R80" s="88">
        <f>contrôle!M78</f>
        <v>0.80984042553191493</v>
      </c>
    </row>
    <row r="81" spans="15:18" x14ac:dyDescent="0.25">
      <c r="O81" s="87"/>
      <c r="P81" s="87"/>
      <c r="Q81" s="87"/>
      <c r="R81" s="88">
        <f>contrôle!M79</f>
        <v>0.80863428808634286</v>
      </c>
    </row>
    <row r="82" spans="15:18" x14ac:dyDescent="0.25">
      <c r="O82" s="87"/>
      <c r="P82" s="87"/>
      <c r="Q82" s="87"/>
      <c r="R82" s="88">
        <f>contrôle!M80</f>
        <v>0.62952755905511804</v>
      </c>
    </row>
    <row r="83" spans="15:18" x14ac:dyDescent="0.25">
      <c r="O83" s="87"/>
      <c r="P83" s="87"/>
      <c r="Q83" s="87"/>
      <c r="R83" s="88">
        <f>contrôle!M81</f>
        <v>0.68233450842146492</v>
      </c>
    </row>
    <row r="84" spans="15:18" x14ac:dyDescent="0.25">
      <c r="O84" s="87"/>
      <c r="P84" s="87"/>
      <c r="Q84" s="87"/>
      <c r="R84" s="88">
        <f>contrôle!M82</f>
        <v>0.59019118869492937</v>
      </c>
    </row>
    <row r="85" spans="15:18" x14ac:dyDescent="0.25">
      <c r="O85" s="87"/>
      <c r="P85" s="87"/>
      <c r="Q85" s="87"/>
      <c r="R85" s="88">
        <f>contrôle!M83</f>
        <v>0.56221889055472274</v>
      </c>
    </row>
    <row r="86" spans="15:18" x14ac:dyDescent="0.25">
      <c r="O86" s="87"/>
      <c r="P86" s="87"/>
      <c r="Q86" s="87"/>
      <c r="R86" s="88">
        <f>contrôle!M84</f>
        <v>0.6830245368052078</v>
      </c>
    </row>
    <row r="87" spans="15:18" x14ac:dyDescent="0.25">
      <c r="O87" s="87"/>
      <c r="P87" s="87"/>
      <c r="Q87" s="87"/>
      <c r="R87" s="88">
        <f>contrôle!M85</f>
        <v>0.7102713178294574</v>
      </c>
    </row>
    <row r="88" spans="15:18" x14ac:dyDescent="0.25">
      <c r="O88" s="87"/>
      <c r="P88" s="87"/>
      <c r="Q88" s="87"/>
      <c r="R88" s="88">
        <f>contrôle!M86</f>
        <v>0.68247821878025172</v>
      </c>
    </row>
    <row r="89" spans="15:18" x14ac:dyDescent="0.25">
      <c r="O89" s="87"/>
      <c r="P89" s="87"/>
      <c r="Q89" s="87"/>
      <c r="R89" s="88">
        <f>contrôle!M87</f>
        <v>0.79376163873370575</v>
      </c>
    </row>
    <row r="90" spans="15:18" x14ac:dyDescent="0.25">
      <c r="O90" s="87"/>
      <c r="P90" s="87"/>
      <c r="Q90" s="87"/>
      <c r="R90" s="88">
        <f>contrôle!M88</f>
        <v>0.80842745438748909</v>
      </c>
    </row>
    <row r="91" spans="15:18" x14ac:dyDescent="0.25">
      <c r="O91" s="87"/>
      <c r="P91" s="87"/>
      <c r="Q91" s="87"/>
      <c r="R91" s="88">
        <f>contrôle!M89</f>
        <v>0.51285460992907794</v>
      </c>
    </row>
    <row r="92" spans="15:18" x14ac:dyDescent="0.25">
      <c r="O92" s="87"/>
      <c r="P92" s="87"/>
      <c r="Q92" s="87"/>
      <c r="R92" s="88">
        <f>contrôle!M90</f>
        <v>0.62941893539211702</v>
      </c>
    </row>
    <row r="93" spans="15:18" x14ac:dyDescent="0.25">
      <c r="O93" s="87"/>
      <c r="P93" s="87"/>
      <c r="Q93" s="87"/>
      <c r="R93" s="88">
        <f>contrôle!M91</f>
        <v>0.80761602538675126</v>
      </c>
    </row>
    <row r="94" spans="15:18" x14ac:dyDescent="0.25">
      <c r="O94" s="87"/>
      <c r="P94" s="87"/>
      <c r="Q94" s="87"/>
      <c r="R94" s="88">
        <f>contrôle!M92</f>
        <v>0.64854058376649348</v>
      </c>
    </row>
    <row r="95" spans="15:18" x14ac:dyDescent="0.25">
      <c r="O95" s="87"/>
      <c r="P95" s="87"/>
      <c r="Q95" s="87"/>
      <c r="R95" s="88">
        <f>contrôle!M93</f>
        <v>0.50020218358269308</v>
      </c>
    </row>
    <row r="96" spans="15:18" x14ac:dyDescent="0.25">
      <c r="O96" s="87"/>
      <c r="P96" s="87"/>
      <c r="Q96" s="87"/>
      <c r="R96" s="88">
        <f>contrôle!M94</f>
        <v>0.69030927835051559</v>
      </c>
    </row>
    <row r="97" spans="15:18" x14ac:dyDescent="0.25">
      <c r="O97" s="87"/>
      <c r="P97" s="87"/>
      <c r="Q97" s="87"/>
      <c r="R97" s="88">
        <f>contrôle!M95</f>
        <v>0.60908718788374949</v>
      </c>
    </row>
    <row r="98" spans="15:18" x14ac:dyDescent="0.25">
      <c r="O98" s="87"/>
      <c r="P98" s="87"/>
      <c r="Q98" s="87"/>
      <c r="R98" s="88">
        <f>contrôle!M96</f>
        <v>0.79378412431751366</v>
      </c>
    </row>
    <row r="99" spans="15:18" x14ac:dyDescent="0.25">
      <c r="O99" s="87"/>
      <c r="P99" s="87"/>
      <c r="Q99" s="87"/>
      <c r="R99" s="88">
        <f>contrôle!M97</f>
        <v>0.58193849746983262</v>
      </c>
    </row>
    <row r="100" spans="15:18" x14ac:dyDescent="0.25">
      <c r="O100" s="87"/>
      <c r="P100" s="87"/>
      <c r="Q100" s="87"/>
      <c r="R100" s="88">
        <f>contrôle!M98</f>
        <v>0.74195223260643828</v>
      </c>
    </row>
    <row r="101" spans="15:18" x14ac:dyDescent="0.25">
      <c r="O101" s="87"/>
      <c r="P101" s="87"/>
      <c r="Q101" s="87"/>
      <c r="R101" s="88">
        <f>contrôle!M99</f>
        <v>0.81549087321164293</v>
      </c>
    </row>
    <row r="102" spans="15:18" x14ac:dyDescent="0.25">
      <c r="O102" s="87"/>
      <c r="P102" s="87"/>
      <c r="Q102" s="87"/>
      <c r="R102" s="88">
        <f>contrôle!M100</f>
        <v>0.54493032196059576</v>
      </c>
    </row>
    <row r="103" spans="15:18" x14ac:dyDescent="0.25">
      <c r="O103" s="87"/>
      <c r="P103" s="87"/>
      <c r="Q103" s="87"/>
      <c r="R103" s="88">
        <f>contrôle!M101</f>
        <v>0.68603411513859269</v>
      </c>
    </row>
    <row r="104" spans="15:18" x14ac:dyDescent="0.25">
      <c r="O104" s="87"/>
      <c r="P104" s="87"/>
      <c r="Q104" s="87"/>
      <c r="R104" s="88">
        <f>contrôle!M102</f>
        <v>0.7375431672422299</v>
      </c>
    </row>
    <row r="105" spans="15:18" x14ac:dyDescent="0.25">
      <c r="O105" s="87"/>
      <c r="P105" s="87"/>
      <c r="Q105" s="87"/>
      <c r="R105" s="88">
        <f>contrôle!M103</f>
        <v>0.51808406647116334</v>
      </c>
    </row>
    <row r="106" spans="15:18" x14ac:dyDescent="0.25">
      <c r="O106" s="87"/>
      <c r="P106" s="87"/>
      <c r="Q106" s="87"/>
      <c r="R106" s="88">
        <f>contrôle!M104</f>
        <v>0.47310206133735544</v>
      </c>
    </row>
    <row r="107" spans="15:18" x14ac:dyDescent="0.25">
      <c r="O107" s="87"/>
      <c r="P107" s="87"/>
      <c r="Q107" s="87"/>
      <c r="R107" s="88">
        <f>contrôle!M105</f>
        <v>0.6585233441910967</v>
      </c>
    </row>
    <row r="108" spans="15:18" x14ac:dyDescent="0.25">
      <c r="O108" s="87"/>
      <c r="P108" s="87"/>
      <c r="Q108" s="87"/>
      <c r="R108" s="88">
        <f>contrôle!M106</f>
        <v>0.61329305135951662</v>
      </c>
    </row>
    <row r="109" spans="15:18" x14ac:dyDescent="0.25">
      <c r="O109" s="87"/>
      <c r="P109" s="87"/>
      <c r="Q109" s="87"/>
      <c r="R109" s="88">
        <f>contrôle!M107</f>
        <v>0.34543670264965648</v>
      </c>
    </row>
    <row r="110" spans="15:18" x14ac:dyDescent="0.25">
      <c r="O110" s="87"/>
      <c r="P110" s="87"/>
      <c r="Q110" s="87"/>
      <c r="R110" s="88">
        <f>contrôle!M108</f>
        <v>0.72500000000000009</v>
      </c>
    </row>
    <row r="111" spans="15:18" x14ac:dyDescent="0.25">
      <c r="O111" s="87"/>
      <c r="P111" s="87"/>
      <c r="Q111" s="87"/>
      <c r="R111" s="88">
        <f>contrôle!M109</f>
        <v>0.55857933579335795</v>
      </c>
    </row>
    <row r="112" spans="15:18" x14ac:dyDescent="0.25">
      <c r="O112" s="87"/>
      <c r="P112" s="87"/>
      <c r="Q112" s="87"/>
      <c r="R112" s="88">
        <f>contrôle!M110</f>
        <v>0.73272987136731782</v>
      </c>
    </row>
    <row r="113" spans="15:18" x14ac:dyDescent="0.25">
      <c r="O113" s="87"/>
      <c r="P113" s="87"/>
      <c r="Q113" s="87"/>
      <c r="R113" s="88">
        <f>contrôle!M111</f>
        <v>0.64915662650602401</v>
      </c>
    </row>
    <row r="114" spans="15:18" x14ac:dyDescent="0.25">
      <c r="O114" s="87"/>
      <c r="P114" s="87"/>
      <c r="Q114" s="87"/>
      <c r="R114" s="88">
        <f>contrôle!M112</f>
        <v>0.76900393184796856</v>
      </c>
    </row>
    <row r="115" spans="15:18" x14ac:dyDescent="0.25">
      <c r="O115" s="87"/>
      <c r="P115" s="87"/>
      <c r="Q115" s="87"/>
      <c r="R115" s="88">
        <f>contrôle!M113</f>
        <v>0.59822039698836404</v>
      </c>
    </row>
    <row r="116" spans="15:18" x14ac:dyDescent="0.25">
      <c r="O116" s="87"/>
      <c r="P116" s="87"/>
      <c r="Q116" s="87"/>
      <c r="R116" s="88">
        <f>contrôle!M114</f>
        <v>0.6901256732495511</v>
      </c>
    </row>
    <row r="117" spans="15:18" x14ac:dyDescent="0.25">
      <c r="O117" s="87"/>
      <c r="P117" s="87"/>
      <c r="Q117" s="87"/>
      <c r="R117" s="88">
        <f>contrôle!M115</f>
        <v>0.64335664335664344</v>
      </c>
    </row>
    <row r="118" spans="15:18" x14ac:dyDescent="0.25">
      <c r="O118" s="87"/>
      <c r="P118" s="87"/>
      <c r="Q118" s="87"/>
      <c r="R118" s="88">
        <f>contrôle!M116</f>
        <v>0.77500000000000002</v>
      </c>
    </row>
  </sheetData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3"/>
  <sheetViews>
    <sheetView zoomScale="85" zoomScaleNormal="85" workbookViewId="0">
      <selection activeCell="R18" sqref="R18"/>
    </sheetView>
  </sheetViews>
  <sheetFormatPr baseColWidth="10" defaultRowHeight="15" x14ac:dyDescent="0.25"/>
  <cols>
    <col min="1" max="1" width="16.28515625" customWidth="1"/>
  </cols>
  <sheetData>
    <row r="2" spans="1:7" x14ac:dyDescent="0.25">
      <c r="A2" s="49" t="s">
        <v>83</v>
      </c>
    </row>
    <row r="3" spans="1:7" x14ac:dyDescent="0.25">
      <c r="A3" s="35" t="s">
        <v>77</v>
      </c>
      <c r="B3" s="35"/>
      <c r="C3" s="35"/>
    </row>
    <row r="5" spans="1:7" x14ac:dyDescent="0.25">
      <c r="B5" t="s">
        <v>4</v>
      </c>
      <c r="C5" t="s">
        <v>3</v>
      </c>
    </row>
    <row r="6" spans="1:7" x14ac:dyDescent="0.25">
      <c r="A6" s="2" t="s">
        <v>6</v>
      </c>
      <c r="B6" s="2">
        <v>9.9</v>
      </c>
      <c r="C6" s="2">
        <v>5.89</v>
      </c>
      <c r="D6" s="4">
        <f>C6/(B6+C6)</f>
        <v>0.37302089930335658</v>
      </c>
    </row>
    <row r="7" spans="1:7" x14ac:dyDescent="0.25">
      <c r="D7" s="3"/>
    </row>
    <row r="9" spans="1:7" x14ac:dyDescent="0.25">
      <c r="G9" s="38">
        <f>AVERAGE(D6,D17,D22,D28,D39,D40,D43)</f>
        <v>0.46459884823815129</v>
      </c>
    </row>
    <row r="14" spans="1:7" x14ac:dyDescent="0.25">
      <c r="A14" s="49" t="s">
        <v>84</v>
      </c>
    </row>
    <row r="15" spans="1:7" x14ac:dyDescent="0.25">
      <c r="A15" s="35" t="s">
        <v>78</v>
      </c>
      <c r="B15" s="35"/>
      <c r="C15" s="35"/>
      <c r="D15" s="3"/>
    </row>
    <row r="16" spans="1:7" x14ac:dyDescent="0.25">
      <c r="D16" s="3"/>
    </row>
    <row r="17" spans="1:7" x14ac:dyDescent="0.25">
      <c r="A17" s="2"/>
      <c r="B17" s="2">
        <v>6.84</v>
      </c>
      <c r="C17" s="2">
        <v>15.8</v>
      </c>
      <c r="D17" s="4">
        <f>C17/(B17+C17)</f>
        <v>0.69787985865724378</v>
      </c>
    </row>
    <row r="18" spans="1:7" x14ac:dyDescent="0.25">
      <c r="D18" s="7"/>
    </row>
    <row r="19" spans="1:7" x14ac:dyDescent="0.25">
      <c r="D19" s="7"/>
    </row>
    <row r="20" spans="1:7" x14ac:dyDescent="0.25">
      <c r="A20" s="49" t="s">
        <v>87</v>
      </c>
      <c r="D20" s="7"/>
    </row>
    <row r="21" spans="1:7" x14ac:dyDescent="0.25">
      <c r="A21" s="35" t="s">
        <v>88</v>
      </c>
      <c r="D21" s="7"/>
    </row>
    <row r="22" spans="1:7" x14ac:dyDescent="0.25">
      <c r="A22" s="24"/>
      <c r="B22" s="24">
        <v>10.6</v>
      </c>
      <c r="C22" s="24">
        <v>11.4</v>
      </c>
      <c r="D22" s="23">
        <f t="shared" ref="D22:D43" si="0">C22/(B22+C22)</f>
        <v>0.51818181818181819</v>
      </c>
      <c r="G22" s="6"/>
    </row>
    <row r="23" spans="1:7" x14ac:dyDescent="0.25">
      <c r="D23" s="50"/>
    </row>
    <row r="24" spans="1:7" x14ac:dyDescent="0.25">
      <c r="D24" s="50"/>
    </row>
    <row r="25" spans="1:7" x14ac:dyDescent="0.25">
      <c r="D25" s="50"/>
    </row>
    <row r="26" spans="1:7" x14ac:dyDescent="0.25">
      <c r="A26" s="49" t="s">
        <v>87</v>
      </c>
      <c r="D26" s="50"/>
    </row>
    <row r="27" spans="1:7" x14ac:dyDescent="0.25">
      <c r="A27" s="35" t="s">
        <v>89</v>
      </c>
      <c r="D27" s="50"/>
    </row>
    <row r="28" spans="1:7" x14ac:dyDescent="0.25">
      <c r="A28" s="2"/>
      <c r="B28" s="2">
        <v>9.11</v>
      </c>
      <c r="C28" s="2">
        <v>9.8000000000000007</v>
      </c>
      <c r="D28" s="23">
        <f t="shared" si="0"/>
        <v>0.51824431517715497</v>
      </c>
    </row>
    <row r="29" spans="1:7" x14ac:dyDescent="0.25">
      <c r="A29" s="8" t="s">
        <v>5</v>
      </c>
      <c r="B29" s="8">
        <v>6.4</v>
      </c>
      <c r="C29" s="8">
        <v>18.12</v>
      </c>
      <c r="D29" s="51">
        <f t="shared" si="0"/>
        <v>0.73898858075040774</v>
      </c>
    </row>
    <row r="30" spans="1:7" x14ac:dyDescent="0.25">
      <c r="A30" s="8"/>
      <c r="B30" s="8">
        <v>8.6300000000000008</v>
      </c>
      <c r="C30" s="8">
        <v>7.41</v>
      </c>
      <c r="D30" s="51">
        <f t="shared" si="0"/>
        <v>0.46197007481296759</v>
      </c>
      <c r="F30" s="54">
        <f>AVERAGE(D29:D33)</f>
        <v>0.5339959678324242</v>
      </c>
    </row>
    <row r="31" spans="1:7" x14ac:dyDescent="0.25">
      <c r="A31" s="8"/>
      <c r="B31" s="8">
        <v>11.8</v>
      </c>
      <c r="C31" s="8">
        <v>13.3</v>
      </c>
      <c r="D31" s="51">
        <f t="shared" si="0"/>
        <v>0.52988047808764938</v>
      </c>
    </row>
    <row r="32" spans="1:7" x14ac:dyDescent="0.25">
      <c r="A32" s="52"/>
      <c r="B32" s="8">
        <v>13.1</v>
      </c>
      <c r="C32" s="8">
        <v>6.63</v>
      </c>
      <c r="D32" s="51">
        <f t="shared" si="0"/>
        <v>0.33603649265078561</v>
      </c>
    </row>
    <row r="33" spans="1:5" x14ac:dyDescent="0.25">
      <c r="A33" s="35"/>
      <c r="B33" s="8">
        <v>8.9499999999999993</v>
      </c>
      <c r="C33" s="8">
        <v>13.6</v>
      </c>
      <c r="D33" s="50">
        <f t="shared" si="0"/>
        <v>0.60310421286031046</v>
      </c>
    </row>
    <row r="34" spans="1:5" x14ac:dyDescent="0.25">
      <c r="D34" s="50"/>
    </row>
    <row r="35" spans="1:5" x14ac:dyDescent="0.25">
      <c r="D35" s="50"/>
    </row>
    <row r="36" spans="1:5" x14ac:dyDescent="0.25">
      <c r="D36" s="50"/>
    </row>
    <row r="37" spans="1:5" x14ac:dyDescent="0.25">
      <c r="A37" s="49" t="s">
        <v>90</v>
      </c>
      <c r="D37" s="50"/>
    </row>
    <row r="38" spans="1:5" x14ac:dyDescent="0.25">
      <c r="A38" s="35" t="s">
        <v>91</v>
      </c>
      <c r="D38" s="50"/>
    </row>
    <row r="39" spans="1:5" x14ac:dyDescent="0.25">
      <c r="B39" s="2">
        <v>10.8</v>
      </c>
      <c r="C39" s="2">
        <v>12.5</v>
      </c>
      <c r="D39" s="23">
        <f t="shared" si="0"/>
        <v>0.53648068669527893</v>
      </c>
    </row>
    <row r="40" spans="1:5" x14ac:dyDescent="0.25">
      <c r="B40" s="2">
        <v>19.399999999999999</v>
      </c>
      <c r="C40" s="2">
        <v>7.55</v>
      </c>
      <c r="D40" s="23">
        <f t="shared" si="0"/>
        <v>0.28014842300556586</v>
      </c>
      <c r="E40" t="s">
        <v>92</v>
      </c>
    </row>
    <row r="41" spans="1:5" x14ac:dyDescent="0.25">
      <c r="D41" s="50"/>
    </row>
    <row r="42" spans="1:5" x14ac:dyDescent="0.25">
      <c r="A42" s="35" t="s">
        <v>93</v>
      </c>
      <c r="D42" s="50"/>
    </row>
    <row r="43" spans="1:5" x14ac:dyDescent="0.25">
      <c r="B43" s="2">
        <v>12.3</v>
      </c>
      <c r="C43" s="2">
        <v>6.01</v>
      </c>
      <c r="D43" s="23">
        <f t="shared" si="0"/>
        <v>0.32823593664664114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17</vt:i4>
      </vt:variant>
    </vt:vector>
  </HeadingPairs>
  <TitlesOfParts>
    <vt:vector size="17" baseType="lpstr">
      <vt:lpstr>contrôle</vt:lpstr>
      <vt:lpstr>RNAi SHOt</vt:lpstr>
      <vt:lpstr>RNAi cherrio</vt:lpstr>
      <vt:lpstr>RNAi Koi</vt:lpstr>
      <vt:lpstr>Feuil5</vt:lpstr>
      <vt:lpstr>cyto D</vt:lpstr>
      <vt:lpstr>RNAi (s)</vt:lpstr>
      <vt:lpstr>RNAi Lamine.</vt:lpstr>
      <vt:lpstr>mutants KOI ko</vt:lpstr>
      <vt:lpstr>mutants MSP300 - KASH</vt:lpstr>
      <vt:lpstr>RNAi klar 36721</vt:lpstr>
      <vt:lpstr>bilan Rnai klar</vt:lpstr>
      <vt:lpstr>dfklar-klarm</vt:lpstr>
      <vt:lpstr>bilan</vt:lpstr>
      <vt:lpstr>Feuil1</vt:lpstr>
      <vt:lpstr>ds talin</vt:lpstr>
      <vt:lpstr>rnai KLar 2017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Suzanne</dc:creator>
  <cp:lastModifiedBy>megane rayer</cp:lastModifiedBy>
  <dcterms:created xsi:type="dcterms:W3CDTF">2015-02-13T08:36:11Z</dcterms:created>
  <dcterms:modified xsi:type="dcterms:W3CDTF">2017-02-01T14:00:35Z</dcterms:modified>
</cp:coreProperties>
</file>