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st3381_cumc_columbia_edu/Documents/HIRE/CRC Screening Models/NH Calibration US/data/"/>
    </mc:Choice>
  </mc:AlternateContent>
  <xr:revisionPtr revIDLastSave="259" documentId="8_{A7496DD9-9C86-4C2D-AD2D-A17F9A4B90E3}" xr6:coauthVersionLast="47" xr6:coauthVersionMax="47" xr10:uidLastSave="{25C626E9-4659-415F-B2CA-0AC8C08CA770}"/>
  <bookViews>
    <workbookView xWindow="-108" yWindow="-108" windowWidth="23256" windowHeight="12456" xr2:uid="{295AE6F1-E92A-4088-AC84-843B96D3E387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3" l="1"/>
  <c r="I48" i="3"/>
  <c r="A47" i="3" a="1"/>
  <c r="A47" i="3"/>
  <c r="B47" i="3" a="1"/>
  <c r="B47" i="3"/>
  <c r="G18" i="3"/>
  <c r="D47" i="3"/>
  <c r="J34" i="3"/>
  <c r="J33" i="3"/>
  <c r="J26" i="3"/>
  <c r="J8" i="3"/>
  <c r="J43" i="3"/>
  <c r="J10" i="3"/>
  <c r="J27" i="3"/>
  <c r="J6" i="3"/>
  <c r="J20" i="3"/>
  <c r="J29" i="3"/>
  <c r="J11" i="3"/>
  <c r="J12" i="3"/>
  <c r="J13" i="3"/>
  <c r="J44" i="3"/>
  <c r="J17" i="3"/>
  <c r="J35" i="3"/>
  <c r="J31" i="3"/>
  <c r="J22" i="3"/>
  <c r="J38" i="3"/>
  <c r="J37" i="3"/>
  <c r="J40" i="3"/>
  <c r="J15" i="3"/>
  <c r="J45" i="3"/>
  <c r="J36" i="3"/>
  <c r="J7" i="3"/>
  <c r="J9" i="3"/>
  <c r="J2" i="3"/>
  <c r="J5" i="3"/>
  <c r="J18" i="3"/>
  <c r="J41" i="3"/>
  <c r="J42" i="3"/>
  <c r="J23" i="3"/>
  <c r="J24" i="3"/>
  <c r="J19" i="3"/>
  <c r="J21" i="3"/>
  <c r="J32" i="3"/>
  <c r="J16" i="3"/>
  <c r="J3" i="3"/>
  <c r="J25" i="3"/>
  <c r="J30" i="3"/>
  <c r="J39" i="3"/>
  <c r="J4" i="3"/>
  <c r="J28" i="3"/>
  <c r="J46" i="3"/>
  <c r="I34" i="3"/>
  <c r="I33" i="3"/>
  <c r="I26" i="3"/>
  <c r="I8" i="3"/>
  <c r="I43" i="3"/>
  <c r="I10" i="3"/>
  <c r="I27" i="3"/>
  <c r="I6" i="3"/>
  <c r="I20" i="3"/>
  <c r="I29" i="3"/>
  <c r="I11" i="3"/>
  <c r="I12" i="3"/>
  <c r="I13" i="3"/>
  <c r="I44" i="3"/>
  <c r="I17" i="3"/>
  <c r="I35" i="3"/>
  <c r="I31" i="3"/>
  <c r="I22" i="3"/>
  <c r="I38" i="3"/>
  <c r="I37" i="3"/>
  <c r="I40" i="3"/>
  <c r="I15" i="3"/>
  <c r="I45" i="3"/>
  <c r="I36" i="3"/>
  <c r="I7" i="3"/>
  <c r="I9" i="3"/>
  <c r="I2" i="3"/>
  <c r="I5" i="3"/>
  <c r="I18" i="3"/>
  <c r="I41" i="3"/>
  <c r="I42" i="3"/>
  <c r="I23" i="3"/>
  <c r="I24" i="3"/>
  <c r="I19" i="3"/>
  <c r="I21" i="3"/>
  <c r="I32" i="3"/>
  <c r="I16" i="3"/>
  <c r="I3" i="3"/>
  <c r="I25" i="3"/>
  <c r="I30" i="3"/>
  <c r="I39" i="3"/>
  <c r="I4" i="3"/>
  <c r="I28" i="3"/>
  <c r="I46" i="3"/>
  <c r="J14" i="3"/>
  <c r="I14" i="3"/>
  <c r="G12" i="3"/>
  <c r="G13" i="3"/>
  <c r="G14" i="3"/>
  <c r="F12" i="3"/>
  <c r="F13" i="3"/>
  <c r="F14" i="3"/>
  <c r="G3" i="3"/>
  <c r="G4" i="3"/>
  <c r="G5" i="3"/>
  <c r="G6" i="3"/>
  <c r="G7" i="3"/>
  <c r="G8" i="3"/>
  <c r="G9" i="3"/>
  <c r="G10" i="3"/>
  <c r="G11" i="3"/>
  <c r="G15" i="3"/>
  <c r="G16" i="3"/>
  <c r="G17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F3" i="3"/>
  <c r="F4" i="3"/>
  <c r="F5" i="3"/>
  <c r="F6" i="3"/>
  <c r="F7" i="3"/>
  <c r="F8" i="3"/>
  <c r="F9" i="3"/>
  <c r="F10" i="3"/>
  <c r="F11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G2" i="3"/>
  <c r="F2" i="3"/>
  <c r="C4" i="1"/>
  <c r="D4" i="1"/>
  <c r="B4" i="1"/>
  <c r="F46" i="3" l="1"/>
  <c r="G4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<sst xmlns="http://schemas.openxmlformats.org/spreadsheetml/2006/main" count="84" uniqueCount="65">
  <si>
    <t>Parameter</t>
  </si>
  <si>
    <t>Value</t>
  </si>
  <si>
    <t>Lower</t>
  </si>
  <si>
    <t>Upper</t>
  </si>
  <si>
    <t>Source</t>
  </si>
  <si>
    <t>Link</t>
  </si>
  <si>
    <t>Notes</t>
  </si>
  <si>
    <t>uCRC</t>
  </si>
  <si>
    <t>Wang et al autopsy</t>
  </si>
  <si>
    <t>https://doi.org/10.1007/s10654-023-01041-0</t>
  </si>
  <si>
    <t>Cumulative prevalence</t>
  </si>
  <si>
    <t>polyp</t>
  </si>
  <si>
    <t>https://doi.org/10.1007/s10654-023-01041-1</t>
  </si>
  <si>
    <t>polyp + uCRC</t>
  </si>
  <si>
    <t>https://doi.org/10.1007/s10654-023-01041-2</t>
  </si>
  <si>
    <t>Age</t>
  </si>
  <si>
    <t>&lt;30</t>
  </si>
  <si>
    <t>Wang autopsy Supplement Fig 5D</t>
  </si>
  <si>
    <t>30-49</t>
  </si>
  <si>
    <t>50-69</t>
  </si>
  <si>
    <t>&gt;69</t>
  </si>
  <si>
    <t>Article</t>
  </si>
  <si>
    <t>N autopsies</t>
  </si>
  <si>
    <t>Arminski</t>
  </si>
  <si>
    <t>Arthur</t>
  </si>
  <si>
    <t>Berg</t>
  </si>
  <si>
    <t>Blatt</t>
  </si>
  <si>
    <t>Bombi</t>
  </si>
  <si>
    <t>Brenner</t>
  </si>
  <si>
    <t>Cajucom</t>
  </si>
  <si>
    <t>Chapman</t>
  </si>
  <si>
    <t>Chavez Macias</t>
  </si>
  <si>
    <t>Clark</t>
  </si>
  <si>
    <t>Coode</t>
  </si>
  <si>
    <t>Correa 1972</t>
  </si>
  <si>
    <t>Correa 1977</t>
  </si>
  <si>
    <t>Correa 1982</t>
  </si>
  <si>
    <t>Cottet</t>
  </si>
  <si>
    <t>Ekelund</t>
  </si>
  <si>
    <t>Gerharz</t>
  </si>
  <si>
    <t>Graversen</t>
  </si>
  <si>
    <t>Haghighi</t>
  </si>
  <si>
    <t>Helwig 1943</t>
  </si>
  <si>
    <t>Helwig 1947</t>
  </si>
  <si>
    <t>Hughes</t>
  </si>
  <si>
    <t>Jass</t>
  </si>
  <si>
    <t>Johannesen</t>
  </si>
  <si>
    <t>Lawrence</t>
  </si>
  <si>
    <t>Lee YS 1987</t>
  </si>
  <si>
    <t>Lee YS 1988</t>
  </si>
  <si>
    <t>Marigo</t>
  </si>
  <si>
    <t>Michiels</t>
  </si>
  <si>
    <t>Paspatis</t>
  </si>
  <si>
    <t>Pendergrass</t>
  </si>
  <si>
    <t>Restrepo</t>
  </si>
  <si>
    <t>Rickert RR</t>
  </si>
  <si>
    <t>Sato E 1974</t>
  </si>
  <si>
    <t>Sato E 1976</t>
  </si>
  <si>
    <t>Stemmermann 1966</t>
  </si>
  <si>
    <t>Stemmermann 1973</t>
  </si>
  <si>
    <t>Stemmermann 1986</t>
  </si>
  <si>
    <t>Susman</t>
  </si>
  <si>
    <t>Szczepanski</t>
  </si>
  <si>
    <t>Vatn</t>
  </si>
  <si>
    <t>Williams AR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</si>
</sst>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0654-023-01041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5B8-E564-4835-8DBE-F5617FC39518}">
  <dimension ref="A1:G4"/>
  <sheetViews>
    <sheetView tabSelected="1" workbookViewId="0">
      <selection activeCell="F2" sqref="F2"/>
    </sheetView>
  </sheetViews>
  <sheetFormatPr defaultRowHeight="14.4" x14ac:dyDescent="0.3"/>
  <cols>
    <col min="1" max="1" width="12.109375" customWidth="1"/>
    <col min="7" max="7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7.0000000000000001E-3</v>
      </c>
      <c r="C2">
        <v>3.0000000000000001E-3</v>
      </c>
      <c r="D2">
        <v>1.2E-2</v>
      </c>
      <c r="E2" t="s">
        <v>8</v>
      </c>
      <c r="F2" s="2" t="s">
        <v>9</v>
      </c>
      <c r="G2" t="s">
        <v>10</v>
      </c>
    </row>
    <row r="3" spans="1:7" x14ac:dyDescent="0.3">
      <c r="A3" t="s">
        <v>11</v>
      </c>
      <c r="B3">
        <v>0.18099999999999999</v>
      </c>
      <c r="C3">
        <v>0.13300000000000001</v>
      </c>
      <c r="D3">
        <v>0.24099999999999999</v>
      </c>
      <c r="E3" t="s">
        <v>8</v>
      </c>
      <c r="F3" t="s">
        <v>12</v>
      </c>
      <c r="G3" t="s">
        <v>10</v>
      </c>
    </row>
    <row r="4" spans="1:7" x14ac:dyDescent="0.3">
      <c r="A4" t="s">
        <v>13</v>
      </c>
      <c r="B4">
        <f>B3+B2</f>
        <v>0.188</v>
      </c>
      <c r="C4">
        <f t="shared" ref="C4:D4" si="0">C3+C2</f>
        <v>0.13600000000000001</v>
      </c>
      <c r="D4">
        <f t="shared" si="0"/>
        <v>0.253</v>
      </c>
      <c r="E4" t="s">
        <v>8</v>
      </c>
      <c r="F4" t="s">
        <v>14</v>
      </c>
      <c r="G4" t="s">
        <v>10</v>
      </c>
    </row>
  </sheetData>
  <phoneticPr fontId="1" type="noConversion"/>
  <hyperlinks>
    <hyperlink ref="F2" r:id="rId1" xr:uid="{2F1C05C5-D8F1-4D6C-92DA-181E5974BD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1836-6859-45B9-A9EC-4C1EE217BF24}">
  <dimension ref="A1:E5"/>
  <sheetViews>
    <sheetView workbookViewId="0">
      <selection activeCell="B14" sqref="B14"/>
    </sheetView>
  </sheetViews>
  <sheetFormatPr defaultRowHeight="14.4" x14ac:dyDescent="0.3"/>
  <sheetData>
    <row r="1" spans="1: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>
        <v>6.9000000000000006E-2</v>
      </c>
      <c r="C2">
        <v>1.4E-2</v>
      </c>
      <c r="D2">
        <v>0.16300000000000001</v>
      </c>
      <c r="E2" t="s">
        <v>17</v>
      </c>
    </row>
    <row r="3" spans="1:5" x14ac:dyDescent="0.3">
      <c r="A3" t="s">
        <v>18</v>
      </c>
      <c r="B3">
        <v>0.112</v>
      </c>
      <c r="C3">
        <v>8.9999999999999993E-3</v>
      </c>
      <c r="D3">
        <v>0.308</v>
      </c>
      <c r="E3" t="s">
        <v>17</v>
      </c>
    </row>
    <row r="4" spans="1:5" x14ac:dyDescent="0.3">
      <c r="A4" t="s">
        <v>19</v>
      </c>
      <c r="B4">
        <v>0.20899999999999999</v>
      </c>
      <c r="C4">
        <v>6.5000000000000002E-2</v>
      </c>
      <c r="D4">
        <v>0.40699999999999997</v>
      </c>
      <c r="E4" t="s">
        <v>17</v>
      </c>
    </row>
    <row r="5" spans="1:5" x14ac:dyDescent="0.3">
      <c r="A5" t="s">
        <v>20</v>
      </c>
      <c r="B5">
        <v>0.25800000000000001</v>
      </c>
      <c r="C5">
        <v>7.5999999999999998E-2</v>
      </c>
      <c r="D5">
        <v>0.501</v>
      </c>
      <c r="E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AE0-D38E-4531-935F-81393274A677}">
  <dimension ref="A1:J48"/>
  <sheetViews>
    <sheetView workbookViewId="0">
      <selection activeCell="H51" sqref="H51"/>
    </sheetView>
  </sheetViews>
  <sheetFormatPr defaultRowHeight="14.4" x14ac:dyDescent="0.3"/>
  <cols>
    <col min="1" max="1" width="6" customWidth="1"/>
    <col min="2" max="2" width="5" customWidth="1"/>
    <col min="3" max="3" width="13.44140625" customWidth="1"/>
  </cols>
  <sheetData>
    <row r="1" spans="1:10" x14ac:dyDescent="0.3">
      <c r="A1" t="s">
        <v>7</v>
      </c>
      <c r="B1" t="s">
        <v>11</v>
      </c>
      <c r="C1" t="s">
        <v>21</v>
      </c>
      <c r="D1" t="s">
        <v>22</v>
      </c>
      <c r="F1" t="s">
        <v>7</v>
      </c>
      <c r="G1" t="s">
        <v>11</v>
      </c>
      <c r="I1" t="s">
        <v>7</v>
      </c>
      <c r="J1" t="s">
        <v>11</v>
      </c>
    </row>
    <row r="2" spans="1:10" x14ac:dyDescent="0.3">
      <c r="B2">
        <v>48</v>
      </c>
      <c r="C2" t="s">
        <v>23</v>
      </c>
      <c r="D2">
        <v>1000</v>
      </c>
      <c r="F2">
        <f t="shared" ref="F2:F45" si="0">IF(ISBLANK(A2),0,D2)</f>
        <v>0</v>
      </c>
      <c r="G2">
        <f t="shared" ref="G2:G45" si="1">IF(ISBLANK(B2),0,D2)</f>
        <v>1000</v>
      </c>
      <c r="I2">
        <f t="shared" ref="I2:I46" si="2">IF(ISBLANK(A2),D2,0)</f>
        <v>1000</v>
      </c>
      <c r="J2">
        <f t="shared" ref="J2:J46" si="3">IF(ISBLANK(B2),D2,0)</f>
        <v>0</v>
      </c>
    </row>
    <row r="3" spans="1:10" x14ac:dyDescent="0.3">
      <c r="B3">
        <v>61</v>
      </c>
      <c r="C3" t="s">
        <v>24</v>
      </c>
      <c r="D3">
        <v>76</v>
      </c>
      <c r="F3">
        <f t="shared" si="0"/>
        <v>0</v>
      </c>
      <c r="G3">
        <f t="shared" si="1"/>
        <v>76</v>
      </c>
      <c r="I3">
        <f t="shared" si="2"/>
        <v>76</v>
      </c>
      <c r="J3">
        <f t="shared" si="3"/>
        <v>0</v>
      </c>
    </row>
    <row r="4" spans="1:10" x14ac:dyDescent="0.3">
      <c r="A4">
        <v>57</v>
      </c>
      <c r="C4" t="s">
        <v>25</v>
      </c>
      <c r="D4">
        <v>16105</v>
      </c>
      <c r="F4">
        <f t="shared" si="0"/>
        <v>16105</v>
      </c>
      <c r="G4">
        <f t="shared" si="1"/>
        <v>0</v>
      </c>
      <c r="I4">
        <f t="shared" si="2"/>
        <v>0</v>
      </c>
      <c r="J4">
        <f t="shared" si="3"/>
        <v>16105</v>
      </c>
    </row>
    <row r="5" spans="1:10" x14ac:dyDescent="0.3">
      <c r="A5">
        <v>49</v>
      </c>
      <c r="B5">
        <v>49</v>
      </c>
      <c r="C5" t="s">
        <v>26</v>
      </c>
      <c r="D5">
        <v>446</v>
      </c>
      <c r="F5">
        <f t="shared" si="0"/>
        <v>446</v>
      </c>
      <c r="G5">
        <f t="shared" si="1"/>
        <v>446</v>
      </c>
      <c r="I5">
        <f t="shared" si="2"/>
        <v>0</v>
      </c>
      <c r="J5">
        <f t="shared" si="3"/>
        <v>0</v>
      </c>
    </row>
    <row r="6" spans="1:10" x14ac:dyDescent="0.3">
      <c r="A6">
        <v>30</v>
      </c>
      <c r="B6">
        <v>30</v>
      </c>
      <c r="C6" t="s">
        <v>27</v>
      </c>
      <c r="D6">
        <v>212</v>
      </c>
      <c r="F6">
        <f t="shared" si="0"/>
        <v>212</v>
      </c>
      <c r="G6">
        <f t="shared" si="1"/>
        <v>212</v>
      </c>
      <c r="I6">
        <f t="shared" si="2"/>
        <v>0</v>
      </c>
      <c r="J6">
        <f t="shared" si="3"/>
        <v>0</v>
      </c>
    </row>
    <row r="7" spans="1:10" x14ac:dyDescent="0.3">
      <c r="B7">
        <v>46</v>
      </c>
      <c r="C7" t="s">
        <v>28</v>
      </c>
      <c r="D7">
        <v>1000</v>
      </c>
      <c r="F7">
        <f t="shared" si="0"/>
        <v>0</v>
      </c>
      <c r="G7">
        <f t="shared" si="1"/>
        <v>1000</v>
      </c>
      <c r="I7">
        <f t="shared" si="2"/>
        <v>1000</v>
      </c>
      <c r="J7">
        <f t="shared" si="3"/>
        <v>0</v>
      </c>
    </row>
    <row r="8" spans="1:10" x14ac:dyDescent="0.3">
      <c r="A8">
        <v>24</v>
      </c>
      <c r="B8">
        <v>24</v>
      </c>
      <c r="C8" t="s">
        <v>29</v>
      </c>
      <c r="D8">
        <v>414</v>
      </c>
      <c r="F8">
        <f t="shared" si="0"/>
        <v>414</v>
      </c>
      <c r="G8">
        <f t="shared" si="1"/>
        <v>414</v>
      </c>
      <c r="I8">
        <f t="shared" si="2"/>
        <v>0</v>
      </c>
      <c r="J8">
        <f t="shared" si="3"/>
        <v>0</v>
      </c>
    </row>
    <row r="9" spans="1:10" x14ac:dyDescent="0.3">
      <c r="B9">
        <v>47</v>
      </c>
      <c r="C9" t="s">
        <v>30</v>
      </c>
      <c r="D9">
        <v>443</v>
      </c>
      <c r="F9">
        <f t="shared" si="0"/>
        <v>0</v>
      </c>
      <c r="G9">
        <f t="shared" si="1"/>
        <v>443</v>
      </c>
      <c r="I9">
        <f t="shared" si="2"/>
        <v>443</v>
      </c>
      <c r="J9">
        <f t="shared" si="3"/>
        <v>0</v>
      </c>
    </row>
    <row r="10" spans="1:10" x14ac:dyDescent="0.3">
      <c r="A10">
        <v>27</v>
      </c>
      <c r="B10">
        <v>27</v>
      </c>
      <c r="C10" t="s">
        <v>31</v>
      </c>
      <c r="D10">
        <v>450</v>
      </c>
      <c r="F10">
        <f t="shared" si="0"/>
        <v>450</v>
      </c>
      <c r="G10">
        <f t="shared" si="1"/>
        <v>450</v>
      </c>
      <c r="I10">
        <f t="shared" si="2"/>
        <v>0</v>
      </c>
      <c r="J10">
        <f t="shared" si="3"/>
        <v>0</v>
      </c>
    </row>
    <row r="11" spans="1:10" x14ac:dyDescent="0.3">
      <c r="A11">
        <v>33</v>
      </c>
      <c r="B11">
        <v>33</v>
      </c>
      <c r="C11" t="s">
        <v>32</v>
      </c>
      <c r="D11" s="1">
        <v>190</v>
      </c>
      <c r="F11">
        <f t="shared" si="0"/>
        <v>190</v>
      </c>
      <c r="G11">
        <f t="shared" si="1"/>
        <v>190</v>
      </c>
      <c r="I11">
        <f t="shared" si="2"/>
        <v>0</v>
      </c>
      <c r="J11">
        <f t="shared" si="3"/>
        <v>0</v>
      </c>
    </row>
    <row r="12" spans="1:10" x14ac:dyDescent="0.3">
      <c r="A12">
        <v>33</v>
      </c>
      <c r="B12">
        <v>33</v>
      </c>
      <c r="C12" t="s">
        <v>32</v>
      </c>
      <c r="D12" s="1">
        <v>196</v>
      </c>
      <c r="F12">
        <f t="shared" si="0"/>
        <v>196</v>
      </c>
      <c r="G12">
        <f t="shared" si="1"/>
        <v>196</v>
      </c>
      <c r="I12">
        <f t="shared" si="2"/>
        <v>0</v>
      </c>
      <c r="J12">
        <f t="shared" si="3"/>
        <v>0</v>
      </c>
    </row>
    <row r="13" spans="1:10" x14ac:dyDescent="0.3">
      <c r="A13">
        <v>33</v>
      </c>
      <c r="B13">
        <v>33</v>
      </c>
      <c r="C13" t="s">
        <v>32</v>
      </c>
      <c r="D13" s="1">
        <v>279</v>
      </c>
      <c r="F13">
        <f t="shared" si="0"/>
        <v>279</v>
      </c>
      <c r="G13">
        <f t="shared" si="1"/>
        <v>279</v>
      </c>
      <c r="I13">
        <f t="shared" si="2"/>
        <v>0</v>
      </c>
      <c r="J13">
        <f t="shared" si="3"/>
        <v>0</v>
      </c>
    </row>
    <row r="14" spans="1:10" x14ac:dyDescent="0.3">
      <c r="A14">
        <v>9</v>
      </c>
      <c r="B14">
        <v>9</v>
      </c>
      <c r="C14" t="s">
        <v>33</v>
      </c>
      <c r="D14">
        <v>200</v>
      </c>
      <c r="F14">
        <f t="shared" si="0"/>
        <v>200</v>
      </c>
      <c r="G14">
        <f t="shared" si="1"/>
        <v>200</v>
      </c>
      <c r="I14">
        <f t="shared" si="2"/>
        <v>0</v>
      </c>
      <c r="J14">
        <f t="shared" si="3"/>
        <v>0</v>
      </c>
    </row>
    <row r="15" spans="1:10" x14ac:dyDescent="0.3">
      <c r="A15">
        <v>42</v>
      </c>
      <c r="B15">
        <v>42</v>
      </c>
      <c r="C15" t="s">
        <v>34</v>
      </c>
      <c r="D15">
        <v>1499</v>
      </c>
      <c r="F15">
        <f t="shared" si="0"/>
        <v>1499</v>
      </c>
      <c r="G15">
        <f t="shared" si="1"/>
        <v>1499</v>
      </c>
      <c r="I15">
        <f t="shared" si="2"/>
        <v>0</v>
      </c>
      <c r="J15">
        <f t="shared" si="3"/>
        <v>0</v>
      </c>
    </row>
    <row r="16" spans="1:10" x14ac:dyDescent="0.3">
      <c r="B16">
        <v>60</v>
      </c>
      <c r="C16" t="s">
        <v>35</v>
      </c>
      <c r="D16">
        <v>569</v>
      </c>
      <c r="F16">
        <f t="shared" si="0"/>
        <v>0</v>
      </c>
      <c r="G16">
        <f t="shared" si="1"/>
        <v>569</v>
      </c>
      <c r="I16">
        <f t="shared" si="2"/>
        <v>569</v>
      </c>
      <c r="J16">
        <f t="shared" si="3"/>
        <v>0</v>
      </c>
    </row>
    <row r="17" spans="1:10" x14ac:dyDescent="0.3">
      <c r="B17">
        <v>35</v>
      </c>
      <c r="C17" t="s">
        <v>36</v>
      </c>
      <c r="D17">
        <v>852</v>
      </c>
      <c r="F17">
        <f t="shared" si="0"/>
        <v>0</v>
      </c>
      <c r="G17">
        <f t="shared" si="1"/>
        <v>852</v>
      </c>
      <c r="I17">
        <f t="shared" si="2"/>
        <v>852</v>
      </c>
      <c r="J17">
        <f t="shared" si="3"/>
        <v>0</v>
      </c>
    </row>
    <row r="18" spans="1:10" x14ac:dyDescent="0.3">
      <c r="B18">
        <v>50</v>
      </c>
      <c r="C18" t="s">
        <v>37</v>
      </c>
      <c r="D18">
        <v>158</v>
      </c>
      <c r="F18">
        <f t="shared" si="0"/>
        <v>0</v>
      </c>
      <c r="G18">
        <f t="shared" si="1"/>
        <v>158</v>
      </c>
      <c r="I18">
        <f t="shared" si="2"/>
        <v>158</v>
      </c>
      <c r="J18">
        <f t="shared" si="3"/>
        <v>0</v>
      </c>
    </row>
    <row r="19" spans="1:10" x14ac:dyDescent="0.3">
      <c r="A19">
        <v>56</v>
      </c>
      <c r="B19">
        <v>56</v>
      </c>
      <c r="C19" t="s">
        <v>38</v>
      </c>
      <c r="D19">
        <v>2952</v>
      </c>
      <c r="F19">
        <f t="shared" si="0"/>
        <v>2952</v>
      </c>
      <c r="G19">
        <f t="shared" si="1"/>
        <v>2952</v>
      </c>
      <c r="I19">
        <f t="shared" si="2"/>
        <v>0</v>
      </c>
      <c r="J19">
        <f t="shared" si="3"/>
        <v>0</v>
      </c>
    </row>
    <row r="20" spans="1:10" x14ac:dyDescent="0.3">
      <c r="B20">
        <v>31</v>
      </c>
      <c r="C20" t="s">
        <v>39</v>
      </c>
      <c r="D20">
        <v>1006</v>
      </c>
      <c r="F20">
        <f t="shared" si="0"/>
        <v>0</v>
      </c>
      <c r="G20">
        <f t="shared" si="1"/>
        <v>1006</v>
      </c>
      <c r="I20">
        <f t="shared" si="2"/>
        <v>1006</v>
      </c>
      <c r="J20">
        <f t="shared" si="3"/>
        <v>0</v>
      </c>
    </row>
    <row r="21" spans="1:10" x14ac:dyDescent="0.3">
      <c r="B21">
        <v>58</v>
      </c>
      <c r="C21" t="s">
        <v>40</v>
      </c>
      <c r="D21">
        <v>100</v>
      </c>
      <c r="F21">
        <f t="shared" si="0"/>
        <v>0</v>
      </c>
      <c r="G21">
        <f t="shared" si="1"/>
        <v>100</v>
      </c>
      <c r="I21">
        <f t="shared" si="2"/>
        <v>100</v>
      </c>
      <c r="J21">
        <f t="shared" si="3"/>
        <v>0</v>
      </c>
    </row>
    <row r="22" spans="1:10" x14ac:dyDescent="0.3">
      <c r="B22">
        <v>38</v>
      </c>
      <c r="C22" t="s">
        <v>41</v>
      </c>
      <c r="D22">
        <v>703</v>
      </c>
      <c r="F22">
        <f t="shared" si="0"/>
        <v>0</v>
      </c>
      <c r="G22">
        <f t="shared" si="1"/>
        <v>703</v>
      </c>
      <c r="I22">
        <f t="shared" si="2"/>
        <v>703</v>
      </c>
      <c r="J22">
        <f t="shared" si="3"/>
        <v>0</v>
      </c>
    </row>
    <row r="23" spans="1:10" x14ac:dyDescent="0.3">
      <c r="B23">
        <v>53</v>
      </c>
      <c r="C23" t="s">
        <v>42</v>
      </c>
      <c r="D23">
        <v>1460</v>
      </c>
      <c r="F23">
        <f t="shared" si="0"/>
        <v>0</v>
      </c>
      <c r="G23">
        <f t="shared" si="1"/>
        <v>1460</v>
      </c>
      <c r="I23">
        <f t="shared" si="2"/>
        <v>1460</v>
      </c>
      <c r="J23">
        <f t="shared" si="3"/>
        <v>0</v>
      </c>
    </row>
    <row r="24" spans="1:10" x14ac:dyDescent="0.3">
      <c r="B24">
        <v>54</v>
      </c>
      <c r="C24" s="1" t="s">
        <v>43</v>
      </c>
      <c r="D24">
        <v>1460</v>
      </c>
      <c r="F24">
        <f t="shared" si="0"/>
        <v>0</v>
      </c>
      <c r="G24">
        <f t="shared" si="1"/>
        <v>1460</v>
      </c>
      <c r="I24">
        <f t="shared" si="2"/>
        <v>1460</v>
      </c>
      <c r="J24">
        <f t="shared" si="3"/>
        <v>0</v>
      </c>
    </row>
    <row r="25" spans="1:10" x14ac:dyDescent="0.3">
      <c r="A25">
        <v>8</v>
      </c>
      <c r="C25" t="s">
        <v>44</v>
      </c>
      <c r="D25">
        <v>195</v>
      </c>
      <c r="F25">
        <f t="shared" si="0"/>
        <v>195</v>
      </c>
      <c r="G25">
        <f t="shared" si="1"/>
        <v>0</v>
      </c>
      <c r="I25">
        <f t="shared" si="2"/>
        <v>0</v>
      </c>
      <c r="J25">
        <f t="shared" si="3"/>
        <v>195</v>
      </c>
    </row>
    <row r="26" spans="1:10" x14ac:dyDescent="0.3">
      <c r="A26">
        <v>23</v>
      </c>
      <c r="B26">
        <v>23</v>
      </c>
      <c r="C26" t="s">
        <v>45</v>
      </c>
      <c r="D26">
        <v>336</v>
      </c>
      <c r="F26">
        <f t="shared" si="0"/>
        <v>336</v>
      </c>
      <c r="G26">
        <f t="shared" si="1"/>
        <v>336</v>
      </c>
      <c r="I26">
        <f t="shared" si="2"/>
        <v>0</v>
      </c>
      <c r="J26">
        <f t="shared" si="3"/>
        <v>0</v>
      </c>
    </row>
    <row r="27" spans="1:10" x14ac:dyDescent="0.3">
      <c r="A27">
        <v>28</v>
      </c>
      <c r="B27">
        <v>28</v>
      </c>
      <c r="C27" t="s">
        <v>46</v>
      </c>
      <c r="D27">
        <v>334</v>
      </c>
      <c r="F27">
        <f t="shared" si="0"/>
        <v>334</v>
      </c>
      <c r="G27">
        <f t="shared" si="1"/>
        <v>334</v>
      </c>
      <c r="I27">
        <f t="shared" si="2"/>
        <v>0</v>
      </c>
      <c r="J27">
        <f t="shared" si="3"/>
        <v>0</v>
      </c>
    </row>
    <row r="28" spans="1:10" x14ac:dyDescent="0.3">
      <c r="A28">
        <v>63</v>
      </c>
      <c r="C28" t="s">
        <v>47</v>
      </c>
      <c r="D28">
        <v>7000</v>
      </c>
      <c r="F28">
        <f t="shared" si="0"/>
        <v>7000</v>
      </c>
      <c r="G28">
        <f t="shared" si="1"/>
        <v>0</v>
      </c>
      <c r="I28">
        <f t="shared" si="2"/>
        <v>0</v>
      </c>
      <c r="J28">
        <f t="shared" si="3"/>
        <v>7000</v>
      </c>
    </row>
    <row r="29" spans="1:10" x14ac:dyDescent="0.3">
      <c r="B29">
        <v>32</v>
      </c>
      <c r="C29" t="s">
        <v>48</v>
      </c>
      <c r="D29">
        <v>1014</v>
      </c>
      <c r="F29">
        <f t="shared" si="0"/>
        <v>0</v>
      </c>
      <c r="G29">
        <f t="shared" si="1"/>
        <v>1014</v>
      </c>
      <c r="I29">
        <f t="shared" si="2"/>
        <v>1014</v>
      </c>
      <c r="J29">
        <f t="shared" si="3"/>
        <v>0</v>
      </c>
    </row>
    <row r="30" spans="1:10" x14ac:dyDescent="0.3">
      <c r="A30">
        <v>29</v>
      </c>
      <c r="C30" s="1" t="s">
        <v>49</v>
      </c>
      <c r="D30">
        <v>1014</v>
      </c>
      <c r="F30">
        <f t="shared" si="0"/>
        <v>1014</v>
      </c>
      <c r="G30">
        <f t="shared" si="1"/>
        <v>0</v>
      </c>
      <c r="I30">
        <f t="shared" si="2"/>
        <v>0</v>
      </c>
      <c r="J30">
        <f t="shared" si="3"/>
        <v>1014</v>
      </c>
    </row>
    <row r="31" spans="1:10" x14ac:dyDescent="0.3">
      <c r="B31">
        <v>37</v>
      </c>
      <c r="C31" t="s">
        <v>50</v>
      </c>
      <c r="D31">
        <v>832</v>
      </c>
      <c r="F31">
        <f t="shared" si="0"/>
        <v>0</v>
      </c>
      <c r="G31">
        <f t="shared" si="1"/>
        <v>832</v>
      </c>
      <c r="I31">
        <f t="shared" si="2"/>
        <v>832</v>
      </c>
      <c r="J31">
        <f t="shared" si="3"/>
        <v>0</v>
      </c>
    </row>
    <row r="32" spans="1:10" x14ac:dyDescent="0.3">
      <c r="B32">
        <v>59</v>
      </c>
      <c r="C32" t="s">
        <v>51</v>
      </c>
      <c r="D32">
        <v>203</v>
      </c>
      <c r="F32">
        <f t="shared" si="0"/>
        <v>0</v>
      </c>
      <c r="G32">
        <f t="shared" si="1"/>
        <v>203</v>
      </c>
      <c r="I32">
        <f t="shared" si="2"/>
        <v>203</v>
      </c>
      <c r="J32">
        <f t="shared" si="3"/>
        <v>0</v>
      </c>
    </row>
    <row r="33" spans="1:10" x14ac:dyDescent="0.3">
      <c r="A33">
        <v>22</v>
      </c>
      <c r="B33">
        <v>22</v>
      </c>
      <c r="C33" t="s">
        <v>52</v>
      </c>
      <c r="D33">
        <v>502</v>
      </c>
      <c r="F33">
        <f t="shared" si="0"/>
        <v>502</v>
      </c>
      <c r="G33">
        <f t="shared" si="1"/>
        <v>502</v>
      </c>
      <c r="I33">
        <f t="shared" si="2"/>
        <v>0</v>
      </c>
      <c r="J33">
        <f t="shared" si="3"/>
        <v>0</v>
      </c>
    </row>
    <row r="34" spans="1:10" x14ac:dyDescent="0.3">
      <c r="B34">
        <v>21</v>
      </c>
      <c r="C34" t="s">
        <v>53</v>
      </c>
      <c r="D34">
        <v>2951</v>
      </c>
      <c r="F34">
        <f t="shared" si="0"/>
        <v>0</v>
      </c>
      <c r="G34">
        <f t="shared" si="1"/>
        <v>2951</v>
      </c>
      <c r="I34">
        <f t="shared" si="2"/>
        <v>2951</v>
      </c>
      <c r="J34">
        <f t="shared" si="3"/>
        <v>0</v>
      </c>
    </row>
    <row r="35" spans="1:10" x14ac:dyDescent="0.3">
      <c r="A35">
        <v>36</v>
      </c>
      <c r="B35">
        <v>36</v>
      </c>
      <c r="C35" t="s">
        <v>54</v>
      </c>
      <c r="D35">
        <v>508</v>
      </c>
      <c r="F35">
        <f t="shared" si="0"/>
        <v>508</v>
      </c>
      <c r="G35">
        <f t="shared" si="1"/>
        <v>508</v>
      </c>
      <c r="I35">
        <f t="shared" si="2"/>
        <v>0</v>
      </c>
      <c r="J35">
        <f t="shared" si="3"/>
        <v>0</v>
      </c>
    </row>
    <row r="36" spans="1:10" x14ac:dyDescent="0.3">
      <c r="A36">
        <v>45</v>
      </c>
      <c r="B36">
        <v>45</v>
      </c>
      <c r="C36" t="s">
        <v>55</v>
      </c>
      <c r="D36">
        <v>518</v>
      </c>
      <c r="F36">
        <f t="shared" si="0"/>
        <v>518</v>
      </c>
      <c r="G36">
        <f t="shared" si="1"/>
        <v>518</v>
      </c>
      <c r="I36">
        <f t="shared" si="2"/>
        <v>0</v>
      </c>
      <c r="J36">
        <f t="shared" si="3"/>
        <v>0</v>
      </c>
    </row>
    <row r="37" spans="1:10" x14ac:dyDescent="0.3">
      <c r="A37">
        <v>40</v>
      </c>
      <c r="B37">
        <v>40</v>
      </c>
      <c r="C37" t="s">
        <v>56</v>
      </c>
      <c r="D37">
        <v>1000</v>
      </c>
      <c r="F37">
        <f t="shared" si="0"/>
        <v>1000</v>
      </c>
      <c r="G37">
        <f t="shared" si="1"/>
        <v>1000</v>
      </c>
      <c r="I37">
        <f t="shared" si="2"/>
        <v>0</v>
      </c>
      <c r="J37">
        <f t="shared" si="3"/>
        <v>0</v>
      </c>
    </row>
    <row r="38" spans="1:10" x14ac:dyDescent="0.3">
      <c r="A38">
        <v>39</v>
      </c>
      <c r="B38">
        <v>39</v>
      </c>
      <c r="C38" t="s">
        <v>57</v>
      </c>
      <c r="D38">
        <v>781</v>
      </c>
      <c r="F38">
        <f t="shared" si="0"/>
        <v>781</v>
      </c>
      <c r="G38">
        <f t="shared" si="1"/>
        <v>781</v>
      </c>
      <c r="I38">
        <f t="shared" si="2"/>
        <v>0</v>
      </c>
      <c r="J38">
        <f t="shared" si="3"/>
        <v>0</v>
      </c>
    </row>
    <row r="39" spans="1:10" x14ac:dyDescent="0.3">
      <c r="A39">
        <v>43</v>
      </c>
      <c r="C39" t="s">
        <v>58</v>
      </c>
      <c r="D39">
        <v>376</v>
      </c>
      <c r="F39">
        <f t="shared" si="0"/>
        <v>376</v>
      </c>
      <c r="G39">
        <f t="shared" si="1"/>
        <v>0</v>
      </c>
      <c r="I39">
        <f t="shared" si="2"/>
        <v>0</v>
      </c>
      <c r="J39">
        <f t="shared" si="3"/>
        <v>376</v>
      </c>
    </row>
    <row r="40" spans="1:10" x14ac:dyDescent="0.3">
      <c r="A40">
        <v>41</v>
      </c>
      <c r="B40">
        <v>41</v>
      </c>
      <c r="C40" t="s">
        <v>59</v>
      </c>
      <c r="D40">
        <v>201</v>
      </c>
      <c r="F40">
        <f t="shared" si="0"/>
        <v>201</v>
      </c>
      <c r="G40">
        <f t="shared" si="1"/>
        <v>201</v>
      </c>
      <c r="I40">
        <f t="shared" si="2"/>
        <v>0</v>
      </c>
      <c r="J40">
        <f t="shared" si="3"/>
        <v>0</v>
      </c>
    </row>
    <row r="41" spans="1:10" x14ac:dyDescent="0.3">
      <c r="B41">
        <v>51</v>
      </c>
      <c r="C41" t="s">
        <v>60</v>
      </c>
      <c r="D41">
        <v>288</v>
      </c>
      <c r="F41">
        <f t="shared" si="0"/>
        <v>0</v>
      </c>
      <c r="G41">
        <f t="shared" si="1"/>
        <v>288</v>
      </c>
      <c r="I41">
        <f t="shared" si="2"/>
        <v>288</v>
      </c>
      <c r="J41">
        <f t="shared" si="3"/>
        <v>0</v>
      </c>
    </row>
    <row r="42" spans="1:10" x14ac:dyDescent="0.3">
      <c r="A42">
        <v>52</v>
      </c>
      <c r="B42">
        <v>52</v>
      </c>
      <c r="C42" t="s">
        <v>61</v>
      </c>
      <c r="D42">
        <v>65</v>
      </c>
      <c r="F42">
        <f t="shared" si="0"/>
        <v>65</v>
      </c>
      <c r="G42">
        <f t="shared" si="1"/>
        <v>65</v>
      </c>
      <c r="I42">
        <f t="shared" si="2"/>
        <v>0</v>
      </c>
      <c r="J42">
        <f t="shared" si="3"/>
        <v>0</v>
      </c>
    </row>
    <row r="43" spans="1:10" x14ac:dyDescent="0.3">
      <c r="A43">
        <v>25</v>
      </c>
      <c r="B43">
        <v>25</v>
      </c>
      <c r="C43" t="s">
        <v>62</v>
      </c>
      <c r="D43">
        <v>280</v>
      </c>
      <c r="F43">
        <f t="shared" si="0"/>
        <v>280</v>
      </c>
      <c r="G43">
        <f t="shared" si="1"/>
        <v>280</v>
      </c>
      <c r="I43">
        <f t="shared" si="2"/>
        <v>0</v>
      </c>
      <c r="J43">
        <f t="shared" si="3"/>
        <v>0</v>
      </c>
    </row>
    <row r="44" spans="1:10" x14ac:dyDescent="0.3">
      <c r="A44">
        <v>34</v>
      </c>
      <c r="B44">
        <v>34</v>
      </c>
      <c r="C44" t="s">
        <v>63</v>
      </c>
      <c r="D44">
        <v>148</v>
      </c>
      <c r="F44">
        <f t="shared" si="0"/>
        <v>148</v>
      </c>
      <c r="G44">
        <f t="shared" si="1"/>
        <v>148</v>
      </c>
      <c r="I44">
        <f t="shared" si="2"/>
        <v>0</v>
      </c>
      <c r="J44">
        <f t="shared" si="3"/>
        <v>0</v>
      </c>
    </row>
    <row r="45" spans="1:10" x14ac:dyDescent="0.3">
      <c r="A45">
        <v>44</v>
      </c>
      <c r="B45">
        <v>44</v>
      </c>
      <c r="C45" t="s">
        <v>64</v>
      </c>
      <c r="D45">
        <v>121</v>
      </c>
      <c r="F45">
        <f t="shared" si="0"/>
        <v>121</v>
      </c>
      <c r="G45">
        <f t="shared" si="1"/>
        <v>121</v>
      </c>
      <c r="I45">
        <f t="shared" si="2"/>
        <v>0</v>
      </c>
      <c r="J45">
        <f t="shared" si="3"/>
        <v>0</v>
      </c>
    </row>
    <row r="46" spans="1:10" x14ac:dyDescent="0.3">
      <c r="F46">
        <f>SUM(F2:F45)</f>
        <v>36322</v>
      </c>
      <c r="G46">
        <f>SUM(G2:G45)</f>
        <v>25747</v>
      </c>
      <c r="I46">
        <f t="shared" si="2"/>
        <v>0</v>
      </c>
      <c r="J46">
        <f t="shared" si="3"/>
        <v>0</v>
      </c>
    </row>
    <row r="47" spans="1:10" x14ac:dyDescent="0.3">
      <c r="A47" cm="1">
        <f t="array" ref="A47">SUM(IF(ISBLANK(A2:A45),0,1))</f>
        <v>27</v>
      </c>
      <c r="B47" cm="1">
        <f t="array" ref="B47">SUM(IF(ISBLANK(B2:B45),0,1))</f>
        <v>39</v>
      </c>
      <c r="D47">
        <f>SUM(D2:D45)</f>
        <v>50437</v>
      </c>
    </row>
    <row r="48" spans="1:10" x14ac:dyDescent="0.3">
      <c r="I48">
        <f>SUM(I2:I46)</f>
        <v>14115</v>
      </c>
      <c r="J48">
        <f>SUM(J2:J46)</f>
        <v>24690</v>
      </c>
    </row>
  </sheetData>
  <sortState xmlns:xlrd2="http://schemas.microsoft.com/office/spreadsheetml/2017/richdata2" ref="A2:J47">
    <sortCondition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Wagner, Sophie</dc:creator>
  <cp:keywords/>
  <dc:description/>
  <cp:lastModifiedBy>Wagner, Sophie</cp:lastModifiedBy>
  <cp:revision/>
  <dcterms:created xsi:type="dcterms:W3CDTF">2024-04-24T20:52:30Z</dcterms:created>
  <dcterms:modified xsi:type="dcterms:W3CDTF">2024-08-02T16:29:18Z</dcterms:modified>
  <cp:category/>
  <cp:contentStatus/>
</cp:coreProperties>
</file>