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f8\AC\Temp\"/>
    </mc:Choice>
  </mc:AlternateContent>
  <xr:revisionPtr revIDLastSave="2446" documentId="11_E60897F41BE170836B02CE998F75CCDC64E183C8" xr6:coauthVersionLast="45" xr6:coauthVersionMax="45" xr10:uidLastSave="{4BF9CA4A-2C03-4407-BA8F-C0B11ACB1847}"/>
  <bookViews>
    <workbookView xWindow="240" yWindow="105" windowWidth="14805" windowHeight="8010" firstSheet="8" activeTab="8" xr2:uid="{00000000-000D-0000-FFFF-FFFF00000000}"/>
  </bookViews>
  <sheets>
    <sheet name="Both Gender Lynch" sheetId="5" r:id="rId1"/>
    <sheet name="Male Lynch" sheetId="1" r:id="rId2"/>
    <sheet name="Model Inputs Male" sheetId="8" r:id="rId3"/>
    <sheet name="Female Lynch" sheetId="6" r:id="rId4"/>
    <sheet name="Model Inputs Female" sheetId="9" r:id="rId5"/>
    <sheet name="Costs" sheetId="7" r:id="rId6"/>
    <sheet name="Utilities" sheetId="10" r:id="rId7"/>
    <sheet name="colonoscopy info" sheetId="3" r:id="rId8"/>
    <sheet name="References" sheetId="4" r:id="rId9"/>
    <sheet name="survival" sheetId="11" r:id="rId10"/>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1" l="1"/>
  <c r="C3" i="11"/>
  <c r="C4" i="11"/>
  <c r="C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tc={25F6A899-497C-4E54-BAE4-8AAC48F82C76}</author>
    <author>tc={458CA945-4D3A-44F4-8017-5852C11BD9D2}</author>
    <author>tc={0E86C2D7-97BF-4C37-934E-9994DC783E30}</author>
    <author>tc={4C9131EF-455E-4A84-97D7-58BBB768674B}</author>
  </authors>
  <commentList>
    <comment ref="A2" authorId="0" shapeId="0" xr:uid="{25F6A899-497C-4E54-BAE4-8AAC48F82C76}">
      <text>
        <t xml:space="preserve">[Threaded comment]
Your version of Excel allows you to read this threaded comment; however, any edits to it will get removed if the file is opened in a newer version of Excel. Learn more: https://go.microsoft.com/fwlink/?linkid=870924
Comment:
    Starting cumulative risk age 20
Age 1: 30
Age 2: 40
Age 3: 50
Age 4: 60
Age 5: 70
</t>
      </text>
    </comment>
    <comment ref="A3" authorId="1" shapeId="0" xr:uid="{458CA945-4D3A-44F4-8017-5852C11BD9D2}">
      <text>
        <t xml:space="preserve">[Threaded comment]
Your version of Excel allows you to read this threaded comment; however, any edits to it will get removed if the file is opened in a newer version of Excel. Learn more: https://go.microsoft.com/fwlink/?linkid=870924
Comment:
    Starting cumulative risk age 20
Age 1: 30
Age 2: 40
Age 3: 50
Age 4: 60
Age 5: 70
</t>
      </text>
    </comment>
    <comment ref="A4" authorId="2" shapeId="0" xr:uid="{0E86C2D7-97BF-4C37-934E-9994DC783E30}">
      <text>
        <t xml:space="preserve">[Threaded comment]
Your version of Excel allows you to read this threaded comment; however, any edits to it will get removed if the file is opened in a newer version of Excel. Learn more: https://go.microsoft.com/fwlink/?linkid=870924
Comment:
    Starting cumulative risk age birth
Age 1: &lt;50
Age 2: 50
Age 3: 60
Age 4: 70
Age 5: 80
</t>
      </text>
    </comment>
    <comment ref="A5" authorId="3" shapeId="0" xr:uid="{4C9131EF-455E-4A84-97D7-58BBB768674B}">
      <text>
        <t xml:space="preserve">[Threaded comment]
Your version of Excel allows you to read this threaded comment; however, any edits to it will get removed if the file is opened in a newer version of Excel. Learn more: https://go.microsoft.com/fwlink/?linkid=870924
Comment:
    Starting cumulative risk age birth
Age 1: 30
Age 2: 40
Age 3: 50
Age 4: 60
Age 5: 70
</t>
      </text>
    </comment>
  </commentList>
</comments>
</file>

<file path=xl/sharedStrings.xml><?xml version="1.0" encoding="utf-8"?>
<sst xmlns="http://schemas.openxmlformats.org/spreadsheetml/2006/main" count="871" uniqueCount="294">
  <si>
    <t>Gene</t>
  </si>
  <si>
    <t>Stage at Diagnosis</t>
  </si>
  <si>
    <t>Source</t>
  </si>
  <si>
    <t>Lifetime Risk (%)</t>
  </si>
  <si>
    <t>Age of Diagnosis</t>
  </si>
  <si>
    <t>Age Range</t>
  </si>
  <si>
    <t>5-year survival</t>
  </si>
  <si>
    <t>10-year survival</t>
  </si>
  <si>
    <t>Frequency in Lynch patients (%)</t>
  </si>
  <si>
    <t>Frequency in CRC patients (%)</t>
  </si>
  <si>
    <t>Frequency w/o surveillance</t>
  </si>
  <si>
    <t>Frequency w/ surveillance</t>
  </si>
  <si>
    <t>Sample Size</t>
  </si>
  <si>
    <t>CI</t>
  </si>
  <si>
    <t>By age...(start at 25)</t>
  </si>
  <si>
    <t>MLH1</t>
  </si>
  <si>
    <t>MSH2</t>
  </si>
  <si>
    <t>MSH6</t>
  </si>
  <si>
    <t>PMS2</t>
  </si>
  <si>
    <t>Sporadic</t>
  </si>
  <si>
    <t>20-Death</t>
  </si>
  <si>
    <t>Mean</t>
  </si>
  <si>
    <t>8.6-16.9</t>
  </si>
  <si>
    <t>4.0-13.7</t>
  </si>
  <si>
    <t>-</t>
  </si>
  <si>
    <t>18-71</t>
  </si>
  <si>
    <t>20-30</t>
  </si>
  <si>
    <t>13-25.8</t>
  </si>
  <si>
    <t>0-5.4</t>
  </si>
  <si>
    <t>28.9-40.3</t>
  </si>
  <si>
    <t>19.9-34.3</t>
  </si>
  <si>
    <t>0-11.9</t>
  </si>
  <si>
    <t>33.5-46.7</t>
  </si>
  <si>
    <t>31.6-50.1</t>
  </si>
  <si>
    <t>3.3-26.6</t>
  </si>
  <si>
    <t>20-78</t>
  </si>
  <si>
    <t>37.8-53.9</t>
  </si>
  <si>
    <t>33.2-52.8</t>
  </si>
  <si>
    <t>18-83</t>
  </si>
  <si>
    <t>11,72</t>
  </si>
  <si>
    <t>25-70</t>
  </si>
  <si>
    <t>Unspecified</t>
  </si>
  <si>
    <t>90-98</t>
  </si>
  <si>
    <t>84-95</t>
  </si>
  <si>
    <t>25-40</t>
  </si>
  <si>
    <t>25-50</t>
  </si>
  <si>
    <t>25-60</t>
  </si>
  <si>
    <t>25-75</t>
  </si>
  <si>
    <t>Localized</t>
  </si>
  <si>
    <t>Regional</t>
  </si>
  <si>
    <t>Distant</t>
  </si>
  <si>
    <t>Unstaged/Unknown</t>
  </si>
  <si>
    <t>All Stages</t>
  </si>
  <si>
    <t>&lt;45</t>
  </si>
  <si>
    <t>45-54</t>
  </si>
  <si>
    <t>55-64</t>
  </si>
  <si>
    <t>65-74</t>
  </si>
  <si>
    <t>75+</t>
  </si>
  <si>
    <t>16-81</t>
  </si>
  <si>
    <t>16-90</t>
  </si>
  <si>
    <t>26-84</t>
  </si>
  <si>
    <t>37-84</t>
  </si>
  <si>
    <t>52%-82%</t>
  </si>
  <si>
    <t>44-61</t>
  </si>
  <si>
    <t>10%-22%</t>
  </si>
  <si>
    <t>15%-20%</t>
  </si>
  <si>
    <t>61-66</t>
  </si>
  <si>
    <t>10.3-23.5</t>
  </si>
  <si>
    <t>25.5-41.4</t>
  </si>
  <si>
    <t>35.3-53.1</t>
  </si>
  <si>
    <t>36.9-56.1</t>
  </si>
  <si>
    <t>9-21.9</t>
  </si>
  <si>
    <t>25.41.1</t>
  </si>
  <si>
    <t>36.6-53.8</t>
  </si>
  <si>
    <t>40.1-61.5</t>
  </si>
  <si>
    <t>20-40</t>
  </si>
  <si>
    <t>20-50</t>
  </si>
  <si>
    <t>20-60</t>
  </si>
  <si>
    <t>20-70</t>
  </si>
  <si>
    <t>1.2-14.3</t>
  </si>
  <si>
    <t>6.7-24.5</t>
  </si>
  <si>
    <t>18.7-44.2</t>
  </si>
  <si>
    <t>19.5-53.6</t>
  </si>
  <si>
    <t>1.2-13.6</t>
  </si>
  <si>
    <t>7.2-24.3</t>
  </si>
  <si>
    <t>11.3-31.6</t>
  </si>
  <si>
    <t>17.7-47.2</t>
  </si>
  <si>
    <t>20.4-64.9</t>
  </si>
  <si>
    <t>0-18.8</t>
  </si>
  <si>
    <t>0-32.2</t>
  </si>
  <si>
    <t>0-50</t>
  </si>
  <si>
    <t>1,7</t>
  </si>
  <si>
    <t>0-60</t>
  </si>
  <si>
    <t>5,14</t>
  </si>
  <si>
    <t>0-70</t>
  </si>
  <si>
    <t>14-32</t>
  </si>
  <si>
    <t>0-80</t>
  </si>
  <si>
    <t>28-62</t>
  </si>
  <si>
    <t>&lt;40</t>
  </si>
  <si>
    <t>0-3.51</t>
  </si>
  <si>
    <t>40-49</t>
  </si>
  <si>
    <t>0.01-9.04</t>
  </si>
  <si>
    <t>50-59</t>
  </si>
  <si>
    <t>1.76-12.17</t>
  </si>
  <si>
    <t>60-69</t>
  </si>
  <si>
    <t>5.60-30.06</t>
  </si>
  <si>
    <t>5.6-30.06</t>
  </si>
  <si>
    <t>Cumulative risk age 1</t>
  </si>
  <si>
    <t>Cumulative Risk age 2</t>
  </si>
  <si>
    <t>Cumulative Risk age 3</t>
  </si>
  <si>
    <t>Cumulative Risk age 4</t>
  </si>
  <si>
    <t>Cumulative Risk age 5</t>
  </si>
  <si>
    <t>CRC-Specific, Women</t>
  </si>
  <si>
    <t>By age... (start at 25)</t>
  </si>
  <si>
    <t>6.2-17.5</t>
  </si>
  <si>
    <t>14.6-28.3</t>
  </si>
  <si>
    <t>3.1-18.3</t>
  </si>
  <si>
    <t>21.9-38.9</t>
  </si>
  <si>
    <t>10.6-29.6</t>
  </si>
  <si>
    <t>0-9.8</t>
  </si>
  <si>
    <t>31.1-59.3</t>
  </si>
  <si>
    <t>12.2-32.5</t>
  </si>
  <si>
    <t>0-25.9</t>
  </si>
  <si>
    <t>5.2-15.6</t>
  </si>
  <si>
    <t>16.3-48.9</t>
  </si>
  <si>
    <t>0-54.2</t>
  </si>
  <si>
    <t>12.6-25</t>
  </si>
  <si>
    <t>20.9-35.2</t>
  </si>
  <si>
    <t>28.5-46.1</t>
  </si>
  <si>
    <t>31.8-52.5</t>
  </si>
  <si>
    <t>2.9-17.3</t>
  </si>
  <si>
    <t>14.8-32.8</t>
  </si>
  <si>
    <t>21.9-41.0</t>
  </si>
  <si>
    <t>33.7-55.7</t>
  </si>
  <si>
    <t>Age</t>
  </si>
  <si>
    <t>&lt; 40</t>
  </si>
  <si>
    <t>0-1.52</t>
  </si>
  <si>
    <t>0-2.42</t>
  </si>
  <si>
    <t>0.22-9.05</t>
  </si>
  <si>
    <t>2.42-18.01</t>
  </si>
  <si>
    <t>12.2 32.5</t>
  </si>
  <si>
    <t xml:space="preserve">MSH6 </t>
  </si>
  <si>
    <t>0-2.92</t>
  </si>
  <si>
    <t>Parameter</t>
  </si>
  <si>
    <t>Cost</t>
  </si>
  <si>
    <t>Range</t>
  </si>
  <si>
    <t>Colonoscopy without biopsy/polypectomy</t>
  </si>
  <si>
    <t>$463-$1006</t>
  </si>
  <si>
    <t>8, 20</t>
  </si>
  <si>
    <t>Colonoscopy with biopsy/polypectomy</t>
  </si>
  <si>
    <t>Perforation complication</t>
  </si>
  <si>
    <t>$8647-$18790</t>
  </si>
  <si>
    <t>Bleeding complication</t>
  </si>
  <si>
    <t>$2900-6303</t>
  </si>
  <si>
    <t>Cost of colectomy</t>
  </si>
  <si>
    <t>$25000-$45000</t>
  </si>
  <si>
    <t>Stage 1 CRC care</t>
  </si>
  <si>
    <t>Stage 2 CRC care</t>
  </si>
  <si>
    <t>Stage 3 CRC care</t>
  </si>
  <si>
    <t>Stage 4 CRC care</t>
  </si>
  <si>
    <t>First year stage I CRC care</t>
  </si>
  <si>
    <t>I'm a little confused about the costs in ref. 20. It gives the costs applied to first year of stage I-IV CRC care, the costs applied to the final year for those who died of CRC (incl. stage... but how often do people really die of stage I CRC?) and the costs for any months between the first and last years. It also gives the cost of non-CRC death which for some reason differs by stage at diagnosis.</t>
  </si>
  <si>
    <t>First year stage II CRC care</t>
  </si>
  <si>
    <t>First year stage III CRC care</t>
  </si>
  <si>
    <t>First year stage IV CRC care</t>
  </si>
  <si>
    <t>Final year of life stage I CRC death</t>
  </si>
  <si>
    <t>Final year of life stage II CRC death</t>
  </si>
  <si>
    <t>Final year of life stage III CRC death</t>
  </si>
  <si>
    <t>Final year of life stage IV CRC death</t>
  </si>
  <si>
    <t>Health State</t>
  </si>
  <si>
    <t>Utility</t>
  </si>
  <si>
    <t>Reference</t>
  </si>
  <si>
    <t>Stage I/II CRC treated with resection</t>
  </si>
  <si>
    <t>0.69-0.78</t>
  </si>
  <si>
    <t>22, 23</t>
  </si>
  <si>
    <t xml:space="preserve">Stage III colon cancer treated with resection and chemotherapy </t>
  </si>
  <si>
    <t>0.62-0.72</t>
  </si>
  <si>
    <t>Stage IV metastatic/unresectable CRC</t>
  </si>
  <si>
    <t>0.2-0.31</t>
  </si>
  <si>
    <t>Colonoscopy (disutility)</t>
  </si>
  <si>
    <t>0.000-0.0055</t>
  </si>
  <si>
    <t>23, 20</t>
  </si>
  <si>
    <t>Colonoscopy complication (disutility)</t>
  </si>
  <si>
    <t>Age &amp; sex-specific weights</t>
  </si>
  <si>
    <t>Men</t>
  </si>
  <si>
    <t>(Age) 35-44</t>
  </si>
  <si>
    <t>SE=0.01</t>
  </si>
  <si>
    <t>75-89</t>
  </si>
  <si>
    <t>Women</t>
  </si>
  <si>
    <t>Total</t>
  </si>
  <si>
    <t>Perforation</t>
  </si>
  <si>
    <t>colonoscopy compliance</t>
  </si>
  <si>
    <t>https://onlinelibrary.wiley.com/doi/epdf/10.1111/codi.12778</t>
  </si>
  <si>
    <t xml:space="preserve">Adenomas / colonoscopy </t>
  </si>
  <si>
    <t>number of perforations</t>
  </si>
  <si>
    <t>number of colonoscopies</t>
  </si>
  <si>
    <t>rate</t>
  </si>
  <si>
    <t>source</t>
  </si>
  <si>
    <t xml:space="preserve">n </t>
  </si>
  <si>
    <t>Back to back colonoscopies studies</t>
  </si>
  <si>
    <t>all colonoscopies</t>
  </si>
  <si>
    <t>1st colonoscopy</t>
  </si>
  <si>
    <t>all colonoscopies (KOREAN STUDY)</t>
  </si>
  <si>
    <t>compliance rate</t>
  </si>
  <si>
    <t>299/439</t>
  </si>
  <si>
    <t>interval (&lt;27 months of previous screen or 3 months after positive genetic test)</t>
  </si>
  <si>
    <t>adenomas detected</t>
  </si>
  <si>
    <t>polyps per subject</t>
  </si>
  <si>
    <t>adenomas per subject</t>
  </si>
  <si>
    <t>diagnostic colonoscopy (KOREAN STUDY)</t>
  </si>
  <si>
    <t>delay</t>
  </si>
  <si>
    <t>140/439</t>
  </si>
  <si>
    <t>n=54</t>
  </si>
  <si>
    <t>17 polyps detected: 10 adenomas, 7 hyperplastic polyps</t>
  </si>
  <si>
    <t>0.3 ± 0.6</t>
  </si>
  <si>
    <t>0.2 ± 0.5</t>
  </si>
  <si>
    <t>therapeutic colonoscopy (EMR/polypectomy) (KOREAN STUDY)</t>
  </si>
  <si>
    <t>therapeutic colonoscopy (review article)</t>
  </si>
  <si>
    <t>2nd colonoscopy (chromoendoscopy group)</t>
  </si>
  <si>
    <t xml:space="preserve">screening colonoscopy </t>
  </si>
  <si>
    <t>0.01-0.1%</t>
  </si>
  <si>
    <t>uptodate</t>
  </si>
  <si>
    <t>Mortality rates from iatrogenic colonic perforation range from 0 to 0.65 percent</t>
  </si>
  <si>
    <t>0-0.65%</t>
  </si>
  <si>
    <t>n=28</t>
  </si>
  <si>
    <t>15 polyps found: 5 adenomas, 10 hyperplastic polyps</t>
  </si>
  <si>
    <t>0.5 ± 0.8</t>
  </si>
  <si>
    <t>value</t>
  </si>
  <si>
    <t>range</t>
  </si>
  <si>
    <t>disutility of colonoscopy</t>
  </si>
  <si>
    <t>0.000-0.0005</t>
  </si>
  <si>
    <t>2nd colonoscopy (intensive colonoscopy group)</t>
  </si>
  <si>
    <t>n=26</t>
  </si>
  <si>
    <t>8 polyps found: 7 adenomas, 1 hyperplastic polyp</t>
  </si>
  <si>
    <t>0.3 ± 0.7</t>
  </si>
  <si>
    <t>#</t>
  </si>
  <si>
    <t>American Cancer Society. Colorectal Cancer Facts &amp; Figures 2017-2019. Atlanta: American Cancer Society; 2017.</t>
  </si>
  <si>
    <t>Espenschied, C. R., Laduca, H., Li, S., Mcfarland, R., Gau, C., &amp; Hampel, H. (2017). Multigene Panel Testing Provides a New Perspective on Lynch Syndrome. Journal of Clinical Oncology, 35(22), 2568-2575. doi:10.1200/jco.2016.71.9260</t>
  </si>
  <si>
    <t>Genetics of Colorectal Cancer (PDQ®)—Health Professional Version - National Cancer Institute</t>
  </si>
  <si>
    <t xml:space="preserve">Järvinen, H. J., Aarnio, M., Mustonen, H., Aktan–Collan, K., Aaltonen, L. A., Peltomäki, P., … Mecklin, J. (2000). Controlled 15-year trial on screening for colorectal cancer in families with hereditary nonpolyposis colorectal cancer. Gastroenterology, 118(5), 829–834. https://doi.org/10.1016/S0016-5085(00)70168-5 </t>
  </si>
  <si>
    <t>Lieberman, D. A., Weiss, D. G., Bond, J. H., Ahnen, D. J., Garewal, H., Harford, W. V., … Chejfec, G. (2000). Use of Colonoscopy to Screen Asymptomatic Adults for Colorectal Cancer. New England Journal of Medicine, 343(3), 162–168. https://doi.org/10.1056/NEJM200007203430301</t>
  </si>
  <si>
    <t>Møller, P., Seppälä, T., Bernstein, I., Holinski-Feder, E., Sala, P., Evans, D. G., … Group (http://mallorca-group.eu),  in collaboration with T. M. (2017). Cancer incidence and survival in Lynch syndrome patients receiving colonoscopic and gynaecological surveillance: first report from the prospective Lynch syndrome database. Gut, 66(3), 464–472. https://doi.org/10.1136/gutjnl-2015-309675</t>
  </si>
  <si>
    <t>Møller, P., Seppälä, T. T., Bernstein, I., Holinski-Feder, E., Sala, P., Gareth Evans, D., … Mallorca Group. (2018). Cancer risk and survival in path_MMR carriers by gene and gender up to 75 years of age: a report from the Prospective Lynch Syndrome Database. Gut, 67(7), 1306–1316. https://doi.org/10.1136/gutjnl-2017-314057</t>
  </si>
  <si>
    <t>Mvundura, M., Grosse, S. D., Hampel, H., &amp; Palomaki, G. E. (2010). The cost-effectiveness of genetic testing strategies for Lynch syndrome among newly diagnosed patients with colorectal cancer. Genetics In Medicine, 12, 93. </t>
  </si>
  <si>
    <t xml:space="preserve">Newton, K., Green, K., Lalloo, F., Evans, D. G., &amp; Hill, J. (2015). Colonoscopy screening compliance and outcomes in patients with Lynch syndrome. Colorectal Disease: The Official Journal of the Association of Coloproctology of Great Britain and Ireland, 17(1), 38–46. https://doi.org/10.1111/codi.12778 </t>
  </si>
  <si>
    <t>Rex, D., Cutler, C., Lemmel, G., Rahmani, E., Clark, D., Helper, D., … Mark, D. (1997). Colonoscopic miss rates of adenomas determined by back-to-back colonoscopies. Gastroenterology, 112(1), 24–28. https://doi.org/10.1016/S0016-5085(97)70214-2</t>
  </si>
  <si>
    <t xml:space="preserve">Stoffel, E., Mukherjee, B., Raymond, V. M., Tayob, N., Kastrinos, F., Sparr, J., … Gruber, S. B. (2009). Calculation of Risk of Colorectal and Endometrial Cancer Among Patients With Lynch Syndrome. Gastroenterology, 137(5), 1621–1627. https://doi.org/10.1053/j.gastro.2009.07.039 </t>
  </si>
  <si>
    <t>SEER Cancer Statisics Review. Colon and Rectum Cancer 1975-2015.</t>
  </si>
  <si>
    <t>ten Broeke, S. W., Brohet, R. M., Tops, C. M., van der Klift, H. M., Velthuizen, M. E., Bernstein, I., … Wijnen, J. T. (2015). Lynch Syndrome Caused by Germline PMS2 Mutations: Delineating the Cancer Risk. Journal of Clinical Oncology, 33(4), 319–325. https://doi.org/10.1200/JCO.2014.57.8088</t>
  </si>
  <si>
    <t xml:space="preserve">Vasen, H. F., Stormorken, A., Menko, F. H., Nagengast, F. M., Kleibeuker, J. H., Griffioen, G., … Wijnen, J. T. (2001). MSH2 mutation carriers are at higher risk of cancer than MLH1 mutation carriers: a study of hereditary nonpolyposis colorectal cancer families. Journal of Clinical Oncology: Official Journal of the American Society of Clinical Oncology, 19(20), 4074–4080. https://doi.org/10.1200/JCO.2001.19.20.4074 </t>
  </si>
  <si>
    <t xml:space="preserve">Win, A. K., Young, J. P., Lindor, N. M., Tucker, K. M., Ahnen, D. J., Young, G. P., … Jenkins, M. A. (2012). Colorectal and Other Cancer Risks for Carriers and Noncarriers From Families With a DNA Mismatch Repair Gene Mutation: A Prospective Cohort Study. Journal of Clinical Oncology, 30(9), 958–964. https://doi.org/10.1200/JCO.2011.39.5590 </t>
  </si>
  <si>
    <t xml:space="preserve">Sanne, W., Brohet, R. M., Tops, C. M., van der Klift, H. M., Velthuizen, M. E., Bernstein, I., … Letteboer, T. G. (2014). Lynch syndrome caused by germline PMS2 mutations: delineating the cancer risk. J Clin Oncol, 33, 319–325. </t>
  </si>
  <si>
    <t xml:space="preserve">Gatto, N. M., Frucht, H., Sundararajan, V., Jacobson, J. S., Grann, V. R., &amp; Neugut, A. I. (2003). Risk of Perforation After Colonoscopy and Sigmoidoscopy: A Population-Based Study. JNCI: Journal of the National Cancer Institute, 95(3), 230–236. https://doi.org/10.1093/jnci/95.3.230 </t>
  </si>
  <si>
    <t>NCCN Guidelines</t>
  </si>
  <si>
    <t>Ramsey, S. D., Burke, W., &amp; Clarke, L. (2003). An economic viewpoint on alternative strategies for identifying persons with hereditary nonpolyposis colorectal cancer. Genetics in Medicine : Official Journal of the American College of Medical Genetics, 5(5), 353–363. https://doi.org/10.1097/01.GIM.0000086626.03082.B5</t>
  </si>
  <si>
    <t>van Hees, F., Saini, S. D., Lansdorp-Vogelaar, I., Vijan, S., Meester, R. G., de Koning, H. J., … van Ballegooijen, M. (2015). Personalizing Colonoscopy Screening for Elderly Individuals by Screening History, Cancer Risk, and Comorbidity Status Could Increase Cost Effectiveness. Gastroenterology, 149(6), 1425–1437. https://doi.org/10.1053/j.gastro.2015.07.042</t>
  </si>
  <si>
    <t>Greuter, M. J. E., de Klerk, C. M., Meijer, G. A., Dekker, E., &amp; Coupé, V. M. H. (2017). Screening for Colorectal Cancer With Fecal Immunochemical Testing With and Without Postpolypectomy Surveillance Colonoscopy: A Cost-Effectiveness AnalysisPostpolypectomy Surveillance Colonoscopy in FIT-Based CRC Screening. Annals of Internal Medicine, 167(8), 544–554. https://doi.org/10.7326/M16-2891</t>
  </si>
  <si>
    <t>Ness, R. M., Holmes, A. M., Klein, R., &amp; Dittus, R. (1999). Utility valuations for outcome states of colorectal cancer. The American Journal of Gastroenterology, 94(6), 1650–1657. https://doi.org/10.1016/S0002-9270(99)00213-0</t>
  </si>
  <si>
    <t>Saini, S. D., Schoenfeld, P., &amp; Vijan, S. (2010). Surveillance Colonoscopy Is Cost-Effective for Patients With Adenomas Who Are at High Risk of Colorectal Cancer. Gastroenterology, 138(7), 2292-2299.e1. https://doi.org/10.1053/j.gastro.2010.03.004</t>
  </si>
  <si>
    <t>Fryback, D. G., Dunham, N. C., Palta, M., Hanmer, J., Buechner, J., Cherepanov, D., … Kind, P. (2007). U.S. NORMS FOR SIX GENERIC HEALTH-RELATED QUALITY-OF- LIFE INDEXES FROM THE NATIONAL HEALTH MEASUREMENT STUDY. Medical Care, 45(12), 1162–1170. https://doi.org/10.1097/MLR.0b013e31814848f1</t>
  </si>
  <si>
    <t>Stoffel EM, Turgeon DK, Stockwell DH, Zhao L, Normolle DP, Tuck MK, Bresalier RS, Marcon NE, Baron JA, Ruffin MT, Brenner DE, Syngal S, Great Lakes-New England Clinical E, Validation Center of the Early Detection Research N. Missed adenomas during colonoscopic surveillance in individuals with Lynch Syndrome (hereditary nonpolyposis colorectal cancer). Cancer prevention research (Philadelphia, Pa). 2008;1(6):470-5. doi: 10.1158/1940-6207.CAPR-08-0098. PubMed PMID: 19138994.</t>
  </si>
  <si>
    <t>Arora G, Mannalithara A, Singh G, Gerson LB, Triadafilopoulos G. Risk of perforation from a colonoscopy in adults: a large population-based study. Gastrointestinal Endoscopy. 2009;69(3, Part 2):654-64. doi: https://doi.org/10.1016/j.gie.2008.09.008.</t>
  </si>
  <si>
    <t>Cho SB, Lee WS, Joo YE, Kim HR, Park SW, Park CH, Kim HS, Choi SK, Rew JS. Therapeutic options for iatrogenic colon perforation: feasibility of endoscopic clip closure and predictors of the need for early surgery. Surgical endoscopy. 2012;26(2):473-9. doi: 10.1007/s00464-011-1903-y.</t>
  </si>
  <si>
    <t>Panteris V, Haringsma J, Kuipers EJ. Colonoscopy perforation rate, mechanisms and outcome: from diagnostic to therapeutic colonoscopy. Endoscopy. 2009;41(11):941-51. Epub 2009/10/30. doi: 10.1055/s-0029-1215179. PubMed PMID: 19866393.</t>
  </si>
  <si>
    <t>Seppälä, T. T., Ahadova, A., Dominguez-Valentin, M., Macrae, F., Evans, D. G., Therkildsen, C., … Møller, P. (2019). Lack of association between screening interval and cancer stage in Lynch syndrome may be accounted for by over-diagnosis; a prospective Lynch syndrome database report. Hereditary Cancer in Clinical Practice, 17(1), 8. https://doi.org/10.1186/s13053-019-0106-8</t>
  </si>
  <si>
    <t>Malesci A, Laghi L, Bianchi P, Delconte G, Randolph A, Torri V, et al. Reduced Likelihood of Metastases in Patients with Microsatellite-Unstable Colorectal Cancer. Clin Cancer Res 2007;13:3831–9. https://doi.org/10.1158/1078-0432.CCR-07-0366.</t>
  </si>
  <si>
    <t>Haraldsdottir, S., Hampel, H., Wu, C., Weng, D. Y., Shields, P. G., Frankel, W. L., … Bekaii-Saab, T. (2016). Patients with colorectal cancer associated with Lynch syndrome and MLH1 promoter hypermethylation have similar prognoses. Genetics in Medicine : Official Journal of the American College of Medical Genetics, 18(9), 863–868. https://doi.org/10.1038/gim.2015.184</t>
  </si>
  <si>
    <t>5-Year OS</t>
  </si>
  <si>
    <t>Annual death rate</t>
  </si>
  <si>
    <t>To get prob</t>
  </si>
  <si>
    <t>SE</t>
  </si>
  <si>
    <t>n</t>
  </si>
  <si>
    <t>Ref</t>
  </si>
  <si>
    <t>this is for MSI-H CRC's--not just lynch syndrome</t>
  </si>
  <si>
    <t>Stage I</t>
  </si>
  <si>
    <t>AC_death_rate</t>
  </si>
  <si>
    <t>Stage II</t>
  </si>
  <si>
    <t>0.019-AC_death_rate</t>
  </si>
  <si>
    <t>Stage III</t>
  </si>
  <si>
    <t>0.0687-AC_death_rate</t>
  </si>
  <si>
    <t>Stage IV</t>
  </si>
  <si>
    <t>0.921-AC_death_rate</t>
  </si>
  <si>
    <t>stage IV seems low, but is consistent with the other study (below). seems plausible to call it 1%</t>
  </si>
  <si>
    <t>Median CSS (months)</t>
  </si>
  <si>
    <t>Stage I (LS)</t>
  </si>
  <si>
    <t>not reached</t>
  </si>
  <si>
    <t>Stage II (LS)</t>
  </si>
  <si>
    <t>Stage III (LS)</t>
  </si>
  <si>
    <t>Stage IV (LS)</t>
  </si>
  <si>
    <t>Stage I (dMMR)</t>
  </si>
  <si>
    <t>Stage II (dMMR)</t>
  </si>
  <si>
    <t>Stage III (dMMR)</t>
  </si>
  <si>
    <t>Stage IV (dMMR)</t>
  </si>
  <si>
    <t>rate = -(np.log(1-prob))/t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</si>
</sst>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xf numFmtId="0" fontId="1" fillId="0" borderId="0" xfId="0" applyFont="1" applyAlignment="1">
      <alignment wrapText="1"/>
    </xf>
    <xf numFmtId="10" fontId="0" fillId="0" borderId="0" xfId="0" applyNumberFormat="1"/>
    <xf numFmtId="0" fontId="0" fillId="0" borderId="0" xfId="0" applyAlignment="1">
      <alignment horizontal="left" vertical="top" wrapText="1"/>
    </xf>
    <xf numFmtId="0" fontId="0" fillId="0" borderId="0" xfId="0" applyAlignment="1">
      <alignment wrapText="1"/>
    </xf>
    <xf numFmtId="17" fontId="0" fillId="0" borderId="0" xfId="0" applyNumberFormat="1"/>
    <xf numFmtId="0" fontId="0" fillId="0" borderId="0" xfId="0" applyNumberFormat="1"/>
    <xf numFmtId="6" fontId="0" fillId="0" borderId="0" xfId="0" applyNumberFormat="1"/>
    <xf numFmtId="16" fontId="0" fillId="0" borderId="0" xfId="0" applyNumberFormat="1"/>
    <xf numFmtId="0" fontId="2" fillId="0" borderId="0" xfId="1" applyAlignment="1">
      <alignment wrapText="1"/>
    </xf>
    <xf numFmtId="0" fontId="4" fillId="0" borderId="0" xfId="0" applyFont="1" applyAlignment="1">
      <alignment wrapText="1"/>
    </xf>
    <xf numFmtId="0" fontId="0" fillId="0" borderId="0" xfId="0" applyAlignment="1">
      <alignment horizontal="left"/>
    </xf>
    <xf numFmtId="9" fontId="0" fillId="0" borderId="0" xfId="0" applyNumberFormat="1" applyAlignment="1">
      <alignment horizontal="left"/>
    </xf>
    <xf numFmtId="10" fontId="0" fillId="0" borderId="0" xfId="0" applyNumberFormat="1" applyAlignment="1">
      <alignment horizontal="left"/>
    </xf>
    <xf numFmtId="0" fontId="2" fillId="0" borderId="0" xfId="1" applyAlignment="1">
      <alignment horizontal="left"/>
    </xf>
    <xf numFmtId="0" fontId="0" fillId="0" borderId="0" xfId="0" applyAlignment="1"/>
    <xf numFmtId="0" fontId="4" fillId="0" borderId="0" xfId="0" applyFont="1" applyAlignment="1"/>
    <xf numFmtId="0" fontId="2" fillId="0" borderId="0" xfId="1"/>
    <xf numFmtId="3" fontId="0" fillId="0" borderId="0" xfId="0" applyNumberFormat="1"/>
    <xf numFmtId="0" fontId="0" fillId="0" borderId="0" xfId="0" applyBorder="1" applyAlignment="1">
      <alignment wrapText="1"/>
    </xf>
    <xf numFmtId="0" fontId="0" fillId="0" borderId="0" xfId="0" applyBorder="1"/>
    <xf numFmtId="10" fontId="0" fillId="0" borderId="0" xfId="0" applyNumberFormat="1" applyBorder="1"/>
    <xf numFmtId="9" fontId="0" fillId="0" borderId="0" xfId="0" applyNumberFormat="1"/>
    <xf numFmtId="2" fontId="0" fillId="0" borderId="0" xfId="0" applyNumberFormat="1"/>
    <xf numFmtId="0" fontId="1"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Ingram, Myles A." id="{68D390A8-86C5-4CCA-99B1-40796F35573E}" userId="S::mai2125@cumc.columbia.edu::d47acade-2768-4131-ba80-e0e0704157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19-01-27T04:10:14.86" personId="{68D390A8-86C5-4CCA-99B1-40796F35573E}" id="{25F6A899-497C-4E54-BAE4-8AAC48F82C76}">
    <text xml:space="preserve">Starting cumulative risk age 20
Age 1: 30
Age 2: 40
Age 3: 50
Age 4: 60
Age 5: 70
</text>
  </threadedComment>
  <threadedComment ref="A3" dT="2019-01-27T04:10:27.40" personId="{68D390A8-86C5-4CCA-99B1-40796F35573E}" id="{458CA945-4D3A-44F4-8017-5852C11BD9D2}">
    <text xml:space="preserve">Starting cumulative risk age 20
Age 1: 30
Age 2: 40
Age 3: 50
Age 4: 60
Age 5: 70
</text>
  </threadedComment>
  <threadedComment ref="A4" dT="2019-01-27T06:29:52.45" personId="{68D390A8-86C5-4CCA-99B1-40796F35573E}" id="{0E86C2D7-97BF-4C37-934E-9994DC783E30}">
    <text xml:space="preserve">Starting cumulative risk age birth
Age 1: &lt;50
Age 2: 50
Age 3: 60
Age 4: 70
Age 5: 80
</text>
  </threadedComment>
  <threadedComment ref="A5" dT="2019-01-27T04:33:23.24" personId="{68D390A8-86C5-4CCA-99B1-40796F35573E}" id="{4C9131EF-455E-4A84-97D7-58BBB768674B}">
    <text xml:space="preserve">Starting cumulative risk age birth
Age 1: 30
Age 2: 40
Age 3: 50
Age 4: 60
Age 5: 70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uptodate.com/contents/overview-of-colonoscopy-in-adults?search=colonoscopy%20perforation&amp;source=search_result&amp;selectedTitle=1~150&amp;usage_type=default&amp;display_rank=1" TargetMode="External"/><Relationship Id="rId2" Type="http://schemas.openxmlformats.org/officeDocument/2006/relationships/hyperlink" Target="https://onlinelibrary.wiley.com/doi/epdf/10.1111/codi.12778" TargetMode="External"/><Relationship Id="rId1" Type="http://schemas.openxmlformats.org/officeDocument/2006/relationships/hyperlink" Target="https://www.sciencedirect.com/science/article/pii/S0016508510003392?via%3Dihub" TargetMode="External"/><Relationship Id="rId4" Type="http://schemas.openxmlformats.org/officeDocument/2006/relationships/hyperlink" Target="https://www.uptodate.com/contents/overview-of-colonoscopy-in-adults?search=colonoscopy%20perforation&amp;source=search_result&amp;selectedTitle=1~150&amp;usage_type=default&amp;display_rank=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7DA63-E95B-49AB-9A3D-786D7F8BF06A}">
  <dimension ref="A1:AM67"/>
  <sheetViews>
    <sheetView topLeftCell="A2" workbookViewId="0">
      <selection activeCell="G47" sqref="G47"/>
    </sheetView>
  </sheetViews>
  <sheetFormatPr defaultRowHeight="15"/>
  <cols>
    <col min="1" max="1" width="15" customWidth="1"/>
    <col min="2" max="2" width="18.42578125" customWidth="1"/>
    <col min="3" max="3" width="10" customWidth="1"/>
    <col min="4" max="4" width="14.42578125" customWidth="1"/>
    <col min="5" max="5" width="16" customWidth="1"/>
    <col min="6" max="7" width="13.28515625" customWidth="1"/>
    <col min="8" max="8" width="15.140625" customWidth="1"/>
    <col min="9" max="9" width="13.28515625" customWidth="1"/>
    <col min="10" max="10" width="13" customWidth="1"/>
    <col min="11" max="11" width="12.140625" customWidth="1"/>
    <col min="12" max="12" width="11" customWidth="1"/>
    <col min="13" max="13" width="10.85546875" customWidth="1"/>
  </cols>
  <sheetData>
    <row r="1" spans="1:39" ht="60">
      <c r="A1" t="s">
        <v>0</v>
      </c>
      <c r="B1" t="s">
        <v>1</v>
      </c>
      <c r="C1" t="s">
        <v>2</v>
      </c>
      <c r="D1" t="s">
        <v>3</v>
      </c>
      <c r="E1" t="s">
        <v>4</v>
      </c>
      <c r="F1" t="s">
        <v>5</v>
      </c>
      <c r="G1" t="s">
        <v>6</v>
      </c>
      <c r="H1" t="s">
        <v>7</v>
      </c>
      <c r="I1" s="5" t="s">
        <v>8</v>
      </c>
      <c r="J1" s="5" t="s">
        <v>9</v>
      </c>
      <c r="K1" s="5" t="s">
        <v>10</v>
      </c>
      <c r="L1" s="5" t="s">
        <v>11</v>
      </c>
      <c r="M1" t="s">
        <v>12</v>
      </c>
      <c r="N1" t="s">
        <v>13</v>
      </c>
      <c r="AD1" s="5" t="s">
        <v>14</v>
      </c>
      <c r="AE1" s="27" t="s">
        <v>15</v>
      </c>
      <c r="AF1" s="27"/>
      <c r="AG1" s="27" t="s">
        <v>16</v>
      </c>
      <c r="AH1" s="27"/>
      <c r="AI1" s="27" t="s">
        <v>17</v>
      </c>
      <c r="AJ1" s="27"/>
      <c r="AK1" s="27" t="s">
        <v>18</v>
      </c>
      <c r="AL1" s="27"/>
      <c r="AM1" t="s">
        <v>2</v>
      </c>
    </row>
    <row r="2" spans="1:39">
      <c r="A2" t="s">
        <v>19</v>
      </c>
      <c r="C2">
        <v>12</v>
      </c>
      <c r="D2">
        <v>4.29</v>
      </c>
      <c r="F2" t="s">
        <v>20</v>
      </c>
      <c r="AE2" t="s">
        <v>21</v>
      </c>
      <c r="AF2" t="s">
        <v>13</v>
      </c>
      <c r="AG2" t="s">
        <v>21</v>
      </c>
      <c r="AH2" t="s">
        <v>13</v>
      </c>
      <c r="AI2" t="s">
        <v>21</v>
      </c>
      <c r="AJ2" t="s">
        <v>13</v>
      </c>
      <c r="AK2" t="s">
        <v>21</v>
      </c>
      <c r="AL2" t="s">
        <v>13</v>
      </c>
      <c r="AM2">
        <v>2</v>
      </c>
    </row>
    <row r="3" spans="1:39">
      <c r="A3" t="s">
        <v>15</v>
      </c>
      <c r="C3">
        <v>2</v>
      </c>
      <c r="I3">
        <v>21.6</v>
      </c>
      <c r="M3">
        <v>579</v>
      </c>
      <c r="O3" s="3"/>
      <c r="AD3">
        <v>40</v>
      </c>
      <c r="AE3">
        <v>12.7</v>
      </c>
      <c r="AF3" t="s">
        <v>22</v>
      </c>
      <c r="AG3">
        <v>8.9</v>
      </c>
      <c r="AH3" t="s">
        <v>23</v>
      </c>
      <c r="AI3">
        <v>0</v>
      </c>
      <c r="AJ3" t="s">
        <v>24</v>
      </c>
      <c r="AK3">
        <v>0</v>
      </c>
      <c r="AL3" t="s">
        <v>24</v>
      </c>
    </row>
    <row r="4" spans="1:39">
      <c r="A4" t="s">
        <v>15</v>
      </c>
      <c r="C4">
        <v>2</v>
      </c>
      <c r="E4">
        <v>42.2</v>
      </c>
      <c r="N4" t="s">
        <v>25</v>
      </c>
      <c r="AD4">
        <v>50</v>
      </c>
      <c r="AE4">
        <v>25</v>
      </c>
      <c r="AF4" t="s">
        <v>26</v>
      </c>
      <c r="AG4">
        <v>19.399999999999999</v>
      </c>
      <c r="AH4" s="6" t="s">
        <v>27</v>
      </c>
      <c r="AI4">
        <v>1.8</v>
      </c>
      <c r="AJ4" t="s">
        <v>28</v>
      </c>
      <c r="AK4">
        <v>0</v>
      </c>
      <c r="AL4" t="s">
        <v>24</v>
      </c>
    </row>
    <row r="5" spans="1:39">
      <c r="A5" t="s">
        <v>15</v>
      </c>
      <c r="C5">
        <v>2</v>
      </c>
      <c r="J5" s="7">
        <v>38.200000000000003</v>
      </c>
      <c r="M5">
        <v>144</v>
      </c>
      <c r="AD5">
        <v>60</v>
      </c>
      <c r="AE5">
        <v>34.6</v>
      </c>
      <c r="AF5" t="s">
        <v>29</v>
      </c>
      <c r="AG5">
        <v>27.1</v>
      </c>
      <c r="AH5" t="s">
        <v>30</v>
      </c>
      <c r="AI5">
        <v>5.6</v>
      </c>
      <c r="AJ5" t="s">
        <v>31</v>
      </c>
      <c r="AK5">
        <v>0</v>
      </c>
      <c r="AL5" t="s">
        <v>24</v>
      </c>
    </row>
    <row r="6" spans="1:39">
      <c r="A6" t="s">
        <v>16</v>
      </c>
      <c r="C6">
        <v>2</v>
      </c>
      <c r="I6">
        <v>23.7</v>
      </c>
      <c r="M6">
        <v>579</v>
      </c>
      <c r="AD6">
        <v>70</v>
      </c>
      <c r="AE6">
        <v>40.1</v>
      </c>
      <c r="AF6" t="s">
        <v>32</v>
      </c>
      <c r="AG6">
        <v>40.799999999999997</v>
      </c>
      <c r="AH6" t="s">
        <v>33</v>
      </c>
      <c r="AI6">
        <v>15</v>
      </c>
      <c r="AJ6" t="s">
        <v>34</v>
      </c>
      <c r="AK6">
        <v>0</v>
      </c>
      <c r="AL6" t="s">
        <v>24</v>
      </c>
    </row>
    <row r="7" spans="1:39">
      <c r="A7" t="s">
        <v>16</v>
      </c>
      <c r="C7">
        <v>2</v>
      </c>
      <c r="E7">
        <v>44.9</v>
      </c>
      <c r="N7" t="s">
        <v>35</v>
      </c>
      <c r="AD7">
        <v>75</v>
      </c>
      <c r="AE7">
        <v>45.8</v>
      </c>
      <c r="AF7" t="s">
        <v>36</v>
      </c>
      <c r="AG7">
        <v>43</v>
      </c>
      <c r="AH7" t="s">
        <v>37</v>
      </c>
      <c r="AI7">
        <v>15</v>
      </c>
      <c r="AJ7" t="s">
        <v>34</v>
      </c>
      <c r="AK7">
        <v>0</v>
      </c>
      <c r="AL7" t="s">
        <v>24</v>
      </c>
    </row>
    <row r="8" spans="1:39">
      <c r="A8" t="s">
        <v>16</v>
      </c>
      <c r="C8">
        <v>2</v>
      </c>
      <c r="J8">
        <v>26.4</v>
      </c>
      <c r="M8">
        <v>144</v>
      </c>
    </row>
    <row r="9" spans="1:39">
      <c r="A9" t="s">
        <v>17</v>
      </c>
      <c r="C9">
        <v>2</v>
      </c>
      <c r="I9">
        <v>29.3</v>
      </c>
      <c r="M9">
        <v>579</v>
      </c>
    </row>
    <row r="10" spans="1:39">
      <c r="A10" t="s">
        <v>17</v>
      </c>
      <c r="C10">
        <v>2</v>
      </c>
      <c r="E10">
        <v>50.3</v>
      </c>
      <c r="N10" t="s">
        <v>38</v>
      </c>
    </row>
    <row r="11" spans="1:39">
      <c r="A11" t="s">
        <v>17</v>
      </c>
      <c r="C11">
        <v>2</v>
      </c>
      <c r="J11">
        <v>16.7</v>
      </c>
      <c r="M11">
        <v>144</v>
      </c>
    </row>
    <row r="12" spans="1:39">
      <c r="A12" t="s">
        <v>18</v>
      </c>
      <c r="C12">
        <v>2</v>
      </c>
      <c r="I12">
        <v>24.2</v>
      </c>
      <c r="M12">
        <v>579</v>
      </c>
    </row>
    <row r="13" spans="1:39">
      <c r="A13" t="s">
        <v>18</v>
      </c>
      <c r="C13">
        <v>2</v>
      </c>
      <c r="E13">
        <v>47.7</v>
      </c>
      <c r="N13" s="6" t="s">
        <v>39</v>
      </c>
    </row>
    <row r="14" spans="1:39">
      <c r="A14" t="s">
        <v>18</v>
      </c>
      <c r="C14">
        <v>2</v>
      </c>
      <c r="J14">
        <v>18.8</v>
      </c>
      <c r="M14">
        <v>144</v>
      </c>
    </row>
    <row r="15" spans="1:39">
      <c r="A15" t="s">
        <v>15</v>
      </c>
      <c r="C15">
        <v>6</v>
      </c>
      <c r="D15">
        <v>46</v>
      </c>
      <c r="F15" t="s">
        <v>40</v>
      </c>
      <c r="M15">
        <v>944</v>
      </c>
    </row>
    <row r="16" spans="1:39">
      <c r="A16" t="s">
        <v>16</v>
      </c>
      <c r="C16">
        <v>6</v>
      </c>
      <c r="D16">
        <v>35</v>
      </c>
      <c r="F16" t="s">
        <v>40</v>
      </c>
      <c r="M16">
        <v>616</v>
      </c>
    </row>
    <row r="17" spans="1:14">
      <c r="A17" t="s">
        <v>17</v>
      </c>
      <c r="C17">
        <v>6</v>
      </c>
      <c r="D17">
        <v>20</v>
      </c>
      <c r="F17" t="s">
        <v>40</v>
      </c>
      <c r="M17">
        <v>305</v>
      </c>
    </row>
    <row r="18" spans="1:14">
      <c r="A18" t="s">
        <v>18</v>
      </c>
      <c r="C18">
        <v>6</v>
      </c>
      <c r="D18">
        <v>10</v>
      </c>
      <c r="F18" t="s">
        <v>40</v>
      </c>
      <c r="M18">
        <v>77</v>
      </c>
    </row>
    <row r="19" spans="1:14">
      <c r="A19" t="s">
        <v>41</v>
      </c>
      <c r="C19">
        <v>6</v>
      </c>
      <c r="G19">
        <v>94</v>
      </c>
      <c r="N19" t="s">
        <v>42</v>
      </c>
    </row>
    <row r="20" spans="1:14">
      <c r="A20" t="s">
        <v>41</v>
      </c>
      <c r="C20">
        <v>6</v>
      </c>
      <c r="H20">
        <v>91</v>
      </c>
      <c r="N20" t="s">
        <v>43</v>
      </c>
    </row>
    <row r="21" spans="1:14">
      <c r="A21" t="s">
        <v>15</v>
      </c>
      <c r="C21">
        <v>7</v>
      </c>
      <c r="D21">
        <v>12.7</v>
      </c>
      <c r="F21" t="s">
        <v>44</v>
      </c>
      <c r="N21" t="s">
        <v>22</v>
      </c>
    </row>
    <row r="22" spans="1:14">
      <c r="A22" t="s">
        <v>15</v>
      </c>
      <c r="C22">
        <v>7</v>
      </c>
      <c r="D22">
        <v>25</v>
      </c>
      <c r="F22" t="s">
        <v>45</v>
      </c>
      <c r="N22" t="s">
        <v>26</v>
      </c>
    </row>
    <row r="23" spans="1:14">
      <c r="A23" t="s">
        <v>15</v>
      </c>
      <c r="C23">
        <v>7</v>
      </c>
      <c r="D23">
        <v>34.6</v>
      </c>
      <c r="F23" t="s">
        <v>46</v>
      </c>
      <c r="N23" t="s">
        <v>29</v>
      </c>
    </row>
    <row r="24" spans="1:14">
      <c r="A24" t="s">
        <v>15</v>
      </c>
      <c r="C24">
        <v>7</v>
      </c>
      <c r="D24">
        <v>40.1</v>
      </c>
      <c r="F24" t="s">
        <v>40</v>
      </c>
      <c r="N24" t="s">
        <v>32</v>
      </c>
    </row>
    <row r="25" spans="1:14">
      <c r="A25" t="s">
        <v>15</v>
      </c>
      <c r="C25">
        <v>7</v>
      </c>
      <c r="D25">
        <v>45.8</v>
      </c>
      <c r="F25" t="s">
        <v>47</v>
      </c>
      <c r="N25" t="s">
        <v>36</v>
      </c>
    </row>
    <row r="26" spans="1:14">
      <c r="A26" t="s">
        <v>16</v>
      </c>
      <c r="C26">
        <v>7</v>
      </c>
      <c r="D26">
        <v>8.9</v>
      </c>
      <c r="F26" t="s">
        <v>44</v>
      </c>
      <c r="N26" t="s">
        <v>23</v>
      </c>
    </row>
    <row r="27" spans="1:14">
      <c r="A27" t="s">
        <v>16</v>
      </c>
      <c r="C27">
        <v>7</v>
      </c>
      <c r="D27">
        <v>19.399999999999999</v>
      </c>
      <c r="F27" t="s">
        <v>45</v>
      </c>
      <c r="N27" s="6" t="s">
        <v>27</v>
      </c>
    </row>
    <row r="28" spans="1:14">
      <c r="A28" t="s">
        <v>16</v>
      </c>
      <c r="C28">
        <v>7</v>
      </c>
      <c r="D28">
        <v>27.1</v>
      </c>
      <c r="F28" t="s">
        <v>46</v>
      </c>
      <c r="N28" t="s">
        <v>30</v>
      </c>
    </row>
    <row r="29" spans="1:14">
      <c r="A29" t="s">
        <v>16</v>
      </c>
      <c r="C29">
        <v>7</v>
      </c>
      <c r="D29">
        <v>40.799999999999997</v>
      </c>
      <c r="F29" t="s">
        <v>40</v>
      </c>
      <c r="N29" t="s">
        <v>33</v>
      </c>
    </row>
    <row r="30" spans="1:14">
      <c r="A30" t="s">
        <v>16</v>
      </c>
      <c r="C30">
        <v>7</v>
      </c>
      <c r="D30">
        <v>43</v>
      </c>
      <c r="F30" t="s">
        <v>47</v>
      </c>
      <c r="N30" t="s">
        <v>37</v>
      </c>
    </row>
    <row r="31" spans="1:14">
      <c r="A31" t="s">
        <v>17</v>
      </c>
      <c r="C31">
        <v>7</v>
      </c>
      <c r="D31">
        <v>0</v>
      </c>
      <c r="F31" t="s">
        <v>44</v>
      </c>
      <c r="N31" t="s">
        <v>24</v>
      </c>
    </row>
    <row r="32" spans="1:14">
      <c r="A32" t="s">
        <v>17</v>
      </c>
      <c r="C32">
        <v>7</v>
      </c>
      <c r="D32">
        <v>1.8</v>
      </c>
      <c r="F32" t="s">
        <v>45</v>
      </c>
      <c r="N32" t="s">
        <v>28</v>
      </c>
    </row>
    <row r="33" spans="1:14">
      <c r="A33" t="s">
        <v>17</v>
      </c>
      <c r="C33">
        <v>7</v>
      </c>
      <c r="D33">
        <v>5.6</v>
      </c>
      <c r="F33" t="s">
        <v>46</v>
      </c>
      <c r="N33" t="s">
        <v>31</v>
      </c>
    </row>
    <row r="34" spans="1:14">
      <c r="A34" t="s">
        <v>17</v>
      </c>
      <c r="C34">
        <v>7</v>
      </c>
      <c r="D34">
        <v>15</v>
      </c>
      <c r="F34" t="s">
        <v>40</v>
      </c>
      <c r="N34" t="s">
        <v>34</v>
      </c>
    </row>
    <row r="35" spans="1:14">
      <c r="A35" t="s">
        <v>17</v>
      </c>
      <c r="C35">
        <v>7</v>
      </c>
      <c r="D35">
        <v>15</v>
      </c>
      <c r="F35" t="s">
        <v>47</v>
      </c>
      <c r="N35" t="s">
        <v>34</v>
      </c>
    </row>
    <row r="36" spans="1:14">
      <c r="A36" t="s">
        <v>18</v>
      </c>
      <c r="C36">
        <v>7</v>
      </c>
      <c r="D36">
        <v>0</v>
      </c>
      <c r="F36" t="s">
        <v>44</v>
      </c>
      <c r="N36" t="s">
        <v>24</v>
      </c>
    </row>
    <row r="37" spans="1:14">
      <c r="A37" t="s">
        <v>18</v>
      </c>
      <c r="C37">
        <v>7</v>
      </c>
      <c r="D37">
        <v>0</v>
      </c>
      <c r="F37" t="s">
        <v>45</v>
      </c>
      <c r="N37" t="s">
        <v>24</v>
      </c>
    </row>
    <row r="38" spans="1:14">
      <c r="A38" t="s">
        <v>18</v>
      </c>
      <c r="C38">
        <v>7</v>
      </c>
      <c r="D38">
        <v>0</v>
      </c>
      <c r="F38" t="s">
        <v>46</v>
      </c>
      <c r="N38" t="s">
        <v>24</v>
      </c>
    </row>
    <row r="39" spans="1:14">
      <c r="A39" t="s">
        <v>18</v>
      </c>
      <c r="C39">
        <v>7</v>
      </c>
      <c r="D39">
        <v>0</v>
      </c>
      <c r="F39" t="s">
        <v>40</v>
      </c>
      <c r="N39" t="s">
        <v>24</v>
      </c>
    </row>
    <row r="40" spans="1:14">
      <c r="A40" t="s">
        <v>18</v>
      </c>
      <c r="C40">
        <v>7</v>
      </c>
      <c r="D40">
        <v>0</v>
      </c>
      <c r="F40" t="s">
        <v>47</v>
      </c>
      <c r="N40" t="s">
        <v>24</v>
      </c>
    </row>
    <row r="41" spans="1:14">
      <c r="A41" t="s">
        <v>15</v>
      </c>
      <c r="C41">
        <v>8</v>
      </c>
      <c r="I41">
        <v>39</v>
      </c>
    </row>
    <row r="42" spans="1:14">
      <c r="A42" t="s">
        <v>16</v>
      </c>
      <c r="C42">
        <v>8</v>
      </c>
      <c r="I42">
        <v>32</v>
      </c>
    </row>
    <row r="43" spans="1:14">
      <c r="A43" t="s">
        <v>17</v>
      </c>
      <c r="C43">
        <v>8</v>
      </c>
      <c r="I43">
        <v>14</v>
      </c>
    </row>
    <row r="44" spans="1:14">
      <c r="A44" t="s">
        <v>18</v>
      </c>
      <c r="C44">
        <v>8</v>
      </c>
      <c r="I44">
        <v>15</v>
      </c>
    </row>
    <row r="45" spans="1:14">
      <c r="A45" t="s">
        <v>41</v>
      </c>
      <c r="B45" t="s">
        <v>48</v>
      </c>
      <c r="C45">
        <v>8</v>
      </c>
      <c r="G45">
        <v>96</v>
      </c>
      <c r="K45">
        <v>40</v>
      </c>
      <c r="L45">
        <v>77</v>
      </c>
      <c r="M45">
        <v>150000</v>
      </c>
    </row>
    <row r="46" spans="1:14">
      <c r="A46" t="s">
        <v>41</v>
      </c>
      <c r="B46" t="s">
        <v>49</v>
      </c>
      <c r="C46">
        <v>8</v>
      </c>
      <c r="G46">
        <v>88</v>
      </c>
      <c r="K46">
        <v>36</v>
      </c>
      <c r="L46">
        <v>15</v>
      </c>
      <c r="M46">
        <v>150000</v>
      </c>
    </row>
    <row r="47" spans="1:14">
      <c r="A47" t="s">
        <v>41</v>
      </c>
      <c r="B47" t="s">
        <v>50</v>
      </c>
      <c r="C47">
        <v>8</v>
      </c>
      <c r="G47">
        <v>10.8</v>
      </c>
      <c r="K47">
        <v>19</v>
      </c>
      <c r="L47">
        <v>6</v>
      </c>
      <c r="M47">
        <v>150000</v>
      </c>
    </row>
    <row r="48" spans="1:14">
      <c r="A48" t="s">
        <v>41</v>
      </c>
      <c r="B48" t="s">
        <v>51</v>
      </c>
      <c r="C48">
        <v>8</v>
      </c>
      <c r="G48">
        <v>36.6</v>
      </c>
      <c r="K48">
        <v>5</v>
      </c>
      <c r="L48">
        <v>2</v>
      </c>
      <c r="M48">
        <v>150000</v>
      </c>
    </row>
    <row r="49" spans="1:14">
      <c r="A49" t="s">
        <v>41</v>
      </c>
      <c r="B49" t="s">
        <v>52</v>
      </c>
      <c r="C49">
        <v>12</v>
      </c>
      <c r="G49">
        <v>64.5</v>
      </c>
    </row>
    <row r="50" spans="1:14">
      <c r="A50" t="s">
        <v>41</v>
      </c>
      <c r="B50" t="s">
        <v>48</v>
      </c>
      <c r="C50">
        <v>12</v>
      </c>
      <c r="G50">
        <v>89.8</v>
      </c>
      <c r="K50">
        <v>39</v>
      </c>
    </row>
    <row r="51" spans="1:14">
      <c r="A51" t="s">
        <v>41</v>
      </c>
      <c r="B51" t="s">
        <v>49</v>
      </c>
      <c r="C51">
        <v>12</v>
      </c>
      <c r="G51">
        <v>71.099999999999994</v>
      </c>
      <c r="K51">
        <v>35</v>
      </c>
    </row>
    <row r="52" spans="1:14">
      <c r="A52" t="s">
        <v>41</v>
      </c>
      <c r="B52" t="s">
        <v>50</v>
      </c>
      <c r="C52">
        <v>12</v>
      </c>
      <c r="G52">
        <v>13.8</v>
      </c>
      <c r="K52">
        <v>21.5</v>
      </c>
    </row>
    <row r="53" spans="1:14">
      <c r="A53" t="s">
        <v>41</v>
      </c>
      <c r="B53" t="s">
        <v>51</v>
      </c>
      <c r="C53">
        <v>12</v>
      </c>
      <c r="G53">
        <v>35</v>
      </c>
      <c r="K53">
        <v>4.5</v>
      </c>
    </row>
    <row r="54" spans="1:14">
      <c r="A54" t="s">
        <v>41</v>
      </c>
      <c r="C54">
        <v>12</v>
      </c>
      <c r="F54" t="s">
        <v>53</v>
      </c>
      <c r="G54">
        <v>68.7</v>
      </c>
    </row>
    <row r="55" spans="1:14">
      <c r="A55" t="s">
        <v>41</v>
      </c>
      <c r="C55">
        <v>12</v>
      </c>
      <c r="F55" t="s">
        <v>54</v>
      </c>
      <c r="G55">
        <v>70.900000000000006</v>
      </c>
    </row>
    <row r="56" spans="1:14">
      <c r="A56" t="s">
        <v>41</v>
      </c>
      <c r="C56">
        <v>12</v>
      </c>
      <c r="F56" t="s">
        <v>55</v>
      </c>
      <c r="G56">
        <v>67.3</v>
      </c>
    </row>
    <row r="57" spans="1:14">
      <c r="A57" t="s">
        <v>41</v>
      </c>
      <c r="C57">
        <v>12</v>
      </c>
      <c r="F57" t="s">
        <v>56</v>
      </c>
      <c r="G57">
        <v>67.099999999999994</v>
      </c>
    </row>
    <row r="58" spans="1:14">
      <c r="A58" t="s">
        <v>41</v>
      </c>
      <c r="C58">
        <v>12</v>
      </c>
      <c r="F58" t="s">
        <v>57</v>
      </c>
      <c r="G58">
        <v>55.5</v>
      </c>
    </row>
    <row r="59" spans="1:14">
      <c r="A59" t="s">
        <v>15</v>
      </c>
      <c r="C59">
        <v>14</v>
      </c>
      <c r="E59">
        <v>42.8</v>
      </c>
      <c r="N59" t="s">
        <v>58</v>
      </c>
    </row>
    <row r="60" spans="1:14">
      <c r="A60" t="s">
        <v>16</v>
      </c>
      <c r="C60">
        <v>14</v>
      </c>
      <c r="E60">
        <v>43.9</v>
      </c>
      <c r="N60" t="s">
        <v>59</v>
      </c>
    </row>
    <row r="61" spans="1:14">
      <c r="A61" t="s">
        <v>17</v>
      </c>
      <c r="C61">
        <v>14</v>
      </c>
      <c r="E61">
        <v>56</v>
      </c>
      <c r="N61" t="s">
        <v>60</v>
      </c>
    </row>
    <row r="62" spans="1:14">
      <c r="A62" t="s">
        <v>18</v>
      </c>
      <c r="C62">
        <v>14</v>
      </c>
      <c r="E62">
        <v>52</v>
      </c>
      <c r="N62" t="s">
        <v>61</v>
      </c>
    </row>
    <row r="63" spans="1:14">
      <c r="A63" t="s">
        <v>15</v>
      </c>
      <c r="C63">
        <v>18</v>
      </c>
      <c r="D63" t="s">
        <v>62</v>
      </c>
      <c r="E63" t="s">
        <v>63</v>
      </c>
    </row>
    <row r="64" spans="1:14">
      <c r="A64" t="s">
        <v>16</v>
      </c>
      <c r="C64">
        <v>18</v>
      </c>
      <c r="D64" t="s">
        <v>62</v>
      </c>
      <c r="E64" t="s">
        <v>63</v>
      </c>
    </row>
    <row r="65" spans="1:5">
      <c r="A65" t="s">
        <v>17</v>
      </c>
      <c r="C65">
        <v>18</v>
      </c>
      <c r="D65" t="s">
        <v>64</v>
      </c>
      <c r="E65">
        <v>54</v>
      </c>
    </row>
    <row r="66" spans="1:5">
      <c r="A66" t="s">
        <v>18</v>
      </c>
      <c r="C66">
        <v>18</v>
      </c>
      <c r="D66" t="s">
        <v>65</v>
      </c>
      <c r="E66" t="s">
        <v>66</v>
      </c>
    </row>
    <row r="67" spans="1:5">
      <c r="A67" t="s">
        <v>19</v>
      </c>
      <c r="C67">
        <v>18</v>
      </c>
    </row>
  </sheetData>
  <sortState xmlns:xlrd2="http://schemas.microsoft.com/office/spreadsheetml/2017/richdata2" ref="A2:N62">
    <sortCondition ref="C2:C62"/>
  </sortState>
  <mergeCells count="4">
    <mergeCell ref="AE1:AF1"/>
    <mergeCell ref="AG1:AH1"/>
    <mergeCell ref="AI1:AJ1"/>
    <mergeCell ref="AK1:AL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7D882-347C-4078-BEE8-08891A8448DD}">
  <dimension ref="A1:H18"/>
  <sheetViews>
    <sheetView workbookViewId="0">
      <selection activeCell="C5" sqref="C5"/>
    </sheetView>
  </sheetViews>
  <sheetFormatPr defaultRowHeight="15"/>
  <cols>
    <col min="1" max="1" width="16.7109375" customWidth="1"/>
    <col min="2" max="2" width="15.5703125" customWidth="1"/>
    <col min="3" max="4" width="21" customWidth="1"/>
    <col min="9" max="9" width="11.85546875" customWidth="1"/>
  </cols>
  <sheetData>
    <row r="1" spans="1:8">
      <c r="B1" t="s">
        <v>267</v>
      </c>
      <c r="C1" t="s">
        <v>268</v>
      </c>
      <c r="D1" t="s">
        <v>269</v>
      </c>
      <c r="E1" t="s">
        <v>270</v>
      </c>
      <c r="F1" t="s">
        <v>271</v>
      </c>
      <c r="G1" t="s">
        <v>272</v>
      </c>
      <c r="H1" t="s">
        <v>273</v>
      </c>
    </row>
    <row r="2" spans="1:8">
      <c r="A2" t="s">
        <v>274</v>
      </c>
      <c r="B2" s="23">
        <v>0.99</v>
      </c>
      <c r="C2" s="24">
        <f>-(LN(0.99))/5</f>
        <v>2.0100671707002902E-3</v>
      </c>
      <c r="D2" s="24" t="s">
        <v>275</v>
      </c>
      <c r="F2">
        <v>13</v>
      </c>
      <c r="G2">
        <v>30</v>
      </c>
    </row>
    <row r="3" spans="1:8">
      <c r="A3" t="s">
        <v>276</v>
      </c>
      <c r="B3" s="3">
        <v>0.90700000000000003</v>
      </c>
      <c r="C3" s="7">
        <f>-(LN(0.907))/5</f>
        <v>1.9522565773400082E-2</v>
      </c>
      <c r="D3" s="7" t="s">
        <v>277</v>
      </c>
      <c r="E3" s="3">
        <v>5.0999999999999997E-2</v>
      </c>
      <c r="F3">
        <v>42</v>
      </c>
      <c r="G3">
        <v>30</v>
      </c>
    </row>
    <row r="4" spans="1:8">
      <c r="A4" t="s">
        <v>278</v>
      </c>
      <c r="B4" s="3">
        <v>0.70899999999999996</v>
      </c>
      <c r="C4" s="7">
        <f>-LN(0.709)/5</f>
        <v>6.877995049000192E-2</v>
      </c>
      <c r="D4" s="7" t="s">
        <v>279</v>
      </c>
      <c r="E4" s="3">
        <v>0.114</v>
      </c>
      <c r="F4">
        <v>27</v>
      </c>
      <c r="G4">
        <v>30</v>
      </c>
    </row>
    <row r="5" spans="1:8">
      <c r="A5" t="s">
        <v>280</v>
      </c>
      <c r="B5" s="23">
        <v>0</v>
      </c>
      <c r="C5" s="7">
        <f>-LN(0.01)/5</f>
        <v>0.92103403719761823</v>
      </c>
      <c r="D5" s="7" t="s">
        <v>281</v>
      </c>
      <c r="F5">
        <v>7</v>
      </c>
      <c r="G5">
        <v>30</v>
      </c>
      <c r="H5" t="s">
        <v>282</v>
      </c>
    </row>
    <row r="7" spans="1:8">
      <c r="B7" t="s">
        <v>283</v>
      </c>
      <c r="F7" t="s">
        <v>271</v>
      </c>
    </row>
    <row r="8" spans="1:8">
      <c r="A8" t="s">
        <v>284</v>
      </c>
      <c r="B8" s="7" t="s">
        <v>285</v>
      </c>
      <c r="C8" s="7"/>
      <c r="D8" s="7"/>
      <c r="F8">
        <v>4</v>
      </c>
      <c r="G8">
        <v>31</v>
      </c>
    </row>
    <row r="9" spans="1:8">
      <c r="A9" t="s">
        <v>286</v>
      </c>
      <c r="B9" t="s">
        <v>285</v>
      </c>
      <c r="F9">
        <v>10</v>
      </c>
      <c r="G9">
        <v>31</v>
      </c>
    </row>
    <row r="10" spans="1:8">
      <c r="A10" t="s">
        <v>287</v>
      </c>
      <c r="B10">
        <v>71</v>
      </c>
      <c r="F10">
        <v>17</v>
      </c>
      <c r="G10">
        <v>31</v>
      </c>
    </row>
    <row r="11" spans="1:8">
      <c r="A11" t="s">
        <v>288</v>
      </c>
      <c r="B11">
        <v>23.5</v>
      </c>
      <c r="F11">
        <v>3</v>
      </c>
      <c r="G11">
        <v>31</v>
      </c>
    </row>
    <row r="13" spans="1:8">
      <c r="B13" t="s">
        <v>283</v>
      </c>
      <c r="F13" t="s">
        <v>271</v>
      </c>
    </row>
    <row r="14" spans="1:8">
      <c r="A14" t="s">
        <v>289</v>
      </c>
      <c r="B14" t="s">
        <v>285</v>
      </c>
      <c r="F14">
        <v>15</v>
      </c>
      <c r="G14">
        <v>31</v>
      </c>
    </row>
    <row r="15" spans="1:8">
      <c r="A15" t="s">
        <v>290</v>
      </c>
      <c r="B15" t="s">
        <v>285</v>
      </c>
      <c r="F15">
        <v>48</v>
      </c>
      <c r="G15">
        <v>31</v>
      </c>
    </row>
    <row r="16" spans="1:8">
      <c r="A16" t="s">
        <v>291</v>
      </c>
      <c r="B16" t="s">
        <v>285</v>
      </c>
      <c r="F16">
        <v>28</v>
      </c>
      <c r="G16">
        <v>31</v>
      </c>
    </row>
    <row r="17" spans="1:7">
      <c r="A17" t="s">
        <v>292</v>
      </c>
      <c r="B17">
        <v>17</v>
      </c>
      <c r="F17">
        <v>14</v>
      </c>
      <c r="G17">
        <v>31</v>
      </c>
    </row>
    <row r="18" spans="1:7">
      <c r="C18"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
  <sheetViews>
    <sheetView topLeftCell="A21" workbookViewId="0">
      <selection activeCell="D34" sqref="D34:D38"/>
    </sheetView>
  </sheetViews>
  <sheetFormatPr defaultRowHeight="15"/>
  <cols>
    <col min="1" max="1" width="13.28515625" customWidth="1"/>
    <col min="2" max="2" width="18.28515625" customWidth="1"/>
    <col min="3" max="3" width="11.42578125" customWidth="1"/>
    <col min="9" max="9" width="12.5703125" customWidth="1"/>
    <col min="10" max="10" width="29.28515625" customWidth="1"/>
    <col min="11" max="11" width="17.5703125" customWidth="1"/>
    <col min="12" max="12" width="21.140625" customWidth="1"/>
    <col min="13" max="13" width="13.7109375" customWidth="1"/>
  </cols>
  <sheetData>
    <row r="1" spans="1:17" ht="46.5" customHeight="1">
      <c r="A1" t="s">
        <v>0</v>
      </c>
      <c r="B1" s="5" t="s">
        <v>1</v>
      </c>
      <c r="C1" t="s">
        <v>2</v>
      </c>
      <c r="D1" s="5" t="s">
        <v>3</v>
      </c>
      <c r="E1" s="5" t="s">
        <v>4</v>
      </c>
      <c r="F1" s="5" t="s">
        <v>5</v>
      </c>
      <c r="G1" s="5" t="s">
        <v>6</v>
      </c>
      <c r="H1" s="5" t="s">
        <v>7</v>
      </c>
      <c r="I1" s="5" t="s">
        <v>8</v>
      </c>
      <c r="J1" s="5" t="s">
        <v>9</v>
      </c>
      <c r="K1" s="5" t="s">
        <v>10</v>
      </c>
      <c r="L1" s="5" t="s">
        <v>11</v>
      </c>
      <c r="M1" t="s">
        <v>12</v>
      </c>
      <c r="N1" t="s">
        <v>13</v>
      </c>
    </row>
    <row r="2" spans="1:17">
      <c r="A2" t="s">
        <v>15</v>
      </c>
      <c r="C2">
        <v>2</v>
      </c>
      <c r="I2">
        <v>21.6</v>
      </c>
      <c r="M2">
        <v>579</v>
      </c>
    </row>
    <row r="3" spans="1:17">
      <c r="A3" t="s">
        <v>15</v>
      </c>
      <c r="C3">
        <v>2</v>
      </c>
      <c r="E3">
        <v>42.2</v>
      </c>
      <c r="N3" t="s">
        <v>25</v>
      </c>
    </row>
    <row r="4" spans="1:17">
      <c r="A4" t="s">
        <v>15</v>
      </c>
      <c r="C4">
        <v>2</v>
      </c>
      <c r="J4" s="7">
        <v>38.200000000000003</v>
      </c>
      <c r="M4">
        <v>144</v>
      </c>
    </row>
    <row r="5" spans="1:17">
      <c r="A5" t="s">
        <v>15</v>
      </c>
      <c r="C5">
        <v>6</v>
      </c>
      <c r="D5">
        <v>17</v>
      </c>
      <c r="F5" t="s">
        <v>44</v>
      </c>
      <c r="N5" t="s">
        <v>67</v>
      </c>
    </row>
    <row r="6" spans="1:17">
      <c r="A6" t="s">
        <v>15</v>
      </c>
      <c r="C6">
        <v>6</v>
      </c>
      <c r="D6">
        <v>33</v>
      </c>
      <c r="F6" t="s">
        <v>45</v>
      </c>
      <c r="N6" t="s">
        <v>68</v>
      </c>
    </row>
    <row r="7" spans="1:17">
      <c r="A7" t="s">
        <v>15</v>
      </c>
      <c r="C7">
        <v>6</v>
      </c>
      <c r="D7">
        <v>44</v>
      </c>
      <c r="F7" t="s">
        <v>46</v>
      </c>
      <c r="N7" t="s">
        <v>69</v>
      </c>
    </row>
    <row r="8" spans="1:17">
      <c r="A8" t="s">
        <v>15</v>
      </c>
      <c r="C8">
        <v>6</v>
      </c>
      <c r="D8">
        <v>47</v>
      </c>
      <c r="F8" t="s">
        <v>40</v>
      </c>
      <c r="N8" t="s">
        <v>70</v>
      </c>
    </row>
    <row r="9" spans="1:17">
      <c r="A9" t="s">
        <v>15</v>
      </c>
      <c r="C9">
        <v>7</v>
      </c>
      <c r="D9">
        <v>15.4</v>
      </c>
      <c r="F9" t="s">
        <v>44</v>
      </c>
      <c r="N9" t="s">
        <v>71</v>
      </c>
    </row>
    <row r="10" spans="1:17" ht="16.5" customHeight="1">
      <c r="A10" t="s">
        <v>15</v>
      </c>
      <c r="C10">
        <v>7</v>
      </c>
      <c r="D10">
        <v>33.299999999999997</v>
      </c>
      <c r="F10" t="s">
        <v>45</v>
      </c>
      <c r="N10" t="s">
        <v>72</v>
      </c>
      <c r="P10">
        <v>15.4</v>
      </c>
      <c r="Q10">
        <v>2.83</v>
      </c>
    </row>
    <row r="11" spans="1:17">
      <c r="A11" t="s">
        <v>15</v>
      </c>
      <c r="C11">
        <v>7</v>
      </c>
      <c r="D11">
        <v>45.2</v>
      </c>
      <c r="F11" t="s">
        <v>46</v>
      </c>
      <c r="N11" t="s">
        <v>73</v>
      </c>
      <c r="P11">
        <v>33.299999999999997</v>
      </c>
      <c r="Q11">
        <v>14.35</v>
      </c>
    </row>
    <row r="12" spans="1:17">
      <c r="A12" t="s">
        <v>15</v>
      </c>
      <c r="C12">
        <v>7</v>
      </c>
      <c r="D12">
        <v>45.2</v>
      </c>
      <c r="F12" t="s">
        <v>40</v>
      </c>
      <c r="N12" t="s">
        <v>73</v>
      </c>
      <c r="P12">
        <v>45.2</v>
      </c>
      <c r="Q12">
        <v>46.2</v>
      </c>
    </row>
    <row r="13" spans="1:17">
      <c r="A13" t="s">
        <v>15</v>
      </c>
      <c r="C13">
        <v>7</v>
      </c>
      <c r="D13">
        <v>50.8</v>
      </c>
      <c r="F13" t="s">
        <v>47</v>
      </c>
      <c r="N13" t="s">
        <v>74</v>
      </c>
      <c r="P13">
        <v>45.2</v>
      </c>
      <c r="Q13">
        <v>75.64</v>
      </c>
    </row>
    <row r="14" spans="1:17">
      <c r="A14" t="s">
        <v>15</v>
      </c>
      <c r="C14">
        <v>8</v>
      </c>
      <c r="I14">
        <v>39</v>
      </c>
      <c r="P14">
        <v>50.8</v>
      </c>
      <c r="Q14">
        <v>97.23</v>
      </c>
    </row>
    <row r="15" spans="1:17">
      <c r="A15" t="s">
        <v>15</v>
      </c>
      <c r="C15">
        <v>11</v>
      </c>
      <c r="D15">
        <v>2.83</v>
      </c>
      <c r="F15" t="s">
        <v>26</v>
      </c>
    </row>
    <row r="16" spans="1:17">
      <c r="A16" t="s">
        <v>15</v>
      </c>
      <c r="C16">
        <v>11</v>
      </c>
      <c r="D16">
        <v>14.35</v>
      </c>
      <c r="F16" t="s">
        <v>75</v>
      </c>
    </row>
    <row r="17" spans="1:17">
      <c r="A17" t="s">
        <v>15</v>
      </c>
      <c r="C17">
        <v>11</v>
      </c>
      <c r="D17">
        <v>46.2</v>
      </c>
      <c r="F17" t="s">
        <v>76</v>
      </c>
    </row>
    <row r="18" spans="1:17">
      <c r="A18" t="s">
        <v>15</v>
      </c>
      <c r="C18">
        <v>11</v>
      </c>
      <c r="D18">
        <v>75.64</v>
      </c>
      <c r="F18" t="s">
        <v>77</v>
      </c>
    </row>
    <row r="19" spans="1:17">
      <c r="A19" t="s">
        <v>15</v>
      </c>
      <c r="C19">
        <v>11</v>
      </c>
      <c r="D19">
        <v>97.23</v>
      </c>
      <c r="F19" t="s">
        <v>78</v>
      </c>
    </row>
    <row r="20" spans="1:17">
      <c r="A20" t="s">
        <v>15</v>
      </c>
      <c r="C20">
        <v>14</v>
      </c>
      <c r="E20">
        <v>42.8</v>
      </c>
      <c r="M20">
        <v>137</v>
      </c>
      <c r="N20" t="s">
        <v>58</v>
      </c>
    </row>
    <row r="21" spans="1:17">
      <c r="A21" t="s">
        <v>16</v>
      </c>
      <c r="C21">
        <v>2</v>
      </c>
      <c r="I21">
        <v>23.7</v>
      </c>
      <c r="M21">
        <v>579</v>
      </c>
    </row>
    <row r="22" spans="1:17">
      <c r="A22" t="s">
        <v>16</v>
      </c>
      <c r="C22">
        <v>2</v>
      </c>
      <c r="E22">
        <v>44.9</v>
      </c>
      <c r="N22" t="s">
        <v>35</v>
      </c>
    </row>
    <row r="23" spans="1:17">
      <c r="A23" t="s">
        <v>16</v>
      </c>
      <c r="C23">
        <v>2</v>
      </c>
      <c r="J23">
        <v>26.4</v>
      </c>
      <c r="M23">
        <v>144</v>
      </c>
      <c r="P23">
        <v>7.4</v>
      </c>
      <c r="Q23">
        <v>1.43</v>
      </c>
    </row>
    <row r="24" spans="1:17">
      <c r="A24" t="s">
        <v>16</v>
      </c>
      <c r="C24">
        <v>6</v>
      </c>
      <c r="D24">
        <v>8</v>
      </c>
      <c r="F24" t="s">
        <v>44</v>
      </c>
      <c r="N24" t="s">
        <v>79</v>
      </c>
      <c r="P24">
        <v>15.8</v>
      </c>
      <c r="Q24">
        <v>7.47</v>
      </c>
    </row>
    <row r="25" spans="1:17">
      <c r="A25" t="s">
        <v>16</v>
      </c>
      <c r="C25">
        <v>6</v>
      </c>
      <c r="D25">
        <v>16</v>
      </c>
      <c r="F25" t="s">
        <v>45</v>
      </c>
      <c r="N25" t="s">
        <v>80</v>
      </c>
      <c r="P25">
        <v>21.5</v>
      </c>
      <c r="Q25">
        <v>26.71</v>
      </c>
    </row>
    <row r="26" spans="1:17">
      <c r="A26" t="s">
        <v>16</v>
      </c>
      <c r="C26">
        <v>6</v>
      </c>
      <c r="D26">
        <v>26</v>
      </c>
      <c r="F26" t="s">
        <v>46</v>
      </c>
      <c r="N26" t="s">
        <v>81</v>
      </c>
      <c r="P26">
        <v>32.4</v>
      </c>
      <c r="Q26">
        <v>34.47</v>
      </c>
    </row>
    <row r="27" spans="1:17">
      <c r="A27" t="s">
        <v>16</v>
      </c>
      <c r="C27">
        <v>6</v>
      </c>
      <c r="D27">
        <v>37</v>
      </c>
      <c r="F27" t="s">
        <v>40</v>
      </c>
      <c r="N27" t="s">
        <v>82</v>
      </c>
      <c r="P27">
        <v>42.6</v>
      </c>
      <c r="Q27">
        <v>51.77</v>
      </c>
    </row>
    <row r="28" spans="1:17">
      <c r="A28" t="s">
        <v>16</v>
      </c>
      <c r="C28">
        <v>7</v>
      </c>
      <c r="D28">
        <v>7.4</v>
      </c>
      <c r="F28" t="s">
        <v>44</v>
      </c>
      <c r="N28" t="s">
        <v>83</v>
      </c>
    </row>
    <row r="29" spans="1:17">
      <c r="A29" t="s">
        <v>16</v>
      </c>
      <c r="C29">
        <v>7</v>
      </c>
      <c r="D29">
        <v>15.8</v>
      </c>
      <c r="F29" t="s">
        <v>45</v>
      </c>
      <c r="N29" t="s">
        <v>84</v>
      </c>
    </row>
    <row r="30" spans="1:17">
      <c r="A30" t="s">
        <v>16</v>
      </c>
      <c r="C30">
        <v>7</v>
      </c>
      <c r="D30">
        <v>21.5</v>
      </c>
      <c r="F30" t="s">
        <v>46</v>
      </c>
      <c r="N30" t="s">
        <v>85</v>
      </c>
    </row>
    <row r="31" spans="1:17">
      <c r="A31" t="s">
        <v>16</v>
      </c>
      <c r="C31">
        <v>7</v>
      </c>
      <c r="D31">
        <v>32.4</v>
      </c>
      <c r="F31" t="s">
        <v>40</v>
      </c>
      <c r="N31" t="s">
        <v>86</v>
      </c>
    </row>
    <row r="32" spans="1:17">
      <c r="A32" t="s">
        <v>16</v>
      </c>
      <c r="C32">
        <v>7</v>
      </c>
      <c r="D32">
        <v>42.6</v>
      </c>
      <c r="F32" t="s">
        <v>47</v>
      </c>
      <c r="N32" t="s">
        <v>87</v>
      </c>
    </row>
    <row r="33" spans="1:14">
      <c r="A33" t="s">
        <v>16</v>
      </c>
      <c r="C33">
        <v>8</v>
      </c>
      <c r="I33">
        <v>32</v>
      </c>
    </row>
    <row r="34" spans="1:14">
      <c r="A34" t="s">
        <v>16</v>
      </c>
      <c r="C34">
        <v>11</v>
      </c>
      <c r="D34">
        <v>1.43</v>
      </c>
      <c r="F34" t="s">
        <v>26</v>
      </c>
    </row>
    <row r="35" spans="1:14">
      <c r="A35" t="s">
        <v>16</v>
      </c>
      <c r="C35">
        <v>11</v>
      </c>
      <c r="D35">
        <v>7.47</v>
      </c>
      <c r="F35" t="s">
        <v>75</v>
      </c>
    </row>
    <row r="36" spans="1:14">
      <c r="A36" t="s">
        <v>16</v>
      </c>
      <c r="C36">
        <v>11</v>
      </c>
      <c r="D36">
        <v>26.71</v>
      </c>
      <c r="F36" t="s">
        <v>76</v>
      </c>
    </row>
    <row r="37" spans="1:14">
      <c r="A37" t="s">
        <v>16</v>
      </c>
      <c r="C37">
        <v>11</v>
      </c>
      <c r="D37">
        <v>34.47</v>
      </c>
      <c r="F37" t="s">
        <v>77</v>
      </c>
    </row>
    <row r="38" spans="1:14">
      <c r="A38" t="s">
        <v>16</v>
      </c>
      <c r="C38">
        <v>11</v>
      </c>
      <c r="D38">
        <v>51.77</v>
      </c>
      <c r="F38" t="s">
        <v>78</v>
      </c>
    </row>
    <row r="39" spans="1:14">
      <c r="A39" t="s">
        <v>16</v>
      </c>
      <c r="C39">
        <v>14</v>
      </c>
      <c r="E39">
        <v>43.9</v>
      </c>
      <c r="N39" t="s">
        <v>59</v>
      </c>
    </row>
    <row r="40" spans="1:14">
      <c r="A40" t="s">
        <v>17</v>
      </c>
      <c r="C40">
        <v>2</v>
      </c>
      <c r="I40">
        <v>29.3</v>
      </c>
      <c r="M40">
        <v>579</v>
      </c>
    </row>
    <row r="41" spans="1:14">
      <c r="A41" t="s">
        <v>17</v>
      </c>
      <c r="C41">
        <v>2</v>
      </c>
      <c r="E41">
        <v>50.3</v>
      </c>
      <c r="N41" t="s">
        <v>38</v>
      </c>
    </row>
    <row r="42" spans="1:14">
      <c r="A42" t="s">
        <v>17</v>
      </c>
      <c r="C42">
        <v>2</v>
      </c>
      <c r="J42">
        <v>16.7</v>
      </c>
      <c r="M42">
        <v>144</v>
      </c>
    </row>
    <row r="43" spans="1:14">
      <c r="A43" t="s">
        <v>17</v>
      </c>
      <c r="C43">
        <v>6</v>
      </c>
      <c r="D43">
        <v>0</v>
      </c>
      <c r="F43" t="s">
        <v>44</v>
      </c>
      <c r="N43" t="s">
        <v>24</v>
      </c>
    </row>
    <row r="44" spans="1:14">
      <c r="A44" t="s">
        <v>17</v>
      </c>
      <c r="C44">
        <v>6</v>
      </c>
      <c r="D44">
        <v>0</v>
      </c>
      <c r="F44" t="s">
        <v>45</v>
      </c>
      <c r="N44" t="s">
        <v>24</v>
      </c>
    </row>
    <row r="45" spans="1:14">
      <c r="A45" t="s">
        <v>17</v>
      </c>
      <c r="C45">
        <v>6</v>
      </c>
      <c r="D45">
        <v>6</v>
      </c>
      <c r="F45" t="s">
        <v>46</v>
      </c>
      <c r="N45" t="s">
        <v>88</v>
      </c>
    </row>
    <row r="46" spans="1:14">
      <c r="A46" t="s">
        <v>17</v>
      </c>
      <c r="C46">
        <v>6</v>
      </c>
      <c r="D46">
        <v>14</v>
      </c>
      <c r="F46" t="s">
        <v>40</v>
      </c>
      <c r="N46" t="s">
        <v>89</v>
      </c>
    </row>
    <row r="47" spans="1:14">
      <c r="A47" t="s">
        <v>17</v>
      </c>
      <c r="C47">
        <v>7</v>
      </c>
      <c r="D47">
        <v>0</v>
      </c>
      <c r="F47" t="s">
        <v>44</v>
      </c>
      <c r="N47" t="s">
        <v>24</v>
      </c>
    </row>
    <row r="48" spans="1:14">
      <c r="A48" t="s">
        <v>17</v>
      </c>
      <c r="C48">
        <v>7</v>
      </c>
      <c r="D48">
        <v>0</v>
      </c>
      <c r="F48" t="s">
        <v>45</v>
      </c>
      <c r="N48" t="s">
        <v>24</v>
      </c>
    </row>
    <row r="49" spans="1:14">
      <c r="A49" t="s">
        <v>17</v>
      </c>
      <c r="C49">
        <v>8</v>
      </c>
      <c r="I49">
        <v>14</v>
      </c>
    </row>
    <row r="50" spans="1:14">
      <c r="A50" t="s">
        <v>17</v>
      </c>
      <c r="C50">
        <v>14</v>
      </c>
      <c r="E50">
        <v>55</v>
      </c>
      <c r="M50">
        <v>21</v>
      </c>
      <c r="N50" t="s">
        <v>60</v>
      </c>
    </row>
    <row r="51" spans="1:14">
      <c r="A51" t="s">
        <v>17</v>
      </c>
      <c r="C51">
        <v>25</v>
      </c>
      <c r="D51">
        <v>3</v>
      </c>
      <c r="F51" t="s">
        <v>90</v>
      </c>
      <c r="N51" s="9" t="s">
        <v>91</v>
      </c>
    </row>
    <row r="52" spans="1:14">
      <c r="A52" t="s">
        <v>17</v>
      </c>
      <c r="C52">
        <v>25</v>
      </c>
      <c r="D52">
        <v>9</v>
      </c>
      <c r="F52" t="s">
        <v>92</v>
      </c>
      <c r="N52" t="s">
        <v>93</v>
      </c>
    </row>
    <row r="53" spans="1:14">
      <c r="A53" t="s">
        <v>17</v>
      </c>
      <c r="C53">
        <v>25</v>
      </c>
      <c r="D53">
        <v>22</v>
      </c>
      <c r="F53" t="s">
        <v>94</v>
      </c>
      <c r="N53" t="s">
        <v>95</v>
      </c>
    </row>
    <row r="54" spans="1:14">
      <c r="A54" t="s">
        <v>17</v>
      </c>
      <c r="C54">
        <v>25</v>
      </c>
      <c r="D54">
        <v>44</v>
      </c>
      <c r="F54" t="s">
        <v>96</v>
      </c>
      <c r="N54" t="s">
        <v>97</v>
      </c>
    </row>
    <row r="55" spans="1:14">
      <c r="A55" t="s">
        <v>18</v>
      </c>
      <c r="C55">
        <v>2</v>
      </c>
      <c r="I55">
        <v>24.2</v>
      </c>
      <c r="M55">
        <v>579</v>
      </c>
    </row>
    <row r="56" spans="1:14">
      <c r="A56" t="s">
        <v>18</v>
      </c>
      <c r="C56">
        <v>2</v>
      </c>
      <c r="E56">
        <v>47.7</v>
      </c>
      <c r="N56" s="6" t="s">
        <v>39</v>
      </c>
    </row>
    <row r="57" spans="1:14">
      <c r="A57" t="s">
        <v>18</v>
      </c>
      <c r="C57">
        <v>6</v>
      </c>
      <c r="D57">
        <v>0</v>
      </c>
      <c r="F57" t="s">
        <v>44</v>
      </c>
      <c r="N57" t="s">
        <v>24</v>
      </c>
    </row>
    <row r="58" spans="1:14">
      <c r="A58" t="s">
        <v>18</v>
      </c>
      <c r="C58">
        <v>6</v>
      </c>
      <c r="D58">
        <v>0</v>
      </c>
      <c r="F58" t="s">
        <v>45</v>
      </c>
      <c r="N58" t="s">
        <v>24</v>
      </c>
    </row>
    <row r="59" spans="1:14">
      <c r="A59" t="s">
        <v>18</v>
      </c>
      <c r="C59">
        <v>6</v>
      </c>
      <c r="D59">
        <v>0</v>
      </c>
      <c r="F59" t="s">
        <v>46</v>
      </c>
      <c r="N59" t="s">
        <v>24</v>
      </c>
    </row>
    <row r="60" spans="1:14">
      <c r="A60" t="s">
        <v>18</v>
      </c>
      <c r="C60">
        <v>6</v>
      </c>
      <c r="D60">
        <v>0</v>
      </c>
      <c r="F60" t="s">
        <v>40</v>
      </c>
      <c r="N60" t="s">
        <v>24</v>
      </c>
    </row>
    <row r="61" spans="1:14">
      <c r="A61" t="s">
        <v>18</v>
      </c>
      <c r="C61">
        <v>8</v>
      </c>
      <c r="I61">
        <v>15</v>
      </c>
    </row>
    <row r="62" spans="1:14">
      <c r="A62" t="s">
        <v>18</v>
      </c>
      <c r="C62">
        <v>13</v>
      </c>
      <c r="D62">
        <v>1.27</v>
      </c>
      <c r="F62" t="s">
        <v>98</v>
      </c>
      <c r="N62" t="s">
        <v>99</v>
      </c>
    </row>
    <row r="63" spans="1:14">
      <c r="A63" t="s">
        <v>18</v>
      </c>
      <c r="C63">
        <v>13</v>
      </c>
      <c r="D63">
        <v>4.63</v>
      </c>
      <c r="F63" t="s">
        <v>100</v>
      </c>
      <c r="N63" t="s">
        <v>101</v>
      </c>
    </row>
    <row r="64" spans="1:14">
      <c r="A64" t="s">
        <v>18</v>
      </c>
      <c r="C64">
        <v>13</v>
      </c>
      <c r="D64">
        <v>7.11</v>
      </c>
      <c r="F64" t="s">
        <v>102</v>
      </c>
      <c r="N64" t="s">
        <v>103</v>
      </c>
    </row>
    <row r="65" spans="1:14">
      <c r="A65" t="s">
        <v>18</v>
      </c>
      <c r="C65">
        <v>13</v>
      </c>
      <c r="D65">
        <v>18.75</v>
      </c>
      <c r="F65" t="s">
        <v>104</v>
      </c>
      <c r="N65" t="s">
        <v>105</v>
      </c>
    </row>
    <row r="66" spans="1:14">
      <c r="A66" t="s">
        <v>18</v>
      </c>
      <c r="C66">
        <v>14</v>
      </c>
      <c r="E66">
        <v>52</v>
      </c>
      <c r="M66">
        <v>8</v>
      </c>
      <c r="N66" t="s">
        <v>61</v>
      </c>
    </row>
    <row r="67" spans="1:14">
      <c r="A67" t="s">
        <v>18</v>
      </c>
      <c r="C67">
        <v>16</v>
      </c>
      <c r="D67">
        <v>1.27</v>
      </c>
      <c r="F67" t="s">
        <v>98</v>
      </c>
      <c r="N67" t="s">
        <v>99</v>
      </c>
    </row>
    <row r="68" spans="1:14">
      <c r="A68" t="s">
        <v>18</v>
      </c>
      <c r="C68">
        <v>16</v>
      </c>
      <c r="D68">
        <v>4.63</v>
      </c>
      <c r="F68" t="s">
        <v>100</v>
      </c>
      <c r="N68" t="s">
        <v>101</v>
      </c>
    </row>
    <row r="69" spans="1:14">
      <c r="A69" t="s">
        <v>18</v>
      </c>
      <c r="C69">
        <v>16</v>
      </c>
      <c r="D69">
        <v>7.11</v>
      </c>
      <c r="F69" t="s">
        <v>102</v>
      </c>
      <c r="N69" t="s">
        <v>103</v>
      </c>
    </row>
    <row r="70" spans="1:14">
      <c r="A70" t="s">
        <v>18</v>
      </c>
      <c r="C70">
        <v>16</v>
      </c>
      <c r="D70">
        <v>18.75</v>
      </c>
      <c r="F70" t="s">
        <v>104</v>
      </c>
      <c r="N70" t="s">
        <v>106</v>
      </c>
    </row>
    <row r="71" spans="1:14">
      <c r="A71" t="s">
        <v>19</v>
      </c>
      <c r="C71">
        <v>12</v>
      </c>
      <c r="D71">
        <v>4.49</v>
      </c>
      <c r="F71" t="s">
        <v>20</v>
      </c>
    </row>
    <row r="72" spans="1:14">
      <c r="A72" t="s">
        <v>41</v>
      </c>
      <c r="B72" t="s">
        <v>48</v>
      </c>
      <c r="C72">
        <v>8</v>
      </c>
      <c r="G72">
        <v>96</v>
      </c>
      <c r="K72">
        <v>40</v>
      </c>
      <c r="L72">
        <v>77</v>
      </c>
      <c r="M72">
        <v>150000</v>
      </c>
    </row>
    <row r="73" spans="1:14">
      <c r="A73" t="s">
        <v>41</v>
      </c>
      <c r="B73" t="s">
        <v>49</v>
      </c>
      <c r="C73">
        <v>8</v>
      </c>
      <c r="G73">
        <v>88</v>
      </c>
      <c r="K73">
        <v>36</v>
      </c>
      <c r="L73">
        <v>15</v>
      </c>
      <c r="M73">
        <v>150000</v>
      </c>
    </row>
    <row r="74" spans="1:14">
      <c r="A74" t="s">
        <v>41</v>
      </c>
      <c r="B74" t="s">
        <v>50</v>
      </c>
      <c r="C74">
        <v>8</v>
      </c>
      <c r="G74">
        <v>10.8</v>
      </c>
      <c r="K74">
        <v>19</v>
      </c>
      <c r="L74">
        <v>6</v>
      </c>
      <c r="M74">
        <v>150000</v>
      </c>
    </row>
    <row r="75" spans="1:14">
      <c r="A75" t="s">
        <v>41</v>
      </c>
      <c r="B75" t="s">
        <v>51</v>
      </c>
      <c r="C75">
        <v>8</v>
      </c>
      <c r="G75">
        <v>36.6</v>
      </c>
      <c r="K75">
        <v>5</v>
      </c>
      <c r="L75">
        <v>2</v>
      </c>
      <c r="M75">
        <v>150000</v>
      </c>
    </row>
    <row r="76" spans="1:14">
      <c r="A76" t="s">
        <v>41</v>
      </c>
      <c r="B76" t="s">
        <v>52</v>
      </c>
      <c r="C76">
        <v>12</v>
      </c>
      <c r="G76">
        <v>64.099999999999994</v>
      </c>
    </row>
    <row r="77" spans="1:14">
      <c r="A77" t="s">
        <v>41</v>
      </c>
      <c r="B77" t="s">
        <v>48</v>
      </c>
      <c r="C77">
        <v>12</v>
      </c>
      <c r="G77">
        <v>89.1</v>
      </c>
      <c r="K77">
        <v>39</v>
      </c>
    </row>
    <row r="78" spans="1:14">
      <c r="A78" t="s">
        <v>41</v>
      </c>
      <c r="B78" t="s">
        <v>49</v>
      </c>
      <c r="C78">
        <v>12</v>
      </c>
      <c r="G78">
        <v>70.900000000000006</v>
      </c>
      <c r="K78">
        <v>35</v>
      </c>
    </row>
    <row r="79" spans="1:14">
      <c r="A79" t="s">
        <v>41</v>
      </c>
      <c r="B79" t="s">
        <v>50</v>
      </c>
      <c r="C79">
        <v>12</v>
      </c>
      <c r="G79">
        <v>12.8</v>
      </c>
      <c r="K79">
        <v>21</v>
      </c>
    </row>
    <row r="80" spans="1:14">
      <c r="A80" t="s">
        <v>41</v>
      </c>
      <c r="B80" t="s">
        <v>51</v>
      </c>
      <c r="C80">
        <v>12</v>
      </c>
      <c r="G80">
        <v>38.4</v>
      </c>
      <c r="K80">
        <v>4</v>
      </c>
    </row>
    <row r="81" spans="1:7">
      <c r="A81" t="s">
        <v>41</v>
      </c>
      <c r="C81">
        <v>12</v>
      </c>
      <c r="F81" t="s">
        <v>53</v>
      </c>
      <c r="G81">
        <v>66.400000000000006</v>
      </c>
    </row>
    <row r="82" spans="1:7">
      <c r="A82" t="s">
        <v>41</v>
      </c>
      <c r="C82">
        <v>12</v>
      </c>
      <c r="F82" t="s">
        <v>54</v>
      </c>
      <c r="G82">
        <v>69.2</v>
      </c>
    </row>
    <row r="83" spans="1:7">
      <c r="A83" t="s">
        <v>41</v>
      </c>
      <c r="C83">
        <v>12</v>
      </c>
      <c r="F83" t="s">
        <v>55</v>
      </c>
      <c r="G83">
        <v>66.2</v>
      </c>
    </row>
    <row r="84" spans="1:7">
      <c r="A84" t="s">
        <v>41</v>
      </c>
      <c r="C84">
        <v>12</v>
      </c>
      <c r="F84" t="s">
        <v>56</v>
      </c>
      <c r="G84">
        <v>66</v>
      </c>
    </row>
    <row r="85" spans="1:7">
      <c r="A85" t="s">
        <v>41</v>
      </c>
      <c r="C85">
        <v>12</v>
      </c>
      <c r="F85" t="s">
        <v>57</v>
      </c>
      <c r="G85">
        <v>55.1</v>
      </c>
    </row>
  </sheetData>
  <sortState xmlns:xlrd2="http://schemas.microsoft.com/office/spreadsheetml/2017/richdata2" ref="A2:N85">
    <sortCondition ref="A2:A8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C4D1-A864-4A45-8D5F-4523F18EAEFC}">
  <dimension ref="A1:I5"/>
  <sheetViews>
    <sheetView workbookViewId="0">
      <selection activeCell="B7" sqref="B7:D11"/>
    </sheetView>
  </sheetViews>
  <sheetFormatPr defaultRowHeight="15"/>
  <cols>
    <col min="1" max="1" width="12.7109375" customWidth="1"/>
    <col min="2" max="2" width="21.85546875" customWidth="1"/>
    <col min="3" max="3" width="24.85546875" customWidth="1"/>
    <col min="4" max="4" width="21.28515625" customWidth="1"/>
    <col min="5" max="5" width="23.85546875" customWidth="1"/>
    <col min="6" max="6" width="23.5703125" customWidth="1"/>
    <col min="7" max="7" width="16.140625" customWidth="1"/>
    <col min="8" max="8" width="13" customWidth="1"/>
    <col min="9" max="9" width="14" customWidth="1"/>
    <col min="10" max="10" width="24.28515625" customWidth="1"/>
  </cols>
  <sheetData>
    <row r="1" spans="1:9" ht="30">
      <c r="A1" t="s">
        <v>0</v>
      </c>
      <c r="B1" t="s">
        <v>107</v>
      </c>
      <c r="C1" s="5" t="s">
        <v>108</v>
      </c>
      <c r="D1" s="5" t="s">
        <v>109</v>
      </c>
      <c r="E1" s="5" t="s">
        <v>110</v>
      </c>
      <c r="F1" s="5" t="s">
        <v>111</v>
      </c>
      <c r="G1" s="5" t="s">
        <v>4</v>
      </c>
      <c r="H1" s="5" t="s">
        <v>6</v>
      </c>
      <c r="I1" s="5" t="s">
        <v>7</v>
      </c>
    </row>
    <row r="2" spans="1:9">
      <c r="A2" t="s">
        <v>15</v>
      </c>
      <c r="B2">
        <v>2.83</v>
      </c>
      <c r="C2">
        <v>14.35</v>
      </c>
      <c r="D2">
        <v>46.2</v>
      </c>
      <c r="E2">
        <v>75.64</v>
      </c>
      <c r="F2">
        <v>97.23</v>
      </c>
      <c r="G2" s="5">
        <v>42.8</v>
      </c>
      <c r="H2">
        <v>94</v>
      </c>
      <c r="I2">
        <v>91</v>
      </c>
    </row>
    <row r="3" spans="1:9">
      <c r="A3" t="s">
        <v>16</v>
      </c>
      <c r="B3">
        <v>1.43</v>
      </c>
      <c r="C3">
        <v>7.47</v>
      </c>
      <c r="D3">
        <v>26.71</v>
      </c>
      <c r="E3">
        <v>34.47</v>
      </c>
      <c r="F3">
        <v>51.77</v>
      </c>
      <c r="G3">
        <v>43.9</v>
      </c>
      <c r="H3">
        <v>94</v>
      </c>
      <c r="I3">
        <v>91</v>
      </c>
    </row>
    <row r="4" spans="1:9">
      <c r="A4" t="s">
        <v>17</v>
      </c>
      <c r="B4">
        <v>3</v>
      </c>
      <c r="C4">
        <v>3</v>
      </c>
      <c r="D4">
        <v>9</v>
      </c>
      <c r="E4">
        <v>22</v>
      </c>
      <c r="F4">
        <v>44</v>
      </c>
      <c r="G4">
        <v>55</v>
      </c>
      <c r="H4">
        <v>94</v>
      </c>
      <c r="I4">
        <v>91</v>
      </c>
    </row>
    <row r="5" spans="1:9">
      <c r="A5" t="s">
        <v>18</v>
      </c>
      <c r="B5">
        <v>1.27</v>
      </c>
      <c r="C5">
        <v>4.63</v>
      </c>
      <c r="D5">
        <v>7.11</v>
      </c>
      <c r="E5">
        <v>18.75</v>
      </c>
      <c r="F5">
        <v>18.75</v>
      </c>
      <c r="G5">
        <v>52</v>
      </c>
      <c r="H5">
        <v>94</v>
      </c>
      <c r="I5">
        <v>91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D636-5E66-4EA1-A2EC-61CAE9A39AC5}">
  <dimension ref="A1:AH79"/>
  <sheetViews>
    <sheetView topLeftCell="A25" workbookViewId="0">
      <selection activeCell="E34" sqref="E34:E38"/>
    </sheetView>
  </sheetViews>
  <sheetFormatPr defaultRowHeight="15"/>
  <cols>
    <col min="1" max="1" width="18" customWidth="1"/>
    <col min="2" max="2" width="18.7109375" customWidth="1"/>
  </cols>
  <sheetData>
    <row r="1" spans="1:34" ht="75">
      <c r="A1" t="s">
        <v>0</v>
      </c>
      <c r="B1" s="5" t="s">
        <v>1</v>
      </c>
      <c r="C1" t="s">
        <v>2</v>
      </c>
      <c r="D1" s="5" t="s">
        <v>3</v>
      </c>
      <c r="E1" s="5" t="s">
        <v>4</v>
      </c>
      <c r="F1" s="5" t="s">
        <v>5</v>
      </c>
      <c r="G1" s="5" t="s">
        <v>6</v>
      </c>
      <c r="H1" s="5" t="s">
        <v>7</v>
      </c>
      <c r="I1" s="5" t="s">
        <v>8</v>
      </c>
      <c r="J1" s="5" t="s">
        <v>9</v>
      </c>
      <c r="K1" s="5" t="s">
        <v>10</v>
      </c>
      <c r="L1" s="5" t="s">
        <v>11</v>
      </c>
      <c r="M1" t="s">
        <v>12</v>
      </c>
      <c r="N1" t="s">
        <v>13</v>
      </c>
    </row>
    <row r="2" spans="1:34">
      <c r="A2" t="s">
        <v>15</v>
      </c>
      <c r="C2">
        <v>2</v>
      </c>
      <c r="I2">
        <v>21.6</v>
      </c>
      <c r="M2">
        <v>579</v>
      </c>
    </row>
    <row r="3" spans="1:34">
      <c r="A3" t="s">
        <v>15</v>
      </c>
      <c r="C3">
        <v>2</v>
      </c>
      <c r="E3">
        <v>42.2</v>
      </c>
      <c r="N3" t="s">
        <v>25</v>
      </c>
      <c r="Y3" s="28" t="s">
        <v>112</v>
      </c>
      <c r="Z3" s="28"/>
      <c r="AA3" s="28"/>
      <c r="AB3" s="28"/>
      <c r="AC3" s="28"/>
      <c r="AD3" s="28"/>
      <c r="AE3" s="28"/>
      <c r="AF3" s="28"/>
      <c r="AG3" s="28"/>
      <c r="AH3" t="s">
        <v>2</v>
      </c>
    </row>
    <row r="4" spans="1:34" ht="45">
      <c r="A4" t="s">
        <v>15</v>
      </c>
      <c r="C4">
        <v>2</v>
      </c>
      <c r="J4" s="7">
        <v>38.200000000000003</v>
      </c>
      <c r="M4">
        <v>144</v>
      </c>
      <c r="Y4" s="2" t="s">
        <v>113</v>
      </c>
      <c r="Z4" s="28" t="s">
        <v>15</v>
      </c>
      <c r="AA4" s="28"/>
      <c r="AB4" s="28" t="s">
        <v>16</v>
      </c>
      <c r="AC4" s="28"/>
      <c r="AD4" s="28" t="s">
        <v>17</v>
      </c>
      <c r="AE4" s="28"/>
      <c r="AF4" s="28" t="s">
        <v>18</v>
      </c>
      <c r="AG4" s="28"/>
      <c r="AH4">
        <v>6</v>
      </c>
    </row>
    <row r="5" spans="1:34">
      <c r="A5" t="s">
        <v>15</v>
      </c>
      <c r="C5">
        <v>6</v>
      </c>
      <c r="D5">
        <v>11</v>
      </c>
      <c r="F5" t="s">
        <v>44</v>
      </c>
      <c r="M5" t="s">
        <v>114</v>
      </c>
      <c r="Z5" s="1" t="s">
        <v>21</v>
      </c>
      <c r="AA5" s="1" t="s">
        <v>13</v>
      </c>
      <c r="AB5" s="1" t="s">
        <v>21</v>
      </c>
      <c r="AC5" s="1" t="s">
        <v>13</v>
      </c>
      <c r="AD5" s="1" t="s">
        <v>21</v>
      </c>
      <c r="AE5" s="1" t="s">
        <v>13</v>
      </c>
      <c r="AF5" s="1" t="s">
        <v>21</v>
      </c>
      <c r="AG5" s="1" t="s">
        <v>13</v>
      </c>
    </row>
    <row r="6" spans="1:34">
      <c r="A6" t="s">
        <v>15</v>
      </c>
      <c r="C6">
        <v>6</v>
      </c>
      <c r="D6">
        <v>21</v>
      </c>
      <c r="F6" t="s">
        <v>45</v>
      </c>
      <c r="M6" t="s">
        <v>115</v>
      </c>
      <c r="Y6" s="1">
        <v>40</v>
      </c>
      <c r="Z6">
        <v>11</v>
      </c>
      <c r="AA6" t="s">
        <v>114</v>
      </c>
      <c r="AB6">
        <v>11</v>
      </c>
      <c r="AC6" t="s">
        <v>116</v>
      </c>
      <c r="AD6">
        <v>0</v>
      </c>
      <c r="AE6" t="s">
        <v>24</v>
      </c>
      <c r="AF6">
        <v>0</v>
      </c>
      <c r="AG6" t="s">
        <v>24</v>
      </c>
    </row>
    <row r="7" spans="1:34">
      <c r="A7" t="s">
        <v>15</v>
      </c>
      <c r="C7">
        <v>6</v>
      </c>
      <c r="D7">
        <v>30</v>
      </c>
      <c r="F7" t="s">
        <v>46</v>
      </c>
      <c r="M7" t="s">
        <v>117</v>
      </c>
      <c r="Y7" s="1">
        <v>50</v>
      </c>
      <c r="Z7">
        <v>21</v>
      </c>
      <c r="AA7" t="s">
        <v>115</v>
      </c>
      <c r="AB7">
        <v>20</v>
      </c>
      <c r="AC7" t="s">
        <v>118</v>
      </c>
      <c r="AD7">
        <v>3</v>
      </c>
      <c r="AE7" t="s">
        <v>119</v>
      </c>
      <c r="AF7">
        <v>0</v>
      </c>
      <c r="AG7" t="s">
        <v>24</v>
      </c>
    </row>
    <row r="8" spans="1:34">
      <c r="A8" t="s">
        <v>15</v>
      </c>
      <c r="C8">
        <v>6</v>
      </c>
      <c r="D8">
        <v>45</v>
      </c>
      <c r="F8" t="s">
        <v>40</v>
      </c>
      <c r="M8" t="s">
        <v>120</v>
      </c>
      <c r="Y8" s="1">
        <v>60</v>
      </c>
      <c r="Z8">
        <v>30</v>
      </c>
      <c r="AA8" t="s">
        <v>117</v>
      </c>
      <c r="AB8">
        <v>22</v>
      </c>
      <c r="AC8" t="s">
        <v>121</v>
      </c>
      <c r="AD8">
        <v>12</v>
      </c>
      <c r="AE8" t="s">
        <v>122</v>
      </c>
      <c r="AF8">
        <v>0</v>
      </c>
      <c r="AG8" t="s">
        <v>24</v>
      </c>
    </row>
    <row r="9" spans="1:34">
      <c r="A9" t="s">
        <v>15</v>
      </c>
      <c r="C9">
        <v>7</v>
      </c>
      <c r="D9">
        <v>10.4</v>
      </c>
      <c r="F9" t="s">
        <v>44</v>
      </c>
      <c r="M9" t="s">
        <v>123</v>
      </c>
      <c r="P9">
        <v>10.4</v>
      </c>
      <c r="Q9">
        <v>1.3</v>
      </c>
      <c r="Y9" s="1">
        <v>70</v>
      </c>
      <c r="Z9">
        <v>45</v>
      </c>
      <c r="AA9" t="s">
        <v>120</v>
      </c>
      <c r="AB9">
        <v>33</v>
      </c>
      <c r="AC9" t="s">
        <v>124</v>
      </c>
      <c r="AD9">
        <v>26</v>
      </c>
      <c r="AE9" t="s">
        <v>125</v>
      </c>
      <c r="AF9">
        <v>0</v>
      </c>
      <c r="AG9" t="s">
        <v>24</v>
      </c>
    </row>
    <row r="10" spans="1:34">
      <c r="A10" t="s">
        <v>15</v>
      </c>
      <c r="C10">
        <v>7</v>
      </c>
      <c r="D10">
        <v>18.8</v>
      </c>
      <c r="F10" t="s">
        <v>45</v>
      </c>
      <c r="M10" t="s">
        <v>126</v>
      </c>
      <c r="P10">
        <v>18.8</v>
      </c>
      <c r="Q10">
        <v>6.39</v>
      </c>
    </row>
    <row r="11" spans="1:34" ht="45">
      <c r="A11" t="s">
        <v>15</v>
      </c>
      <c r="C11">
        <v>7</v>
      </c>
      <c r="D11">
        <v>28.1</v>
      </c>
      <c r="F11" t="s">
        <v>46</v>
      </c>
      <c r="M11" t="s">
        <v>127</v>
      </c>
      <c r="P11">
        <v>28.1</v>
      </c>
      <c r="Q11">
        <v>23.35</v>
      </c>
      <c r="Y11" s="2" t="s">
        <v>113</v>
      </c>
      <c r="Z11" s="28" t="s">
        <v>15</v>
      </c>
      <c r="AA11" s="28"/>
      <c r="AB11" s="28" t="s">
        <v>16</v>
      </c>
      <c r="AC11" s="28"/>
      <c r="AD11" s="28" t="s">
        <v>17</v>
      </c>
      <c r="AE11" s="28"/>
      <c r="AG11" s="25"/>
      <c r="AH11">
        <v>7</v>
      </c>
    </row>
    <row r="12" spans="1:34">
      <c r="A12" t="s">
        <v>15</v>
      </c>
      <c r="C12">
        <v>7</v>
      </c>
      <c r="D12">
        <v>37.299999999999997</v>
      </c>
      <c r="F12" t="s">
        <v>40</v>
      </c>
      <c r="M12" t="s">
        <v>128</v>
      </c>
      <c r="P12">
        <v>37.299999999999997</v>
      </c>
      <c r="Q12">
        <v>33.04</v>
      </c>
      <c r="Z12" s="1" t="s">
        <v>21</v>
      </c>
      <c r="AA12" s="1" t="s">
        <v>13</v>
      </c>
      <c r="AB12" s="1" t="s">
        <v>21</v>
      </c>
      <c r="AC12" s="1" t="s">
        <v>13</v>
      </c>
      <c r="AD12" s="1" t="s">
        <v>21</v>
      </c>
      <c r="AE12" s="1" t="s">
        <v>13</v>
      </c>
      <c r="AF12" s="1"/>
      <c r="AG12" s="1"/>
    </row>
    <row r="13" spans="1:34">
      <c r="A13" t="s">
        <v>15</v>
      </c>
      <c r="C13">
        <v>7</v>
      </c>
      <c r="D13">
        <v>42.1</v>
      </c>
      <c r="F13" t="s">
        <v>47</v>
      </c>
      <c r="M13" t="s">
        <v>129</v>
      </c>
      <c r="P13">
        <v>42.1</v>
      </c>
      <c r="Q13">
        <v>52.56</v>
      </c>
      <c r="Y13" s="1">
        <v>40</v>
      </c>
      <c r="Z13">
        <v>10.4</v>
      </c>
      <c r="AA13" t="s">
        <v>123</v>
      </c>
      <c r="AB13">
        <v>10.1</v>
      </c>
      <c r="AC13" t="s">
        <v>130</v>
      </c>
      <c r="AD13">
        <v>0</v>
      </c>
    </row>
    <row r="14" spans="1:34">
      <c r="A14" t="s">
        <v>15</v>
      </c>
      <c r="C14">
        <v>8</v>
      </c>
      <c r="I14">
        <v>39</v>
      </c>
      <c r="Y14" s="1">
        <v>50</v>
      </c>
      <c r="Z14">
        <v>18.8</v>
      </c>
      <c r="AA14" t="s">
        <v>126</v>
      </c>
      <c r="AB14">
        <v>23.8</v>
      </c>
      <c r="AC14" t="s">
        <v>131</v>
      </c>
    </row>
    <row r="15" spans="1:34">
      <c r="A15" t="s">
        <v>15</v>
      </c>
      <c r="C15">
        <v>11</v>
      </c>
      <c r="E15">
        <v>1.3</v>
      </c>
      <c r="F15" t="s">
        <v>26</v>
      </c>
      <c r="Y15" s="1">
        <v>60</v>
      </c>
      <c r="Z15">
        <v>28.1</v>
      </c>
      <c r="AA15" t="s">
        <v>127</v>
      </c>
      <c r="AB15">
        <v>31.4</v>
      </c>
      <c r="AC15" t="s">
        <v>132</v>
      </c>
    </row>
    <row r="16" spans="1:34">
      <c r="A16" t="s">
        <v>15</v>
      </c>
      <c r="C16">
        <v>11</v>
      </c>
      <c r="E16">
        <v>6.39</v>
      </c>
      <c r="F16" t="s">
        <v>75</v>
      </c>
      <c r="Y16" s="1">
        <v>70</v>
      </c>
      <c r="Z16">
        <v>37.299999999999997</v>
      </c>
      <c r="AA16" t="s">
        <v>128</v>
      </c>
      <c r="AB16">
        <v>44.7</v>
      </c>
      <c r="AC16" t="s">
        <v>133</v>
      </c>
    </row>
    <row r="17" spans="1:34">
      <c r="A17" t="s">
        <v>15</v>
      </c>
      <c r="C17">
        <v>11</v>
      </c>
      <c r="E17">
        <v>23.35</v>
      </c>
      <c r="F17" t="s">
        <v>76</v>
      </c>
      <c r="Y17" s="1">
        <v>75</v>
      </c>
      <c r="Z17">
        <v>42.1</v>
      </c>
      <c r="AA17" t="s">
        <v>129</v>
      </c>
      <c r="AB17">
        <v>44.7</v>
      </c>
      <c r="AC17" t="s">
        <v>133</v>
      </c>
    </row>
    <row r="18" spans="1:34">
      <c r="A18" t="s">
        <v>15</v>
      </c>
      <c r="C18">
        <v>11</v>
      </c>
      <c r="E18">
        <v>33.04</v>
      </c>
      <c r="F18" t="s">
        <v>77</v>
      </c>
    </row>
    <row r="19" spans="1:34">
      <c r="A19" t="s">
        <v>15</v>
      </c>
      <c r="C19">
        <v>11</v>
      </c>
      <c r="E19">
        <v>52.56</v>
      </c>
      <c r="F19" t="s">
        <v>78</v>
      </c>
      <c r="Y19" s="1" t="s">
        <v>134</v>
      </c>
      <c r="Z19" s="28" t="s">
        <v>18</v>
      </c>
      <c r="AA19" s="28"/>
      <c r="AH19">
        <v>3</v>
      </c>
    </row>
    <row r="20" spans="1:34">
      <c r="A20" t="s">
        <v>15</v>
      </c>
      <c r="C20">
        <v>14</v>
      </c>
      <c r="E20">
        <v>42.8</v>
      </c>
      <c r="M20">
        <v>137</v>
      </c>
      <c r="N20" t="s">
        <v>58</v>
      </c>
      <c r="Z20" s="1" t="s">
        <v>21</v>
      </c>
      <c r="AA20" s="1" t="s">
        <v>13</v>
      </c>
    </row>
    <row r="21" spans="1:34">
      <c r="A21" t="s">
        <v>16</v>
      </c>
      <c r="C21">
        <v>2</v>
      </c>
      <c r="I21">
        <v>23.7</v>
      </c>
      <c r="M21">
        <v>579</v>
      </c>
      <c r="Y21" s="1" t="s">
        <v>135</v>
      </c>
      <c r="Z21">
        <v>0.46</v>
      </c>
      <c r="AA21" t="s">
        <v>136</v>
      </c>
    </row>
    <row r="22" spans="1:34">
      <c r="A22" t="s">
        <v>16</v>
      </c>
      <c r="C22">
        <v>2</v>
      </c>
      <c r="E22">
        <v>44.9</v>
      </c>
      <c r="N22" t="s">
        <v>35</v>
      </c>
      <c r="Y22" s="1" t="s">
        <v>100</v>
      </c>
      <c r="Z22">
        <v>0.92</v>
      </c>
      <c r="AA22" t="s">
        <v>137</v>
      </c>
    </row>
    <row r="23" spans="1:34">
      <c r="A23" t="s">
        <v>16</v>
      </c>
      <c r="C23">
        <v>2</v>
      </c>
      <c r="J23">
        <v>26.4</v>
      </c>
      <c r="M23">
        <v>144</v>
      </c>
      <c r="Y23" s="1" t="s">
        <v>102</v>
      </c>
      <c r="Z23">
        <v>4.74</v>
      </c>
      <c r="AA23" t="s">
        <v>138</v>
      </c>
    </row>
    <row r="24" spans="1:34">
      <c r="A24" t="s">
        <v>16</v>
      </c>
      <c r="C24">
        <v>6</v>
      </c>
      <c r="D24">
        <v>11</v>
      </c>
      <c r="F24" t="s">
        <v>44</v>
      </c>
      <c r="M24" t="s">
        <v>116</v>
      </c>
      <c r="Y24" s="1" t="s">
        <v>104</v>
      </c>
      <c r="Z24">
        <v>10.56</v>
      </c>
      <c r="AA24" t="s">
        <v>139</v>
      </c>
    </row>
    <row r="25" spans="1:34">
      <c r="A25" t="s">
        <v>16</v>
      </c>
      <c r="C25">
        <v>6</v>
      </c>
      <c r="D25">
        <v>20</v>
      </c>
      <c r="F25" t="s">
        <v>45</v>
      </c>
      <c r="M25" t="s">
        <v>118</v>
      </c>
      <c r="Y25" s="1"/>
    </row>
    <row r="26" spans="1:34">
      <c r="A26" t="s">
        <v>16</v>
      </c>
      <c r="C26">
        <v>6</v>
      </c>
      <c r="D26">
        <v>22</v>
      </c>
      <c r="F26" t="s">
        <v>46</v>
      </c>
      <c r="M26" t="s">
        <v>140</v>
      </c>
      <c r="Y26" s="1"/>
    </row>
    <row r="27" spans="1:34">
      <c r="A27" t="s">
        <v>16</v>
      </c>
      <c r="C27">
        <v>6</v>
      </c>
      <c r="D27">
        <v>33</v>
      </c>
      <c r="F27" t="s">
        <v>40</v>
      </c>
      <c r="M27" t="s">
        <v>124</v>
      </c>
    </row>
    <row r="28" spans="1:34">
      <c r="A28" t="s">
        <v>16</v>
      </c>
      <c r="C28">
        <v>7</v>
      </c>
      <c r="D28">
        <v>10.1</v>
      </c>
      <c r="F28" t="s">
        <v>44</v>
      </c>
      <c r="M28" t="s">
        <v>130</v>
      </c>
    </row>
    <row r="29" spans="1:34">
      <c r="A29" t="s">
        <v>16</v>
      </c>
      <c r="C29">
        <v>7</v>
      </c>
      <c r="D29">
        <v>23.8</v>
      </c>
      <c r="F29" t="s">
        <v>45</v>
      </c>
      <c r="M29" t="s">
        <v>131</v>
      </c>
    </row>
    <row r="30" spans="1:34">
      <c r="A30" t="s">
        <v>16</v>
      </c>
      <c r="C30">
        <v>7</v>
      </c>
      <c r="D30">
        <v>31.4</v>
      </c>
      <c r="F30" t="s">
        <v>46</v>
      </c>
      <c r="M30" t="s">
        <v>132</v>
      </c>
    </row>
    <row r="31" spans="1:34">
      <c r="A31" t="s">
        <v>16</v>
      </c>
      <c r="C31">
        <v>7</v>
      </c>
      <c r="D31">
        <v>44.7</v>
      </c>
      <c r="F31" t="s">
        <v>40</v>
      </c>
      <c r="M31" t="s">
        <v>133</v>
      </c>
    </row>
    <row r="32" spans="1:34">
      <c r="A32" t="s">
        <v>16</v>
      </c>
      <c r="C32">
        <v>7</v>
      </c>
      <c r="D32">
        <v>44.7</v>
      </c>
      <c r="F32" t="s">
        <v>47</v>
      </c>
      <c r="M32" t="s">
        <v>133</v>
      </c>
    </row>
    <row r="33" spans="1:14">
      <c r="A33" t="s">
        <v>16</v>
      </c>
      <c r="C33">
        <v>8</v>
      </c>
      <c r="I33">
        <v>32</v>
      </c>
    </row>
    <row r="34" spans="1:14">
      <c r="A34" t="s">
        <v>16</v>
      </c>
      <c r="C34">
        <v>11</v>
      </c>
      <c r="E34">
        <v>0.71</v>
      </c>
      <c r="F34" t="s">
        <v>26</v>
      </c>
    </row>
    <row r="35" spans="1:14">
      <c r="A35" t="s">
        <v>16</v>
      </c>
      <c r="C35">
        <v>11</v>
      </c>
      <c r="E35">
        <v>3.51</v>
      </c>
      <c r="F35" t="s">
        <v>75</v>
      </c>
    </row>
    <row r="36" spans="1:14">
      <c r="A36" t="s">
        <v>16</v>
      </c>
      <c r="C36">
        <v>11</v>
      </c>
      <c r="E36">
        <v>13.42</v>
      </c>
      <c r="F36" t="s">
        <v>76</v>
      </c>
    </row>
    <row r="37" spans="1:14">
      <c r="A37" t="s">
        <v>16</v>
      </c>
      <c r="C37">
        <v>11</v>
      </c>
      <c r="E37">
        <v>21.72</v>
      </c>
      <c r="F37" t="s">
        <v>77</v>
      </c>
    </row>
    <row r="38" spans="1:14">
      <c r="A38" t="s">
        <v>16</v>
      </c>
      <c r="C38">
        <v>11</v>
      </c>
      <c r="E38">
        <v>39.46</v>
      </c>
      <c r="F38" t="s">
        <v>78</v>
      </c>
    </row>
    <row r="39" spans="1:14">
      <c r="A39" t="s">
        <v>16</v>
      </c>
      <c r="C39">
        <v>14</v>
      </c>
      <c r="E39">
        <v>43.9</v>
      </c>
      <c r="N39" t="s">
        <v>59</v>
      </c>
    </row>
    <row r="40" spans="1:14">
      <c r="A40" t="s">
        <v>17</v>
      </c>
      <c r="C40">
        <v>2</v>
      </c>
      <c r="I40">
        <v>29.3</v>
      </c>
      <c r="M40">
        <v>579</v>
      </c>
    </row>
    <row r="41" spans="1:14">
      <c r="A41" t="s">
        <v>17</v>
      </c>
      <c r="C41">
        <v>2</v>
      </c>
      <c r="E41">
        <v>50.3</v>
      </c>
      <c r="N41" t="s">
        <v>38</v>
      </c>
    </row>
    <row r="42" spans="1:14">
      <c r="A42" t="s">
        <v>17</v>
      </c>
      <c r="C42">
        <v>2</v>
      </c>
      <c r="J42">
        <v>16.7</v>
      </c>
      <c r="M42">
        <v>144</v>
      </c>
    </row>
    <row r="43" spans="1:14">
      <c r="A43" t="s">
        <v>17</v>
      </c>
      <c r="C43">
        <v>6</v>
      </c>
      <c r="D43">
        <v>0</v>
      </c>
      <c r="F43" t="s">
        <v>44</v>
      </c>
      <c r="M43" t="s">
        <v>24</v>
      </c>
    </row>
    <row r="44" spans="1:14">
      <c r="A44" t="s">
        <v>17</v>
      </c>
      <c r="C44">
        <v>6</v>
      </c>
      <c r="D44">
        <v>3</v>
      </c>
      <c r="F44" t="s">
        <v>45</v>
      </c>
      <c r="M44" t="s">
        <v>119</v>
      </c>
    </row>
    <row r="45" spans="1:14">
      <c r="A45" t="s">
        <v>17</v>
      </c>
      <c r="C45">
        <v>8</v>
      </c>
      <c r="I45">
        <v>14</v>
      </c>
    </row>
    <row r="46" spans="1:14">
      <c r="A46" t="s">
        <v>17</v>
      </c>
      <c r="C46">
        <v>14</v>
      </c>
      <c r="E46">
        <v>55</v>
      </c>
      <c r="M46">
        <v>21</v>
      </c>
      <c r="N46" t="s">
        <v>60</v>
      </c>
    </row>
    <row r="47" spans="1:14">
      <c r="A47" t="s">
        <v>141</v>
      </c>
      <c r="C47">
        <v>6</v>
      </c>
      <c r="D47">
        <v>12</v>
      </c>
      <c r="F47" t="s">
        <v>46</v>
      </c>
      <c r="M47" t="s">
        <v>122</v>
      </c>
    </row>
    <row r="48" spans="1:14">
      <c r="A48" t="s">
        <v>141</v>
      </c>
      <c r="C48">
        <v>6</v>
      </c>
      <c r="D48">
        <v>26</v>
      </c>
      <c r="F48" t="s">
        <v>40</v>
      </c>
      <c r="M48" t="s">
        <v>125</v>
      </c>
    </row>
    <row r="49" spans="1:14">
      <c r="A49" t="s">
        <v>18</v>
      </c>
      <c r="C49">
        <v>2</v>
      </c>
      <c r="I49">
        <v>24.2</v>
      </c>
      <c r="M49">
        <v>579</v>
      </c>
    </row>
    <row r="50" spans="1:14">
      <c r="A50" t="s">
        <v>18</v>
      </c>
      <c r="C50">
        <v>2</v>
      </c>
      <c r="E50">
        <v>47.7</v>
      </c>
      <c r="N50" s="6" t="s">
        <v>39</v>
      </c>
    </row>
    <row r="51" spans="1:14">
      <c r="A51" t="s">
        <v>18</v>
      </c>
      <c r="C51">
        <v>6</v>
      </c>
      <c r="D51">
        <v>0</v>
      </c>
      <c r="F51" t="s">
        <v>44</v>
      </c>
      <c r="M51" t="s">
        <v>24</v>
      </c>
    </row>
    <row r="52" spans="1:14">
      <c r="A52" t="s">
        <v>18</v>
      </c>
      <c r="C52">
        <v>6</v>
      </c>
      <c r="D52">
        <v>0</v>
      </c>
      <c r="F52" t="s">
        <v>45</v>
      </c>
      <c r="M52" t="s">
        <v>24</v>
      </c>
    </row>
    <row r="53" spans="1:14">
      <c r="A53" t="s">
        <v>18</v>
      </c>
      <c r="C53">
        <v>6</v>
      </c>
      <c r="D53">
        <v>0</v>
      </c>
      <c r="F53" t="s">
        <v>46</v>
      </c>
      <c r="M53" t="s">
        <v>24</v>
      </c>
    </row>
    <row r="54" spans="1:14">
      <c r="A54" t="s">
        <v>18</v>
      </c>
      <c r="C54">
        <v>6</v>
      </c>
      <c r="D54">
        <v>0</v>
      </c>
      <c r="F54" t="s">
        <v>40</v>
      </c>
      <c r="M54" t="s">
        <v>24</v>
      </c>
    </row>
    <row r="55" spans="1:14">
      <c r="A55" t="s">
        <v>18</v>
      </c>
      <c r="C55">
        <v>8</v>
      </c>
      <c r="I55">
        <v>15</v>
      </c>
    </row>
    <row r="56" spans="1:14">
      <c r="A56" t="s">
        <v>18</v>
      </c>
      <c r="C56">
        <v>13</v>
      </c>
      <c r="D56">
        <v>0.46</v>
      </c>
      <c r="F56" t="s">
        <v>98</v>
      </c>
      <c r="M56" t="s">
        <v>136</v>
      </c>
    </row>
    <row r="57" spans="1:14">
      <c r="A57" t="s">
        <v>18</v>
      </c>
      <c r="C57">
        <v>13</v>
      </c>
      <c r="D57">
        <v>0.92</v>
      </c>
      <c r="F57" t="s">
        <v>100</v>
      </c>
      <c r="M57" t="s">
        <v>137</v>
      </c>
    </row>
    <row r="58" spans="1:14">
      <c r="A58" t="s">
        <v>18</v>
      </c>
      <c r="C58">
        <v>13</v>
      </c>
      <c r="D58">
        <v>4.74</v>
      </c>
      <c r="F58" t="s">
        <v>102</v>
      </c>
      <c r="M58" t="s">
        <v>138</v>
      </c>
    </row>
    <row r="59" spans="1:14">
      <c r="A59" t="s">
        <v>18</v>
      </c>
      <c r="C59">
        <v>13</v>
      </c>
      <c r="D59">
        <v>10.56</v>
      </c>
      <c r="F59" t="s">
        <v>104</v>
      </c>
      <c r="M59" t="s">
        <v>139</v>
      </c>
    </row>
    <row r="60" spans="1:14">
      <c r="A60" t="s">
        <v>18</v>
      </c>
      <c r="C60">
        <v>16</v>
      </c>
      <c r="D60">
        <v>0.46</v>
      </c>
      <c r="F60" t="s">
        <v>98</v>
      </c>
      <c r="N60" t="s">
        <v>136</v>
      </c>
    </row>
    <row r="61" spans="1:14">
      <c r="A61" t="s">
        <v>18</v>
      </c>
      <c r="C61">
        <v>16</v>
      </c>
      <c r="D61">
        <v>0.92</v>
      </c>
      <c r="F61" t="s">
        <v>100</v>
      </c>
      <c r="N61" t="s">
        <v>142</v>
      </c>
    </row>
    <row r="62" spans="1:14">
      <c r="A62" t="s">
        <v>18</v>
      </c>
      <c r="C62">
        <v>16</v>
      </c>
      <c r="D62">
        <v>4.74</v>
      </c>
      <c r="F62" t="s">
        <v>102</v>
      </c>
      <c r="N62" t="s">
        <v>138</v>
      </c>
    </row>
    <row r="63" spans="1:14">
      <c r="A63" t="s">
        <v>18</v>
      </c>
      <c r="C63">
        <v>16</v>
      </c>
      <c r="D63">
        <v>10.56</v>
      </c>
      <c r="F63" t="s">
        <v>104</v>
      </c>
      <c r="N63" t="s">
        <v>139</v>
      </c>
    </row>
    <row r="64" spans="1:14">
      <c r="A64" t="s">
        <v>18</v>
      </c>
      <c r="C64">
        <v>14</v>
      </c>
      <c r="E64">
        <v>52</v>
      </c>
      <c r="M64">
        <v>8</v>
      </c>
      <c r="N64" t="s">
        <v>61</v>
      </c>
    </row>
    <row r="65" spans="1:13">
      <c r="A65" t="s">
        <v>19</v>
      </c>
      <c r="C65">
        <v>12</v>
      </c>
      <c r="D65">
        <v>4.0999999999999996</v>
      </c>
      <c r="F65" t="s">
        <v>20</v>
      </c>
    </row>
    <row r="66" spans="1:13">
      <c r="A66" t="s">
        <v>41</v>
      </c>
      <c r="B66" t="s">
        <v>48</v>
      </c>
      <c r="C66">
        <v>8</v>
      </c>
      <c r="G66">
        <v>96</v>
      </c>
      <c r="K66">
        <v>40</v>
      </c>
      <c r="L66">
        <v>77</v>
      </c>
      <c r="M66">
        <v>150000</v>
      </c>
    </row>
    <row r="67" spans="1:13">
      <c r="A67" t="s">
        <v>41</v>
      </c>
      <c r="B67" t="s">
        <v>49</v>
      </c>
      <c r="C67">
        <v>8</v>
      </c>
      <c r="G67">
        <v>88</v>
      </c>
      <c r="K67">
        <v>36</v>
      </c>
      <c r="L67">
        <v>15</v>
      </c>
      <c r="M67">
        <v>150000</v>
      </c>
    </row>
    <row r="68" spans="1:13">
      <c r="A68" t="s">
        <v>41</v>
      </c>
      <c r="B68" t="s">
        <v>50</v>
      </c>
      <c r="C68">
        <v>8</v>
      </c>
      <c r="G68">
        <v>10.8</v>
      </c>
      <c r="K68">
        <v>19</v>
      </c>
      <c r="L68">
        <v>6</v>
      </c>
      <c r="M68">
        <v>150000</v>
      </c>
    </row>
    <row r="69" spans="1:13">
      <c r="A69" t="s">
        <v>41</v>
      </c>
      <c r="B69" t="s">
        <v>51</v>
      </c>
      <c r="C69">
        <v>8</v>
      </c>
      <c r="G69">
        <v>36.6</v>
      </c>
      <c r="K69">
        <v>5</v>
      </c>
      <c r="L69">
        <v>2</v>
      </c>
      <c r="M69">
        <v>150000</v>
      </c>
    </row>
    <row r="70" spans="1:13">
      <c r="A70" t="s">
        <v>41</v>
      </c>
      <c r="B70" t="s">
        <v>52</v>
      </c>
      <c r="C70">
        <v>12</v>
      </c>
      <c r="G70">
        <v>64.900000000000006</v>
      </c>
    </row>
    <row r="71" spans="1:13">
      <c r="A71" t="s">
        <v>41</v>
      </c>
      <c r="B71" t="s">
        <v>48</v>
      </c>
      <c r="C71">
        <v>12</v>
      </c>
      <c r="G71">
        <v>90.6</v>
      </c>
      <c r="K71">
        <v>39</v>
      </c>
    </row>
    <row r="72" spans="1:13">
      <c r="A72" t="s">
        <v>41</v>
      </c>
      <c r="B72" t="s">
        <v>49</v>
      </c>
      <c r="C72">
        <v>12</v>
      </c>
      <c r="G72">
        <v>71.3</v>
      </c>
      <c r="K72">
        <v>35</v>
      </c>
    </row>
    <row r="73" spans="1:13">
      <c r="A73" t="s">
        <v>41</v>
      </c>
      <c r="B73" t="s">
        <v>50</v>
      </c>
      <c r="C73">
        <v>12</v>
      </c>
      <c r="G73">
        <v>14.9</v>
      </c>
      <c r="K73">
        <v>21</v>
      </c>
    </row>
    <row r="74" spans="1:13">
      <c r="A74" t="s">
        <v>41</v>
      </c>
      <c r="B74" t="s">
        <v>51</v>
      </c>
      <c r="C74">
        <v>12</v>
      </c>
      <c r="G74">
        <v>31.9</v>
      </c>
      <c r="K74">
        <v>5</v>
      </c>
    </row>
    <row r="75" spans="1:13">
      <c r="A75" t="s">
        <v>41</v>
      </c>
      <c r="C75">
        <v>12</v>
      </c>
      <c r="F75" t="s">
        <v>98</v>
      </c>
      <c r="G75">
        <v>71.2</v>
      </c>
    </row>
    <row r="76" spans="1:13">
      <c r="A76" t="s">
        <v>41</v>
      </c>
      <c r="C76">
        <v>12</v>
      </c>
      <c r="F76" t="s">
        <v>54</v>
      </c>
      <c r="G76">
        <v>73</v>
      </c>
    </row>
    <row r="77" spans="1:13">
      <c r="A77" t="s">
        <v>41</v>
      </c>
      <c r="C77">
        <v>12</v>
      </c>
      <c r="F77" t="s">
        <v>55</v>
      </c>
      <c r="G77">
        <v>68.8</v>
      </c>
    </row>
    <row r="78" spans="1:13">
      <c r="A78" t="s">
        <v>41</v>
      </c>
      <c r="C78">
        <v>12</v>
      </c>
      <c r="F78" t="s">
        <v>56</v>
      </c>
      <c r="G78">
        <v>68.400000000000006</v>
      </c>
    </row>
    <row r="79" spans="1:13">
      <c r="A79" t="s">
        <v>41</v>
      </c>
      <c r="C79">
        <v>12</v>
      </c>
      <c r="F79" t="s">
        <v>57</v>
      </c>
      <c r="G79">
        <v>55.7</v>
      </c>
    </row>
  </sheetData>
  <sortState xmlns:xlrd2="http://schemas.microsoft.com/office/spreadsheetml/2017/richdata2" ref="A2:N79">
    <sortCondition ref="A2:A79"/>
  </sortState>
  <mergeCells count="9">
    <mergeCell ref="Y3:AG3"/>
    <mergeCell ref="Z11:AA11"/>
    <mergeCell ref="AB11:AC11"/>
    <mergeCell ref="AD11:AE11"/>
    <mergeCell ref="Z19:AA19"/>
    <mergeCell ref="Z4:AA4"/>
    <mergeCell ref="AB4:AC4"/>
    <mergeCell ref="AD4:AE4"/>
    <mergeCell ref="AF4:A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CBB4-0749-4D7A-A7B7-962DD8668FC3}">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66B74-47E1-47FD-AD62-A95607FAA1EA}">
  <dimension ref="A1:E18"/>
  <sheetViews>
    <sheetView workbookViewId="0">
      <selection activeCell="E11" sqref="E11:E16"/>
    </sheetView>
  </sheetViews>
  <sheetFormatPr defaultRowHeight="15"/>
  <cols>
    <col min="1" max="1" width="21.28515625" style="5" customWidth="1"/>
    <col min="2" max="3" width="16.85546875" customWidth="1"/>
    <col min="5" max="5" width="35.42578125" customWidth="1"/>
  </cols>
  <sheetData>
    <row r="1" spans="1:5">
      <c r="A1" s="2" t="s">
        <v>143</v>
      </c>
      <c r="B1" s="1" t="s">
        <v>144</v>
      </c>
      <c r="C1" s="1" t="s">
        <v>145</v>
      </c>
      <c r="D1" s="1" t="s">
        <v>2</v>
      </c>
    </row>
    <row r="2" spans="1:5" ht="30">
      <c r="A2" s="5" t="s">
        <v>146</v>
      </c>
      <c r="B2" s="8">
        <v>696</v>
      </c>
      <c r="C2" s="8" t="s">
        <v>147</v>
      </c>
      <c r="D2" t="s">
        <v>148</v>
      </c>
    </row>
    <row r="3" spans="1:5" ht="30">
      <c r="A3" s="5" t="s">
        <v>149</v>
      </c>
      <c r="B3" s="8">
        <v>1096</v>
      </c>
      <c r="C3" s="8"/>
      <c r="D3">
        <v>20</v>
      </c>
    </row>
    <row r="4" spans="1:5" ht="30">
      <c r="A4" s="5" t="s">
        <v>150</v>
      </c>
      <c r="B4" s="8">
        <v>13000</v>
      </c>
      <c r="C4" s="8" t="s">
        <v>151</v>
      </c>
      <c r="D4">
        <v>8</v>
      </c>
    </row>
    <row r="5" spans="1:5">
      <c r="A5" s="5" t="s">
        <v>152</v>
      </c>
      <c r="B5" s="8">
        <v>4360</v>
      </c>
      <c r="C5" t="s">
        <v>153</v>
      </c>
      <c r="D5">
        <v>8</v>
      </c>
    </row>
    <row r="6" spans="1:5">
      <c r="A6" s="5" t="s">
        <v>154</v>
      </c>
      <c r="B6" s="8">
        <v>30673</v>
      </c>
      <c r="C6" t="s">
        <v>155</v>
      </c>
      <c r="D6">
        <v>19</v>
      </c>
    </row>
    <row r="7" spans="1:5">
      <c r="A7" s="5" t="s">
        <v>156</v>
      </c>
      <c r="B7" s="8">
        <v>3050</v>
      </c>
    </row>
    <row r="8" spans="1:5">
      <c r="A8" s="5" t="s">
        <v>157</v>
      </c>
      <c r="B8" s="8">
        <v>2870</v>
      </c>
    </row>
    <row r="9" spans="1:5">
      <c r="A9" s="5" t="s">
        <v>158</v>
      </c>
      <c r="B9" s="8">
        <v>4021</v>
      </c>
    </row>
    <row r="10" spans="1:5">
      <c r="A10" s="5" t="s">
        <v>159</v>
      </c>
      <c r="B10" s="8">
        <v>12178</v>
      </c>
    </row>
    <row r="11" spans="1:5" ht="135" customHeight="1">
      <c r="A11" s="5" t="s">
        <v>160</v>
      </c>
      <c r="B11" s="8">
        <v>36683</v>
      </c>
      <c r="D11">
        <v>20</v>
      </c>
      <c r="E11" s="29" t="s">
        <v>161</v>
      </c>
    </row>
    <row r="12" spans="1:5" ht="30">
      <c r="A12" s="5" t="s">
        <v>162</v>
      </c>
      <c r="B12" s="8">
        <v>49234</v>
      </c>
      <c r="D12">
        <v>20</v>
      </c>
      <c r="E12" s="29"/>
    </row>
    <row r="13" spans="1:5" ht="30">
      <c r="A13" s="5" t="s">
        <v>163</v>
      </c>
      <c r="B13" s="8">
        <v>59759</v>
      </c>
      <c r="D13">
        <v>20</v>
      </c>
      <c r="E13" s="29"/>
    </row>
    <row r="14" spans="1:5" ht="30">
      <c r="A14" s="5" t="s">
        <v>164</v>
      </c>
      <c r="B14" s="8">
        <v>77790</v>
      </c>
      <c r="D14">
        <v>20</v>
      </c>
      <c r="E14" s="29"/>
    </row>
    <row r="15" spans="1:5" ht="30">
      <c r="A15" s="5" t="s">
        <v>165</v>
      </c>
      <c r="B15" s="8">
        <v>63809</v>
      </c>
      <c r="D15">
        <v>20</v>
      </c>
      <c r="E15" s="29"/>
    </row>
    <row r="16" spans="1:5" ht="30">
      <c r="A16" s="5" t="s">
        <v>166</v>
      </c>
      <c r="B16" s="8">
        <v>63555</v>
      </c>
      <c r="D16">
        <v>20</v>
      </c>
      <c r="E16" s="29"/>
    </row>
    <row r="17" spans="1:4" ht="30">
      <c r="A17" s="5" t="s">
        <v>167</v>
      </c>
      <c r="B17" s="8">
        <v>67041</v>
      </c>
      <c r="D17">
        <v>20</v>
      </c>
    </row>
    <row r="18" spans="1:4" ht="30">
      <c r="A18" s="5" t="s">
        <v>168</v>
      </c>
      <c r="B18" s="8">
        <v>88368</v>
      </c>
      <c r="D18">
        <v>20</v>
      </c>
    </row>
  </sheetData>
  <mergeCells count="1">
    <mergeCell ref="E11:E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B7B7-A675-4CAA-9D47-E67A349971A4}">
  <dimension ref="A1:D30"/>
  <sheetViews>
    <sheetView workbookViewId="0">
      <selection activeCell="A6" sqref="A6"/>
    </sheetView>
  </sheetViews>
  <sheetFormatPr defaultRowHeight="15"/>
  <cols>
    <col min="1" max="1" width="23.42578125" style="5" customWidth="1"/>
    <col min="2" max="2" width="10.42578125" customWidth="1"/>
    <col min="3" max="4" width="14.28515625" customWidth="1"/>
  </cols>
  <sheetData>
    <row r="1" spans="1:4">
      <c r="A1" s="2" t="s">
        <v>169</v>
      </c>
      <c r="B1" s="1" t="s">
        <v>170</v>
      </c>
      <c r="C1" s="1" t="s">
        <v>145</v>
      </c>
      <c r="D1" s="1" t="s">
        <v>171</v>
      </c>
    </row>
    <row r="2" spans="1:4" ht="30">
      <c r="A2" s="5" t="s">
        <v>172</v>
      </c>
      <c r="B2">
        <v>0.74</v>
      </c>
      <c r="C2" t="s">
        <v>173</v>
      </c>
      <c r="D2" t="s">
        <v>174</v>
      </c>
    </row>
    <row r="3" spans="1:4" ht="45">
      <c r="A3" s="5" t="s">
        <v>175</v>
      </c>
      <c r="B3">
        <v>0.67</v>
      </c>
      <c r="C3" t="s">
        <v>176</v>
      </c>
      <c r="D3" t="s">
        <v>174</v>
      </c>
    </row>
    <row r="4" spans="1:4" ht="45">
      <c r="A4" s="5" t="s">
        <v>177</v>
      </c>
      <c r="B4">
        <v>0.25</v>
      </c>
      <c r="C4" t="s">
        <v>178</v>
      </c>
      <c r="D4" t="s">
        <v>174</v>
      </c>
    </row>
    <row r="5" spans="1:4">
      <c r="A5" s="5" t="s">
        <v>179</v>
      </c>
      <c r="B5">
        <v>2.5000000000000001E-3</v>
      </c>
      <c r="C5" t="s">
        <v>180</v>
      </c>
      <c r="D5" t="s">
        <v>181</v>
      </c>
    </row>
    <row r="6" spans="1:4" ht="30">
      <c r="A6" s="5" t="s">
        <v>182</v>
      </c>
      <c r="B6">
        <v>3.8399999999999997E-2</v>
      </c>
      <c r="D6">
        <v>20</v>
      </c>
    </row>
    <row r="12" spans="1:4" ht="30" customHeight="1">
      <c r="A12" s="30" t="s">
        <v>183</v>
      </c>
      <c r="B12" s="30"/>
      <c r="C12" s="30"/>
      <c r="D12" s="30"/>
    </row>
    <row r="13" spans="1:4">
      <c r="A13" s="5" t="s">
        <v>184</v>
      </c>
    </row>
    <row r="14" spans="1:4">
      <c r="A14" s="5" t="s">
        <v>185</v>
      </c>
      <c r="B14">
        <v>0.89</v>
      </c>
      <c r="C14" t="s">
        <v>186</v>
      </c>
      <c r="D14">
        <v>24</v>
      </c>
    </row>
    <row r="15" spans="1:4">
      <c r="A15" s="5" t="s">
        <v>54</v>
      </c>
      <c r="B15">
        <v>0.88</v>
      </c>
      <c r="C15" t="s">
        <v>186</v>
      </c>
      <c r="D15">
        <v>24</v>
      </c>
    </row>
    <row r="16" spans="1:4">
      <c r="A16" s="5" t="s">
        <v>55</v>
      </c>
      <c r="B16">
        <v>0.86</v>
      </c>
      <c r="C16" t="s">
        <v>186</v>
      </c>
      <c r="D16">
        <v>24</v>
      </c>
    </row>
    <row r="17" spans="1:4">
      <c r="A17" s="5" t="s">
        <v>56</v>
      </c>
      <c r="B17">
        <v>0.87</v>
      </c>
      <c r="C17" t="s">
        <v>186</v>
      </c>
      <c r="D17">
        <v>24</v>
      </c>
    </row>
    <row r="18" spans="1:4">
      <c r="A18" s="5" t="s">
        <v>187</v>
      </c>
      <c r="B18">
        <v>0.85</v>
      </c>
      <c r="C18" t="s">
        <v>186</v>
      </c>
      <c r="D18">
        <v>24</v>
      </c>
    </row>
    <row r="19" spans="1:4">
      <c r="A19" s="5" t="s">
        <v>188</v>
      </c>
    </row>
    <row r="20" spans="1:4">
      <c r="A20" s="5" t="s">
        <v>185</v>
      </c>
      <c r="B20">
        <v>0.89</v>
      </c>
      <c r="C20" t="s">
        <v>186</v>
      </c>
      <c r="D20">
        <v>24</v>
      </c>
    </row>
    <row r="21" spans="1:4">
      <c r="A21" s="5" t="s">
        <v>54</v>
      </c>
      <c r="B21">
        <v>0.87</v>
      </c>
      <c r="C21" t="s">
        <v>186</v>
      </c>
      <c r="D21">
        <v>24</v>
      </c>
    </row>
    <row r="22" spans="1:4">
      <c r="A22" s="5" t="s">
        <v>55</v>
      </c>
      <c r="B22">
        <v>0.84</v>
      </c>
      <c r="C22" t="s">
        <v>186</v>
      </c>
      <c r="D22">
        <v>24</v>
      </c>
    </row>
    <row r="23" spans="1:4">
      <c r="A23" s="5" t="s">
        <v>56</v>
      </c>
      <c r="B23">
        <v>0.84</v>
      </c>
      <c r="C23" t="s">
        <v>186</v>
      </c>
      <c r="D23">
        <v>24</v>
      </c>
    </row>
    <row r="24" spans="1:4">
      <c r="A24" s="5" t="s">
        <v>187</v>
      </c>
      <c r="B24">
        <v>0.82</v>
      </c>
      <c r="C24" t="s">
        <v>186</v>
      </c>
      <c r="D24">
        <v>24</v>
      </c>
    </row>
    <row r="25" spans="1:4">
      <c r="A25" s="5" t="s">
        <v>189</v>
      </c>
    </row>
    <row r="26" spans="1:4">
      <c r="A26" s="5" t="s">
        <v>185</v>
      </c>
      <c r="B26">
        <v>0.89</v>
      </c>
      <c r="C26" t="s">
        <v>186</v>
      </c>
      <c r="D26">
        <v>24</v>
      </c>
    </row>
    <row r="27" spans="1:4">
      <c r="A27" s="5" t="s">
        <v>54</v>
      </c>
      <c r="B27">
        <v>0.87</v>
      </c>
      <c r="C27" t="s">
        <v>186</v>
      </c>
      <c r="D27">
        <v>24</v>
      </c>
    </row>
    <row r="28" spans="1:4">
      <c r="A28" s="5" t="s">
        <v>55</v>
      </c>
      <c r="B28">
        <v>0.85</v>
      </c>
      <c r="C28" t="s">
        <v>186</v>
      </c>
      <c r="D28">
        <v>24</v>
      </c>
    </row>
    <row r="29" spans="1:4">
      <c r="A29" s="5" t="s">
        <v>56</v>
      </c>
      <c r="B29">
        <v>0.86</v>
      </c>
      <c r="C29" t="s">
        <v>186</v>
      </c>
      <c r="D29">
        <v>24</v>
      </c>
    </row>
    <row r="30" spans="1:4">
      <c r="A30" s="5" t="s">
        <v>187</v>
      </c>
      <c r="B30">
        <v>0.84</v>
      </c>
      <c r="C30" t="s">
        <v>186</v>
      </c>
      <c r="D30">
        <v>24</v>
      </c>
    </row>
  </sheetData>
  <mergeCells count="1">
    <mergeCell ref="A1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F501-1AEA-483B-8B05-350F69284D05}">
  <dimension ref="A1:R13"/>
  <sheetViews>
    <sheetView topLeftCell="K1" workbookViewId="0">
      <selection activeCell="K1" sqref="K1"/>
    </sheetView>
  </sheetViews>
  <sheetFormatPr defaultRowHeight="15"/>
  <cols>
    <col min="1" max="1" width="19.85546875" style="5" customWidth="1"/>
    <col min="2" max="2" width="12.42578125" style="5" customWidth="1"/>
    <col min="8" max="8" width="23.140625" customWidth="1"/>
    <col min="9" max="9" width="13.7109375" customWidth="1"/>
    <col min="10" max="10" width="21.85546875" customWidth="1"/>
    <col min="11" max="11" width="28.5703125" customWidth="1"/>
    <col min="13" max="13" width="8.28515625" customWidth="1"/>
    <col min="14" max="14" width="22.28515625" customWidth="1"/>
    <col min="15" max="15" width="27.42578125" customWidth="1"/>
    <col min="16" max="16" width="16.85546875" customWidth="1"/>
    <col min="17" max="17" width="22.85546875" customWidth="1"/>
  </cols>
  <sheetData>
    <row r="1" spans="1:18" ht="45.75">
      <c r="A1" s="31" t="s">
        <v>190</v>
      </c>
      <c r="B1" s="31"/>
      <c r="C1" s="31"/>
      <c r="H1" s="31" t="s">
        <v>191</v>
      </c>
      <c r="I1" s="31"/>
      <c r="J1" s="31"/>
      <c r="K1" s="10" t="s">
        <v>192</v>
      </c>
      <c r="N1" s="31" t="s">
        <v>193</v>
      </c>
      <c r="O1" s="31"/>
      <c r="P1" s="31"/>
      <c r="Q1" s="31"/>
    </row>
    <row r="2" spans="1:18" ht="60">
      <c r="B2" s="5" t="s">
        <v>194</v>
      </c>
      <c r="C2" s="5" t="s">
        <v>195</v>
      </c>
      <c r="D2" t="s">
        <v>196</v>
      </c>
      <c r="E2" t="s">
        <v>197</v>
      </c>
      <c r="H2" s="12" t="s">
        <v>198</v>
      </c>
      <c r="I2" s="12">
        <v>227</v>
      </c>
      <c r="J2" s="12"/>
      <c r="K2" s="12"/>
      <c r="N2" s="16"/>
      <c r="O2" s="11" t="s">
        <v>199</v>
      </c>
      <c r="P2" s="16"/>
      <c r="Q2" s="16"/>
      <c r="R2" t="s">
        <v>197</v>
      </c>
    </row>
    <row r="3" spans="1:18" ht="15.75">
      <c r="A3" s="5" t="s">
        <v>200</v>
      </c>
      <c r="B3" s="5">
        <v>228</v>
      </c>
      <c r="C3" s="19">
        <v>277434</v>
      </c>
      <c r="D3" s="3">
        <v>8.1999999999999998E-4</v>
      </c>
      <c r="E3">
        <v>26</v>
      </c>
      <c r="H3" s="12" t="s">
        <v>195</v>
      </c>
      <c r="I3" s="12">
        <v>439</v>
      </c>
      <c r="J3" s="12"/>
      <c r="K3" s="12"/>
      <c r="N3" s="17" t="s">
        <v>201</v>
      </c>
      <c r="O3" s="16"/>
      <c r="P3" s="16"/>
      <c r="Q3" s="16"/>
      <c r="R3">
        <v>25</v>
      </c>
    </row>
    <row r="4" spans="1:18" ht="45">
      <c r="A4" s="20" t="s">
        <v>202</v>
      </c>
      <c r="B4" s="20">
        <v>32</v>
      </c>
      <c r="C4" s="21">
        <v>51738</v>
      </c>
      <c r="D4" s="22">
        <v>5.9999999999999995E-4</v>
      </c>
      <c r="E4">
        <v>27</v>
      </c>
      <c r="H4" s="12" t="s">
        <v>203</v>
      </c>
      <c r="I4" s="13">
        <v>0.68100000000000005</v>
      </c>
      <c r="J4" s="12" t="s">
        <v>204</v>
      </c>
      <c r="K4" s="26" t="s">
        <v>205</v>
      </c>
      <c r="N4" s="16"/>
      <c r="O4" s="16" t="s">
        <v>206</v>
      </c>
      <c r="P4" s="16" t="s">
        <v>207</v>
      </c>
      <c r="Q4" s="16" t="s">
        <v>208</v>
      </c>
    </row>
    <row r="5" spans="1:18" ht="45">
      <c r="A5" s="20" t="s">
        <v>209</v>
      </c>
      <c r="B5" s="20">
        <v>13</v>
      </c>
      <c r="C5" s="21">
        <v>43115</v>
      </c>
      <c r="D5" s="22">
        <v>2.9999999999999997E-4</v>
      </c>
      <c r="E5">
        <v>27</v>
      </c>
      <c r="H5" s="12" t="s">
        <v>210</v>
      </c>
      <c r="I5" s="14">
        <v>0.31900000000000001</v>
      </c>
      <c r="J5" s="12" t="s">
        <v>211</v>
      </c>
      <c r="K5" s="12"/>
      <c r="N5" s="16" t="s">
        <v>212</v>
      </c>
      <c r="O5" s="5" t="s">
        <v>213</v>
      </c>
      <c r="P5" s="16" t="s">
        <v>214</v>
      </c>
      <c r="Q5" s="16" t="s">
        <v>215</v>
      </c>
    </row>
    <row r="6" spans="1:18" ht="60">
      <c r="A6" s="20" t="s">
        <v>216</v>
      </c>
      <c r="B6" s="20">
        <v>19</v>
      </c>
      <c r="C6" s="21">
        <v>8623</v>
      </c>
      <c r="D6" s="22">
        <v>2E-3</v>
      </c>
      <c r="E6">
        <v>27</v>
      </c>
      <c r="H6" s="12"/>
      <c r="I6" s="12"/>
      <c r="J6" s="12"/>
      <c r="K6" s="12"/>
      <c r="N6" s="16"/>
      <c r="O6" s="16"/>
      <c r="P6" s="16"/>
      <c r="Q6" s="16"/>
    </row>
    <row r="7" spans="1:18" ht="45">
      <c r="A7" s="5" t="s">
        <v>217</v>
      </c>
      <c r="B7" s="5">
        <v>75</v>
      </c>
      <c r="C7">
        <v>74630</v>
      </c>
      <c r="D7" s="3">
        <v>1E-3</v>
      </c>
      <c r="E7">
        <v>28</v>
      </c>
      <c r="H7" s="12"/>
      <c r="I7" s="12"/>
      <c r="J7" s="12"/>
      <c r="K7" s="12"/>
      <c r="N7" s="5" t="s">
        <v>218</v>
      </c>
      <c r="O7" s="16"/>
      <c r="P7" s="16"/>
      <c r="Q7" s="16"/>
    </row>
    <row r="8" spans="1:18" ht="30">
      <c r="A8" s="5" t="s">
        <v>219</v>
      </c>
      <c r="B8" s="10"/>
      <c r="D8" t="s">
        <v>220</v>
      </c>
      <c r="E8" s="18" t="s">
        <v>221</v>
      </c>
      <c r="H8" s="12"/>
      <c r="I8" s="12"/>
      <c r="J8" s="12"/>
      <c r="K8" s="12"/>
      <c r="O8" s="16" t="s">
        <v>206</v>
      </c>
      <c r="P8" s="16" t="s">
        <v>207</v>
      </c>
      <c r="Q8" s="16" t="s">
        <v>208</v>
      </c>
    </row>
    <row r="9" spans="1:18" ht="75">
      <c r="A9" s="5" t="s">
        <v>222</v>
      </c>
      <c r="B9" s="10"/>
      <c r="D9" t="s">
        <v>223</v>
      </c>
      <c r="E9" s="18" t="s">
        <v>221</v>
      </c>
      <c r="H9" s="12"/>
      <c r="I9" s="12"/>
      <c r="J9" s="12"/>
      <c r="K9" s="12"/>
      <c r="N9" t="s">
        <v>224</v>
      </c>
      <c r="O9" s="5" t="s">
        <v>225</v>
      </c>
      <c r="P9" t="s">
        <v>226</v>
      </c>
      <c r="Q9" t="s">
        <v>215</v>
      </c>
    </row>
    <row r="10" spans="1:18">
      <c r="H10" s="12"/>
      <c r="I10" s="12" t="s">
        <v>227</v>
      </c>
      <c r="J10" s="12" t="s">
        <v>228</v>
      </c>
      <c r="K10" s="12"/>
    </row>
    <row r="11" spans="1:18" ht="45">
      <c r="H11" s="12" t="s">
        <v>229</v>
      </c>
      <c r="I11" s="12">
        <v>2.5000000000000001E-3</v>
      </c>
      <c r="J11" s="12" t="s">
        <v>230</v>
      </c>
      <c r="K11" s="15">
        <v>23</v>
      </c>
      <c r="N11" s="5" t="s">
        <v>231</v>
      </c>
    </row>
    <row r="12" spans="1:18">
      <c r="O12" s="16" t="s">
        <v>206</v>
      </c>
      <c r="P12" s="16" t="s">
        <v>207</v>
      </c>
      <c r="Q12" s="16" t="s">
        <v>208</v>
      </c>
    </row>
    <row r="13" spans="1:18" ht="30">
      <c r="N13" t="s">
        <v>232</v>
      </c>
      <c r="O13" s="5" t="s">
        <v>233</v>
      </c>
      <c r="P13" t="s">
        <v>234</v>
      </c>
      <c r="Q13" t="s">
        <v>214</v>
      </c>
    </row>
  </sheetData>
  <mergeCells count="3">
    <mergeCell ref="H1:J1"/>
    <mergeCell ref="N1:Q1"/>
    <mergeCell ref="A1:C1"/>
  </mergeCells>
  <hyperlinks>
    <hyperlink ref="K11" r:id="rId1" display="https://www.sciencedirect.com/science/article/pii/S0016508510003392?via%3Dihub" xr:uid="{55F5E3F3-EAA9-4AF1-8271-83EC31505E4D}"/>
    <hyperlink ref="K1" r:id="rId2" xr:uid="{8C689258-CDCD-4E13-88B2-C4DBF0985223}"/>
    <hyperlink ref="E8" r:id="rId3" location="H133249479" display="https://www.uptodate.com/contents/overview-of-colonoscopy-in-adults?search=colonoscopy%20perforation&amp;source=search_result&amp;selectedTitle=1~150&amp;usage_type=default&amp;display_rank=1#H133249479" xr:uid="{9271B4A0-B7CA-4679-A21C-8A597C8932AD}"/>
    <hyperlink ref="E9" r:id="rId4" location="H133249479" display="https://www.uptodate.com/contents/overview-of-colonoscopy-in-adults?search=colonoscopy%20perforation&amp;source=search_result&amp;selectedTitle=1~150&amp;usage_type=default&amp;display_rank=1#H133249479" xr:uid="{7B53431D-87E9-433E-B695-3749B5644A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8B6F9-51D5-440A-B4B1-3F5BBAD71B15}">
  <dimension ref="A1:B32"/>
  <sheetViews>
    <sheetView tabSelected="1" topLeftCell="A5" workbookViewId="0">
      <selection activeCell="B8" sqref="B8"/>
    </sheetView>
  </sheetViews>
  <sheetFormatPr defaultRowHeight="15"/>
  <cols>
    <col min="2" max="2" width="70.42578125" customWidth="1"/>
  </cols>
  <sheetData>
    <row r="1" spans="1:2">
      <c r="A1" t="s">
        <v>235</v>
      </c>
      <c r="B1" t="s">
        <v>171</v>
      </c>
    </row>
    <row r="2" spans="1:2" ht="30">
      <c r="A2">
        <v>1</v>
      </c>
      <c r="B2" s="5" t="s">
        <v>236</v>
      </c>
    </row>
    <row r="3" spans="1:2" ht="60">
      <c r="A3">
        <v>2</v>
      </c>
      <c r="B3" s="5" t="s">
        <v>237</v>
      </c>
    </row>
    <row r="4" spans="1:2" ht="30">
      <c r="A4">
        <v>3</v>
      </c>
      <c r="B4" s="5" t="s">
        <v>238</v>
      </c>
    </row>
    <row r="5" spans="1:2" ht="75">
      <c r="A5">
        <v>4</v>
      </c>
      <c r="B5" s="5" t="s">
        <v>239</v>
      </c>
    </row>
    <row r="6" spans="1:2" ht="60">
      <c r="A6">
        <v>5</v>
      </c>
      <c r="B6" s="5" t="s">
        <v>240</v>
      </c>
    </row>
    <row r="7" spans="1:2" ht="90">
      <c r="A7">
        <v>6</v>
      </c>
      <c r="B7" s="5" t="s">
        <v>241</v>
      </c>
    </row>
    <row r="8" spans="1:2" ht="75">
      <c r="A8">
        <v>7</v>
      </c>
      <c r="B8" s="4" t="s">
        <v>242</v>
      </c>
    </row>
    <row r="9" spans="1:2" ht="45">
      <c r="A9">
        <v>8</v>
      </c>
      <c r="B9" s="5" t="s">
        <v>243</v>
      </c>
    </row>
    <row r="10" spans="1:2" ht="60">
      <c r="A10">
        <v>9</v>
      </c>
      <c r="B10" s="5" t="s">
        <v>244</v>
      </c>
    </row>
    <row r="11" spans="1:2" ht="60">
      <c r="A11">
        <v>10</v>
      </c>
      <c r="B11" s="5" t="s">
        <v>245</v>
      </c>
    </row>
    <row r="12" spans="1:2" ht="60">
      <c r="A12">
        <v>11</v>
      </c>
      <c r="B12" s="5" t="s">
        <v>246</v>
      </c>
    </row>
    <row r="13" spans="1:2">
      <c r="A13">
        <v>12</v>
      </c>
      <c r="B13" t="s">
        <v>247</v>
      </c>
    </row>
    <row r="14" spans="1:2" ht="60">
      <c r="A14">
        <v>13</v>
      </c>
      <c r="B14" s="5" t="s">
        <v>248</v>
      </c>
    </row>
    <row r="15" spans="1:2" ht="90">
      <c r="A15">
        <v>14</v>
      </c>
      <c r="B15" s="5" t="s">
        <v>249</v>
      </c>
    </row>
    <row r="16" spans="1:2" ht="75">
      <c r="A16">
        <v>15</v>
      </c>
      <c r="B16" s="5" t="s">
        <v>250</v>
      </c>
    </row>
    <row r="17" spans="1:2" ht="45">
      <c r="A17">
        <v>16</v>
      </c>
      <c r="B17" s="5" t="s">
        <v>251</v>
      </c>
    </row>
    <row r="18" spans="1:2" ht="60">
      <c r="A18">
        <v>17</v>
      </c>
      <c r="B18" s="5" t="s">
        <v>252</v>
      </c>
    </row>
    <row r="19" spans="1:2">
      <c r="A19">
        <v>18</v>
      </c>
      <c r="B19" t="s">
        <v>253</v>
      </c>
    </row>
    <row r="20" spans="1:2" ht="75">
      <c r="A20">
        <v>19</v>
      </c>
      <c r="B20" s="5" t="s">
        <v>254</v>
      </c>
    </row>
    <row r="21" spans="1:2" ht="75">
      <c r="A21">
        <v>20</v>
      </c>
      <c r="B21" s="5" t="s">
        <v>255</v>
      </c>
    </row>
    <row r="22" spans="1:2" ht="90">
      <c r="A22">
        <v>21</v>
      </c>
      <c r="B22" s="5" t="s">
        <v>256</v>
      </c>
    </row>
    <row r="23" spans="1:2" ht="60">
      <c r="A23">
        <v>22</v>
      </c>
      <c r="B23" s="5" t="s">
        <v>257</v>
      </c>
    </row>
    <row r="24" spans="1:2" ht="60">
      <c r="A24">
        <v>23</v>
      </c>
      <c r="B24" s="5" t="s">
        <v>258</v>
      </c>
    </row>
    <row r="25" spans="1:2" ht="75">
      <c r="A25">
        <v>24</v>
      </c>
      <c r="B25" s="5" t="s">
        <v>259</v>
      </c>
    </row>
    <row r="26" spans="1:2" ht="105">
      <c r="A26">
        <v>25</v>
      </c>
      <c r="B26" s="5" t="s">
        <v>260</v>
      </c>
    </row>
    <row r="27" spans="1:2" ht="60">
      <c r="A27">
        <v>26</v>
      </c>
      <c r="B27" s="5" t="s">
        <v>261</v>
      </c>
    </row>
    <row r="28" spans="1:2" ht="60">
      <c r="A28">
        <v>27</v>
      </c>
      <c r="B28" s="5" t="s">
        <v>262</v>
      </c>
    </row>
    <row r="29" spans="1:2" ht="60">
      <c r="A29">
        <v>28</v>
      </c>
      <c r="B29" s="5" t="s">
        <v>263</v>
      </c>
    </row>
    <row r="30" spans="1:2" ht="90">
      <c r="A30">
        <v>29</v>
      </c>
      <c r="B30" s="5" t="s">
        <v>264</v>
      </c>
    </row>
    <row r="31" spans="1:2">
      <c r="A31">
        <v>30</v>
      </c>
      <c r="B31" t="s">
        <v>265</v>
      </c>
    </row>
    <row r="32" spans="1:2">
      <c r="A32">
        <v>31</v>
      </c>
      <c r="B32"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Ingram, Myles A.</cp:lastModifiedBy>
  <cp:revision/>
  <dcterms:created xsi:type="dcterms:W3CDTF">2019-01-10T19:23:54Z</dcterms:created>
  <dcterms:modified xsi:type="dcterms:W3CDTF">2020-01-09T19:48:18Z</dcterms:modified>
  <cp:category/>
  <cp:contentStatus/>
</cp:coreProperties>
</file>