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T\OneDrive\CCFN\Cotizaciones\Desarrollo\Portal para descarga de Facturas\"/>
    </mc:Choice>
  </mc:AlternateContent>
  <bookViews>
    <workbookView xWindow="0" yWindow="465" windowWidth="25605" windowHeight="14280"/>
  </bookViews>
  <sheets>
    <sheet name="Hoja1" sheetId="1" r:id="rId1"/>
    <sheet name="Sheet1" sheetId="2" r:id="rId2"/>
    <sheet name="Sheet2" sheetId="3" r:id="rId3"/>
  </sheets>
  <definedNames>
    <definedName name="_xlnm._FilterDatabase" localSheetId="0" hidden="1">Hoja1!$B$3:$M$8</definedName>
  </definedNames>
  <calcPr calcId="152511" calcOnSave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E13" i="1"/>
  <c r="G12" i="1"/>
  <c r="E11" i="1"/>
  <c r="E10" i="1"/>
  <c r="E9" i="1"/>
  <c r="C13" i="1"/>
  <c r="C10" i="1"/>
  <c r="C11" i="1"/>
  <c r="E12" i="1"/>
  <c r="E7" i="1"/>
  <c r="H7" i="1" l="1"/>
  <c r="G7" i="1"/>
  <c r="C56" i="3" l="1"/>
  <c r="C46" i="3"/>
  <c r="C36" i="3"/>
  <c r="C26" i="3"/>
  <c r="C16" i="3"/>
  <c r="I56" i="3"/>
  <c r="I55" i="3"/>
  <c r="I54" i="3"/>
  <c r="I53" i="3"/>
  <c r="I52" i="3"/>
  <c r="I51" i="3"/>
  <c r="I47" i="3"/>
  <c r="I46" i="3"/>
  <c r="I45" i="3"/>
  <c r="I44" i="3"/>
  <c r="I43" i="3"/>
  <c r="I42" i="3"/>
  <c r="I38" i="3"/>
  <c r="I37" i="3"/>
  <c r="I36" i="3"/>
  <c r="I35" i="3"/>
  <c r="I34" i="3"/>
  <c r="I33" i="3"/>
  <c r="I29" i="3"/>
  <c r="I28" i="3"/>
  <c r="I27" i="3"/>
  <c r="I26" i="3"/>
  <c r="I25" i="3"/>
  <c r="I24" i="3"/>
  <c r="I20" i="3"/>
  <c r="I19" i="3"/>
  <c r="I18" i="3"/>
  <c r="I17" i="3"/>
  <c r="I16" i="3"/>
  <c r="I15" i="3"/>
  <c r="I9" i="3"/>
  <c r="I8" i="3"/>
  <c r="I7" i="3"/>
  <c r="I6" i="3"/>
  <c r="I5" i="3"/>
  <c r="I4" i="3"/>
  <c r="I9" i="2"/>
  <c r="I5" i="2"/>
  <c r="I6" i="2"/>
  <c r="I7" i="2"/>
  <c r="I8" i="2"/>
  <c r="I4" i="2"/>
  <c r="I5" i="1"/>
  <c r="J5" i="1" s="1"/>
  <c r="E5" i="1"/>
  <c r="E8" i="1"/>
  <c r="E4" i="1"/>
  <c r="E6" i="1"/>
  <c r="J8" i="1"/>
  <c r="K8" i="1" s="1"/>
  <c r="J4" i="1"/>
  <c r="K4" i="1"/>
  <c r="J6" i="1"/>
  <c r="K6" i="1"/>
  <c r="K5" i="1" l="1"/>
</calcChain>
</file>

<file path=xl/sharedStrings.xml><?xml version="1.0" encoding="utf-8"?>
<sst xmlns="http://schemas.openxmlformats.org/spreadsheetml/2006/main" count="125" uniqueCount="37">
  <si>
    <t>Semanas</t>
  </si>
  <si>
    <t>Precio x Hora</t>
  </si>
  <si>
    <t>Costo</t>
  </si>
  <si>
    <t>Total</t>
  </si>
  <si>
    <t>Guruc</t>
  </si>
  <si>
    <t>Duxer</t>
  </si>
  <si>
    <t>Certuit</t>
  </si>
  <si>
    <t>nem.biz</t>
  </si>
  <si>
    <t>saitbc</t>
  </si>
  <si>
    <t>Tipo de Cambio</t>
  </si>
  <si>
    <t>iva</t>
  </si>
  <si>
    <t>Codigo Fuente</t>
  </si>
  <si>
    <t>Incluido</t>
  </si>
  <si>
    <t>Desarrollo en Horas</t>
  </si>
  <si>
    <t>Anticipo</t>
  </si>
  <si>
    <t>75% +</t>
  </si>
  <si>
    <t>Empresa</t>
  </si>
  <si>
    <t>Entendimiento del Requerimiento</t>
  </si>
  <si>
    <t>Propuesta Economica</t>
  </si>
  <si>
    <t>Tiempo de entrega</t>
  </si>
  <si>
    <t>Portafolio / Profesionalismo</t>
  </si>
  <si>
    <t>Profesionalismo / Nuevas Tegnologias</t>
  </si>
  <si>
    <t>Se evalua si el proveedor, presento sus dudas  enfocadas al producto final, y sus desviaciones con relación a la propuesta de la convocatoria.</t>
  </si>
  <si>
    <t>El proveedor presenta su propuesta o portafolio profesionalmente y con tegnologias actuales e innovadoras.</t>
  </si>
  <si>
    <t>Equiposysystemas.net</t>
  </si>
  <si>
    <t>Id</t>
  </si>
  <si>
    <t>Se evalua el tiempo de entrega del producto Final, Se toma como base funcionalidades a desarrollar.</t>
  </si>
  <si>
    <t>Si quedo dentro del presupuesto estimado de la convocatoria, tomando como medida las propuestas recibidas y el mercado de desarrollo por hora.</t>
  </si>
  <si>
    <t>Proveedor 2</t>
  </si>
  <si>
    <t>Proveedor 3</t>
  </si>
  <si>
    <t>Proveedor 4</t>
  </si>
  <si>
    <t>Proveedor 5</t>
  </si>
  <si>
    <t>Proveedor 6</t>
  </si>
  <si>
    <t>Proveedor 1</t>
  </si>
  <si>
    <t>iva dlls</t>
  </si>
  <si>
    <t>Total Dlls</t>
  </si>
  <si>
    <t>Costo Dlls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</si>
</sst>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1">
    <xf numFmtId="0" fontId="0" fillId="0" borderId="0" xfId="0"/>
    <xf numFmtId="9" fontId="0" fillId="0" borderId="0" xfId="2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9" fontId="3" fillId="0" borderId="1" xfId="2" applyFont="1" applyFill="1" applyBorder="1" applyAlignment="1">
      <alignment horizontal="center" vertical="center" wrapText="1"/>
    </xf>
    <xf numFmtId="9" fontId="3" fillId="0" borderId="5" xfId="2" applyFont="1" applyFill="1" applyBorder="1" applyAlignment="1">
      <alignment horizontal="center" vertical="center" wrapText="1"/>
    </xf>
    <xf numFmtId="9" fontId="3" fillId="0" borderId="6" xfId="2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5" fillId="0" borderId="5" xfId="0" applyFont="1" applyBorder="1"/>
    <xf numFmtId="0" fontId="0" fillId="0" borderId="6" xfId="0" applyFont="1" applyBorder="1" applyAlignment="1">
      <alignment horizontal="center" vertical="center"/>
    </xf>
    <xf numFmtId="0" fontId="5" fillId="0" borderId="7" xfId="0" applyFont="1" applyFill="1" applyBorder="1"/>
    <xf numFmtId="0" fontId="3" fillId="0" borderId="8" xfId="0" applyFont="1" applyFill="1" applyBorder="1" applyAlignment="1">
      <alignment horizontal="center" vertical="center"/>
    </xf>
    <xf numFmtId="0" fontId="0" fillId="0" borderId="8" xfId="0" applyBorder="1"/>
    <xf numFmtId="0" fontId="1" fillId="0" borderId="8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0" borderId="0" xfId="0" applyFill="1"/>
    <xf numFmtId="0" fontId="4" fillId="0" borderId="1" xfId="0" applyFont="1" applyFill="1" applyBorder="1" applyAlignment="1">
      <alignment horizontal="center" vertical="center"/>
    </xf>
    <xf numFmtId="44" fontId="4" fillId="0" borderId="1" xfId="1" applyFont="1" applyFill="1" applyBorder="1" applyAlignment="1">
      <alignment horizontal="center" vertical="center"/>
    </xf>
    <xf numFmtId="9" fontId="4" fillId="0" borderId="6" xfId="2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44" fontId="4" fillId="0" borderId="8" xfId="1" applyFont="1" applyFill="1" applyBorder="1" applyAlignment="1">
      <alignment horizontal="center" vertical="center"/>
    </xf>
    <xf numFmtId="9" fontId="4" fillId="0" borderId="9" xfId="2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44" fontId="7" fillId="0" borderId="1" xfId="1" applyFont="1" applyFill="1" applyBorder="1" applyAlignment="1">
      <alignment horizontal="center" vertical="center"/>
    </xf>
    <xf numFmtId="44" fontId="7" fillId="0" borderId="8" xfId="1" applyFont="1" applyFill="1" applyBorder="1" applyAlignment="1">
      <alignment horizontal="center" vertical="center"/>
    </xf>
    <xf numFmtId="44" fontId="0" fillId="0" borderId="0" xfId="0" applyNumberFormat="1"/>
    <xf numFmtId="44" fontId="0" fillId="0" borderId="0" xfId="1" applyFon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2:Q13"/>
  <sheetViews>
    <sheetView tabSelected="1" workbookViewId="0">
      <selection activeCell="E12" sqref="E12"/>
    </sheetView>
  </sheetViews>
  <sheetFormatPr baseColWidth="10" defaultRowHeight="15" x14ac:dyDescent="0.25"/>
  <cols>
    <col min="3" max="3" width="11.7109375" customWidth="1"/>
    <col min="4" max="4" width="11.42578125" bestFit="1" customWidth="1"/>
    <col min="5" max="5" width="12.5703125" bestFit="1" customWidth="1"/>
    <col min="6" max="6" width="9.85546875" customWidth="1"/>
    <col min="7" max="7" width="12.5703125" bestFit="1" customWidth="1"/>
    <col min="8" max="8" width="9.85546875" customWidth="1"/>
    <col min="9" max="9" width="13.85546875" bestFit="1" customWidth="1"/>
    <col min="10" max="10" width="12.7109375" bestFit="1" customWidth="1"/>
    <col min="11" max="12" width="13.85546875" bestFit="1" customWidth="1"/>
    <col min="13" max="13" width="11.42578125" bestFit="1" customWidth="1"/>
    <col min="16" max="17" width="0" hidden="1" customWidth="1"/>
  </cols>
  <sheetData>
    <row r="2" spans="2:17" ht="15.75" thickBot="1" x14ac:dyDescent="0.3"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2:17" ht="36.75" customHeight="1" x14ac:dyDescent="0.25">
      <c r="B3" s="32" t="s">
        <v>16</v>
      </c>
      <c r="C3" s="33" t="s">
        <v>13</v>
      </c>
      <c r="D3" s="33" t="s">
        <v>0</v>
      </c>
      <c r="E3" s="33" t="s">
        <v>1</v>
      </c>
      <c r="F3" s="33" t="s">
        <v>36</v>
      </c>
      <c r="G3" s="33" t="s">
        <v>34</v>
      </c>
      <c r="H3" s="33" t="s">
        <v>35</v>
      </c>
      <c r="I3" s="33" t="s">
        <v>2</v>
      </c>
      <c r="J3" s="33" t="s">
        <v>10</v>
      </c>
      <c r="K3" s="33" t="s">
        <v>3</v>
      </c>
      <c r="L3" s="33" t="s">
        <v>11</v>
      </c>
      <c r="M3" s="34" t="s">
        <v>14</v>
      </c>
      <c r="P3" t="s">
        <v>9</v>
      </c>
      <c r="Q3" t="s">
        <v>10</v>
      </c>
    </row>
    <row r="4" spans="2:17" ht="15.75" x14ac:dyDescent="0.25">
      <c r="B4" s="35" t="s">
        <v>4</v>
      </c>
      <c r="C4" s="26">
        <v>109</v>
      </c>
      <c r="D4" s="26">
        <v>3</v>
      </c>
      <c r="E4" s="27">
        <f>I4/C4</f>
        <v>250</v>
      </c>
      <c r="F4" s="27"/>
      <c r="G4" s="27"/>
      <c r="H4" s="27"/>
      <c r="I4" s="37">
        <v>27250</v>
      </c>
      <c r="J4" s="27">
        <f>I4*Q4</f>
        <v>4360</v>
      </c>
      <c r="K4" s="27">
        <f>I4+J4</f>
        <v>31610</v>
      </c>
      <c r="L4" s="26" t="s">
        <v>12</v>
      </c>
      <c r="M4" s="28">
        <v>0.5</v>
      </c>
      <c r="P4">
        <v>20.85</v>
      </c>
      <c r="Q4" s="1">
        <v>0.16</v>
      </c>
    </row>
    <row r="5" spans="2:17" ht="15.75" x14ac:dyDescent="0.25">
      <c r="B5" s="35" t="s">
        <v>6</v>
      </c>
      <c r="C5" s="26">
        <v>200</v>
      </c>
      <c r="D5" s="26">
        <v>5</v>
      </c>
      <c r="E5" s="27">
        <f>I5/C5</f>
        <v>425</v>
      </c>
      <c r="F5" s="27"/>
      <c r="G5" s="27"/>
      <c r="H5" s="27"/>
      <c r="I5" s="37">
        <f>85000</f>
        <v>85000</v>
      </c>
      <c r="J5" s="27">
        <f>I5*Q4</f>
        <v>13600</v>
      </c>
      <c r="K5" s="27">
        <f>I5+J5</f>
        <v>98600</v>
      </c>
      <c r="L5" s="26" t="s">
        <v>12</v>
      </c>
      <c r="M5" s="28">
        <v>0.5</v>
      </c>
      <c r="Q5" s="1"/>
    </row>
    <row r="6" spans="2:17" ht="15.75" x14ac:dyDescent="0.25">
      <c r="B6" s="35" t="s">
        <v>5</v>
      </c>
      <c r="C6" s="26">
        <v>120</v>
      </c>
      <c r="D6" s="26">
        <v>3</v>
      </c>
      <c r="E6" s="27">
        <f>I6/C6</f>
        <v>208.33333333333334</v>
      </c>
      <c r="F6" s="27"/>
      <c r="G6" s="27"/>
      <c r="H6" s="27"/>
      <c r="I6" s="37">
        <v>25000</v>
      </c>
      <c r="J6" s="27">
        <f>I6*Q4</f>
        <v>4000</v>
      </c>
      <c r="K6" s="27">
        <f>I6+J6</f>
        <v>29000</v>
      </c>
      <c r="L6" s="26" t="s">
        <v>12</v>
      </c>
      <c r="M6" s="28">
        <v>0.5</v>
      </c>
    </row>
    <row r="7" spans="2:17" ht="15.75" x14ac:dyDescent="0.25">
      <c r="B7" s="35" t="s">
        <v>7</v>
      </c>
      <c r="C7" s="26">
        <v>40</v>
      </c>
      <c r="D7" s="26">
        <v>1</v>
      </c>
      <c r="E7" s="27">
        <f>F7/C7</f>
        <v>15</v>
      </c>
      <c r="F7" s="27">
        <v>600</v>
      </c>
      <c r="G7" s="27">
        <f>F7*0.16</f>
        <v>96</v>
      </c>
      <c r="H7" s="27">
        <f>F7+G7</f>
        <v>696</v>
      </c>
      <c r="I7" s="37"/>
      <c r="J7" s="27"/>
      <c r="K7" s="27"/>
      <c r="L7" s="26" t="s">
        <v>12</v>
      </c>
      <c r="M7" s="28">
        <v>0.5</v>
      </c>
    </row>
    <row r="8" spans="2:17" ht="16.5" thickBot="1" x14ac:dyDescent="0.3">
      <c r="B8" s="36" t="s">
        <v>8</v>
      </c>
      <c r="C8" s="29">
        <v>400</v>
      </c>
      <c r="D8" s="29">
        <v>8</v>
      </c>
      <c r="E8" s="30">
        <f>I8/C8</f>
        <v>287.5</v>
      </c>
      <c r="F8" s="30"/>
      <c r="G8" s="30"/>
      <c r="H8" s="30"/>
      <c r="I8" s="38">
        <v>115000</v>
      </c>
      <c r="J8" s="30">
        <f>I8*Q4</f>
        <v>18400</v>
      </c>
      <c r="K8" s="30">
        <f>I8+J8</f>
        <v>133400</v>
      </c>
      <c r="L8" s="29" t="s">
        <v>15</v>
      </c>
      <c r="M8" s="31">
        <v>0.6</v>
      </c>
    </row>
    <row r="9" spans="2:17" x14ac:dyDescent="0.25">
      <c r="C9">
        <f>C4*3</f>
        <v>327</v>
      </c>
      <c r="E9" s="39">
        <f>E4*C9</f>
        <v>81750</v>
      </c>
    </row>
    <row r="10" spans="2:17" x14ac:dyDescent="0.25">
      <c r="C10">
        <f>C5*4.5</f>
        <v>900</v>
      </c>
      <c r="E10" s="39">
        <f>E5*C10</f>
        <v>382500</v>
      </c>
    </row>
    <row r="11" spans="2:17" x14ac:dyDescent="0.25">
      <c r="C11">
        <f>C6*3</f>
        <v>360</v>
      </c>
      <c r="E11" s="39">
        <f>C11*E6</f>
        <v>75000</v>
      </c>
    </row>
    <row r="12" spans="2:17" x14ac:dyDescent="0.25">
      <c r="C12">
        <v>320</v>
      </c>
      <c r="D12">
        <v>8</v>
      </c>
      <c r="E12">
        <f>F12/C12</f>
        <v>18.125</v>
      </c>
      <c r="F12">
        <v>5800</v>
      </c>
      <c r="G12" s="40">
        <f>F12*20</f>
        <v>116000</v>
      </c>
    </row>
    <row r="13" spans="2:17" x14ac:dyDescent="0.25">
      <c r="C13">
        <f>C8*8</f>
        <v>3200</v>
      </c>
      <c r="E13" s="39">
        <f>C13*E8</f>
        <v>920000</v>
      </c>
    </row>
  </sheetData>
  <pageMargins left="0.7" right="0.7" top="0.75" bottom="0.75" header="0.3" footer="0.3"/>
  <pageSetup scale="81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2"/>
  <sheetViews>
    <sheetView topLeftCell="A2" zoomScale="120" zoomScaleNormal="120" zoomScalePageLayoutView="120" workbookViewId="0">
      <selection activeCell="F7" sqref="F7"/>
    </sheetView>
  </sheetViews>
  <sheetFormatPr baseColWidth="10" defaultRowHeight="15" x14ac:dyDescent="0.25"/>
  <cols>
    <col min="2" max="2" width="4.85546875" customWidth="1"/>
    <col min="3" max="3" width="20" customWidth="1"/>
    <col min="4" max="4" width="0" hidden="1" customWidth="1"/>
    <col min="6" max="6" width="18.28515625" customWidth="1"/>
    <col min="8" max="8" width="14.28515625" customWidth="1"/>
    <col min="11" max="11" width="16.140625" customWidth="1"/>
    <col min="12" max="12" width="20.7109375" customWidth="1"/>
    <col min="13" max="13" width="22.42578125" customWidth="1"/>
    <col min="14" max="14" width="20.85546875" customWidth="1"/>
  </cols>
  <sheetData>
    <row r="2" spans="2:14" ht="15.75" thickBot="1" x14ac:dyDescent="0.3"/>
    <row r="3" spans="2:14" ht="63" x14ac:dyDescent="0.25">
      <c r="B3" s="22" t="s">
        <v>25</v>
      </c>
      <c r="C3" s="23" t="s">
        <v>16</v>
      </c>
      <c r="D3" s="23" t="s">
        <v>13</v>
      </c>
      <c r="E3" s="23" t="s">
        <v>19</v>
      </c>
      <c r="F3" s="23" t="s">
        <v>17</v>
      </c>
      <c r="G3" s="23" t="s">
        <v>18</v>
      </c>
      <c r="H3" s="23" t="s">
        <v>21</v>
      </c>
      <c r="I3" s="24" t="s">
        <v>3</v>
      </c>
    </row>
    <row r="4" spans="2:14" ht="15.75" x14ac:dyDescent="0.25">
      <c r="B4" s="14">
        <v>1</v>
      </c>
      <c r="C4" s="2" t="s">
        <v>7</v>
      </c>
      <c r="D4" s="4">
        <v>40</v>
      </c>
      <c r="E4" s="4">
        <v>18</v>
      </c>
      <c r="F4" s="5">
        <v>27</v>
      </c>
      <c r="G4" s="5">
        <v>25</v>
      </c>
      <c r="H4" s="5">
        <v>15</v>
      </c>
      <c r="I4" s="15">
        <f>SUM(E4:H4)</f>
        <v>85</v>
      </c>
    </row>
    <row r="5" spans="2:14" ht="15.75" x14ac:dyDescent="0.25">
      <c r="B5" s="14">
        <v>2</v>
      </c>
      <c r="C5" s="2" t="s">
        <v>5</v>
      </c>
      <c r="D5" s="4">
        <v>120</v>
      </c>
      <c r="E5" s="4">
        <v>12</v>
      </c>
      <c r="F5" s="6">
        <v>25</v>
      </c>
      <c r="G5" s="6">
        <v>20</v>
      </c>
      <c r="H5" s="6">
        <v>18</v>
      </c>
      <c r="I5" s="15">
        <f t="shared" ref="I5:I9" si="0">SUM(E5:H5)</f>
        <v>75</v>
      </c>
    </row>
    <row r="6" spans="2:14" ht="15.75" x14ac:dyDescent="0.25">
      <c r="B6" s="14">
        <v>3</v>
      </c>
      <c r="C6" s="2" t="s">
        <v>4</v>
      </c>
      <c r="D6" s="4">
        <v>109</v>
      </c>
      <c r="E6" s="4">
        <v>12</v>
      </c>
      <c r="F6" s="6">
        <v>25</v>
      </c>
      <c r="G6" s="6">
        <v>20</v>
      </c>
      <c r="H6" s="6">
        <v>16</v>
      </c>
      <c r="I6" s="15">
        <f t="shared" si="0"/>
        <v>73</v>
      </c>
    </row>
    <row r="7" spans="2:14" ht="15.75" x14ac:dyDescent="0.25">
      <c r="B7" s="14">
        <v>4</v>
      </c>
      <c r="C7" s="3" t="s">
        <v>6</v>
      </c>
      <c r="D7" s="7">
        <v>200</v>
      </c>
      <c r="E7" s="7">
        <v>10</v>
      </c>
      <c r="F7" s="6">
        <v>30</v>
      </c>
      <c r="G7" s="6">
        <v>10</v>
      </c>
      <c r="H7" s="6">
        <v>20</v>
      </c>
      <c r="I7" s="15">
        <f t="shared" si="0"/>
        <v>70</v>
      </c>
    </row>
    <row r="8" spans="2:14" ht="15.75" x14ac:dyDescent="0.25">
      <c r="B8" s="14">
        <v>5</v>
      </c>
      <c r="C8" s="3" t="s">
        <v>8</v>
      </c>
      <c r="D8" s="7">
        <v>400</v>
      </c>
      <c r="E8" s="7">
        <v>5</v>
      </c>
      <c r="F8" s="6">
        <v>25</v>
      </c>
      <c r="G8" s="6">
        <v>10</v>
      </c>
      <c r="H8" s="6">
        <v>18</v>
      </c>
      <c r="I8" s="15">
        <f t="shared" si="0"/>
        <v>58</v>
      </c>
    </row>
    <row r="9" spans="2:14" ht="16.5" thickBot="1" x14ac:dyDescent="0.3">
      <c r="B9" s="16">
        <v>6</v>
      </c>
      <c r="C9" s="17" t="s">
        <v>24</v>
      </c>
      <c r="D9" s="18"/>
      <c r="E9" s="19">
        <v>5</v>
      </c>
      <c r="F9" s="20">
        <v>25</v>
      </c>
      <c r="G9" s="20">
        <v>5</v>
      </c>
      <c r="H9" s="20">
        <v>20</v>
      </c>
      <c r="I9" s="21">
        <f t="shared" si="0"/>
        <v>55</v>
      </c>
    </row>
    <row r="10" spans="2:14" ht="31.5" x14ac:dyDescent="0.25">
      <c r="K10" s="22" t="s">
        <v>19</v>
      </c>
      <c r="L10" s="23" t="s">
        <v>17</v>
      </c>
      <c r="M10" s="23" t="s">
        <v>18</v>
      </c>
      <c r="N10" s="24" t="s">
        <v>20</v>
      </c>
    </row>
    <row r="11" spans="2:14" ht="15.75" x14ac:dyDescent="0.25">
      <c r="K11" s="9">
        <v>0.2</v>
      </c>
      <c r="L11" s="8">
        <v>0.3</v>
      </c>
      <c r="M11" s="8">
        <v>0.3</v>
      </c>
      <c r="N11" s="10">
        <v>0.2</v>
      </c>
    </row>
    <row r="12" spans="2:14" ht="120.75" thickBot="1" x14ac:dyDescent="0.3">
      <c r="K12" s="11" t="s">
        <v>26</v>
      </c>
      <c r="L12" s="12" t="s">
        <v>22</v>
      </c>
      <c r="M12" s="12" t="s">
        <v>27</v>
      </c>
      <c r="N12" s="13" t="s">
        <v>23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6"/>
  <sheetViews>
    <sheetView workbookViewId="0">
      <selection activeCell="E6" sqref="E6"/>
    </sheetView>
  </sheetViews>
  <sheetFormatPr baseColWidth="10" defaultRowHeight="15" x14ac:dyDescent="0.25"/>
  <cols>
    <col min="3" max="3" width="20.85546875" customWidth="1"/>
    <col min="4" max="4" width="0.140625" customWidth="1"/>
    <col min="6" max="6" width="13.28515625" customWidth="1"/>
    <col min="8" max="8" width="15" customWidth="1"/>
  </cols>
  <sheetData>
    <row r="2" spans="2:9" ht="15.75" thickBot="1" x14ac:dyDescent="0.3"/>
    <row r="3" spans="2:9" ht="57" customHeight="1" x14ac:dyDescent="0.25">
      <c r="B3" s="22" t="s">
        <v>25</v>
      </c>
      <c r="C3" s="23" t="s">
        <v>16</v>
      </c>
      <c r="D3" s="23" t="s">
        <v>13</v>
      </c>
      <c r="E3" s="23" t="s">
        <v>19</v>
      </c>
      <c r="F3" s="23" t="s">
        <v>17</v>
      </c>
      <c r="G3" s="23" t="s">
        <v>18</v>
      </c>
      <c r="H3" s="23" t="s">
        <v>21</v>
      </c>
      <c r="I3" s="24" t="s">
        <v>3</v>
      </c>
    </row>
    <row r="4" spans="2:9" ht="15.75" x14ac:dyDescent="0.25">
      <c r="B4" s="14">
        <v>1</v>
      </c>
      <c r="C4" s="2" t="s">
        <v>7</v>
      </c>
      <c r="D4" s="4">
        <v>40</v>
      </c>
      <c r="E4" s="4">
        <v>18</v>
      </c>
      <c r="F4" s="5">
        <v>27</v>
      </c>
      <c r="G4" s="5">
        <v>25</v>
      </c>
      <c r="H4" s="5">
        <v>15</v>
      </c>
      <c r="I4" s="15">
        <f>SUM(E4:H4)</f>
        <v>85</v>
      </c>
    </row>
    <row r="5" spans="2:9" ht="15.75" x14ac:dyDescent="0.25">
      <c r="B5" s="14">
        <v>2</v>
      </c>
      <c r="C5" s="2" t="s">
        <v>28</v>
      </c>
      <c r="D5" s="4">
        <v>120</v>
      </c>
      <c r="E5" s="4">
        <v>12</v>
      </c>
      <c r="F5" s="6">
        <v>25</v>
      </c>
      <c r="G5" s="6">
        <v>20</v>
      </c>
      <c r="H5" s="6">
        <v>18</v>
      </c>
      <c r="I5" s="15">
        <f t="shared" ref="I5:I9" si="0">SUM(E5:H5)</f>
        <v>75</v>
      </c>
    </row>
    <row r="6" spans="2:9" ht="15.75" x14ac:dyDescent="0.25">
      <c r="B6" s="14">
        <v>3</v>
      </c>
      <c r="C6" s="2" t="s">
        <v>29</v>
      </c>
      <c r="D6" s="4">
        <v>109</v>
      </c>
      <c r="E6" s="4">
        <v>12</v>
      </c>
      <c r="F6" s="6">
        <v>25</v>
      </c>
      <c r="G6" s="6">
        <v>20</v>
      </c>
      <c r="H6" s="6">
        <v>16</v>
      </c>
      <c r="I6" s="15">
        <f t="shared" si="0"/>
        <v>73</v>
      </c>
    </row>
    <row r="7" spans="2:9" ht="15.75" x14ac:dyDescent="0.25">
      <c r="B7" s="14">
        <v>4</v>
      </c>
      <c r="C7" s="2" t="s">
        <v>30</v>
      </c>
      <c r="D7" s="7">
        <v>200</v>
      </c>
      <c r="E7" s="7">
        <v>10</v>
      </c>
      <c r="F7" s="6">
        <v>30</v>
      </c>
      <c r="G7" s="6">
        <v>10</v>
      </c>
      <c r="H7" s="6">
        <v>20</v>
      </c>
      <c r="I7" s="15">
        <f t="shared" si="0"/>
        <v>70</v>
      </c>
    </row>
    <row r="8" spans="2:9" ht="15.75" x14ac:dyDescent="0.25">
      <c r="B8" s="14">
        <v>5</v>
      </c>
      <c r="C8" s="2" t="s">
        <v>31</v>
      </c>
      <c r="D8" s="7">
        <v>400</v>
      </c>
      <c r="E8" s="7">
        <v>5</v>
      </c>
      <c r="F8" s="6">
        <v>25</v>
      </c>
      <c r="G8" s="6">
        <v>10</v>
      </c>
      <c r="H8" s="6">
        <v>18</v>
      </c>
      <c r="I8" s="15">
        <f t="shared" si="0"/>
        <v>58</v>
      </c>
    </row>
    <row r="9" spans="2:9" ht="16.5" thickBot="1" x14ac:dyDescent="0.3">
      <c r="B9" s="16">
        <v>6</v>
      </c>
      <c r="C9" s="2" t="s">
        <v>32</v>
      </c>
      <c r="D9" s="18">
        <v>400</v>
      </c>
      <c r="E9" s="19">
        <v>5</v>
      </c>
      <c r="F9" s="20">
        <v>25</v>
      </c>
      <c r="G9" s="20">
        <v>5</v>
      </c>
      <c r="H9" s="20">
        <v>20</v>
      </c>
      <c r="I9" s="21">
        <f t="shared" si="0"/>
        <v>55</v>
      </c>
    </row>
    <row r="13" spans="2:9" ht="15.75" thickBot="1" x14ac:dyDescent="0.3"/>
    <row r="14" spans="2:9" ht="81" customHeight="1" x14ac:dyDescent="0.25">
      <c r="B14" s="22" t="s">
        <v>25</v>
      </c>
      <c r="C14" s="23" t="s">
        <v>16</v>
      </c>
      <c r="D14" s="23" t="s">
        <v>13</v>
      </c>
      <c r="E14" s="23" t="s">
        <v>19</v>
      </c>
      <c r="F14" s="23" t="s">
        <v>17</v>
      </c>
      <c r="G14" s="23" t="s">
        <v>18</v>
      </c>
      <c r="H14" s="23" t="s">
        <v>21</v>
      </c>
      <c r="I14" s="24" t="s">
        <v>3</v>
      </c>
    </row>
    <row r="15" spans="2:9" ht="15.75" x14ac:dyDescent="0.25">
      <c r="B15" s="14">
        <v>1</v>
      </c>
      <c r="C15" s="2" t="s">
        <v>33</v>
      </c>
      <c r="D15" s="4">
        <v>40</v>
      </c>
      <c r="E15" s="4">
        <v>18</v>
      </c>
      <c r="F15" s="5">
        <v>27</v>
      </c>
      <c r="G15" s="5">
        <v>25</v>
      </c>
      <c r="H15" s="5">
        <v>15</v>
      </c>
      <c r="I15" s="15">
        <f>SUM(E15:H15)</f>
        <v>85</v>
      </c>
    </row>
    <row r="16" spans="2:9" ht="15.75" x14ac:dyDescent="0.25">
      <c r="B16" s="14">
        <v>2</v>
      </c>
      <c r="C16" s="2" t="str">
        <f>Sheet1!C5</f>
        <v>Duxer</v>
      </c>
      <c r="D16" s="4">
        <v>120</v>
      </c>
      <c r="E16" s="4">
        <v>12</v>
      </c>
      <c r="F16" s="6">
        <v>25</v>
      </c>
      <c r="G16" s="6">
        <v>20</v>
      </c>
      <c r="H16" s="6">
        <v>18</v>
      </c>
      <c r="I16" s="15">
        <f t="shared" ref="I16:I20" si="1">SUM(E16:H16)</f>
        <v>75</v>
      </c>
    </row>
    <row r="17" spans="2:9" ht="15.75" x14ac:dyDescent="0.25">
      <c r="B17" s="14">
        <v>3</v>
      </c>
      <c r="C17" s="2" t="s">
        <v>29</v>
      </c>
      <c r="D17" s="4">
        <v>109</v>
      </c>
      <c r="E17" s="4">
        <v>12</v>
      </c>
      <c r="F17" s="6">
        <v>25</v>
      </c>
      <c r="G17" s="6">
        <v>20</v>
      </c>
      <c r="H17" s="6">
        <v>16</v>
      </c>
      <c r="I17" s="15">
        <f t="shared" si="1"/>
        <v>73</v>
      </c>
    </row>
    <row r="18" spans="2:9" ht="15.75" x14ac:dyDescent="0.25">
      <c r="B18" s="14">
        <v>4</v>
      </c>
      <c r="C18" s="2" t="s">
        <v>30</v>
      </c>
      <c r="D18" s="7">
        <v>200</v>
      </c>
      <c r="E18" s="7">
        <v>10</v>
      </c>
      <c r="F18" s="6">
        <v>30</v>
      </c>
      <c r="G18" s="6">
        <v>10</v>
      </c>
      <c r="H18" s="6">
        <v>20</v>
      </c>
      <c r="I18" s="15">
        <f t="shared" si="1"/>
        <v>70</v>
      </c>
    </row>
    <row r="19" spans="2:9" ht="15.75" x14ac:dyDescent="0.25">
      <c r="B19" s="14">
        <v>5</v>
      </c>
      <c r="C19" s="2" t="s">
        <v>31</v>
      </c>
      <c r="D19" s="7">
        <v>400</v>
      </c>
      <c r="E19" s="7">
        <v>5</v>
      </c>
      <c r="F19" s="6">
        <v>25</v>
      </c>
      <c r="G19" s="6">
        <v>10</v>
      </c>
      <c r="H19" s="6">
        <v>18</v>
      </c>
      <c r="I19" s="15">
        <f t="shared" si="1"/>
        <v>58</v>
      </c>
    </row>
    <row r="20" spans="2:9" ht="16.5" thickBot="1" x14ac:dyDescent="0.3">
      <c r="B20" s="16">
        <v>6</v>
      </c>
      <c r="C20" s="2" t="s">
        <v>32</v>
      </c>
      <c r="D20" s="18">
        <v>400</v>
      </c>
      <c r="E20" s="19">
        <v>5</v>
      </c>
      <c r="F20" s="20">
        <v>25</v>
      </c>
      <c r="G20" s="20">
        <v>5</v>
      </c>
      <c r="H20" s="20">
        <v>20</v>
      </c>
      <c r="I20" s="21">
        <f t="shared" si="1"/>
        <v>55</v>
      </c>
    </row>
    <row r="22" spans="2:9" ht="15.75" thickBot="1" x14ac:dyDescent="0.3"/>
    <row r="23" spans="2:9" ht="78.95" customHeight="1" x14ac:dyDescent="0.25">
      <c r="B23" s="22" t="s">
        <v>25</v>
      </c>
      <c r="C23" s="23" t="s">
        <v>16</v>
      </c>
      <c r="D23" s="23" t="s">
        <v>13</v>
      </c>
      <c r="E23" s="23" t="s">
        <v>19</v>
      </c>
      <c r="F23" s="23" t="s">
        <v>17</v>
      </c>
      <c r="G23" s="23" t="s">
        <v>18</v>
      </c>
      <c r="H23" s="23" t="s">
        <v>21</v>
      </c>
      <c r="I23" s="24" t="s">
        <v>3</v>
      </c>
    </row>
    <row r="24" spans="2:9" ht="15.75" x14ac:dyDescent="0.25">
      <c r="B24" s="14">
        <v>1</v>
      </c>
      <c r="C24" s="2" t="s">
        <v>33</v>
      </c>
      <c r="D24" s="4">
        <v>40</v>
      </c>
      <c r="E24" s="4">
        <v>18</v>
      </c>
      <c r="F24" s="5">
        <v>27</v>
      </c>
      <c r="G24" s="5">
        <v>25</v>
      </c>
      <c r="H24" s="5">
        <v>15</v>
      </c>
      <c r="I24" s="15">
        <f>SUM(E24:H24)</f>
        <v>85</v>
      </c>
    </row>
    <row r="25" spans="2:9" ht="15.75" x14ac:dyDescent="0.25">
      <c r="B25" s="14">
        <v>2</v>
      </c>
      <c r="C25" s="2" t="s">
        <v>28</v>
      </c>
      <c r="D25" s="4">
        <v>120</v>
      </c>
      <c r="E25" s="4">
        <v>12</v>
      </c>
      <c r="F25" s="6">
        <v>25</v>
      </c>
      <c r="G25" s="6">
        <v>20</v>
      </c>
      <c r="H25" s="6">
        <v>18</v>
      </c>
      <c r="I25" s="15">
        <f t="shared" ref="I25:I29" si="2">SUM(E25:H25)</f>
        <v>75</v>
      </c>
    </row>
    <row r="26" spans="2:9" ht="15.75" x14ac:dyDescent="0.25">
      <c r="B26" s="14">
        <v>3</v>
      </c>
      <c r="C26" s="2" t="str">
        <f>Sheet1!C6</f>
        <v>Guruc</v>
      </c>
      <c r="D26" s="4">
        <v>109</v>
      </c>
      <c r="E26" s="4">
        <v>12</v>
      </c>
      <c r="F26" s="6">
        <v>25</v>
      </c>
      <c r="G26" s="6">
        <v>20</v>
      </c>
      <c r="H26" s="6">
        <v>16</v>
      </c>
      <c r="I26" s="15">
        <f t="shared" si="2"/>
        <v>73</v>
      </c>
    </row>
    <row r="27" spans="2:9" ht="15.75" x14ac:dyDescent="0.25">
      <c r="B27" s="14">
        <v>4</v>
      </c>
      <c r="C27" s="2" t="s">
        <v>30</v>
      </c>
      <c r="D27" s="7">
        <v>200</v>
      </c>
      <c r="E27" s="7">
        <v>10</v>
      </c>
      <c r="F27" s="6">
        <v>30</v>
      </c>
      <c r="G27" s="6">
        <v>10</v>
      </c>
      <c r="H27" s="6">
        <v>20</v>
      </c>
      <c r="I27" s="15">
        <f t="shared" si="2"/>
        <v>70</v>
      </c>
    </row>
    <row r="28" spans="2:9" ht="15.75" x14ac:dyDescent="0.25">
      <c r="B28" s="14">
        <v>5</v>
      </c>
      <c r="C28" s="2" t="s">
        <v>31</v>
      </c>
      <c r="D28" s="7">
        <v>400</v>
      </c>
      <c r="E28" s="7">
        <v>5</v>
      </c>
      <c r="F28" s="6">
        <v>25</v>
      </c>
      <c r="G28" s="6">
        <v>10</v>
      </c>
      <c r="H28" s="6">
        <v>18</v>
      </c>
      <c r="I28" s="15">
        <f t="shared" si="2"/>
        <v>58</v>
      </c>
    </row>
    <row r="29" spans="2:9" ht="16.5" thickBot="1" x14ac:dyDescent="0.3">
      <c r="B29" s="16">
        <v>6</v>
      </c>
      <c r="C29" s="2" t="s">
        <v>32</v>
      </c>
      <c r="D29" s="18">
        <v>400</v>
      </c>
      <c r="E29" s="19">
        <v>5</v>
      </c>
      <c r="F29" s="20">
        <v>25</v>
      </c>
      <c r="G29" s="20">
        <v>5</v>
      </c>
      <c r="H29" s="20">
        <v>20</v>
      </c>
      <c r="I29" s="21">
        <f t="shared" si="2"/>
        <v>55</v>
      </c>
    </row>
    <row r="31" spans="2:9" ht="15.75" thickBot="1" x14ac:dyDescent="0.3"/>
    <row r="32" spans="2:9" ht="69" customHeight="1" x14ac:dyDescent="0.25">
      <c r="B32" s="22" t="s">
        <v>25</v>
      </c>
      <c r="C32" s="23" t="s">
        <v>16</v>
      </c>
      <c r="D32" s="23" t="s">
        <v>13</v>
      </c>
      <c r="E32" s="23" t="s">
        <v>19</v>
      </c>
      <c r="F32" s="23" t="s">
        <v>17</v>
      </c>
      <c r="G32" s="23" t="s">
        <v>18</v>
      </c>
      <c r="H32" s="23" t="s">
        <v>21</v>
      </c>
      <c r="I32" s="24" t="s">
        <v>3</v>
      </c>
    </row>
    <row r="33" spans="2:9" ht="15.75" x14ac:dyDescent="0.25">
      <c r="B33" s="14">
        <v>1</v>
      </c>
      <c r="C33" s="2" t="s">
        <v>33</v>
      </c>
      <c r="D33" s="4">
        <v>40</v>
      </c>
      <c r="E33" s="4">
        <v>18</v>
      </c>
      <c r="F33" s="5">
        <v>27</v>
      </c>
      <c r="G33" s="5">
        <v>25</v>
      </c>
      <c r="H33" s="5">
        <v>15</v>
      </c>
      <c r="I33" s="15">
        <f>SUM(E33:H33)</f>
        <v>85</v>
      </c>
    </row>
    <row r="34" spans="2:9" ht="15.75" x14ac:dyDescent="0.25">
      <c r="B34" s="14">
        <v>2</v>
      </c>
      <c r="C34" s="2" t="s">
        <v>28</v>
      </c>
      <c r="D34" s="4">
        <v>120</v>
      </c>
      <c r="E34" s="4">
        <v>12</v>
      </c>
      <c r="F34" s="6">
        <v>25</v>
      </c>
      <c r="G34" s="6">
        <v>20</v>
      </c>
      <c r="H34" s="6">
        <v>18</v>
      </c>
      <c r="I34" s="15">
        <f t="shared" ref="I34:I38" si="3">SUM(E34:H34)</f>
        <v>75</v>
      </c>
    </row>
    <row r="35" spans="2:9" ht="15.75" x14ac:dyDescent="0.25">
      <c r="B35" s="14">
        <v>3</v>
      </c>
      <c r="C35" s="2" t="s">
        <v>29</v>
      </c>
      <c r="D35" s="4">
        <v>109</v>
      </c>
      <c r="E35" s="4">
        <v>12</v>
      </c>
      <c r="F35" s="6">
        <v>25</v>
      </c>
      <c r="G35" s="6">
        <v>20</v>
      </c>
      <c r="H35" s="6">
        <v>16</v>
      </c>
      <c r="I35" s="15">
        <f t="shared" si="3"/>
        <v>73</v>
      </c>
    </row>
    <row r="36" spans="2:9" ht="15.75" x14ac:dyDescent="0.25">
      <c r="B36" s="14">
        <v>4</v>
      </c>
      <c r="C36" s="2" t="str">
        <f>Sheet1!C7</f>
        <v>Certuit</v>
      </c>
      <c r="D36" s="7">
        <v>200</v>
      </c>
      <c r="E36" s="7">
        <v>10</v>
      </c>
      <c r="F36" s="6">
        <v>30</v>
      </c>
      <c r="G36" s="6">
        <v>10</v>
      </c>
      <c r="H36" s="6">
        <v>20</v>
      </c>
      <c r="I36" s="15">
        <f t="shared" si="3"/>
        <v>70</v>
      </c>
    </row>
    <row r="37" spans="2:9" ht="15.75" x14ac:dyDescent="0.25">
      <c r="B37" s="14">
        <v>5</v>
      </c>
      <c r="C37" s="2" t="s">
        <v>31</v>
      </c>
      <c r="D37" s="7">
        <v>400</v>
      </c>
      <c r="E37" s="7">
        <v>5</v>
      </c>
      <c r="F37" s="6">
        <v>25</v>
      </c>
      <c r="G37" s="6">
        <v>10</v>
      </c>
      <c r="H37" s="6">
        <v>18</v>
      </c>
      <c r="I37" s="15">
        <f t="shared" si="3"/>
        <v>58</v>
      </c>
    </row>
    <row r="38" spans="2:9" ht="16.5" thickBot="1" x14ac:dyDescent="0.3">
      <c r="B38" s="16">
        <v>6</v>
      </c>
      <c r="C38" s="2" t="s">
        <v>32</v>
      </c>
      <c r="D38" s="18">
        <v>400</v>
      </c>
      <c r="E38" s="19">
        <v>5</v>
      </c>
      <c r="F38" s="20">
        <v>25</v>
      </c>
      <c r="G38" s="20">
        <v>5</v>
      </c>
      <c r="H38" s="20">
        <v>20</v>
      </c>
      <c r="I38" s="21">
        <f t="shared" si="3"/>
        <v>55</v>
      </c>
    </row>
    <row r="40" spans="2:9" ht="15.75" thickBot="1" x14ac:dyDescent="0.3"/>
    <row r="41" spans="2:9" ht="63.95" customHeight="1" x14ac:dyDescent="0.25">
      <c r="B41" s="22" t="s">
        <v>25</v>
      </c>
      <c r="C41" s="23" t="s">
        <v>16</v>
      </c>
      <c r="D41" s="23" t="s">
        <v>13</v>
      </c>
      <c r="E41" s="23" t="s">
        <v>19</v>
      </c>
      <c r="F41" s="23" t="s">
        <v>17</v>
      </c>
      <c r="G41" s="23" t="s">
        <v>18</v>
      </c>
      <c r="H41" s="23" t="s">
        <v>21</v>
      </c>
      <c r="I41" s="24" t="s">
        <v>3</v>
      </c>
    </row>
    <row r="42" spans="2:9" ht="15.75" x14ac:dyDescent="0.25">
      <c r="B42" s="14">
        <v>1</v>
      </c>
      <c r="C42" s="2" t="s">
        <v>33</v>
      </c>
      <c r="D42" s="4">
        <v>40</v>
      </c>
      <c r="E42" s="4">
        <v>18</v>
      </c>
      <c r="F42" s="5">
        <v>27</v>
      </c>
      <c r="G42" s="5">
        <v>25</v>
      </c>
      <c r="H42" s="5">
        <v>15</v>
      </c>
      <c r="I42" s="15">
        <f>SUM(E42:H42)</f>
        <v>85</v>
      </c>
    </row>
    <row r="43" spans="2:9" ht="15.75" x14ac:dyDescent="0.25">
      <c r="B43" s="14">
        <v>2</v>
      </c>
      <c r="C43" s="2" t="s">
        <v>28</v>
      </c>
      <c r="D43" s="4">
        <v>120</v>
      </c>
      <c r="E43" s="4">
        <v>12</v>
      </c>
      <c r="F43" s="6">
        <v>25</v>
      </c>
      <c r="G43" s="6">
        <v>20</v>
      </c>
      <c r="H43" s="6">
        <v>18</v>
      </c>
      <c r="I43" s="15">
        <f t="shared" ref="I43:I47" si="4">SUM(E43:H43)</f>
        <v>75</v>
      </c>
    </row>
    <row r="44" spans="2:9" ht="15.75" x14ac:dyDescent="0.25">
      <c r="B44" s="14">
        <v>3</v>
      </c>
      <c r="C44" s="2" t="s">
        <v>29</v>
      </c>
      <c r="D44" s="4">
        <v>109</v>
      </c>
      <c r="E44" s="4">
        <v>12</v>
      </c>
      <c r="F44" s="6">
        <v>25</v>
      </c>
      <c r="G44" s="6">
        <v>20</v>
      </c>
      <c r="H44" s="6">
        <v>16</v>
      </c>
      <c r="I44" s="15">
        <f t="shared" si="4"/>
        <v>73</v>
      </c>
    </row>
    <row r="45" spans="2:9" ht="15.75" x14ac:dyDescent="0.25">
      <c r="B45" s="14">
        <v>4</v>
      </c>
      <c r="C45" s="2" t="s">
        <v>30</v>
      </c>
      <c r="D45" s="7">
        <v>200</v>
      </c>
      <c r="E45" s="7">
        <v>10</v>
      </c>
      <c r="F45" s="6">
        <v>30</v>
      </c>
      <c r="G45" s="6">
        <v>10</v>
      </c>
      <c r="H45" s="6">
        <v>20</v>
      </c>
      <c r="I45" s="15">
        <f t="shared" si="4"/>
        <v>70</v>
      </c>
    </row>
    <row r="46" spans="2:9" ht="15.75" x14ac:dyDescent="0.25">
      <c r="B46" s="14">
        <v>5</v>
      </c>
      <c r="C46" s="2" t="str">
        <f>Sheet1!C8</f>
        <v>saitbc</v>
      </c>
      <c r="D46" s="7">
        <v>400</v>
      </c>
      <c r="E46" s="7">
        <v>5</v>
      </c>
      <c r="F46" s="6">
        <v>25</v>
      </c>
      <c r="G46" s="6">
        <v>10</v>
      </c>
      <c r="H46" s="6">
        <v>18</v>
      </c>
      <c r="I46" s="15">
        <f t="shared" si="4"/>
        <v>58</v>
      </c>
    </row>
    <row r="47" spans="2:9" ht="16.5" thickBot="1" x14ac:dyDescent="0.3">
      <c r="B47" s="16">
        <v>6</v>
      </c>
      <c r="C47" s="2" t="s">
        <v>32</v>
      </c>
      <c r="D47" s="18">
        <v>400</v>
      </c>
      <c r="E47" s="19">
        <v>5</v>
      </c>
      <c r="F47" s="20">
        <v>25</v>
      </c>
      <c r="G47" s="20">
        <v>5</v>
      </c>
      <c r="H47" s="20">
        <v>20</v>
      </c>
      <c r="I47" s="21">
        <f t="shared" si="4"/>
        <v>55</v>
      </c>
    </row>
    <row r="49" spans="2:9" ht="15.75" thickBot="1" x14ac:dyDescent="0.3"/>
    <row r="50" spans="2:9" ht="68.099999999999994" customHeight="1" x14ac:dyDescent="0.25">
      <c r="B50" s="22" t="s">
        <v>25</v>
      </c>
      <c r="C50" s="23" t="s">
        <v>16</v>
      </c>
      <c r="D50" s="23" t="s">
        <v>13</v>
      </c>
      <c r="E50" s="23" t="s">
        <v>19</v>
      </c>
      <c r="F50" s="23" t="s">
        <v>17</v>
      </c>
      <c r="G50" s="23" t="s">
        <v>18</v>
      </c>
      <c r="H50" s="23" t="s">
        <v>21</v>
      </c>
      <c r="I50" s="24" t="s">
        <v>3</v>
      </c>
    </row>
    <row r="51" spans="2:9" ht="15.75" x14ac:dyDescent="0.25">
      <c r="B51" s="14">
        <v>1</v>
      </c>
      <c r="C51" s="2" t="s">
        <v>33</v>
      </c>
      <c r="D51" s="4">
        <v>40</v>
      </c>
      <c r="E51" s="4">
        <v>18</v>
      </c>
      <c r="F51" s="5">
        <v>27</v>
      </c>
      <c r="G51" s="5">
        <v>25</v>
      </c>
      <c r="H51" s="5">
        <v>15</v>
      </c>
      <c r="I51" s="15">
        <f>SUM(E51:H51)</f>
        <v>85</v>
      </c>
    </row>
    <row r="52" spans="2:9" ht="15.75" x14ac:dyDescent="0.25">
      <c r="B52" s="14">
        <v>2</v>
      </c>
      <c r="C52" s="2" t="s">
        <v>28</v>
      </c>
      <c r="D52" s="4">
        <v>120</v>
      </c>
      <c r="E52" s="4">
        <v>12</v>
      </c>
      <c r="F52" s="6">
        <v>25</v>
      </c>
      <c r="G52" s="6">
        <v>20</v>
      </c>
      <c r="H52" s="6">
        <v>18</v>
      </c>
      <c r="I52" s="15">
        <f t="shared" ref="I52:I56" si="5">SUM(E52:H52)</f>
        <v>75</v>
      </c>
    </row>
    <row r="53" spans="2:9" ht="15.75" x14ac:dyDescent="0.25">
      <c r="B53" s="14">
        <v>3</v>
      </c>
      <c r="C53" s="2" t="s">
        <v>29</v>
      </c>
      <c r="D53" s="4">
        <v>109</v>
      </c>
      <c r="E53" s="4">
        <v>12</v>
      </c>
      <c r="F53" s="6">
        <v>25</v>
      </c>
      <c r="G53" s="6">
        <v>20</v>
      </c>
      <c r="H53" s="6">
        <v>16</v>
      </c>
      <c r="I53" s="15">
        <f t="shared" si="5"/>
        <v>73</v>
      </c>
    </row>
    <row r="54" spans="2:9" ht="15.75" x14ac:dyDescent="0.25">
      <c r="B54" s="14">
        <v>4</v>
      </c>
      <c r="C54" s="2" t="s">
        <v>30</v>
      </c>
      <c r="D54" s="7">
        <v>200</v>
      </c>
      <c r="E54" s="7">
        <v>10</v>
      </c>
      <c r="F54" s="6">
        <v>30</v>
      </c>
      <c r="G54" s="6">
        <v>10</v>
      </c>
      <c r="H54" s="6">
        <v>20</v>
      </c>
      <c r="I54" s="15">
        <f t="shared" si="5"/>
        <v>70</v>
      </c>
    </row>
    <row r="55" spans="2:9" ht="15.75" x14ac:dyDescent="0.25">
      <c r="B55" s="14">
        <v>5</v>
      </c>
      <c r="C55" s="2" t="s">
        <v>31</v>
      </c>
      <c r="D55" s="7">
        <v>400</v>
      </c>
      <c r="E55" s="7">
        <v>5</v>
      </c>
      <c r="F55" s="6">
        <v>25</v>
      </c>
      <c r="G55" s="6">
        <v>10</v>
      </c>
      <c r="H55" s="6">
        <v>18</v>
      </c>
      <c r="I55" s="15">
        <f t="shared" si="5"/>
        <v>58</v>
      </c>
    </row>
    <row r="56" spans="2:9" ht="16.5" thickBot="1" x14ac:dyDescent="0.3">
      <c r="B56" s="16">
        <v>6</v>
      </c>
      <c r="C56" s="2" t="str">
        <f>Sheet1!C9</f>
        <v>Equiposysystemas.net</v>
      </c>
      <c r="D56" s="18">
        <v>400</v>
      </c>
      <c r="E56" s="19">
        <v>5</v>
      </c>
      <c r="F56" s="20">
        <v>25</v>
      </c>
      <c r="G56" s="20">
        <v>5</v>
      </c>
      <c r="H56" s="20">
        <v>20</v>
      </c>
      <c r="I56" s="21">
        <f t="shared" si="5"/>
        <v>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699FF810-9E49-41D7-98A9-C40817F315C5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Sheet1</vt:lpstr>
      <vt:lpstr>Sheet2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cp:lastPrinted>2017-02-03T19:41:52Z</cp:lastPrinted>
  <dcterms:created xsi:type="dcterms:W3CDTF">2016-12-27T23:52:03Z</dcterms:created>
  <dcterms:modified xsi:type="dcterms:W3CDTF">2017-02-15T16:44:57Z</dcterms:modified>
</cp:coreProperties>
</file>