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8FC3F858-8253-41B9-8D9A-EDA96DDCF4EB}" xr6:coauthVersionLast="47" xr6:coauthVersionMax="47" xr10:uidLastSave="{00000000-0000-0000-0000-000000000000}"/>
  <bookViews>
    <workbookView xWindow="-108" yWindow="-108" windowWidth="23256" windowHeight="12456" xr2:uid="{94BA4172-807F-47D2-8EFB-09E33BDCF4E9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" l="1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M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C30" i="2"/>
  <c r="B30" i="2"/>
  <c r="L29" i="2"/>
  <c r="K29" i="2"/>
  <c r="M29" i="2" s="1"/>
  <c r="F29" i="2"/>
  <c r="G29" i="2" s="1"/>
  <c r="H29" i="2" s="1"/>
  <c r="B29" i="2"/>
  <c r="C29" i="2" s="1"/>
  <c r="M28" i="2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C27" i="2"/>
  <c r="B27" i="2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G18" i="2"/>
  <c r="H18" i="2" s="1"/>
  <c r="F18" i="2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M12" i="2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7" i="2" l="1"/>
  <c r="P30" i="2"/>
  <c r="P26" i="2"/>
  <c r="P21" i="2"/>
  <c r="P18" i="2"/>
  <c r="P14" i="2"/>
  <c r="P13" i="2"/>
  <c r="K6" i="2"/>
  <c r="H6" i="2"/>
  <c r="H5" i="2"/>
  <c r="P31" i="2"/>
  <c r="P34" i="2"/>
  <c r="P22" i="2"/>
  <c r="P23" i="2"/>
  <c r="P19" i="2"/>
  <c r="P25" i="2"/>
  <c r="P35" i="2"/>
  <c r="P28" i="2"/>
  <c r="P12" i="2"/>
  <c r="P15" i="2"/>
  <c r="P38" i="2"/>
  <c r="N24" i="2"/>
  <c r="O24" i="2" s="1"/>
  <c r="P24" i="2" s="1"/>
  <c r="M14" i="2"/>
  <c r="N27" i="2"/>
  <c r="O27" i="2" s="1"/>
  <c r="P27" i="2" s="1"/>
  <c r="N33" i="2"/>
  <c r="O33" i="2" s="1"/>
  <c r="P33" i="2" s="1"/>
  <c r="M23" i="2"/>
  <c r="M26" i="2"/>
  <c r="M13" i="2"/>
  <c r="N16" i="2"/>
  <c r="O16" i="2" s="1"/>
  <c r="P16" i="2" s="1"/>
  <c r="M30" i="2"/>
  <c r="N17" i="2"/>
  <c r="O17" i="2" s="1"/>
  <c r="P17" i="2" s="1"/>
  <c r="N20" i="2"/>
  <c r="O20" i="2" s="1"/>
  <c r="P20" i="2" s="1"/>
  <c r="M19" i="2"/>
  <c r="N32" i="2"/>
  <c r="O32" i="2" s="1"/>
  <c r="P32" i="2" s="1"/>
  <c r="M35" i="2"/>
  <c r="M22" i="2"/>
  <c r="M38" i="2"/>
  <c r="N36" i="2"/>
  <c r="O36" i="2" s="1"/>
  <c r="P36" i="2" s="1"/>
  <c r="M25" i="2"/>
  <c r="N11" i="2"/>
  <c r="O11" i="2" s="1"/>
  <c r="N29" i="2"/>
  <c r="O29" i="2" s="1"/>
  <c r="P29" i="2" s="1"/>
  <c r="M15" i="2"/>
  <c r="M31" i="2"/>
  <c r="P11" i="2" l="1"/>
  <c r="K5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73E0E03F-6922-473C-AB18-831EB17558F9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<sst xmlns="http://schemas.openxmlformats.org/spreadsheetml/2006/main" count="35" uniqueCount="22">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</sst>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3877-ACE6-4193-A0CB-631665F8CCA3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57">
        <v>2026</v>
      </c>
      <c r="C1" s="57"/>
      <c r="D1" s="58" t="s">
        <v>0</v>
      </c>
      <c r="E1" s="57">
        <v>2</v>
      </c>
      <c r="F1" s="57" t="s">
        <v>1</v>
      </c>
      <c r="G1" s="57"/>
      <c r="H1" s="1"/>
      <c r="I1" s="1"/>
    </row>
    <row r="2" spans="1:17" ht="19.5" customHeight="1" x14ac:dyDescent="0.45">
      <c r="B2" s="57"/>
      <c r="C2" s="57"/>
      <c r="D2" s="58"/>
      <c r="E2" s="57"/>
      <c r="F2" s="57"/>
      <c r="G2" s="57"/>
      <c r="H2" s="1"/>
      <c r="N2" s="2"/>
      <c r="O2" s="2"/>
    </row>
    <row r="4" spans="1:17" ht="18.600000000000001" thickBot="1" x14ac:dyDescent="0.5">
      <c r="B4" s="59" t="s">
        <v>2</v>
      </c>
      <c r="C4" s="60"/>
      <c r="D4" s="60"/>
      <c r="E4" s="60"/>
      <c r="F4" s="61"/>
      <c r="G4" s="62" t="s">
        <v>3</v>
      </c>
      <c r="H4" s="63"/>
      <c r="I4" s="64"/>
      <c r="J4" s="46" t="s">
        <v>4</v>
      </c>
      <c r="K4" s="47"/>
      <c r="L4" s="48"/>
      <c r="M4" s="49" t="s">
        <v>5</v>
      </c>
      <c r="N4" s="49"/>
      <c r="O4" s="49"/>
    </row>
    <row r="5" spans="1:17" ht="20.100000000000001" customHeight="1" thickTop="1" x14ac:dyDescent="0.45">
      <c r="B5" s="50" t="s">
        <v>6</v>
      </c>
      <c r="C5" s="51"/>
      <c r="D5" s="52"/>
      <c r="E5" s="53"/>
      <c r="F5" s="54"/>
      <c r="G5" s="3" t="s">
        <v>7</v>
      </c>
      <c r="H5" s="55">
        <f>SUM(H11:H41)</f>
        <v>190</v>
      </c>
      <c r="I5" s="56"/>
      <c r="J5" s="3" t="s">
        <v>7</v>
      </c>
      <c r="K5" s="55">
        <f>SUM(O11:O41)</f>
        <v>0</v>
      </c>
      <c r="L5" s="56"/>
      <c r="M5" s="3" t="s">
        <v>8</v>
      </c>
      <c r="N5" s="55">
        <f>SUM(P11:P41)</f>
        <v>-190</v>
      </c>
      <c r="O5" s="56"/>
    </row>
    <row r="6" spans="1:17" ht="20.100000000000001" customHeight="1" x14ac:dyDescent="0.45">
      <c r="B6" s="35" t="s">
        <v>9</v>
      </c>
      <c r="C6" s="36"/>
      <c r="D6" s="37"/>
      <c r="E6" s="38"/>
      <c r="F6" s="39"/>
      <c r="G6" s="4" t="s">
        <v>10</v>
      </c>
      <c r="H6" s="40">
        <f>COUNT(H11:H41)</f>
        <v>20</v>
      </c>
      <c r="I6" s="41"/>
      <c r="J6" s="4" t="s">
        <v>10</v>
      </c>
      <c r="K6" s="40">
        <f>COUNT(H11:H41)-COUNTA(Q11:Q41)</f>
        <v>20</v>
      </c>
      <c r="L6" s="41"/>
      <c r="M6" s="4" t="s">
        <v>11</v>
      </c>
      <c r="N6" s="40">
        <f>COUNTIF(P11:P41,"&gt;0")</f>
        <v>0</v>
      </c>
      <c r="O6" s="4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2" t="s">
        <v>12</v>
      </c>
      <c r="C9" s="42"/>
      <c r="D9" s="43" t="s">
        <v>3</v>
      </c>
      <c r="E9" s="43"/>
      <c r="F9" s="43"/>
      <c r="G9" s="43"/>
      <c r="H9" s="43"/>
      <c r="I9" s="44" t="s">
        <v>13</v>
      </c>
      <c r="J9" s="44"/>
      <c r="K9" s="45" t="s">
        <v>14</v>
      </c>
      <c r="L9" s="45"/>
      <c r="M9" s="45"/>
      <c r="N9" s="45"/>
      <c r="O9" s="45"/>
      <c r="P9" s="45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46054</v>
      </c>
      <c r="C11" s="16" t="str">
        <f>TEXT(B11,"aaa")</f>
        <v>日</v>
      </c>
      <c r="D11" s="17"/>
      <c r="E11" s="18"/>
      <c r="F11" s="19" t="str">
        <f t="shared" ref="F11:F38" si="0">IF(OR(D11="",E11=""),"",E11-D11)</f>
        <v/>
      </c>
      <c r="G11" s="20" t="str">
        <f t="shared" ref="G11:G38" si="1">IF(OR(D11="",E11=""),"",IF(F11*24&gt;=8,"1:00",IF(F11*24&gt;6,"0:45",0)))</f>
        <v/>
      </c>
      <c r="H11" s="21" t="str">
        <f t="shared" ref="H11:H38" si="2">IF(G11="","",(F11-G11)*24)</f>
        <v/>
      </c>
      <c r="I11" s="22"/>
      <c r="J11" s="23"/>
      <c r="K11" s="24" t="str">
        <f t="shared" ref="K11:K38" si="3">IF(I11="","", CEILING(I11,$O$8))</f>
        <v/>
      </c>
      <c r="L11" s="24" t="str">
        <f t="shared" ref="L11:L38" si="4">IF(J11="","", FLOOR(J11,$O$8))</f>
        <v/>
      </c>
      <c r="M11" s="19" t="str">
        <f t="shared" ref="M11:M38" si="5">IF(OR(K11="",L11=""),"",L11-K11)</f>
        <v/>
      </c>
      <c r="N11" s="20" t="str">
        <f t="shared" ref="N11:N38" si="6">IF(OR(K11="",L11=""),"",IF(M11*24&gt;=8,"1:00",IF(M11*24&gt;6,"0:45",0)))</f>
        <v/>
      </c>
      <c r="O11" s="25" t="str">
        <f t="shared" ref="O11:O38" si="7">IF(N11="","",(M11-N11)*24)</f>
        <v/>
      </c>
      <c r="P11" s="26" t="str">
        <f t="shared" ref="P11:P38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46055</v>
      </c>
      <c r="C12" s="16" t="str">
        <f t="shared" ref="C12:C38" si="10">TEXT(B12,"aaa")</f>
        <v>月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46056</v>
      </c>
      <c r="C13" s="16" t="str">
        <f t="shared" si="10"/>
        <v>火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46057</v>
      </c>
      <c r="C14" s="16" t="str">
        <f t="shared" si="10"/>
        <v>水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46058</v>
      </c>
      <c r="C15" s="16" t="str">
        <f t="shared" si="10"/>
        <v>木</v>
      </c>
      <c r="D15" s="17">
        <v>0.375</v>
      </c>
      <c r="E15" s="18">
        <v>0.8125</v>
      </c>
      <c r="F15" s="19">
        <f t="shared" si="0"/>
        <v>0.4375</v>
      </c>
      <c r="G15" s="20" t="str">
        <f t="shared" si="1"/>
        <v>1:00</v>
      </c>
      <c r="H15" s="21">
        <f t="shared" si="2"/>
        <v>9.5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-9.5</v>
      </c>
      <c r="Q15" s="7"/>
    </row>
    <row r="16" spans="1:17" ht="16.05" customHeight="1" x14ac:dyDescent="0.45">
      <c r="A16" s="14"/>
      <c r="B16" s="15">
        <f t="shared" si="9"/>
        <v>46059</v>
      </c>
      <c r="C16" s="16" t="str">
        <f t="shared" si="10"/>
        <v>金</v>
      </c>
      <c r="D16" s="17">
        <v>0.375</v>
      </c>
      <c r="E16" s="18">
        <v>0.8125</v>
      </c>
      <c r="F16" s="19">
        <f t="shared" si="0"/>
        <v>0.4375</v>
      </c>
      <c r="G16" s="20" t="str">
        <f t="shared" si="1"/>
        <v>1:00</v>
      </c>
      <c r="H16" s="21">
        <f t="shared" si="2"/>
        <v>9.5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-9.5</v>
      </c>
      <c r="Q16" s="7"/>
    </row>
    <row r="17" spans="1:17" ht="16.05" customHeight="1" x14ac:dyDescent="0.45">
      <c r="A17" s="14"/>
      <c r="B17" s="15">
        <f t="shared" si="9"/>
        <v>46060</v>
      </c>
      <c r="C17" s="16" t="str">
        <f t="shared" si="10"/>
        <v>土</v>
      </c>
      <c r="D17" s="17"/>
      <c r="E17" s="18"/>
      <c r="F17" s="19" t="str">
        <f t="shared" si="0"/>
        <v/>
      </c>
      <c r="G17" s="20" t="str">
        <f t="shared" si="1"/>
        <v/>
      </c>
      <c r="H17" s="21" t="str">
        <f t="shared" si="2"/>
        <v/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 t="str">
        <f t="shared" si="8"/>
        <v/>
      </c>
      <c r="Q17" s="7"/>
    </row>
    <row r="18" spans="1:17" ht="16.05" customHeight="1" x14ac:dyDescent="0.45">
      <c r="A18" s="14"/>
      <c r="B18" s="15">
        <f t="shared" si="9"/>
        <v>46061</v>
      </c>
      <c r="C18" s="16" t="str">
        <f t="shared" si="10"/>
        <v>日</v>
      </c>
      <c r="D18" s="17"/>
      <c r="E18" s="18"/>
      <c r="F18" s="19" t="str">
        <f t="shared" si="0"/>
        <v/>
      </c>
      <c r="G18" s="20" t="str">
        <f t="shared" si="1"/>
        <v/>
      </c>
      <c r="H18" s="21" t="str">
        <f t="shared" si="2"/>
        <v/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 t="str">
        <f t="shared" si="8"/>
        <v/>
      </c>
      <c r="Q18" s="7"/>
    </row>
    <row r="19" spans="1:17" ht="16.05" customHeight="1" x14ac:dyDescent="0.45">
      <c r="A19" s="14"/>
      <c r="B19" s="15">
        <f t="shared" si="9"/>
        <v>46062</v>
      </c>
      <c r="C19" s="16" t="str">
        <f t="shared" si="10"/>
        <v>月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46063</v>
      </c>
      <c r="C20" s="16" t="str">
        <f t="shared" si="10"/>
        <v>火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46064</v>
      </c>
      <c r="C21" s="16" t="str">
        <f t="shared" si="10"/>
        <v>水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46065</v>
      </c>
      <c r="C22" s="16" t="str">
        <f t="shared" si="10"/>
        <v>木</v>
      </c>
      <c r="D22" s="17">
        <v>0.375</v>
      </c>
      <c r="E22" s="18">
        <v>0.8125</v>
      </c>
      <c r="F22" s="19">
        <f t="shared" si="0"/>
        <v>0.4375</v>
      </c>
      <c r="G22" s="20" t="str">
        <f t="shared" si="1"/>
        <v>1:00</v>
      </c>
      <c r="H22" s="21">
        <f t="shared" si="2"/>
        <v>9.5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-9.5</v>
      </c>
      <c r="Q22" s="7"/>
    </row>
    <row r="23" spans="1:17" ht="16.05" customHeight="1" x14ac:dyDescent="0.45">
      <c r="A23" s="14"/>
      <c r="B23" s="15">
        <f t="shared" si="9"/>
        <v>46066</v>
      </c>
      <c r="C23" s="16" t="str">
        <f t="shared" si="10"/>
        <v>金</v>
      </c>
      <c r="D23" s="17">
        <v>0.375</v>
      </c>
      <c r="E23" s="18">
        <v>0.8125</v>
      </c>
      <c r="F23" s="19">
        <f t="shared" si="0"/>
        <v>0.4375</v>
      </c>
      <c r="G23" s="20" t="str">
        <f t="shared" si="1"/>
        <v>1:00</v>
      </c>
      <c r="H23" s="21">
        <f t="shared" si="2"/>
        <v>9.5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-9.5</v>
      </c>
      <c r="Q23" s="7"/>
    </row>
    <row r="24" spans="1:17" ht="16.05" customHeight="1" x14ac:dyDescent="0.45">
      <c r="A24" s="14"/>
      <c r="B24" s="15">
        <f t="shared" si="9"/>
        <v>46067</v>
      </c>
      <c r="C24" s="16" t="str">
        <f t="shared" si="10"/>
        <v>土</v>
      </c>
      <c r="D24" s="17"/>
      <c r="E24" s="18"/>
      <c r="F24" s="19" t="str">
        <f t="shared" si="0"/>
        <v/>
      </c>
      <c r="G24" s="20" t="str">
        <f t="shared" si="1"/>
        <v/>
      </c>
      <c r="H24" s="21" t="str">
        <f t="shared" si="2"/>
        <v/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 t="str">
        <f t="shared" si="8"/>
        <v/>
      </c>
      <c r="Q24" s="7"/>
    </row>
    <row r="25" spans="1:17" ht="16.05" customHeight="1" x14ac:dyDescent="0.45">
      <c r="A25" s="14"/>
      <c r="B25" s="15">
        <f t="shared" si="9"/>
        <v>46068</v>
      </c>
      <c r="C25" s="16" t="str">
        <f t="shared" si="10"/>
        <v>日</v>
      </c>
      <c r="D25" s="17"/>
      <c r="E25" s="18"/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46069</v>
      </c>
      <c r="C26" s="16" t="str">
        <f t="shared" si="10"/>
        <v>月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46070</v>
      </c>
      <c r="C27" s="16" t="str">
        <f t="shared" si="10"/>
        <v>火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46071</v>
      </c>
      <c r="C28" s="16" t="str">
        <f t="shared" si="10"/>
        <v>水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46072</v>
      </c>
      <c r="C29" s="16" t="str">
        <f t="shared" si="10"/>
        <v>木</v>
      </c>
      <c r="D29" s="17">
        <v>0.375</v>
      </c>
      <c r="E29" s="18">
        <v>0.8125</v>
      </c>
      <c r="F29" s="19">
        <f t="shared" si="0"/>
        <v>0.4375</v>
      </c>
      <c r="G29" s="20" t="str">
        <f t="shared" si="1"/>
        <v>1:00</v>
      </c>
      <c r="H29" s="21">
        <f t="shared" si="2"/>
        <v>9.5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-9.5</v>
      </c>
      <c r="Q29" s="7"/>
    </row>
    <row r="30" spans="1:17" ht="16.05" customHeight="1" x14ac:dyDescent="0.45">
      <c r="A30" s="14"/>
      <c r="B30" s="15">
        <f t="shared" si="9"/>
        <v>46073</v>
      </c>
      <c r="C30" s="16" t="str">
        <f t="shared" si="10"/>
        <v>金</v>
      </c>
      <c r="D30" s="17">
        <v>0.375</v>
      </c>
      <c r="E30" s="18">
        <v>0.8125</v>
      </c>
      <c r="F30" s="19">
        <f t="shared" si="0"/>
        <v>0.4375</v>
      </c>
      <c r="G30" s="20" t="str">
        <f t="shared" si="1"/>
        <v>1:00</v>
      </c>
      <c r="H30" s="21">
        <f t="shared" si="2"/>
        <v>9.5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-9.5</v>
      </c>
      <c r="Q30" s="7"/>
    </row>
    <row r="31" spans="1:17" ht="16.05" customHeight="1" x14ac:dyDescent="0.45">
      <c r="A31" s="14"/>
      <c r="B31" s="15">
        <f t="shared" si="9"/>
        <v>46074</v>
      </c>
      <c r="C31" s="16" t="str">
        <f t="shared" si="10"/>
        <v>土</v>
      </c>
      <c r="D31" s="17"/>
      <c r="E31" s="18"/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46075</v>
      </c>
      <c r="C32" s="16" t="str">
        <f t="shared" si="10"/>
        <v>日</v>
      </c>
      <c r="D32" s="17"/>
      <c r="E32" s="18"/>
      <c r="F32" s="19" t="str">
        <f t="shared" si="0"/>
        <v/>
      </c>
      <c r="G32" s="20" t="str">
        <f t="shared" si="1"/>
        <v/>
      </c>
      <c r="H32" s="21" t="str">
        <f t="shared" si="2"/>
        <v/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 t="str">
        <f t="shared" si="8"/>
        <v/>
      </c>
      <c r="Q32" s="7"/>
    </row>
    <row r="33" spans="1:17" ht="16.05" customHeight="1" x14ac:dyDescent="0.45">
      <c r="A33" s="14"/>
      <c r="B33" s="15">
        <f t="shared" si="9"/>
        <v>46076</v>
      </c>
      <c r="C33" s="16" t="str">
        <f t="shared" si="10"/>
        <v>月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46077</v>
      </c>
      <c r="C34" s="16" t="str">
        <f t="shared" si="10"/>
        <v>火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46078</v>
      </c>
      <c r="C35" s="16" t="str">
        <f t="shared" si="10"/>
        <v>水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46079</v>
      </c>
      <c r="C36" s="16" t="str">
        <f t="shared" si="10"/>
        <v>木</v>
      </c>
      <c r="D36" s="17">
        <v>0.375</v>
      </c>
      <c r="E36" s="18">
        <v>0.8125</v>
      </c>
      <c r="F36" s="19">
        <f t="shared" si="0"/>
        <v>0.4375</v>
      </c>
      <c r="G36" s="20" t="str">
        <f t="shared" si="1"/>
        <v>1:00</v>
      </c>
      <c r="H36" s="21">
        <f t="shared" si="2"/>
        <v>9.5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-9.5</v>
      </c>
      <c r="Q36" s="7"/>
    </row>
    <row r="37" spans="1:17" ht="16.05" customHeight="1" x14ac:dyDescent="0.45">
      <c r="A37" s="14"/>
      <c r="B37" s="15">
        <f t="shared" si="9"/>
        <v>46080</v>
      </c>
      <c r="C37" s="16" t="str">
        <f t="shared" si="10"/>
        <v>金</v>
      </c>
      <c r="D37" s="17">
        <v>0.375</v>
      </c>
      <c r="E37" s="18">
        <v>0.8125</v>
      </c>
      <c r="F37" s="19">
        <f t="shared" si="0"/>
        <v>0.4375</v>
      </c>
      <c r="G37" s="20" t="str">
        <f t="shared" si="1"/>
        <v>1:00</v>
      </c>
      <c r="H37" s="21">
        <f t="shared" si="2"/>
        <v>9.5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-9.5</v>
      </c>
      <c r="Q37" s="7"/>
    </row>
    <row r="38" spans="1:17" ht="16.05" customHeight="1" x14ac:dyDescent="0.45">
      <c r="A38" s="14"/>
      <c r="B38" s="15">
        <f t="shared" si="9"/>
        <v>46081</v>
      </c>
      <c r="C38" s="16" t="str">
        <f t="shared" si="10"/>
        <v>土</v>
      </c>
      <c r="D38" s="17"/>
      <c r="E38" s="18"/>
      <c r="F38" s="19" t="str">
        <f t="shared" si="0"/>
        <v/>
      </c>
      <c r="G38" s="20" t="str">
        <f t="shared" si="1"/>
        <v/>
      </c>
      <c r="H38" s="21" t="str">
        <f t="shared" si="2"/>
        <v/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 t="str">
        <f t="shared" si="8"/>
        <v/>
      </c>
      <c r="Q38" s="7"/>
    </row>
    <row r="39" spans="1:17" ht="16.05" customHeight="1" x14ac:dyDescent="0.45">
      <c r="D39" s="33"/>
      <c r="E39" s="34"/>
    </row>
    <row r="40" spans="1:17" ht="16.05" customHeight="1" x14ac:dyDescent="0.45">
      <c r="D40" s="33"/>
      <c r="E40" s="34"/>
    </row>
    <row r="41" spans="1:17" ht="16.05" customHeight="1" x14ac:dyDescent="0.45">
      <c r="D41" s="33"/>
      <c r="E41" s="34"/>
    </row>
    <row r="42" spans="1:17" x14ac:dyDescent="0.45">
      <c r="B42" s="32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38" xr:uid="{DD006011-3E07-4BBB-AD30-1061BAD188D5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2025-06-26T12:52:20Z</dcterms:created>
  <dcterms:modified xsi:type="dcterms:W3CDTF">2025-06-26T12:52:58Z</dcterms:modified>
</cp:coreProperties>
</file>