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71DA3C-BB8B-4A2A-9ED2-988857A9B0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勤務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O41" i="1" s="1"/>
  <c r="P41" i="1" s="1"/>
  <c r="M41" i="1"/>
  <c r="L41" i="1"/>
  <c r="K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F38" i="1" l="1"/>
  <c r="G38" i="1" s="1"/>
  <c r="H38" i="1" s="1"/>
  <c r="F31" i="1"/>
  <c r="G31" i="1" s="1"/>
  <c r="H31" i="1" s="1"/>
  <c r="F17" i="1"/>
  <c r="G17" i="1" s="1"/>
  <c r="H17" i="1" s="1"/>
  <c r="F36" i="1"/>
  <c r="G36" i="1" s="1"/>
  <c r="H36" i="1" s="1"/>
  <c r="F35" i="1"/>
  <c r="G35" i="1" s="1"/>
  <c r="H35" i="1" s="1"/>
  <c r="K35" i="1" l="1"/>
  <c r="L35" i="1"/>
  <c r="M35" i="1" s="1"/>
  <c r="N35" i="1" s="1"/>
  <c r="O35" i="1" s="1"/>
  <c r="K20" i="1"/>
  <c r="L20" i="1"/>
  <c r="M20" i="1" s="1"/>
  <c r="K21" i="1"/>
  <c r="L21" i="1"/>
  <c r="K27" i="1"/>
  <c r="L27" i="1"/>
  <c r="M27" i="1" s="1"/>
  <c r="N27" i="1" s="1"/>
  <c r="O27" i="1" s="1"/>
  <c r="K28" i="1"/>
  <c r="L28" i="1"/>
  <c r="M28" i="1" s="1"/>
  <c r="N28" i="1" s="1"/>
  <c r="O28" i="1" s="1"/>
  <c r="L13" i="1"/>
  <c r="L14" i="1"/>
  <c r="K13" i="1"/>
  <c r="K14" i="1"/>
  <c r="M21" i="1" l="1"/>
  <c r="M14" i="1"/>
  <c r="N14" i="1" s="1"/>
  <c r="O14" i="1" s="1"/>
  <c r="M13" i="1"/>
  <c r="N13" i="1" s="1"/>
  <c r="O13" i="1" s="1"/>
  <c r="N20" i="1"/>
  <c r="O20" i="1" s="1"/>
  <c r="N21" i="1"/>
  <c r="O21" i="1" s="1"/>
  <c r="F18" i="1"/>
  <c r="G18" i="1" s="1"/>
  <c r="H18" i="1" s="1"/>
  <c r="F37" i="1"/>
  <c r="G37" i="1" s="1"/>
  <c r="H37" i="1" s="1"/>
  <c r="F34" i="1"/>
  <c r="G34" i="1" s="1"/>
  <c r="H34" i="1" s="1"/>
  <c r="F30" i="1"/>
  <c r="G30" i="1" s="1"/>
  <c r="H30" i="1" s="1"/>
  <c r="F29" i="1"/>
  <c r="G29" i="1" s="1"/>
  <c r="H29" i="1" s="1"/>
  <c r="F24" i="1"/>
  <c r="G24" i="1" s="1"/>
  <c r="H24" i="1" s="1"/>
  <c r="F23" i="1"/>
  <c r="G23" i="1" s="1"/>
  <c r="H23" i="1" s="1"/>
  <c r="F22" i="1"/>
  <c r="G22" i="1" s="1"/>
  <c r="H22" i="1" s="1"/>
  <c r="F16" i="1"/>
  <c r="G16" i="1" s="1"/>
  <c r="H16" i="1" s="1"/>
  <c r="F15" i="1"/>
  <c r="G15" i="1" s="1"/>
  <c r="H15" i="1" s="1"/>
  <c r="F13" i="1"/>
  <c r="G13" i="1" s="1"/>
  <c r="H13" i="1" s="1"/>
  <c r="F41" i="1" l="1"/>
  <c r="G41" i="1" s="1"/>
  <c r="H41" i="1" s="1"/>
  <c r="F28" i="1"/>
  <c r="G28" i="1" s="1"/>
  <c r="H28" i="1" s="1"/>
  <c r="F27" i="1"/>
  <c r="G27" i="1" s="1"/>
  <c r="H27" i="1" s="1"/>
  <c r="F21" i="1"/>
  <c r="G21" i="1" s="1"/>
  <c r="H21" i="1" s="1"/>
  <c r="F20" i="1"/>
  <c r="G20" i="1" s="1"/>
  <c r="H20" i="1" s="1"/>
  <c r="F14" i="1"/>
  <c r="G14" i="1" s="1"/>
  <c r="H14" i="1" s="1"/>
  <c r="B39" i="1" l="1"/>
  <c r="B40" i="1"/>
  <c r="B41" i="1"/>
  <c r="C41" i="1" s="1"/>
  <c r="B12" i="1"/>
  <c r="C12" i="1" s="1"/>
  <c r="B13" i="1"/>
  <c r="C13" i="1" s="1"/>
  <c r="B14" i="1"/>
  <c r="C14" i="1" s="1"/>
  <c r="B15" i="1"/>
  <c r="C15" i="1" s="1"/>
  <c r="B16" i="1"/>
  <c r="B17" i="1"/>
  <c r="C17" i="1" s="1"/>
  <c r="B18" i="1"/>
  <c r="B19" i="1"/>
  <c r="C19" i="1" s="1"/>
  <c r="B20" i="1"/>
  <c r="B21" i="1"/>
  <c r="B22" i="1"/>
  <c r="B23" i="1"/>
  <c r="C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1" i="1"/>
  <c r="L11" i="1"/>
  <c r="K11" i="1"/>
  <c r="F11" i="1"/>
  <c r="G11" i="1" s="1"/>
  <c r="H11" i="1" s="1"/>
  <c r="L39" i="1"/>
  <c r="K39" i="1"/>
  <c r="F39" i="1"/>
  <c r="G39" i="1" s="1"/>
  <c r="H39" i="1" s="1"/>
  <c r="L38" i="1"/>
  <c r="K38" i="1"/>
  <c r="L32" i="1"/>
  <c r="K32" i="1"/>
  <c r="F32" i="1"/>
  <c r="G32" i="1" s="1"/>
  <c r="H32" i="1" s="1"/>
  <c r="L31" i="1"/>
  <c r="K31" i="1"/>
  <c r="L25" i="1"/>
  <c r="K25" i="1"/>
  <c r="F25" i="1"/>
  <c r="G25" i="1" s="1"/>
  <c r="H25" i="1" s="1"/>
  <c r="L24" i="1"/>
  <c r="K24" i="1"/>
  <c r="L18" i="1"/>
  <c r="K18" i="1"/>
  <c r="M18" i="1" s="1"/>
  <c r="L17" i="1"/>
  <c r="K17" i="1"/>
  <c r="M38" i="1" l="1"/>
  <c r="M31" i="1"/>
  <c r="N38" i="1"/>
  <c r="O38" i="1" s="1"/>
  <c r="M24" i="1"/>
  <c r="N24" i="1" s="1"/>
  <c r="O24" i="1" s="1"/>
  <c r="N31" i="1"/>
  <c r="O31" i="1" s="1"/>
  <c r="C28" i="1"/>
  <c r="C33" i="1"/>
  <c r="C32" i="1"/>
  <c r="C21" i="1"/>
  <c r="C30" i="1"/>
  <c r="C11" i="1"/>
  <c r="C31" i="1"/>
  <c r="C38" i="1"/>
  <c r="C29" i="1"/>
  <c r="C37" i="1"/>
  <c r="C27" i="1"/>
  <c r="C34" i="1"/>
  <c r="C25" i="1"/>
  <c r="C16" i="1"/>
  <c r="C18" i="1"/>
  <c r="C20" i="1"/>
  <c r="C22" i="1"/>
  <c r="C24" i="1"/>
  <c r="M11" i="1"/>
  <c r="N11" i="1" s="1"/>
  <c r="O11" i="1" s="1"/>
  <c r="N39" i="1"/>
  <c r="O39" i="1" s="1"/>
  <c r="M39" i="1"/>
  <c r="N32" i="1"/>
  <c r="O32" i="1" s="1"/>
  <c r="M32" i="1"/>
  <c r="N25" i="1"/>
  <c r="O25" i="1" s="1"/>
  <c r="M25" i="1"/>
  <c r="N18" i="1"/>
  <c r="O18" i="1" s="1"/>
  <c r="M17" i="1"/>
  <c r="N17" i="1" s="1"/>
  <c r="O17" i="1" s="1"/>
  <c r="L16" i="1"/>
  <c r="L15" i="1"/>
  <c r="L12" i="1"/>
  <c r="L19" i="1"/>
  <c r="L22" i="1"/>
  <c r="L23" i="1"/>
  <c r="L26" i="1"/>
  <c r="L29" i="1"/>
  <c r="L30" i="1"/>
  <c r="L33" i="1"/>
  <c r="L36" i="1"/>
  <c r="L37" i="1"/>
  <c r="L40" i="1"/>
  <c r="K12" i="1"/>
  <c r="K15" i="1"/>
  <c r="K16" i="1"/>
  <c r="K19" i="1"/>
  <c r="K22" i="1"/>
  <c r="K23" i="1"/>
  <c r="K26" i="1"/>
  <c r="K29" i="1"/>
  <c r="K30" i="1"/>
  <c r="K33" i="1"/>
  <c r="K36" i="1"/>
  <c r="K37" i="1"/>
  <c r="K40" i="1"/>
  <c r="C39" i="1" l="1"/>
  <c r="C40" i="1"/>
  <c r="C26" i="1"/>
  <c r="C36" i="1"/>
  <c r="C35" i="1"/>
  <c r="F40" i="1"/>
  <c r="G40" i="1" s="1"/>
  <c r="H40" i="1" s="1"/>
  <c r="F33" i="1"/>
  <c r="G33" i="1" s="1"/>
  <c r="H33" i="1" s="1"/>
  <c r="F26" i="1"/>
  <c r="G26" i="1" s="1"/>
  <c r="H26" i="1" s="1"/>
  <c r="F19" i="1"/>
  <c r="G19" i="1" s="1"/>
  <c r="H19" i="1" s="1"/>
  <c r="M12" i="1"/>
  <c r="F12" i="1"/>
  <c r="G12" i="1" s="1"/>
  <c r="H12" i="1" s="1"/>
  <c r="K6" i="1" l="1"/>
  <c r="H5" i="1"/>
  <c r="M15" i="1"/>
  <c r="M29" i="1"/>
  <c r="M23" i="1"/>
  <c r="N23" i="1" s="1"/>
  <c r="O23" i="1" s="1"/>
  <c r="H6" i="1"/>
  <c r="M19" i="1"/>
  <c r="N19" i="1" s="1"/>
  <c r="O19" i="1" s="1"/>
  <c r="M16" i="1"/>
  <c r="N16" i="1" s="1"/>
  <c r="O16" i="1" s="1"/>
  <c r="N29" i="1"/>
  <c r="O29" i="1" s="1"/>
  <c r="M36" i="1"/>
  <c r="N36" i="1" s="1"/>
  <c r="O36" i="1" s="1"/>
  <c r="M40" i="1"/>
  <c r="N40" i="1" s="1"/>
  <c r="O40" i="1" s="1"/>
  <c r="N15" i="1"/>
  <c r="O15" i="1" s="1"/>
  <c r="M22" i="1"/>
  <c r="N22" i="1" s="1"/>
  <c r="O22" i="1" s="1"/>
  <c r="M26" i="1"/>
  <c r="N26" i="1" s="1"/>
  <c r="O26" i="1" s="1"/>
  <c r="M30" i="1"/>
  <c r="N30" i="1" s="1"/>
  <c r="O30" i="1" s="1"/>
  <c r="M33" i="1"/>
  <c r="N33" i="1" s="1"/>
  <c r="O33" i="1" s="1"/>
  <c r="M37" i="1"/>
  <c r="N37" i="1" s="1"/>
  <c r="O37" i="1" s="1"/>
  <c r="N12" i="1"/>
  <c r="O12" i="1" s="1"/>
  <c r="N6" i="1" l="1"/>
  <c r="K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<sst xmlns="http://schemas.openxmlformats.org/spreadsheetml/2006/main" count="35" uniqueCount="22">
  <si>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スタッフ</t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</si>
  <si>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</si>
  <si>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</si>
  <si>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勤務時間</t>
    <rPh sb="0" eb="2">
      <t>キンム</t>
    </rPh>
    <rPh sb="2" eb="4">
      <t>ジカン</t>
    </rPh>
    <phoneticPr fontId="3"/>
  </si>
  <si>
    <t>氏名</t>
    <rPh sb="0" eb="2">
      <t>シメイ</t>
    </rPh>
    <phoneticPr fontId="3"/>
  </si>
  <si>
    <t>勤務日数</t>
    <rPh sb="0" eb="2">
      <t>キンム</t>
    </rPh>
    <rPh sb="2" eb="4">
      <t>ニッスウ</t>
    </rPh>
    <phoneticPr fontId="3"/>
  </si>
  <si>
    <t>勤務日</t>
    <rPh sb="0" eb="3">
      <t>キンムビ</t>
    </rPh>
    <phoneticPr fontId="3"/>
  </si>
  <si>
    <t>出退勤時刻</t>
    <rPh sb="0" eb="3">
      <t>シュツタイキン</t>
    </rPh>
    <rPh sb="3" eb="5">
      <t>ジコク</t>
    </rPh>
    <phoneticPr fontId="3"/>
  </si>
  <si>
    <t>実働時間</t>
    <rPh sb="0" eb="2">
      <t>ジツドウ</t>
    </rPh>
    <rPh sb="2" eb="4">
      <t>ジカン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</si>
  <si>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</si>
  <si>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</si>
  <si>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出勤</t>
    <rPh sb="0" eb="2">
      <t>シュッキン</t>
    </rPh>
    <phoneticPr fontId="3"/>
  </si>
  <si>
    <t>退勤</t>
    <rPh sb="0" eb="2">
      <t>タイキン</t>
    </rPh>
    <phoneticPr fontId="3"/>
  </si>
  <si>
    <t>休憩</t>
    <rPh sb="0" eb="2">
      <t>キュウケイ</t>
    </rPh>
    <phoneticPr fontId="3"/>
  </si>
  <si>
    <t>残業</t>
    <rPh sb="0" eb="2">
      <t>ザンギョウ</t>
    </rPh>
    <phoneticPr fontId="3"/>
  </si>
  <si>
    <t>超過時間</t>
    <rPh sb="0" eb="2">
      <t>チョウカ</t>
    </rPh>
    <rPh sb="2" eb="4">
      <t>ジカン</t>
    </rPh>
    <phoneticPr fontId="3"/>
  </si>
  <si>
    <t>残業日数</t>
    <rPh sb="0" eb="2">
      <t>ザンギョウ</t>
    </rPh>
    <rPh sb="2" eb="4">
      <t>ニッスウ</t>
    </rPh>
    <phoneticPr fontId="3"/>
  </si>
  <si>
    <t>社員番号</t>
    <rPh sb="0" eb="2">
      <t>シャイン</t>
    </rPh>
    <rPh sb="2" eb="4">
      <t>バンゴウ</t>
    </rPh>
    <phoneticPr fontId="3"/>
  </si>
  <si>
    <t>備考</t>
    <rPh sb="0" eb="2">
      <t>ビコウ</t>
    </rPh>
    <phoneticPr fontId="3"/>
  </si>
  <si>
    <t>勤怠状況</t>
    <rPh sb="0" eb="2">
      <t>キンタイ</t>
    </rPh>
    <rPh sb="2" eb="4">
      <t>ジョウキョウ</t>
    </rPh>
    <phoneticPr fontId="3"/>
  </si>
  <si>
    <t>月勤務表</t>
    <phoneticPr fontId="3"/>
  </si>
  <si>
    <t>年</t>
    <rPh sb="0" eb="1">
      <t>ネン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</si>
</sst>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8" formatCode="d"/>
    <numFmt numFmtId="179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9" xfId="0" applyFont="1" applyBorder="1">
      <alignment vertical="center"/>
    </xf>
    <xf numFmtId="0" fontId="7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9" fillId="0" borderId="5" xfId="0" applyNumberFormat="1" applyFont="1" applyBorder="1" applyProtection="1">
      <alignment vertical="center"/>
      <protection locked="0"/>
    </xf>
    <xf numFmtId="20" fontId="9" fillId="4" borderId="5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right" vertical="center"/>
    </xf>
    <xf numFmtId="2" fontId="9" fillId="4" borderId="15" xfId="0" applyNumberFormat="1" applyFont="1" applyFill="1" applyBorder="1">
      <alignment vertical="center"/>
    </xf>
    <xf numFmtId="176" fontId="9" fillId="4" borderId="18" xfId="0" applyNumberFormat="1" applyFont="1" applyFill="1" applyBorder="1">
      <alignment vertical="center"/>
    </xf>
    <xf numFmtId="2" fontId="9" fillId="4" borderId="9" xfId="0" applyNumberFormat="1" applyFont="1" applyFill="1" applyBorder="1">
      <alignment vertical="center"/>
    </xf>
    <xf numFmtId="55" fontId="6" fillId="0" borderId="0" xfId="0" applyNumberFormat="1" applyFont="1" applyAlignment="1">
      <alignment vertical="center" wrapTex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9" fillId="4" borderId="10" xfId="0" applyFont="1" applyFill="1" applyBorder="1">
      <alignment vertical="center"/>
    </xf>
    <xf numFmtId="0" fontId="2" fillId="0" borderId="0" xfId="0" applyFont="1">
      <alignment vertical="center"/>
    </xf>
    <xf numFmtId="21" fontId="11" fillId="0" borderId="0" xfId="0" applyNumberFormat="1" applyFont="1">
      <alignment vertical="center"/>
    </xf>
    <xf numFmtId="178" fontId="0" fillId="0" borderId="5" xfId="0" applyNumberFormat="1" applyBorder="1" applyAlignment="1" applyProtection="1">
      <alignment horizontal="center" vertical="center"/>
      <protection locked="0"/>
    </xf>
    <xf numFmtId="179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40" fontId="6" fillId="4" borderId="6" xfId="1" applyNumberFormat="1" applyFont="1" applyFill="1" applyBorder="1" applyAlignment="1">
      <alignment horizontal="right" vertical="center"/>
    </xf>
    <xf numFmtId="40" fontId="6" fillId="4" borderId="8" xfId="1" applyNumberFormat="1" applyFont="1" applyFill="1" applyBorder="1" applyAlignment="1">
      <alignment horizontal="right" vertical="center"/>
    </xf>
    <xf numFmtId="38" fontId="6" fillId="4" borderId="10" xfId="1" applyFont="1" applyFill="1" applyBorder="1" applyAlignment="1">
      <alignment horizontal="right" vertical="center"/>
    </xf>
    <xf numFmtId="38" fontId="6" fillId="4" borderId="12" xfId="1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5" xfId="0" applyFont="1" applyBorder="1">
      <alignment vertical="center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2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38" fontId="6" fillId="0" borderId="10" xfId="1" applyFont="1" applyBorder="1" applyAlignment="1" applyProtection="1">
      <alignment horizontal="center" vertical="center"/>
      <protection locked="0"/>
    </xf>
    <xf numFmtId="38" fontId="6" fillId="0" borderId="11" xfId="1" applyFont="1" applyBorder="1" applyAlignment="1" applyProtection="1">
      <alignment horizontal="center" vertical="center"/>
      <protection locked="0"/>
    </xf>
    <xf numFmtId="38" fontId="6" fillId="0" borderId="12" xfId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2" fontId="9" fillId="4" borderId="20" xfId="0" applyNumberFormat="1" applyFont="1" applyFill="1" applyBorder="1">
      <alignment vertical="center"/>
    </xf>
    <xf numFmtId="176" fontId="9" fillId="0" borderId="16" xfId="0" applyNumberFormat="1" applyFont="1" applyBorder="1" applyProtection="1">
      <alignment vertical="center"/>
      <protection locked="0"/>
    </xf>
    <xf numFmtId="176" fontId="9" fillId="0" borderId="17" xfId="0" applyNumberFormat="1" applyFont="1" applyBorder="1" applyProtection="1">
      <alignment vertical="center"/>
      <protection locked="0"/>
    </xf>
    <xf numFmtId="176" fontId="9" fillId="0" borderId="18" xfId="0" applyNumberFormat="1" applyFont="1" applyBorder="1" applyProtection="1">
      <alignment vertical="center"/>
      <protection locked="0"/>
    </xf>
    <xf numFmtId="176" fontId="9" fillId="0" borderId="19" xfId="0" applyNumberFormat="1" applyFont="1" applyBorder="1" applyProtection="1">
      <alignment vertical="center"/>
      <protection locked="0"/>
    </xf>
    <xf numFmtId="176" fontId="9" fillId="0" borderId="20" xfId="0" applyNumberFormat="1" applyFont="1" applyBorder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2"/>
  <sheetViews>
    <sheetView tabSelected="1" workbookViewId="0"/>
  </sheetViews>
  <sheetFormatPr defaultRowHeight="18.75" x14ac:dyDescent="0.4"/>
  <cols>
    <col min="1" max="1" width="2.625" customWidth="1"/>
    <col min="2" max="2" width="4.5" bestFit="1" customWidth="1"/>
    <col min="3" max="3" width="4.5" customWidth="1"/>
    <col min="4" max="8" width="6.625" customWidth="1"/>
    <col min="9" max="10" width="8.625" customWidth="1"/>
    <col min="11" max="15" width="6.625" customWidth="1"/>
    <col min="16" max="16" width="6.375" customWidth="1"/>
  </cols>
  <sheetData>
    <row r="1" spans="2:17" ht="18.75" customHeight="1" x14ac:dyDescent="0.4">
      <c r="B1" s="47">
        <v>2023</v>
      </c>
      <c r="C1" s="47"/>
      <c r="D1" s="55" t="s">
        <v>21</v>
      </c>
      <c r="E1" s="47">
        <v>12</v>
      </c>
      <c r="F1" s="47" t="s">
        <v>20</v>
      </c>
      <c r="G1" s="47"/>
      <c r="H1" s="21"/>
      <c r="I1" s="21"/>
    </row>
    <row r="2" spans="2:17" ht="19.5" customHeight="1" x14ac:dyDescent="0.4">
      <c r="B2" s="47"/>
      <c r="C2" s="47"/>
      <c r="D2" s="55"/>
      <c r="E2" s="47"/>
      <c r="F2" s="47"/>
      <c r="G2" s="47"/>
      <c r="H2" s="21"/>
      <c r="N2" s="17"/>
      <c r="O2" s="17"/>
    </row>
    <row r="4" spans="2:17" ht="19.5" thickBot="1" x14ac:dyDescent="0.45">
      <c r="B4" s="32" t="s">
        <v>0</v>
      </c>
      <c r="C4" s="33"/>
      <c r="D4" s="33"/>
      <c r="E4" s="33"/>
      <c r="F4" s="34"/>
      <c r="G4" s="35" t="s">
        <v>1</v>
      </c>
      <c r="H4" s="36"/>
      <c r="I4" s="37"/>
      <c r="J4" s="38" t="s">
        <v>2</v>
      </c>
      <c r="K4" s="39"/>
      <c r="L4" s="40"/>
      <c r="M4" s="26" t="s">
        <v>14</v>
      </c>
      <c r="N4" s="26"/>
      <c r="O4" s="26"/>
    </row>
    <row r="5" spans="2:17" ht="20.100000000000001" customHeight="1" thickTop="1" x14ac:dyDescent="0.4">
      <c r="B5" s="41" t="s">
        <v>17</v>
      </c>
      <c r="C5" s="42"/>
      <c r="D5" s="43"/>
      <c r="E5" s="44"/>
      <c r="F5" s="45"/>
      <c r="G5" s="1" t="s">
        <v>3</v>
      </c>
      <c r="H5" s="27">
        <f>SUM(H11:H41)</f>
        <v>189</v>
      </c>
      <c r="I5" s="28"/>
      <c r="J5" s="1" t="s">
        <v>3</v>
      </c>
      <c r="K5" s="27">
        <f>SUM(O11:O41)</f>
        <v>0</v>
      </c>
      <c r="L5" s="28"/>
      <c r="M5" s="1" t="s">
        <v>15</v>
      </c>
      <c r="N5" s="27">
        <f>SUM(P11:P41)</f>
        <v>-189</v>
      </c>
      <c r="O5" s="28"/>
    </row>
    <row r="6" spans="2:17" ht="20.100000000000001" customHeight="1" x14ac:dyDescent="0.4">
      <c r="B6" s="48" t="s">
        <v>4</v>
      </c>
      <c r="C6" s="49"/>
      <c r="D6" s="52"/>
      <c r="E6" s="53"/>
      <c r="F6" s="54"/>
      <c r="G6" s="3" t="s">
        <v>5</v>
      </c>
      <c r="H6" s="29">
        <f>COUNT(H11:H41)</f>
        <v>20</v>
      </c>
      <c r="I6" s="30"/>
      <c r="J6" s="3" t="s">
        <v>5</v>
      </c>
      <c r="K6" s="29">
        <f>COUNT(H11:H41)-COUNTA(Q11:Q41)</f>
        <v>20</v>
      </c>
      <c r="L6" s="30"/>
      <c r="M6" s="3" t="s">
        <v>16</v>
      </c>
      <c r="N6" s="29">
        <f>COUNTIF(P11:P41,"&gt;0")</f>
        <v>0</v>
      </c>
      <c r="O6" s="30"/>
    </row>
    <row r="7" spans="2:17" ht="12.95" customHeight="1" x14ac:dyDescent="0.4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7" ht="12.95" customHeight="1" x14ac:dyDescent="0.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>
        <v>1.0416666666666666E-2</v>
      </c>
    </row>
    <row r="9" spans="2:17" ht="20.100000000000001" customHeight="1" x14ac:dyDescent="0.4">
      <c r="B9" s="50" t="s">
        <v>6</v>
      </c>
      <c r="C9" s="50"/>
      <c r="D9" s="51" t="s">
        <v>1</v>
      </c>
      <c r="E9" s="51"/>
      <c r="F9" s="51"/>
      <c r="G9" s="51"/>
      <c r="H9" s="51"/>
      <c r="I9" s="46" t="s">
        <v>7</v>
      </c>
      <c r="J9" s="46"/>
      <c r="K9" s="31" t="s">
        <v>8</v>
      </c>
      <c r="L9" s="31"/>
      <c r="M9" s="31"/>
      <c r="N9" s="31"/>
      <c r="O9" s="31"/>
      <c r="P9" s="31"/>
      <c r="Q9" s="18" t="s">
        <v>18</v>
      </c>
    </row>
    <row r="10" spans="2:17" ht="20.100000000000001" customHeight="1" thickBot="1" x14ac:dyDescent="0.45">
      <c r="B10" s="5" t="s">
        <v>9</v>
      </c>
      <c r="C10" s="5" t="s">
        <v>10</v>
      </c>
      <c r="D10" s="5" t="s">
        <v>11</v>
      </c>
      <c r="E10" s="5" t="s">
        <v>12</v>
      </c>
      <c r="F10" s="6" t="s">
        <v>3</v>
      </c>
      <c r="G10" s="6" t="s">
        <v>13</v>
      </c>
      <c r="H10" s="7" t="s">
        <v>8</v>
      </c>
      <c r="I10" s="8" t="s">
        <v>11</v>
      </c>
      <c r="J10" s="9" t="s">
        <v>12</v>
      </c>
      <c r="K10" s="10" t="s">
        <v>11</v>
      </c>
      <c r="L10" s="6" t="s">
        <v>12</v>
      </c>
      <c r="M10" s="6" t="s">
        <v>3</v>
      </c>
      <c r="N10" s="6" t="s">
        <v>13</v>
      </c>
      <c r="O10" s="6" t="s">
        <v>8</v>
      </c>
      <c r="P10" s="7" t="s">
        <v>15</v>
      </c>
      <c r="Q10" s="5" t="s">
        <v>19</v>
      </c>
    </row>
    <row r="11" spans="2:17" ht="15.95" customHeight="1" thickTop="1" x14ac:dyDescent="0.4">
      <c r="B11" s="23">
        <f>DATE( $B$1, $E$1, ROW()-10)</f>
        <v>45261</v>
      </c>
      <c r="C11" s="25" t="str">
        <f>TEXT(B11,"aaa")</f>
        <v>金</v>
      </c>
      <c r="D11" s="11">
        <v>0.375</v>
      </c>
      <c r="E11" s="11">
        <v>0.83333333333333337</v>
      </c>
      <c r="F11" s="12">
        <f t="shared" ref="F11" si="0">IF(OR(D11="",E11=""),"",E11-D11)</f>
        <v>0.45833333333333337</v>
      </c>
      <c r="G11" s="13" t="str">
        <f t="shared" ref="G11" si="1">IF(OR(D11="",E11=""),"",IF(F11*24&gt;=8,"1:00",IF(F11*24&gt;6,"0:45",0)))</f>
        <v>1:00</v>
      </c>
      <c r="H11" s="14">
        <f t="shared" ref="H11" si="2">IF(G11="","",(F11-G11)*24)</f>
        <v>10</v>
      </c>
      <c r="I11" s="57"/>
      <c r="J11" s="58"/>
      <c r="K11" s="15" t="str">
        <f t="shared" ref="K11" si="3">IF(I11="","", CEILING(I11,$O$8))</f>
        <v/>
      </c>
      <c r="L11" s="15" t="str">
        <f t="shared" ref="L11" si="4">IF(J11="","", FLOOR(J11,$O$8))</f>
        <v/>
      </c>
      <c r="M11" s="12" t="str">
        <f t="shared" ref="M11" si="5">IF(OR(K11="",L11=""),"",L11-K11)</f>
        <v/>
      </c>
      <c r="N11" s="13" t="str">
        <f t="shared" ref="N11" si="6">IF(OR(K11="",L11=""),"",IF(M11*24&gt;=8,"1:00",IF(M11*24&gt;6,"0:45",0)))</f>
        <v/>
      </c>
      <c r="O11" s="16" t="str">
        <f t="shared" ref="O11" si="7">IF(N11="","",(M11-N11)*24)</f>
        <v/>
      </c>
      <c r="P11" s="20">
        <f t="shared" ref="P11:P41" si="8">IF(AND(O11="",H11=""),"",IF(O11="",H11*-1,O11-H11))</f>
        <v>-10</v>
      </c>
      <c r="Q11" s="19"/>
    </row>
    <row r="12" spans="2:17" ht="15.95" customHeight="1" x14ac:dyDescent="0.4">
      <c r="B12" s="23">
        <f t="shared" ref="B12:B38" si="9">DATE( $B$1, $E$1, ROW()-10)</f>
        <v>45262</v>
      </c>
      <c r="C12" s="25" t="str">
        <f t="shared" ref="C12:C41" si="10">TEXT(B12,"aaa")</f>
        <v>土</v>
      </c>
      <c r="D12" s="11"/>
      <c r="E12" s="11"/>
      <c r="F12" s="12" t="str">
        <f t="shared" ref="F12:F40" si="11">IF(OR(D12="",E12=""),"",E12-D12)</f>
        <v/>
      </c>
      <c r="G12" s="13" t="str">
        <f t="shared" ref="G12:G40" si="12">IF(OR(D12="",E12=""),"",IF(F12*24&gt;=8,"1:00",IF(F12*24&gt;6,"0:45",0)))</f>
        <v/>
      </c>
      <c r="H12" s="14" t="str">
        <f t="shared" ref="H12:H40" si="13">IF(G12="","",(F12-G12)*24)</f>
        <v/>
      </c>
      <c r="I12" s="57"/>
      <c r="J12" s="58"/>
      <c r="K12" s="15" t="str">
        <f t="shared" ref="K12:K40" si="14">IF(I12="","", CEILING(I12,$O$8))</f>
        <v/>
      </c>
      <c r="L12" s="15" t="str">
        <f t="shared" ref="L12:L40" si="15">IF(J12="","", FLOOR(J12,$O$8))</f>
        <v/>
      </c>
      <c r="M12" s="12" t="str">
        <f t="shared" ref="M12:M40" si="16">IF(OR(K12="",L12=""),"",L12-K12)</f>
        <v/>
      </c>
      <c r="N12" s="13" t="str">
        <f t="shared" ref="N12:N40" si="17">IF(OR(K12="",L12=""),"",IF(M12*24&gt;=8,"1:00",IF(M12*24&gt;6,"0:45",0)))</f>
        <v/>
      </c>
      <c r="O12" s="16" t="str">
        <f t="shared" ref="O12:O40" si="18">IF(N12="","",(M12-N12)*24)</f>
        <v/>
      </c>
      <c r="P12" s="20" t="str">
        <f t="shared" si="8"/>
        <v/>
      </c>
      <c r="Q12" s="18"/>
    </row>
    <row r="13" spans="2:17" ht="15.95" customHeight="1" x14ac:dyDescent="0.4">
      <c r="B13" s="23">
        <f t="shared" si="9"/>
        <v>45263</v>
      </c>
      <c r="C13" s="25" t="str">
        <f t="shared" si="10"/>
        <v>日</v>
      </c>
      <c r="D13" s="11"/>
      <c r="E13" s="11"/>
      <c r="F13" s="12" t="str">
        <f t="shared" si="11"/>
        <v/>
      </c>
      <c r="G13" s="13" t="str">
        <f t="shared" si="12"/>
        <v/>
      </c>
      <c r="H13" s="14" t="str">
        <f t="shared" si="13"/>
        <v/>
      </c>
      <c r="I13" s="57"/>
      <c r="J13" s="58"/>
      <c r="K13" s="15" t="str">
        <f t="shared" si="14"/>
        <v/>
      </c>
      <c r="L13" s="15" t="str">
        <f t="shared" si="15"/>
        <v/>
      </c>
      <c r="M13" s="12" t="str">
        <f t="shared" si="16"/>
        <v/>
      </c>
      <c r="N13" s="13" t="str">
        <f t="shared" si="17"/>
        <v/>
      </c>
      <c r="O13" s="16" t="str">
        <f t="shared" si="18"/>
        <v/>
      </c>
      <c r="P13" s="20" t="str">
        <f t="shared" si="8"/>
        <v/>
      </c>
      <c r="Q13" s="18"/>
    </row>
    <row r="14" spans="2:17" ht="15.95" customHeight="1" x14ac:dyDescent="0.4">
      <c r="B14" s="23">
        <f t="shared" si="9"/>
        <v>45264</v>
      </c>
      <c r="C14" s="25" t="str">
        <f t="shared" si="10"/>
        <v>月</v>
      </c>
      <c r="D14" s="11">
        <v>0.375</v>
      </c>
      <c r="E14" s="11">
        <v>0.83333333333333337</v>
      </c>
      <c r="F14" s="12">
        <f t="shared" ref="F14" si="19">IF(OR(D14="",E14=""),"",E14-D14)</f>
        <v>0.45833333333333337</v>
      </c>
      <c r="G14" s="13" t="str">
        <f t="shared" ref="G14" si="20">IF(OR(D14="",E14=""),"",IF(F14*24&gt;=8,"1:00",IF(F14*24&gt;6,"0:45",0)))</f>
        <v>1:00</v>
      </c>
      <c r="H14" s="14">
        <f t="shared" ref="H14" si="21">IF(G14="","",(F14-G14)*24)</f>
        <v>10</v>
      </c>
      <c r="I14" s="57"/>
      <c r="J14" s="58"/>
      <c r="K14" s="15" t="str">
        <f t="shared" si="14"/>
        <v/>
      </c>
      <c r="L14" s="15" t="str">
        <f t="shared" si="15"/>
        <v/>
      </c>
      <c r="M14" s="12" t="str">
        <f t="shared" si="16"/>
        <v/>
      </c>
      <c r="N14" s="13" t="str">
        <f t="shared" si="17"/>
        <v/>
      </c>
      <c r="O14" s="16" t="str">
        <f t="shared" si="18"/>
        <v/>
      </c>
      <c r="P14" s="20">
        <f t="shared" si="8"/>
        <v>-10</v>
      </c>
      <c r="Q14" s="18"/>
    </row>
    <row r="15" spans="2:17" ht="15.95" customHeight="1" x14ac:dyDescent="0.4">
      <c r="B15" s="23">
        <f t="shared" si="9"/>
        <v>45265</v>
      </c>
      <c r="C15" s="25" t="str">
        <f t="shared" si="10"/>
        <v>火</v>
      </c>
      <c r="D15" s="11">
        <v>0.375</v>
      </c>
      <c r="E15" s="11">
        <v>0.79166666666666663</v>
      </c>
      <c r="F15" s="12">
        <f t="shared" ref="F15:F17" si="22">IF(OR(D15="",E15=""),"",E15-D15)</f>
        <v>0.41666666666666663</v>
      </c>
      <c r="G15" s="13" t="str">
        <f t="shared" ref="G15:G17" si="23">IF(OR(D15="",E15=""),"",IF(F15*24&gt;=8,"1:00",IF(F15*24&gt;6,"0:45",0)))</f>
        <v>1:00</v>
      </c>
      <c r="H15" s="14">
        <f t="shared" ref="H15:H17" si="24">IF(G15="","",(F15-G15)*24)</f>
        <v>8.9999999999999982</v>
      </c>
      <c r="I15" s="57"/>
      <c r="J15" s="58"/>
      <c r="K15" s="15" t="str">
        <f t="shared" si="14"/>
        <v/>
      </c>
      <c r="L15" s="15" t="str">
        <f t="shared" si="15"/>
        <v/>
      </c>
      <c r="M15" s="12" t="str">
        <f t="shared" si="16"/>
        <v/>
      </c>
      <c r="N15" s="13" t="str">
        <f t="shared" si="17"/>
        <v/>
      </c>
      <c r="O15" s="16" t="str">
        <f t="shared" si="18"/>
        <v/>
      </c>
      <c r="P15" s="20">
        <f t="shared" si="8"/>
        <v>-8.9999999999999982</v>
      </c>
      <c r="Q15" s="18"/>
    </row>
    <row r="16" spans="2:17" ht="15.95" customHeight="1" x14ac:dyDescent="0.4">
      <c r="B16" s="23">
        <f t="shared" si="9"/>
        <v>45266</v>
      </c>
      <c r="C16" s="25" t="str">
        <f t="shared" si="10"/>
        <v>水</v>
      </c>
      <c r="D16" s="11">
        <v>0.375</v>
      </c>
      <c r="E16" s="11">
        <v>0.79166666666666663</v>
      </c>
      <c r="F16" s="12">
        <f t="shared" si="22"/>
        <v>0.41666666666666663</v>
      </c>
      <c r="G16" s="13" t="str">
        <f t="shared" si="23"/>
        <v>1:00</v>
      </c>
      <c r="H16" s="14">
        <f t="shared" si="24"/>
        <v>8.9999999999999982</v>
      </c>
      <c r="I16" s="57"/>
      <c r="J16" s="58"/>
      <c r="K16" s="15" t="str">
        <f t="shared" si="14"/>
        <v/>
      </c>
      <c r="L16" s="15" t="str">
        <f t="shared" si="15"/>
        <v/>
      </c>
      <c r="M16" s="12" t="str">
        <f t="shared" si="16"/>
        <v/>
      </c>
      <c r="N16" s="13" t="str">
        <f t="shared" si="17"/>
        <v/>
      </c>
      <c r="O16" s="16" t="str">
        <f t="shared" si="18"/>
        <v/>
      </c>
      <c r="P16" s="20">
        <f t="shared" si="8"/>
        <v>-8.9999999999999982</v>
      </c>
      <c r="Q16" s="18"/>
    </row>
    <row r="17" spans="2:17" ht="15.95" customHeight="1" x14ac:dyDescent="0.4">
      <c r="B17" s="23">
        <f t="shared" si="9"/>
        <v>45267</v>
      </c>
      <c r="C17" s="25" t="str">
        <f t="shared" si="10"/>
        <v>木</v>
      </c>
      <c r="D17" s="11">
        <v>0.375</v>
      </c>
      <c r="E17" s="11">
        <v>0.79166666666666663</v>
      </c>
      <c r="F17" s="12">
        <f t="shared" si="22"/>
        <v>0.41666666666666663</v>
      </c>
      <c r="G17" s="13" t="str">
        <f t="shared" si="23"/>
        <v>1:00</v>
      </c>
      <c r="H17" s="14">
        <f t="shared" si="24"/>
        <v>8.9999999999999982</v>
      </c>
      <c r="I17" s="57"/>
      <c r="J17" s="58"/>
      <c r="K17" s="15" t="str">
        <f t="shared" ref="K17:K18" si="25">IF(I17="","", CEILING(I17,$O$8))</f>
        <v/>
      </c>
      <c r="L17" s="15" t="str">
        <f t="shared" ref="L17:L18" si="26">IF(J17="","", FLOOR(J17,$O$8))</f>
        <v/>
      </c>
      <c r="M17" s="12" t="str">
        <f t="shared" ref="M17:M18" si="27">IF(OR(K17="",L17=""),"",L17-K17)</f>
        <v/>
      </c>
      <c r="N17" s="13" t="str">
        <f t="shared" ref="N17:N18" si="28">IF(OR(K17="",L17=""),"",IF(M17*24&gt;=8,"1:00",IF(M17*24&gt;6,"0:45",0)))</f>
        <v/>
      </c>
      <c r="O17" s="16" t="str">
        <f t="shared" ref="O17:O18" si="29">IF(N17="","",(M17-N17)*24)</f>
        <v/>
      </c>
      <c r="P17" s="20">
        <f t="shared" si="8"/>
        <v>-8.9999999999999982</v>
      </c>
      <c r="Q17" s="18"/>
    </row>
    <row r="18" spans="2:17" ht="15.95" customHeight="1" x14ac:dyDescent="0.4">
      <c r="B18" s="23">
        <f t="shared" si="9"/>
        <v>45268</v>
      </c>
      <c r="C18" s="25" t="str">
        <f t="shared" si="10"/>
        <v>金</v>
      </c>
      <c r="D18" s="11">
        <v>0.375</v>
      </c>
      <c r="E18" s="11">
        <v>0.79166666666666663</v>
      </c>
      <c r="F18" s="12">
        <f t="shared" ref="F18" si="30">IF(OR(D18="",E18=""),"",E18-D18)</f>
        <v>0.41666666666666663</v>
      </c>
      <c r="G18" s="13" t="str">
        <f t="shared" ref="G18" si="31">IF(OR(D18="",E18=""),"",IF(F18*24&gt;=8,"1:00",IF(F18*24&gt;6,"0:45",0)))</f>
        <v>1:00</v>
      </c>
      <c r="H18" s="14">
        <f t="shared" ref="H18" si="32">IF(G18="","",(F18-G18)*24)</f>
        <v>8.9999999999999982</v>
      </c>
      <c r="I18" s="57"/>
      <c r="J18" s="58"/>
      <c r="K18" s="15" t="str">
        <f t="shared" si="25"/>
        <v/>
      </c>
      <c r="L18" s="15" t="str">
        <f t="shared" si="26"/>
        <v/>
      </c>
      <c r="M18" s="12" t="str">
        <f t="shared" si="27"/>
        <v/>
      </c>
      <c r="N18" s="13" t="str">
        <f t="shared" si="28"/>
        <v/>
      </c>
      <c r="O18" s="16" t="str">
        <f t="shared" si="29"/>
        <v/>
      </c>
      <c r="P18" s="20">
        <f t="shared" si="8"/>
        <v>-8.9999999999999982</v>
      </c>
      <c r="Q18" s="18"/>
    </row>
    <row r="19" spans="2:17" ht="15.95" customHeight="1" x14ac:dyDescent="0.4">
      <c r="B19" s="23">
        <f t="shared" si="9"/>
        <v>45269</v>
      </c>
      <c r="C19" s="25" t="str">
        <f t="shared" si="10"/>
        <v>土</v>
      </c>
      <c r="D19" s="11"/>
      <c r="E19" s="11"/>
      <c r="F19" s="12" t="str">
        <f t="shared" si="11"/>
        <v/>
      </c>
      <c r="G19" s="13" t="str">
        <f t="shared" si="12"/>
        <v/>
      </c>
      <c r="H19" s="14" t="str">
        <f t="shared" si="13"/>
        <v/>
      </c>
      <c r="I19" s="57"/>
      <c r="J19" s="58"/>
      <c r="K19" s="15" t="str">
        <f t="shared" si="14"/>
        <v/>
      </c>
      <c r="L19" s="15" t="str">
        <f t="shared" si="15"/>
        <v/>
      </c>
      <c r="M19" s="12" t="str">
        <f t="shared" si="16"/>
        <v/>
      </c>
      <c r="N19" s="13" t="str">
        <f t="shared" si="17"/>
        <v/>
      </c>
      <c r="O19" s="16" t="str">
        <f t="shared" si="18"/>
        <v/>
      </c>
      <c r="P19" s="20" t="str">
        <f t="shared" si="8"/>
        <v/>
      </c>
      <c r="Q19" s="18"/>
    </row>
    <row r="20" spans="2:17" ht="15.95" customHeight="1" x14ac:dyDescent="0.4">
      <c r="B20" s="23">
        <f t="shared" si="9"/>
        <v>45270</v>
      </c>
      <c r="C20" s="25" t="str">
        <f t="shared" si="10"/>
        <v>日</v>
      </c>
      <c r="D20" s="11"/>
      <c r="E20" s="11"/>
      <c r="F20" s="12" t="str">
        <f t="shared" ref="F20" si="33">IF(OR(D20="",E20=""),"",E20-D20)</f>
        <v/>
      </c>
      <c r="G20" s="13" t="str">
        <f t="shared" ref="G20" si="34">IF(OR(D20="",E20=""),"",IF(F20*24&gt;=8,"1:00",IF(F20*24&gt;6,"0:45",0)))</f>
        <v/>
      </c>
      <c r="H20" s="14" t="str">
        <f t="shared" ref="H20" si="35">IF(G20="","",(F20-G20)*24)</f>
        <v/>
      </c>
      <c r="I20" s="57"/>
      <c r="J20" s="58"/>
      <c r="K20" s="15" t="str">
        <f t="shared" ref="K20:K21" si="36">IF(I20="","", CEILING(I20,$O$8))</f>
        <v/>
      </c>
      <c r="L20" s="15" t="str">
        <f t="shared" ref="L20:L21" si="37">IF(J20="","", FLOOR(J20,$O$8))</f>
        <v/>
      </c>
      <c r="M20" s="12" t="str">
        <f t="shared" ref="M20:M21" si="38">IF(OR(K20="",L20=""),"",L20-K20)</f>
        <v/>
      </c>
      <c r="N20" s="13" t="str">
        <f t="shared" ref="N20:N21" si="39">IF(OR(K20="",L20=""),"",IF(M20*24&gt;=8,"1:00",IF(M20*24&gt;6,"0:45",0)))</f>
        <v/>
      </c>
      <c r="O20" s="16" t="str">
        <f t="shared" ref="O20:O21" si="40">IF(N20="","",(M20-N20)*24)</f>
        <v/>
      </c>
      <c r="P20" s="20" t="str">
        <f t="shared" si="8"/>
        <v/>
      </c>
      <c r="Q20" s="18"/>
    </row>
    <row r="21" spans="2:17" ht="15.95" customHeight="1" x14ac:dyDescent="0.4">
      <c r="B21" s="23">
        <f t="shared" si="9"/>
        <v>45271</v>
      </c>
      <c r="C21" s="25" t="str">
        <f t="shared" si="10"/>
        <v>月</v>
      </c>
      <c r="D21" s="11">
        <v>0.375</v>
      </c>
      <c r="E21" s="11">
        <v>0.83333333333333337</v>
      </c>
      <c r="F21" s="12">
        <f t="shared" ref="F21:F24" si="41">IF(OR(D21="",E21=""),"",E21-D21)</f>
        <v>0.45833333333333337</v>
      </c>
      <c r="G21" s="13" t="str">
        <f t="shared" ref="G21:G24" si="42">IF(OR(D21="",E21=""),"",IF(F21*24&gt;=8,"1:00",IF(F21*24&gt;6,"0:45",0)))</f>
        <v>1:00</v>
      </c>
      <c r="H21" s="56">
        <f t="shared" ref="H21:H24" si="43">IF(G21="","",(F21-G21)*24)</f>
        <v>10</v>
      </c>
      <c r="I21" s="59"/>
      <c r="J21" s="58"/>
      <c r="K21" s="15" t="str">
        <f t="shared" si="36"/>
        <v/>
      </c>
      <c r="L21" s="15" t="str">
        <f t="shared" si="37"/>
        <v/>
      </c>
      <c r="M21" s="12" t="str">
        <f t="shared" si="38"/>
        <v/>
      </c>
      <c r="N21" s="13" t="str">
        <f t="shared" si="39"/>
        <v/>
      </c>
      <c r="O21" s="16" t="str">
        <f t="shared" si="40"/>
        <v/>
      </c>
      <c r="P21" s="20">
        <f t="shared" si="8"/>
        <v>-10</v>
      </c>
      <c r="Q21" s="18"/>
    </row>
    <row r="22" spans="2:17" ht="15.95" customHeight="1" x14ac:dyDescent="0.4">
      <c r="B22" s="23">
        <f t="shared" si="9"/>
        <v>45272</v>
      </c>
      <c r="C22" s="25" t="str">
        <f t="shared" si="10"/>
        <v>火</v>
      </c>
      <c r="D22" s="11">
        <v>0.375</v>
      </c>
      <c r="E22" s="11">
        <v>0.79166666666666663</v>
      </c>
      <c r="F22" s="12">
        <f t="shared" si="41"/>
        <v>0.41666666666666663</v>
      </c>
      <c r="G22" s="13" t="str">
        <f t="shared" si="42"/>
        <v>1:00</v>
      </c>
      <c r="H22" s="14">
        <f t="shared" si="43"/>
        <v>8.9999999999999982</v>
      </c>
      <c r="I22" s="57"/>
      <c r="J22" s="58"/>
      <c r="K22" s="15" t="str">
        <f t="shared" si="14"/>
        <v/>
      </c>
      <c r="L22" s="15" t="str">
        <f t="shared" si="15"/>
        <v/>
      </c>
      <c r="M22" s="12" t="str">
        <f t="shared" si="16"/>
        <v/>
      </c>
      <c r="N22" s="13" t="str">
        <f t="shared" si="17"/>
        <v/>
      </c>
      <c r="O22" s="16" t="str">
        <f t="shared" si="18"/>
        <v/>
      </c>
      <c r="P22" s="20">
        <f t="shared" si="8"/>
        <v>-8.9999999999999982</v>
      </c>
      <c r="Q22" s="18"/>
    </row>
    <row r="23" spans="2:17" ht="15.95" customHeight="1" x14ac:dyDescent="0.4">
      <c r="B23" s="23">
        <f t="shared" si="9"/>
        <v>45273</v>
      </c>
      <c r="C23" s="25" t="str">
        <f t="shared" si="10"/>
        <v>水</v>
      </c>
      <c r="D23" s="11">
        <v>0.375</v>
      </c>
      <c r="E23" s="11">
        <v>0.79166666666666663</v>
      </c>
      <c r="F23" s="12">
        <f t="shared" si="41"/>
        <v>0.41666666666666663</v>
      </c>
      <c r="G23" s="13" t="str">
        <f t="shared" si="42"/>
        <v>1:00</v>
      </c>
      <c r="H23" s="14">
        <f t="shared" si="43"/>
        <v>8.9999999999999982</v>
      </c>
      <c r="I23" s="57"/>
      <c r="J23" s="58"/>
      <c r="K23" s="15" t="str">
        <f t="shared" si="14"/>
        <v/>
      </c>
      <c r="L23" s="15" t="str">
        <f t="shared" si="15"/>
        <v/>
      </c>
      <c r="M23" s="12" t="str">
        <f t="shared" si="16"/>
        <v/>
      </c>
      <c r="N23" s="13" t="str">
        <f t="shared" si="17"/>
        <v/>
      </c>
      <c r="O23" s="16" t="str">
        <f t="shared" si="18"/>
        <v/>
      </c>
      <c r="P23" s="20">
        <f t="shared" si="8"/>
        <v>-8.9999999999999982</v>
      </c>
      <c r="Q23" s="18"/>
    </row>
    <row r="24" spans="2:17" ht="15.95" customHeight="1" x14ac:dyDescent="0.4">
      <c r="B24" s="23">
        <f t="shared" si="9"/>
        <v>45274</v>
      </c>
      <c r="C24" s="25" t="str">
        <f t="shared" si="10"/>
        <v>木</v>
      </c>
      <c r="D24" s="11">
        <v>0.375</v>
      </c>
      <c r="E24" s="11">
        <v>0.79166666666666663</v>
      </c>
      <c r="F24" s="12">
        <f t="shared" si="41"/>
        <v>0.41666666666666663</v>
      </c>
      <c r="G24" s="13" t="str">
        <f t="shared" si="42"/>
        <v>1:00</v>
      </c>
      <c r="H24" s="14">
        <f t="shared" si="43"/>
        <v>8.9999999999999982</v>
      </c>
      <c r="I24" s="57"/>
      <c r="J24" s="58"/>
      <c r="K24" s="15" t="str">
        <f t="shared" ref="K24:K25" si="44">IF(I24="","", CEILING(I24,$O$8))</f>
        <v/>
      </c>
      <c r="L24" s="15" t="str">
        <f t="shared" ref="L24:L25" si="45">IF(J24="","", FLOOR(J24,$O$8))</f>
        <v/>
      </c>
      <c r="M24" s="12" t="str">
        <f t="shared" ref="M24:M25" si="46">IF(OR(K24="",L24=""),"",L24-K24)</f>
        <v/>
      </c>
      <c r="N24" s="13" t="str">
        <f t="shared" ref="N24:N25" si="47">IF(OR(K24="",L24=""),"",IF(M24*24&gt;=8,"1:00",IF(M24*24&gt;6,"0:45",0)))</f>
        <v/>
      </c>
      <c r="O24" s="16" t="str">
        <f t="shared" ref="O24:O25" si="48">IF(N24="","",(M24-N24)*24)</f>
        <v/>
      </c>
      <c r="P24" s="20">
        <f t="shared" si="8"/>
        <v>-8.9999999999999982</v>
      </c>
      <c r="Q24" s="18"/>
    </row>
    <row r="25" spans="2:17" ht="15.95" customHeight="1" x14ac:dyDescent="0.4">
      <c r="B25" s="23">
        <f t="shared" si="9"/>
        <v>45275</v>
      </c>
      <c r="C25" s="25" t="str">
        <f t="shared" si="10"/>
        <v>金</v>
      </c>
      <c r="D25" s="11">
        <v>0.375</v>
      </c>
      <c r="E25" s="11">
        <v>0.79166666666666663</v>
      </c>
      <c r="F25" s="12">
        <f t="shared" ref="F25" si="49">IF(OR(D25="",E25=""),"",E25-D25)</f>
        <v>0.41666666666666663</v>
      </c>
      <c r="G25" s="13" t="str">
        <f t="shared" ref="G25" si="50">IF(OR(D25="",E25=""),"",IF(F25*24&gt;=8,"1:00",IF(F25*24&gt;6,"0:45",0)))</f>
        <v>1:00</v>
      </c>
      <c r="H25" s="14">
        <f t="shared" ref="H25" si="51">IF(G25="","",(F25-G25)*24)</f>
        <v>8.9999999999999982</v>
      </c>
      <c r="I25" s="57"/>
      <c r="J25" s="58"/>
      <c r="K25" s="15" t="str">
        <f t="shared" si="44"/>
        <v/>
      </c>
      <c r="L25" s="15" t="str">
        <f t="shared" si="45"/>
        <v/>
      </c>
      <c r="M25" s="12" t="str">
        <f t="shared" si="46"/>
        <v/>
      </c>
      <c r="N25" s="13" t="str">
        <f t="shared" si="47"/>
        <v/>
      </c>
      <c r="O25" s="16" t="str">
        <f t="shared" si="48"/>
        <v/>
      </c>
      <c r="P25" s="20">
        <f t="shared" si="8"/>
        <v>-8.9999999999999982</v>
      </c>
      <c r="Q25" s="18"/>
    </row>
    <row r="26" spans="2:17" ht="15.95" customHeight="1" x14ac:dyDescent="0.4">
      <c r="B26" s="23">
        <f t="shared" si="9"/>
        <v>45276</v>
      </c>
      <c r="C26" s="25" t="str">
        <f t="shared" si="10"/>
        <v>土</v>
      </c>
      <c r="D26" s="11"/>
      <c r="E26" s="11"/>
      <c r="F26" s="12" t="str">
        <f t="shared" si="11"/>
        <v/>
      </c>
      <c r="G26" s="13" t="str">
        <f t="shared" si="12"/>
        <v/>
      </c>
      <c r="H26" s="14" t="str">
        <f t="shared" si="13"/>
        <v/>
      </c>
      <c r="I26" s="57"/>
      <c r="J26" s="58"/>
      <c r="K26" s="15" t="str">
        <f t="shared" si="14"/>
        <v/>
      </c>
      <c r="L26" s="15" t="str">
        <f t="shared" si="15"/>
        <v/>
      </c>
      <c r="M26" s="12" t="str">
        <f t="shared" si="16"/>
        <v/>
      </c>
      <c r="N26" s="13" t="str">
        <f t="shared" si="17"/>
        <v/>
      </c>
      <c r="O26" s="16" t="str">
        <f t="shared" si="18"/>
        <v/>
      </c>
      <c r="P26" s="20" t="str">
        <f t="shared" si="8"/>
        <v/>
      </c>
      <c r="Q26" s="18"/>
    </row>
    <row r="27" spans="2:17" ht="15.95" customHeight="1" x14ac:dyDescent="0.4">
      <c r="B27" s="23">
        <f t="shared" si="9"/>
        <v>45277</v>
      </c>
      <c r="C27" s="25" t="str">
        <f t="shared" si="10"/>
        <v>日</v>
      </c>
      <c r="D27" s="11"/>
      <c r="E27" s="11"/>
      <c r="F27" s="12" t="str">
        <f t="shared" ref="F27:F30" si="52">IF(OR(D27="",E27=""),"",E27-D27)</f>
        <v/>
      </c>
      <c r="G27" s="13" t="str">
        <f t="shared" ref="G27:G30" si="53">IF(OR(D27="",E27=""),"",IF(F27*24&gt;=8,"1:00",IF(F27*24&gt;6,"0:45",0)))</f>
        <v/>
      </c>
      <c r="H27" s="14" t="str">
        <f t="shared" ref="H27:H30" si="54">IF(G27="","",(F27-G27)*24)</f>
        <v/>
      </c>
      <c r="I27" s="57"/>
      <c r="J27" s="58"/>
      <c r="K27" s="15" t="str">
        <f t="shared" ref="K27:K28" si="55">IF(I27="","", CEILING(I27,$O$8))</f>
        <v/>
      </c>
      <c r="L27" s="15" t="str">
        <f t="shared" ref="L27:L28" si="56">IF(J27="","", FLOOR(J27,$O$8))</f>
        <v/>
      </c>
      <c r="M27" s="12" t="str">
        <f t="shared" ref="M27:M28" si="57">IF(OR(K27="",L27=""),"",L27-K27)</f>
        <v/>
      </c>
      <c r="N27" s="13" t="str">
        <f t="shared" ref="N27:N28" si="58">IF(OR(K27="",L27=""),"",IF(M27*24&gt;=8,"1:00",IF(M27*24&gt;6,"0:45",0)))</f>
        <v/>
      </c>
      <c r="O27" s="16" t="str">
        <f t="shared" ref="O27:O28" si="59">IF(N27="","",(M27-N27)*24)</f>
        <v/>
      </c>
      <c r="P27" s="20" t="str">
        <f t="shared" si="8"/>
        <v/>
      </c>
      <c r="Q27" s="18"/>
    </row>
    <row r="28" spans="2:17" ht="15.95" customHeight="1" x14ac:dyDescent="0.4">
      <c r="B28" s="23">
        <f t="shared" si="9"/>
        <v>45278</v>
      </c>
      <c r="C28" s="25" t="str">
        <f t="shared" si="10"/>
        <v>月</v>
      </c>
      <c r="D28" s="11">
        <v>0.375</v>
      </c>
      <c r="E28" s="11">
        <v>0.83333333333333337</v>
      </c>
      <c r="F28" s="12">
        <f t="shared" si="52"/>
        <v>0.45833333333333337</v>
      </c>
      <c r="G28" s="13" t="str">
        <f t="shared" si="53"/>
        <v>1:00</v>
      </c>
      <c r="H28" s="14">
        <f t="shared" si="54"/>
        <v>10</v>
      </c>
      <c r="I28" s="57"/>
      <c r="J28" s="58"/>
      <c r="K28" s="15" t="str">
        <f t="shared" si="55"/>
        <v/>
      </c>
      <c r="L28" s="15" t="str">
        <f t="shared" si="56"/>
        <v/>
      </c>
      <c r="M28" s="12" t="str">
        <f t="shared" si="57"/>
        <v/>
      </c>
      <c r="N28" s="13" t="str">
        <f t="shared" si="58"/>
        <v/>
      </c>
      <c r="O28" s="16" t="str">
        <f t="shared" si="59"/>
        <v/>
      </c>
      <c r="P28" s="20">
        <f t="shared" si="8"/>
        <v>-10</v>
      </c>
      <c r="Q28" s="18"/>
    </row>
    <row r="29" spans="2:17" ht="15.95" customHeight="1" x14ac:dyDescent="0.4">
      <c r="B29" s="23">
        <f t="shared" si="9"/>
        <v>45279</v>
      </c>
      <c r="C29" s="25" t="str">
        <f t="shared" si="10"/>
        <v>火</v>
      </c>
      <c r="D29" s="11">
        <v>0.375</v>
      </c>
      <c r="E29" s="11">
        <v>0.79166666666666663</v>
      </c>
      <c r="F29" s="12">
        <f t="shared" si="52"/>
        <v>0.41666666666666663</v>
      </c>
      <c r="G29" s="13" t="str">
        <f t="shared" si="53"/>
        <v>1:00</v>
      </c>
      <c r="H29" s="14">
        <f t="shared" si="54"/>
        <v>8.9999999999999982</v>
      </c>
      <c r="I29" s="57"/>
      <c r="J29" s="58"/>
      <c r="K29" s="15" t="str">
        <f t="shared" si="14"/>
        <v/>
      </c>
      <c r="L29" s="15" t="str">
        <f t="shared" si="15"/>
        <v/>
      </c>
      <c r="M29" s="12" t="str">
        <f t="shared" si="16"/>
        <v/>
      </c>
      <c r="N29" s="13" t="str">
        <f t="shared" si="17"/>
        <v/>
      </c>
      <c r="O29" s="16" t="str">
        <f t="shared" si="18"/>
        <v/>
      </c>
      <c r="P29" s="20">
        <f t="shared" si="8"/>
        <v>-8.9999999999999982</v>
      </c>
      <c r="Q29" s="18"/>
    </row>
    <row r="30" spans="2:17" ht="15.95" customHeight="1" x14ac:dyDescent="0.4">
      <c r="B30" s="23">
        <f t="shared" si="9"/>
        <v>45280</v>
      </c>
      <c r="C30" s="25" t="str">
        <f t="shared" si="10"/>
        <v>水</v>
      </c>
      <c r="D30" s="11">
        <v>0.375</v>
      </c>
      <c r="E30" s="11">
        <v>0.79166666666666663</v>
      </c>
      <c r="F30" s="12">
        <f t="shared" si="52"/>
        <v>0.41666666666666663</v>
      </c>
      <c r="G30" s="13" t="str">
        <f t="shared" si="53"/>
        <v>1:00</v>
      </c>
      <c r="H30" s="14">
        <f t="shared" si="54"/>
        <v>8.9999999999999982</v>
      </c>
      <c r="I30" s="57"/>
      <c r="J30" s="58"/>
      <c r="K30" s="15" t="str">
        <f t="shared" si="14"/>
        <v/>
      </c>
      <c r="L30" s="15" t="str">
        <f t="shared" si="15"/>
        <v/>
      </c>
      <c r="M30" s="12" t="str">
        <f t="shared" si="16"/>
        <v/>
      </c>
      <c r="N30" s="13" t="str">
        <f t="shared" si="17"/>
        <v/>
      </c>
      <c r="O30" s="16" t="str">
        <f t="shared" si="18"/>
        <v/>
      </c>
      <c r="P30" s="20">
        <f t="shared" si="8"/>
        <v>-8.9999999999999982</v>
      </c>
      <c r="Q30" s="18"/>
    </row>
    <row r="31" spans="2:17" ht="15.95" customHeight="1" x14ac:dyDescent="0.4">
      <c r="B31" s="23">
        <f t="shared" si="9"/>
        <v>45281</v>
      </c>
      <c r="C31" s="25" t="str">
        <f t="shared" si="10"/>
        <v>木</v>
      </c>
      <c r="D31" s="11">
        <v>0.375</v>
      </c>
      <c r="E31" s="11">
        <v>0.79166666666666663</v>
      </c>
      <c r="F31" s="12">
        <f t="shared" ref="F31" si="60">IF(OR(D31="",E31=""),"",E31-D31)</f>
        <v>0.41666666666666663</v>
      </c>
      <c r="G31" s="13" t="str">
        <f t="shared" ref="G31" si="61">IF(OR(D31="",E31=""),"",IF(F31*24&gt;=8,"1:00",IF(F31*24&gt;6,"0:45",0)))</f>
        <v>1:00</v>
      </c>
      <c r="H31" s="14">
        <f t="shared" ref="H31" si="62">IF(G31="","",(F31-G31)*24)</f>
        <v>8.9999999999999982</v>
      </c>
      <c r="I31" s="57"/>
      <c r="J31" s="58"/>
      <c r="K31" s="15" t="str">
        <f t="shared" ref="K31:K32" si="63">IF(I31="","", CEILING(I31,$O$8))</f>
        <v/>
      </c>
      <c r="L31" s="15" t="str">
        <f t="shared" ref="L31:L32" si="64">IF(J31="","", FLOOR(J31,$O$8))</f>
        <v/>
      </c>
      <c r="M31" s="12" t="str">
        <f t="shared" ref="M31:M32" si="65">IF(OR(K31="",L31=""),"",L31-K31)</f>
        <v/>
      </c>
      <c r="N31" s="13" t="str">
        <f t="shared" ref="N31:N32" si="66">IF(OR(K31="",L31=""),"",IF(M31*24&gt;=8,"1:00",IF(M31*24&gt;6,"0:45",0)))</f>
        <v/>
      </c>
      <c r="O31" s="16" t="str">
        <f t="shared" ref="O31:O32" si="67">IF(N31="","",(M31-N31)*24)</f>
        <v/>
      </c>
      <c r="P31" s="20">
        <f t="shared" si="8"/>
        <v>-8.9999999999999982</v>
      </c>
      <c r="Q31" s="18"/>
    </row>
    <row r="32" spans="2:17" ht="15.95" customHeight="1" x14ac:dyDescent="0.4">
      <c r="B32" s="23">
        <f t="shared" si="9"/>
        <v>45282</v>
      </c>
      <c r="C32" s="25" t="str">
        <f t="shared" si="10"/>
        <v>金</v>
      </c>
      <c r="D32" s="11">
        <v>0.375</v>
      </c>
      <c r="E32" s="11">
        <v>0.83333333333333337</v>
      </c>
      <c r="F32" s="12">
        <f t="shared" ref="F32" si="68">IF(OR(D32="",E32=""),"",E32-D32)</f>
        <v>0.45833333333333337</v>
      </c>
      <c r="G32" s="13" t="str">
        <f t="shared" ref="G32" si="69">IF(OR(D32="",E32=""),"",IF(F32*24&gt;=8,"1:00",IF(F32*24&gt;6,"0:45",0)))</f>
        <v>1:00</v>
      </c>
      <c r="H32" s="14">
        <f t="shared" ref="H32" si="70">IF(G32="","",(F32-G32)*24)</f>
        <v>10</v>
      </c>
      <c r="I32" s="60"/>
      <c r="J32" s="61"/>
      <c r="K32" s="15" t="str">
        <f t="shared" si="63"/>
        <v/>
      </c>
      <c r="L32" s="15" t="str">
        <f t="shared" si="64"/>
        <v/>
      </c>
      <c r="M32" s="12" t="str">
        <f t="shared" si="65"/>
        <v/>
      </c>
      <c r="N32" s="13" t="str">
        <f t="shared" si="66"/>
        <v/>
      </c>
      <c r="O32" s="16" t="str">
        <f t="shared" si="67"/>
        <v/>
      </c>
      <c r="P32" s="20">
        <f t="shared" si="8"/>
        <v>-10</v>
      </c>
      <c r="Q32" s="18"/>
    </row>
    <row r="33" spans="2:17" ht="15.95" customHeight="1" x14ac:dyDescent="0.4">
      <c r="B33" s="23">
        <f t="shared" si="9"/>
        <v>45283</v>
      </c>
      <c r="C33" s="25" t="str">
        <f t="shared" si="10"/>
        <v>土</v>
      </c>
      <c r="D33" s="11"/>
      <c r="E33" s="11"/>
      <c r="F33" s="12" t="str">
        <f t="shared" si="11"/>
        <v/>
      </c>
      <c r="G33" s="13" t="str">
        <f t="shared" si="12"/>
        <v/>
      </c>
      <c r="H33" s="14" t="str">
        <f t="shared" si="13"/>
        <v/>
      </c>
      <c r="I33" s="57"/>
      <c r="J33" s="58"/>
      <c r="K33" s="15" t="str">
        <f t="shared" si="14"/>
        <v/>
      </c>
      <c r="L33" s="15" t="str">
        <f t="shared" si="15"/>
        <v/>
      </c>
      <c r="M33" s="12" t="str">
        <f t="shared" si="16"/>
        <v/>
      </c>
      <c r="N33" s="13" t="str">
        <f t="shared" si="17"/>
        <v/>
      </c>
      <c r="O33" s="16" t="str">
        <f t="shared" si="18"/>
        <v/>
      </c>
      <c r="P33" s="20" t="str">
        <f t="shared" si="8"/>
        <v/>
      </c>
      <c r="Q33" s="18"/>
    </row>
    <row r="34" spans="2:17" ht="15.95" customHeight="1" x14ac:dyDescent="0.4">
      <c r="B34" s="23">
        <f t="shared" si="9"/>
        <v>45284</v>
      </c>
      <c r="C34" s="25" t="str">
        <f t="shared" si="10"/>
        <v>日</v>
      </c>
      <c r="D34" s="11"/>
      <c r="E34" s="11"/>
      <c r="F34" s="12" t="str">
        <f t="shared" si="11"/>
        <v/>
      </c>
      <c r="G34" s="13" t="str">
        <f t="shared" si="12"/>
        <v/>
      </c>
      <c r="H34" s="14" t="str">
        <f t="shared" si="13"/>
        <v/>
      </c>
      <c r="I34" s="57"/>
      <c r="J34" s="58"/>
      <c r="K34" s="15"/>
      <c r="L34" s="15"/>
      <c r="M34" s="12"/>
      <c r="N34" s="13"/>
      <c r="O34" s="16"/>
      <c r="P34" s="20" t="str">
        <f t="shared" si="8"/>
        <v/>
      </c>
      <c r="Q34" s="18"/>
    </row>
    <row r="35" spans="2:17" ht="15.95" customHeight="1" x14ac:dyDescent="0.4">
      <c r="B35" s="23">
        <f t="shared" si="9"/>
        <v>45285</v>
      </c>
      <c r="C35" s="25" t="str">
        <f t="shared" si="10"/>
        <v>月</v>
      </c>
      <c r="D35" s="11">
        <v>0.375</v>
      </c>
      <c r="E35" s="11">
        <v>0.83333333333333337</v>
      </c>
      <c r="F35" s="12">
        <f t="shared" si="11"/>
        <v>0.45833333333333337</v>
      </c>
      <c r="G35" s="13" t="str">
        <f t="shared" si="12"/>
        <v>1:00</v>
      </c>
      <c r="H35" s="14">
        <f t="shared" si="13"/>
        <v>10</v>
      </c>
      <c r="I35" s="57"/>
      <c r="J35" s="58"/>
      <c r="K35" s="15" t="str">
        <f t="shared" ref="K35" si="71">IF(I35="","", CEILING(I35,$O$8))</f>
        <v/>
      </c>
      <c r="L35" s="15" t="str">
        <f t="shared" ref="L35" si="72">IF(J35="","", FLOOR(J35,$O$8))</f>
        <v/>
      </c>
      <c r="M35" s="12" t="str">
        <f t="shared" ref="M35" si="73">IF(OR(K35="",L35=""),"",L35-K35)</f>
        <v/>
      </c>
      <c r="N35" s="13" t="str">
        <f t="shared" ref="N35" si="74">IF(OR(K35="",L35=""),"",IF(M35*24&gt;=8,"1:00",IF(M35*24&gt;6,"0:45",0)))</f>
        <v/>
      </c>
      <c r="O35" s="16" t="str">
        <f t="shared" ref="O35" si="75">IF(N35="","",(M35-N35)*24)</f>
        <v/>
      </c>
      <c r="P35" s="20">
        <f t="shared" si="8"/>
        <v>-10</v>
      </c>
      <c r="Q35" s="18"/>
    </row>
    <row r="36" spans="2:17" ht="15.95" customHeight="1" x14ac:dyDescent="0.4">
      <c r="B36" s="23">
        <f t="shared" si="9"/>
        <v>45286</v>
      </c>
      <c r="C36" s="25" t="str">
        <f t="shared" si="10"/>
        <v>火</v>
      </c>
      <c r="D36" s="11">
        <v>0.375</v>
      </c>
      <c r="E36" s="11">
        <v>0.83333333333333337</v>
      </c>
      <c r="F36" s="12">
        <f t="shared" si="11"/>
        <v>0.45833333333333337</v>
      </c>
      <c r="G36" s="13" t="str">
        <f t="shared" si="12"/>
        <v>1:00</v>
      </c>
      <c r="H36" s="14">
        <f t="shared" si="13"/>
        <v>10</v>
      </c>
      <c r="I36" s="57"/>
      <c r="J36" s="58"/>
      <c r="K36" s="15" t="str">
        <f t="shared" si="14"/>
        <v/>
      </c>
      <c r="L36" s="15" t="str">
        <f t="shared" si="15"/>
        <v/>
      </c>
      <c r="M36" s="12" t="str">
        <f t="shared" si="16"/>
        <v/>
      </c>
      <c r="N36" s="13" t="str">
        <f t="shared" si="17"/>
        <v/>
      </c>
      <c r="O36" s="16" t="str">
        <f t="shared" si="18"/>
        <v/>
      </c>
      <c r="P36" s="20">
        <f t="shared" si="8"/>
        <v>-10</v>
      </c>
      <c r="Q36" s="18"/>
    </row>
    <row r="37" spans="2:17" ht="15.95" customHeight="1" x14ac:dyDescent="0.4">
      <c r="B37" s="23">
        <f t="shared" si="9"/>
        <v>45287</v>
      </c>
      <c r="C37" s="25" t="str">
        <f t="shared" si="10"/>
        <v>水</v>
      </c>
      <c r="D37" s="11">
        <v>0.375</v>
      </c>
      <c r="E37" s="11">
        <v>0.83333333333333337</v>
      </c>
      <c r="F37" s="12">
        <f t="shared" ref="F37:F38" si="76">IF(OR(D37="",E37=""),"",E37-D37)</f>
        <v>0.45833333333333337</v>
      </c>
      <c r="G37" s="13" t="str">
        <f t="shared" ref="G37:G38" si="77">IF(OR(D37="",E37=""),"",IF(F37*24&gt;=8,"1:00",IF(F37*24&gt;6,"0:45",0)))</f>
        <v>1:00</v>
      </c>
      <c r="H37" s="14">
        <f t="shared" ref="H37:H38" si="78">IF(G37="","",(F37-G37)*24)</f>
        <v>10</v>
      </c>
      <c r="I37" s="57"/>
      <c r="J37" s="58"/>
      <c r="K37" s="15" t="str">
        <f t="shared" si="14"/>
        <v/>
      </c>
      <c r="L37" s="15" t="str">
        <f t="shared" si="15"/>
        <v/>
      </c>
      <c r="M37" s="12" t="str">
        <f t="shared" si="16"/>
        <v/>
      </c>
      <c r="N37" s="13" t="str">
        <f t="shared" si="17"/>
        <v/>
      </c>
      <c r="O37" s="16" t="str">
        <f t="shared" si="18"/>
        <v/>
      </c>
      <c r="P37" s="20">
        <f t="shared" si="8"/>
        <v>-10</v>
      </c>
      <c r="Q37" s="18"/>
    </row>
    <row r="38" spans="2:17" ht="15.95" customHeight="1" x14ac:dyDescent="0.4">
      <c r="B38" s="23">
        <f t="shared" si="9"/>
        <v>45288</v>
      </c>
      <c r="C38" s="25" t="str">
        <f t="shared" si="10"/>
        <v>木</v>
      </c>
      <c r="D38" s="11">
        <v>0.375</v>
      </c>
      <c r="E38" s="11">
        <v>0.83333333333333337</v>
      </c>
      <c r="F38" s="12">
        <f t="shared" si="76"/>
        <v>0.45833333333333337</v>
      </c>
      <c r="G38" s="13" t="str">
        <f t="shared" si="77"/>
        <v>1:00</v>
      </c>
      <c r="H38" s="14">
        <f t="shared" si="78"/>
        <v>10</v>
      </c>
      <c r="I38" s="57"/>
      <c r="J38" s="58"/>
      <c r="K38" s="15" t="str">
        <f t="shared" ref="K38:K39" si="79">IF(I38="","", CEILING(I38,$O$8))</f>
        <v/>
      </c>
      <c r="L38" s="15" t="str">
        <f t="shared" ref="L38:L39" si="80">IF(J38="","", FLOOR(J38,$O$8))</f>
        <v/>
      </c>
      <c r="M38" s="12" t="str">
        <f t="shared" ref="M38:M39" si="81">IF(OR(K38="",L38=""),"",L38-K38)</f>
        <v/>
      </c>
      <c r="N38" s="13" t="str">
        <f t="shared" ref="N38:N39" si="82">IF(OR(K38="",L38=""),"",IF(M38*24&gt;=8,"1:00",IF(M38*24&gt;6,"0:45",0)))</f>
        <v/>
      </c>
      <c r="O38" s="16" t="str">
        <f t="shared" ref="O38:O39" si="83">IF(N38="","",(M38-N38)*24)</f>
        <v/>
      </c>
      <c r="P38" s="20">
        <f t="shared" si="8"/>
        <v>-10</v>
      </c>
      <c r="Q38" s="18"/>
    </row>
    <row r="39" spans="2:17" ht="15.95" customHeight="1" x14ac:dyDescent="0.4">
      <c r="B39" s="23">
        <f>IF(DAY(DATE( $B$1, $E$1, ROW()-10))=ROW()-10, DATE( $B$1, $E$1, ROW()-10), "")</f>
        <v>45289</v>
      </c>
      <c r="C39" s="25" t="str">
        <f t="shared" si="10"/>
        <v>金</v>
      </c>
      <c r="D39" s="11"/>
      <c r="E39" s="11"/>
      <c r="F39" s="12" t="str">
        <f t="shared" ref="F39" si="84">IF(OR(D39="",E39=""),"",E39-D39)</f>
        <v/>
      </c>
      <c r="G39" s="13" t="str">
        <f t="shared" ref="G39" si="85">IF(OR(D39="",E39=""),"",IF(F39*24&gt;=8,"1:00",IF(F39*24&gt;6,"0:45",0)))</f>
        <v/>
      </c>
      <c r="H39" s="14" t="str">
        <f t="shared" ref="H39" si="86">IF(G39="","",(F39-G39)*24)</f>
        <v/>
      </c>
      <c r="I39" s="57"/>
      <c r="J39" s="58"/>
      <c r="K39" s="15" t="str">
        <f t="shared" si="79"/>
        <v/>
      </c>
      <c r="L39" s="15" t="str">
        <f t="shared" si="80"/>
        <v/>
      </c>
      <c r="M39" s="12" t="str">
        <f t="shared" si="81"/>
        <v/>
      </c>
      <c r="N39" s="13" t="str">
        <f t="shared" si="82"/>
        <v/>
      </c>
      <c r="O39" s="16" t="str">
        <f t="shared" si="83"/>
        <v/>
      </c>
      <c r="P39" s="20" t="str">
        <f t="shared" si="8"/>
        <v/>
      </c>
      <c r="Q39" s="18"/>
    </row>
    <row r="40" spans="2:17" ht="15.95" customHeight="1" x14ac:dyDescent="0.4">
      <c r="B40" s="23">
        <f>IF(DAY(DATE( $B$1, $E$1, ROW()-10))=ROW()-10, DATE( $B$1, $E$1, ROW()-10), "")</f>
        <v>45290</v>
      </c>
      <c r="C40" s="25" t="str">
        <f t="shared" si="10"/>
        <v>土</v>
      </c>
      <c r="D40" s="11"/>
      <c r="E40" s="11"/>
      <c r="F40" s="12" t="str">
        <f t="shared" si="11"/>
        <v/>
      </c>
      <c r="G40" s="13" t="str">
        <f t="shared" si="12"/>
        <v/>
      </c>
      <c r="H40" s="14" t="str">
        <f t="shared" si="13"/>
        <v/>
      </c>
      <c r="I40" s="57"/>
      <c r="J40" s="58"/>
      <c r="K40" s="15" t="str">
        <f t="shared" si="14"/>
        <v/>
      </c>
      <c r="L40" s="15" t="str">
        <f t="shared" si="15"/>
        <v/>
      </c>
      <c r="M40" s="12" t="str">
        <f t="shared" si="16"/>
        <v/>
      </c>
      <c r="N40" s="13" t="str">
        <f t="shared" si="17"/>
        <v/>
      </c>
      <c r="O40" s="16" t="str">
        <f t="shared" si="18"/>
        <v/>
      </c>
      <c r="P40" s="20" t="str">
        <f t="shared" si="8"/>
        <v/>
      </c>
      <c r="Q40" s="18"/>
    </row>
    <row r="41" spans="2:17" ht="15.95" customHeight="1" x14ac:dyDescent="0.4">
      <c r="B41" s="23">
        <f>IF(DAY(DATE( $B$1, $E$1, ROW()-10))=ROW()-10, DATE( $B$1, $E$1, ROW()-10), "")</f>
        <v>45291</v>
      </c>
      <c r="C41" s="24" t="str">
        <f t="shared" si="10"/>
        <v>日</v>
      </c>
      <c r="D41" s="11"/>
      <c r="E41" s="11"/>
      <c r="F41" s="12" t="str">
        <f t="shared" ref="F41" si="87">IF(OR(D41="",E41=""),"",E41-D41)</f>
        <v/>
      </c>
      <c r="G41" s="13" t="str">
        <f t="shared" ref="G41" si="88">IF(OR(D41="",E41=""),"",IF(F41*24&gt;=8,"1:00",IF(F41*24&gt;6,"0:45",0)))</f>
        <v/>
      </c>
      <c r="H41" s="14" t="str">
        <f t="shared" ref="H41" si="89">IF(G41="","",(F41-G41)*24)</f>
        <v/>
      </c>
      <c r="I41" s="57"/>
      <c r="J41" s="58"/>
      <c r="K41" s="15" t="str">
        <f t="shared" ref="K41" si="90">IF(I41="","", CEILING(I41,$O$8))</f>
        <v/>
      </c>
      <c r="L41" s="15" t="str">
        <f t="shared" ref="L41" si="91">IF(J41="","", FLOOR(J41,$O$8))</f>
        <v/>
      </c>
      <c r="M41" s="12" t="str">
        <f t="shared" ref="M41" si="92">IF(OR(K41="",L41=""),"",L41-K41)</f>
        <v/>
      </c>
      <c r="N41" s="13" t="str">
        <f t="shared" ref="N41" si="93">IF(OR(K41="",L41=""),"",IF(M41*24&gt;=8,"1:00",IF(M41*24&gt;6,"0:45",0)))</f>
        <v/>
      </c>
      <c r="O41" s="16" t="str">
        <f t="shared" ref="O41" si="94">IF(N41="","",(M41-N41)*24)</f>
        <v/>
      </c>
      <c r="P41" s="20" t="str">
        <f t="shared" ref="P41" si="95">IF(AND(O41="",H41=""),"",IF(O41="",H41*-1,O41-H41))</f>
        <v/>
      </c>
      <c r="Q41" s="18"/>
    </row>
    <row r="42" spans="2:17" x14ac:dyDescent="0.4">
      <c r="B42" s="2"/>
    </row>
  </sheetData>
  <mergeCells count="22">
    <mergeCell ref="B1:C2"/>
    <mergeCell ref="B6:C6"/>
    <mergeCell ref="B9:C9"/>
    <mergeCell ref="D9:H9"/>
    <mergeCell ref="H6:I6"/>
    <mergeCell ref="D6:F6"/>
    <mergeCell ref="D1:D2"/>
    <mergeCell ref="E1:E2"/>
    <mergeCell ref="F1:G2"/>
    <mergeCell ref="M4:O4"/>
    <mergeCell ref="N5:O5"/>
    <mergeCell ref="N6:O6"/>
    <mergeCell ref="K9:P9"/>
    <mergeCell ref="B4:F4"/>
    <mergeCell ref="G4:I4"/>
    <mergeCell ref="J4:L4"/>
    <mergeCell ref="B5:C5"/>
    <mergeCell ref="D5:F5"/>
    <mergeCell ref="H5:I5"/>
    <mergeCell ref="K5:L5"/>
    <mergeCell ref="I9:J9"/>
    <mergeCell ref="K6:L6"/>
  </mergeCells>
  <phoneticPr fontId="3"/>
  <dataValidations disablePrompts="1" count="1">
    <dataValidation type="list" allowBlank="1" showInputMessage="1" showErrorMessage="1" sqref="Q11:Q41" xr:uid="{00000000-0002-0000-0000-000000000000}">
      <formula1>"有給,代休,振休,忌引き"</formula1>
    </dataValidation>
  </dataValidations>
  <pageMargins left="0.25" right="0.25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et00</dc:creator>
  <cp:lastModifiedBy>勇樹 鮎澤</cp:lastModifiedBy>
  <cp:lastPrinted>2018-11-19T15:46:33Z</cp:lastPrinted>
  <dcterms:created xsi:type="dcterms:W3CDTF">2018-11-19T14:07:41Z</dcterms:created>
  <dcterms:modified xsi:type="dcterms:W3CDTF">2023-11-29T10:39:32Z</dcterms:modified>
</cp:coreProperties>
</file>