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oraya Maqueda\Desktop\Education\Spring2022\MR2007 - Control Computarizado\Proyecto\"/>
    </mc:Choice>
  </mc:AlternateContent>
  <xr:revisionPtr revIDLastSave="0" documentId="13_ncr:1_{D295213A-3E0F-490F-BB99-8FC5CB698DE3}" xr6:coauthVersionLast="47" xr6:coauthVersionMax="47" xr10:uidLastSave="{00000000-0000-0000-0000-000000000000}"/>
  <bookViews>
    <workbookView xWindow="-120" yWindow="-120" windowWidth="29040" windowHeight="15720" xr2:uid="{659C412E-9257-4F81-8F1D-5F8646B63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K16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K12" i="1"/>
  <c r="L12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</calcChain>
</file>

<file path=xl/sharedStrings.xml><?xml version="1.0" encoding="utf-8"?>
<sst xmlns="http://schemas.openxmlformats.org/spreadsheetml/2006/main" count="23" uniqueCount="20">
  <si>
    <t>k</t>
  </si>
  <si>
    <t>Planta 1</t>
  </si>
  <si>
    <t>a1</t>
  </si>
  <si>
    <t>b1</t>
  </si>
  <si>
    <t>b0</t>
  </si>
  <si>
    <t>d</t>
  </si>
  <si>
    <t>Planta 2</t>
  </si>
  <si>
    <t>a2</t>
  </si>
  <si>
    <t>b2</t>
  </si>
  <si>
    <t>Modelo Contínuo de Primer Orden</t>
  </si>
  <si>
    <t>Ganancia (k)</t>
  </si>
  <si>
    <r>
      <t>Constante de Tiempo (</t>
    </r>
    <r>
      <rPr>
        <sz val="11"/>
        <color theme="1"/>
        <rFont val="Calibri"/>
        <family val="2"/>
      </rPr>
      <t>τ</t>
    </r>
    <r>
      <rPr>
        <sz val="11"/>
        <color theme="1"/>
        <rFont val="Rockwell"/>
        <family val="2"/>
      </rPr>
      <t>)</t>
    </r>
  </si>
  <si>
    <t>Intervalo de Muestreo (T)</t>
  </si>
  <si>
    <r>
      <t>Tiempo Muerto (</t>
    </r>
    <r>
      <rPr>
        <sz val="11"/>
        <color theme="1"/>
        <rFont val="Calibri"/>
        <family val="2"/>
      </rPr>
      <t>ϴ</t>
    </r>
    <r>
      <rPr>
        <sz val="11"/>
        <color theme="1"/>
        <rFont val="Rockwell"/>
        <family val="2"/>
      </rPr>
      <t>')</t>
    </r>
  </si>
  <si>
    <t>ϴ</t>
  </si>
  <si>
    <t>m</t>
  </si>
  <si>
    <t>u1(Escalón)</t>
  </si>
  <si>
    <t>y1(k)</t>
  </si>
  <si>
    <t>u2(Escalón)</t>
  </si>
  <si>
    <t>y2(k)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</si>
</sst>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b/>
      <sz val="11"/>
      <color theme="1"/>
      <name val="Calibri"/>
      <family val="2"/>
    </font>
    <font>
      <sz val="11"/>
      <color theme="1"/>
      <name val="Rockwell"/>
      <family val="2"/>
    </font>
    <font>
      <b/>
      <sz val="11"/>
      <color theme="1"/>
      <name val="Rockwell"/>
      <family val="1"/>
      <scheme val="minor"/>
    </font>
    <font>
      <sz val="11"/>
      <color theme="1"/>
      <name val="Calibri"/>
      <family val="2"/>
    </font>
    <font>
      <b/>
      <sz val="11"/>
      <color theme="0"/>
      <name val="Rockwell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y1(k)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Sheet1!$O$7:$O$57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Sheet1!$Q$7:$Q$57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0.96875</c:v>
                </c:pt>
                <c:pt idx="7">
                  <c:v>0.984375</c:v>
                </c:pt>
                <c:pt idx="8">
                  <c:v>0.9921875</c:v>
                </c:pt>
                <c:pt idx="9">
                  <c:v>0.99609375</c:v>
                </c:pt>
                <c:pt idx="10">
                  <c:v>0.998046875</c:v>
                </c:pt>
                <c:pt idx="11">
                  <c:v>0.9990234375</c:v>
                </c:pt>
                <c:pt idx="12">
                  <c:v>0.99951171875</c:v>
                </c:pt>
                <c:pt idx="13">
                  <c:v>0.999755859375</c:v>
                </c:pt>
                <c:pt idx="14">
                  <c:v>0.9998779296875</c:v>
                </c:pt>
                <c:pt idx="15">
                  <c:v>0.99993896484375</c:v>
                </c:pt>
                <c:pt idx="16">
                  <c:v>0.999969482421875</c:v>
                </c:pt>
                <c:pt idx="17">
                  <c:v>0.9999847412109375</c:v>
                </c:pt>
                <c:pt idx="18">
                  <c:v>0.99999237060546875</c:v>
                </c:pt>
                <c:pt idx="19">
                  <c:v>0.99999618530273438</c:v>
                </c:pt>
                <c:pt idx="20">
                  <c:v>0.99999809265136719</c:v>
                </c:pt>
                <c:pt idx="21">
                  <c:v>0.99999904632568359</c:v>
                </c:pt>
                <c:pt idx="22">
                  <c:v>0.9999995231628418</c:v>
                </c:pt>
                <c:pt idx="23">
                  <c:v>0.9999997615814209</c:v>
                </c:pt>
                <c:pt idx="24">
                  <c:v>0.99999988079071045</c:v>
                </c:pt>
                <c:pt idx="25">
                  <c:v>0.99999994039535522</c:v>
                </c:pt>
                <c:pt idx="26">
                  <c:v>0.99999997019767761</c:v>
                </c:pt>
                <c:pt idx="27">
                  <c:v>0.99999998509883881</c:v>
                </c:pt>
                <c:pt idx="28">
                  <c:v>0.9999999925494194</c:v>
                </c:pt>
                <c:pt idx="29">
                  <c:v>0.9999999962747097</c:v>
                </c:pt>
                <c:pt idx="30">
                  <c:v>0.99999999813735485</c:v>
                </c:pt>
                <c:pt idx="31">
                  <c:v>0.99999999906867743</c:v>
                </c:pt>
                <c:pt idx="32">
                  <c:v>0.99999999953433871</c:v>
                </c:pt>
                <c:pt idx="33">
                  <c:v>0.99999999976716936</c:v>
                </c:pt>
                <c:pt idx="34">
                  <c:v>0.99999999988358468</c:v>
                </c:pt>
                <c:pt idx="35">
                  <c:v>0.99999999994179234</c:v>
                </c:pt>
                <c:pt idx="36">
                  <c:v>0.99999999997089617</c:v>
                </c:pt>
                <c:pt idx="37">
                  <c:v>0.99999999998544808</c:v>
                </c:pt>
                <c:pt idx="38">
                  <c:v>0.99999999999272404</c:v>
                </c:pt>
                <c:pt idx="39">
                  <c:v>0.99999999999636202</c:v>
                </c:pt>
                <c:pt idx="40">
                  <c:v>0.99999999999818101</c:v>
                </c:pt>
                <c:pt idx="41">
                  <c:v>0.99999999999909051</c:v>
                </c:pt>
                <c:pt idx="42">
                  <c:v>0.99999999999954525</c:v>
                </c:pt>
                <c:pt idx="43">
                  <c:v>0.99999999999977263</c:v>
                </c:pt>
                <c:pt idx="44">
                  <c:v>0.99999999999988631</c:v>
                </c:pt>
                <c:pt idx="45">
                  <c:v>0.99999999999994316</c:v>
                </c:pt>
                <c:pt idx="46">
                  <c:v>0.99999999999997158</c:v>
                </c:pt>
                <c:pt idx="47">
                  <c:v>0.99999999999998579</c:v>
                </c:pt>
                <c:pt idx="48">
                  <c:v>0.99999999999999289</c:v>
                </c:pt>
                <c:pt idx="49">
                  <c:v>0.99999999999999645</c:v>
                </c:pt>
                <c:pt idx="50">
                  <c:v>0.99999999999999822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2-45D4-B69A-A9C42540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52736"/>
        <c:axId val="1333351488"/>
      </c:scatterChart>
      <c:valAx>
        <c:axId val="1333352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1488"/>
        <c:crosses val="autoZero"/>
        <c:crossBetween val="midCat"/>
      </c:valAx>
      <c:valAx>
        <c:axId val="1333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y2(k)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Sheet1!$O$7:$O$57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Sheet1!$S$7:$S$57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0.25873804275132251</c:v>
                </c:pt>
                <c:pt idx="4">
                  <c:v>1.1505307107358598</c:v>
                </c:pt>
                <c:pt idx="5">
                  <c:v>1.8115826892660978</c:v>
                </c:pt>
                <c:pt idx="6">
                  <c:v>2.3015953727145329</c:v>
                </c:pt>
                <c:pt idx="7">
                  <c:v>2.6648231335241963</c:v>
                </c:pt>
                <c:pt idx="8">
                  <c:v>2.9340700544290224</c:v>
                </c:pt>
                <c:pt idx="9">
                  <c:v>3.1336525540021132</c:v>
                </c:pt>
                <c:pt idx="10">
                  <c:v>3.2815954682682458</c:v>
                </c:pt>
                <c:pt idx="11">
                  <c:v>3.3912599224582332</c:v>
                </c:pt>
                <c:pt idx="12">
                  <c:v>3.4725500104117106</c:v>
                </c:pt>
                <c:pt idx="13">
                  <c:v>3.5328072601130227</c:v>
                </c:pt>
                <c:pt idx="14">
                  <c:v>3.5774736669650391</c:v>
                </c:pt>
                <c:pt idx="15">
                  <c:v>3.6105831751314312</c:v>
                </c:pt>
                <c:pt idx="16">
                  <c:v>3.6351259939583915</c:v>
                </c:pt>
                <c:pt idx="17">
                  <c:v>3.6533186518784637</c:v>
                </c:pt>
                <c:pt idx="18">
                  <c:v>3.6668041770958526</c:v>
                </c:pt>
                <c:pt idx="19">
                  <c:v>3.6768004839130208</c:v>
                </c:pt>
                <c:pt idx="20">
                  <c:v>3.6842103658695731</c:v>
                </c:pt>
                <c:pt idx="21">
                  <c:v>3.6897030294716684</c:v>
                </c:pt>
                <c:pt idx="22">
                  <c:v>3.6937745320438662</c:v>
                </c:pt>
                <c:pt idx="23">
                  <c:v>3.6967925820094765</c:v>
                </c:pt>
                <c:pt idx="24">
                  <c:v>3.699029747634059</c:v>
                </c:pt>
                <c:pt idx="25">
                  <c:v>3.7006880734036267</c:v>
                </c:pt>
                <c:pt idx="26">
                  <c:v>3.7019173272093324</c:v>
                </c:pt>
                <c:pt idx="27">
                  <c:v>3.702828526291305</c:v>
                </c:pt>
                <c:pt idx="28">
                  <c:v>3.7035039635062512</c:v>
                </c:pt>
                <c:pt idx="29">
                  <c:v>3.7040046394182014</c:v>
                </c:pt>
                <c:pt idx="30">
                  <c:v>3.7043757714246404</c:v>
                </c:pt>
                <c:pt idx="31">
                  <c:v>3.7046508774621314</c:v>
                </c:pt>
                <c:pt idx="32">
                  <c:v>3.7048548031019326</c:v>
                </c:pt>
                <c:pt idx="33">
                  <c:v>3.7050059654208249</c:v>
                </c:pt>
                <c:pt idx="34">
                  <c:v>3.7051180162971891</c:v>
                </c:pt>
                <c:pt idx="35">
                  <c:v>3.7052010753491142</c:v>
                </c:pt>
                <c:pt idx="36">
                  <c:v>3.7052626438645113</c:v>
                </c:pt>
                <c:pt idx="37">
                  <c:v>3.7053082822627399</c:v>
                </c:pt>
                <c:pt idx="38">
                  <c:v>3.7053421122711363</c:v>
                </c:pt>
                <c:pt idx="39">
                  <c:v>3.7053671891693742</c:v>
                </c:pt>
                <c:pt idx="40">
                  <c:v>3.7053857777200436</c:v>
                </c:pt>
                <c:pt idx="41">
                  <c:v>3.7053995567054949</c:v>
                </c:pt>
                <c:pt idx="42">
                  <c:v>3.7054097705432198</c:v>
                </c:pt>
                <c:pt idx="43">
                  <c:v>3.7054173416725629</c:v>
                </c:pt>
                <c:pt idx="44">
                  <c:v>3.7054229538627181</c:v>
                </c:pt>
                <c:pt idx="45">
                  <c:v>3.7054271139657766</c:v>
                </c:pt>
                <c:pt idx="46">
                  <c:v>3.7054301976919124</c:v>
                </c:pt>
                <c:pt idx="47">
                  <c:v>3.7054324835407835</c:v>
                </c:pt>
                <c:pt idx="48">
                  <c:v>3.7054341779535918</c:v>
                </c:pt>
                <c:pt idx="49">
                  <c:v>3.7054354339573461</c:v>
                </c:pt>
                <c:pt idx="50">
                  <c:v>3.7054363649851476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A-4A9A-AF27-975F64D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45632"/>
        <c:axId val="1637847296"/>
      </c:scatterChart>
      <c:valAx>
        <c:axId val="1637845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7296"/>
        <c:crosses val="autoZero"/>
        <c:crossBetween val="midCat"/>
      </c:valAx>
      <c:valAx>
        <c:axId val="1637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462B9-ED68-40EB-AC63-1EBC1736CCC9}"/>
            </a:ext>
          </a:extLst>
        </xdr:cNvPr>
        <xdr:cNvSpPr txBox="1"/>
      </xdr:nvSpPr>
      <xdr:spPr>
        <a:xfrm>
          <a:off x="9525" y="0"/>
          <a:ext cx="3648075" cy="571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2">
                  <a:lumMod val="10000"/>
                </a:schemeClr>
              </a:solidFill>
              <a:latin typeface="+mn-lt"/>
              <a:cs typeface="Times New Roman" panose="02020603050405020304" pitchFamily="18" charset="0"/>
            </a:rPr>
            <a:t>Control Computarizado</a:t>
          </a:r>
          <a:endParaRPr lang="en-GB" sz="1200" b="1">
            <a:solidFill>
              <a:schemeClr val="bg2">
                <a:lumMod val="10000"/>
              </a:schemeClr>
            </a:solidFill>
            <a:latin typeface="+mn-lt"/>
            <a:cs typeface="Times New Roman" panose="02020603050405020304" pitchFamily="18" charset="0"/>
          </a:endParaRPr>
        </a:p>
        <a:p>
          <a:r>
            <a:rPr lang="en-GB" sz="1200" i="1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Simulación de Plantas de Primer Orden</a:t>
          </a:r>
          <a:r>
            <a:rPr lang="en-GB" sz="1200" i="1" baseline="0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 Discretas</a:t>
          </a:r>
          <a:endParaRPr lang="en-GB" sz="1200" i="1">
            <a:solidFill>
              <a:schemeClr val="bg2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4</xdr:row>
      <xdr:rowOff>171450</xdr:rowOff>
    </xdr:from>
    <xdr:to>
      <xdr:col>6</xdr:col>
      <xdr:colOff>428625</xdr:colOff>
      <xdr:row>6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2D474-0321-4D0E-B3BC-E189F69E1D97}"/>
            </a:ext>
          </a:extLst>
        </xdr:cNvPr>
        <xdr:cNvSpPr txBox="1"/>
      </xdr:nvSpPr>
      <xdr:spPr>
        <a:xfrm>
          <a:off x="0" y="904875"/>
          <a:ext cx="4543425" cy="2190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</a:t>
          </a:r>
          <a:r>
            <a:rPr lang="en-GB" sz="1100" b="1" baseline="0">
              <a:solidFill>
                <a:schemeClr val="bg1"/>
              </a:solidFill>
            </a:rPr>
            <a:t> Discreta: 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557212</xdr:colOff>
      <xdr:row>5</xdr:row>
      <xdr:rowOff>19050</xdr:rowOff>
    </xdr:from>
    <xdr:ext cx="3164904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−1−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𝑌(𝑘)=𝑎_1 𝑦(𝑘−1)+ 𝑏_0 𝑢(𝑘−𝑑)+ 𝑏_1 𝑢(𝑘−1−𝑑)</a:t>
              </a:r>
              <a:endParaRPr lang="en-GB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1</xdr:colOff>
      <xdr:row>4</xdr:row>
      <xdr:rowOff>142874</xdr:rowOff>
    </xdr:from>
    <xdr:to>
      <xdr:col>8</xdr:col>
      <xdr:colOff>1390651</xdr:colOff>
      <xdr:row>6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3B37BF-4939-453E-9858-68D035D8926A}"/>
            </a:ext>
          </a:extLst>
        </xdr:cNvPr>
        <xdr:cNvSpPr txBox="1"/>
      </xdr:nvSpPr>
      <xdr:spPr>
        <a:xfrm>
          <a:off x="5486401" y="876299"/>
          <a:ext cx="1390650" cy="2381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 Contínua</a:t>
          </a:r>
        </a:p>
      </xdr:txBody>
    </xdr:sp>
    <xdr:clientData/>
  </xdr:twoCellAnchor>
  <xdr:oneCellAnchor>
    <xdr:from>
      <xdr:col>9</xdr:col>
      <xdr:colOff>681037</xdr:colOff>
      <xdr:row>9</xdr:row>
      <xdr:rowOff>19050</xdr:rowOff>
    </xdr:from>
    <xdr:ext cx="709233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𝜭</m:t>
                  </m:r>
                </m:oMath>
              </a14:m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𝜭</a:t>
              </a:r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Fallback>
    </mc:AlternateContent>
    <xdr:clientData/>
  </xdr:oneCellAnchor>
  <xdr:oneCellAnchor>
    <xdr:from>
      <xdr:col>11</xdr:col>
      <xdr:colOff>52387</xdr:colOff>
      <xdr:row>9</xdr:row>
      <xdr:rowOff>9525</xdr:rowOff>
    </xdr:from>
    <xdr:ext cx="675057" cy="166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𝒅𝑻</m:t>
                    </m:r>
                  </m:oMath>
                </m:oMathPara>
              </a14:m>
              <a:endParaRPr lang="en-GB" sz="11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𝒎=𝟏  𝒅𝑻</a:t>
              </a:r>
              <a:endParaRPr lang="en-GB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13</xdr:row>
      <xdr:rowOff>166007</xdr:rowOff>
    </xdr:from>
    <xdr:to>
      <xdr:col>7</xdr:col>
      <xdr:colOff>13606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F2C29-D39B-46E9-A0AA-CD6E7D3B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673552</xdr:colOff>
      <xdr:row>17</xdr:row>
      <xdr:rowOff>2722</xdr:rowOff>
    </xdr:from>
    <xdr:to>
      <xdr:col>13</xdr:col>
      <xdr:colOff>13606</xdr:colOff>
      <xdr:row>34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6FF3F-CCFD-4073-9806-C9C00B61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E0C0-539D-4A11-876B-93C3EB737B5D}">
  <dimension ref="A1:S57"/>
  <sheetViews>
    <sheetView tabSelected="1" zoomScaleNormal="100" workbookViewId="0">
      <selection activeCell="H39" sqref="H39"/>
    </sheetView>
  </sheetViews>
  <sheetFormatPr defaultRowHeight="14.25" x14ac:dyDescent="0.2"/>
  <cols>
    <col min="9" max="9" width="32.375" bestFit="1" customWidth="1"/>
    <col min="15" max="15" width="2.875" bestFit="1" customWidth="1"/>
    <col min="16" max="16" width="11.5" bestFit="1" customWidth="1"/>
    <col min="17" max="17" width="11.875" bestFit="1" customWidth="1"/>
    <col min="18" max="18" width="11.5" bestFit="1" customWidth="1"/>
    <col min="19" max="19" width="11.875" bestFit="1" customWidth="1"/>
  </cols>
  <sheetData>
    <row r="1" spans="1:19" ht="15" x14ac:dyDescent="0.25">
      <c r="A1" s="2"/>
      <c r="B1" s="3"/>
      <c r="C1" s="2"/>
      <c r="D1" s="2"/>
      <c r="E1" s="4"/>
      <c r="F1" s="1"/>
      <c r="G1" s="1"/>
      <c r="H1" s="4"/>
      <c r="I1" s="1"/>
      <c r="J1" s="1"/>
      <c r="K1" s="4"/>
      <c r="O1" s="13" t="s">
        <v>0</v>
      </c>
      <c r="P1" s="14" t="s">
        <v>16</v>
      </c>
      <c r="Q1" s="15" t="s">
        <v>17</v>
      </c>
      <c r="R1" s="16" t="s">
        <v>18</v>
      </c>
      <c r="S1" s="17" t="s">
        <v>19</v>
      </c>
    </row>
    <row r="2" spans="1:19" x14ac:dyDescent="0.2">
      <c r="A2" s="5"/>
      <c r="B2" s="5"/>
      <c r="C2" s="5"/>
      <c r="D2" s="5"/>
      <c r="E2" s="4"/>
      <c r="F2" s="4"/>
      <c r="G2" s="4"/>
      <c r="H2" s="4"/>
      <c r="I2" s="4"/>
      <c r="J2" s="4"/>
      <c r="K2" s="4"/>
      <c r="O2" s="9">
        <v>-5</v>
      </c>
      <c r="P2" s="9">
        <v>0</v>
      </c>
      <c r="Q2" s="9">
        <v>0</v>
      </c>
      <c r="R2" s="9">
        <v>0</v>
      </c>
      <c r="S2" s="9">
        <v>0</v>
      </c>
    </row>
    <row r="3" spans="1:19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O3" s="9">
        <v>-4</v>
      </c>
      <c r="P3" s="9">
        <v>0</v>
      </c>
      <c r="Q3" s="9">
        <v>0</v>
      </c>
      <c r="R3" s="9">
        <v>0</v>
      </c>
      <c r="S3" s="9">
        <v>0</v>
      </c>
    </row>
    <row r="4" spans="1:19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O4" s="9">
        <v>-3</v>
      </c>
      <c r="P4" s="9">
        <v>0</v>
      </c>
      <c r="Q4" s="9">
        <v>0</v>
      </c>
      <c r="R4" s="9">
        <v>0</v>
      </c>
      <c r="S4" s="9">
        <v>0</v>
      </c>
    </row>
    <row r="5" spans="1:1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O5" s="9">
        <v>-2</v>
      </c>
      <c r="P5" s="9">
        <v>0</v>
      </c>
      <c r="Q5" s="9">
        <v>0</v>
      </c>
      <c r="R5" s="9">
        <v>0</v>
      </c>
      <c r="S5" s="9">
        <v>0</v>
      </c>
    </row>
    <row r="6" spans="1:1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O6" s="9">
        <v>-1</v>
      </c>
      <c r="P6" s="9">
        <v>0</v>
      </c>
      <c r="Q6" s="9">
        <v>0</v>
      </c>
      <c r="R6" s="9">
        <v>0</v>
      </c>
      <c r="S6" s="9">
        <v>0</v>
      </c>
    </row>
    <row r="7" spans="1:19" x14ac:dyDescent="0.2">
      <c r="A7" s="4"/>
      <c r="B7" s="4"/>
      <c r="C7" s="4"/>
      <c r="D7" s="4"/>
      <c r="E7" s="4"/>
      <c r="F7" s="4"/>
      <c r="G7" s="4"/>
      <c r="H7" s="4"/>
      <c r="K7" s="4"/>
      <c r="O7" s="9">
        <v>0</v>
      </c>
      <c r="P7" s="9">
        <v>1</v>
      </c>
      <c r="Q7" s="9">
        <v>0</v>
      </c>
      <c r="R7" s="9">
        <v>1</v>
      </c>
      <c r="S7" s="9">
        <v>0</v>
      </c>
    </row>
    <row r="8" spans="1:19" ht="15" x14ac:dyDescent="0.2">
      <c r="A8" s="19" t="s">
        <v>1</v>
      </c>
      <c r="B8" s="19"/>
      <c r="C8" s="19"/>
      <c r="D8" s="19"/>
      <c r="E8" s="6"/>
      <c r="F8" s="4"/>
      <c r="G8" s="4"/>
      <c r="H8" s="4"/>
      <c r="I8" s="20" t="s">
        <v>9</v>
      </c>
      <c r="J8" s="20"/>
      <c r="K8" s="7"/>
      <c r="L8" s="11"/>
      <c r="O8" s="9">
        <v>1</v>
      </c>
      <c r="P8" s="9">
        <v>1</v>
      </c>
      <c r="Q8" s="9">
        <v>0</v>
      </c>
      <c r="R8" s="9">
        <v>1</v>
      </c>
      <c r="S8" s="9">
        <v>0</v>
      </c>
    </row>
    <row r="9" spans="1:19" x14ac:dyDescent="0.2">
      <c r="A9" s="9" t="s">
        <v>2</v>
      </c>
      <c r="B9" s="9" t="s">
        <v>4</v>
      </c>
      <c r="C9" s="9" t="s">
        <v>3</v>
      </c>
      <c r="D9" s="10" t="s">
        <v>5</v>
      </c>
      <c r="E9" s="4"/>
      <c r="F9" s="4"/>
      <c r="G9" s="4"/>
      <c r="H9" s="4"/>
      <c r="I9" s="9" t="s">
        <v>10</v>
      </c>
      <c r="J9" s="9">
        <v>1</v>
      </c>
      <c r="K9" s="7"/>
      <c r="L9" s="11"/>
      <c r="O9" s="9">
        <v>2</v>
      </c>
      <c r="P9" s="9">
        <v>1</v>
      </c>
      <c r="Q9" s="9">
        <f>($A$10*Q8)+($B$10*P9)+($C$10*P8)</f>
        <v>0.5</v>
      </c>
      <c r="R9" s="9">
        <v>1</v>
      </c>
      <c r="S9" s="9">
        <f>($I$16*S8)+($K$16*R6)+($L$16*R5)</f>
        <v>0</v>
      </c>
    </row>
    <row r="10" spans="1:19" ht="15" x14ac:dyDescent="0.2">
      <c r="A10" s="9">
        <v>0.5</v>
      </c>
      <c r="B10" s="9">
        <v>0.2</v>
      </c>
      <c r="C10" s="9">
        <v>0.3</v>
      </c>
      <c r="D10" s="10">
        <v>0</v>
      </c>
      <c r="E10" s="4"/>
      <c r="F10" s="4"/>
      <c r="G10" s="4"/>
      <c r="H10" s="4"/>
      <c r="I10" s="9" t="s">
        <v>11</v>
      </c>
      <c r="J10" s="9">
        <v>3.34</v>
      </c>
      <c r="K10" s="7"/>
      <c r="L10" s="11"/>
      <c r="O10" s="9">
        <v>3</v>
      </c>
      <c r="P10" s="9">
        <v>1</v>
      </c>
      <c r="Q10" s="9">
        <f t="shared" ref="Q10:Q57" si="0">($A$10*Q9)+($B$10*P10)+($C$10*P9)</f>
        <v>0.75</v>
      </c>
      <c r="R10" s="9">
        <v>1</v>
      </c>
      <c r="S10" s="9">
        <f>($I$16*S9)+($K$16*R7)+($L$16*R6)</f>
        <v>0.25873804275132251</v>
      </c>
    </row>
    <row r="11" spans="1:19" ht="15" x14ac:dyDescent="0.2">
      <c r="A11" s="4"/>
      <c r="B11" s="4"/>
      <c r="C11" s="4"/>
      <c r="D11" s="4"/>
      <c r="E11" s="4"/>
      <c r="F11" s="4"/>
      <c r="G11" s="4"/>
      <c r="H11" s="4"/>
      <c r="I11" s="10" t="s">
        <v>13</v>
      </c>
      <c r="J11" s="9">
        <v>1.46</v>
      </c>
      <c r="K11" s="12" t="s">
        <v>14</v>
      </c>
      <c r="L11" s="12" t="s">
        <v>15</v>
      </c>
      <c r="O11" s="9">
        <v>4</v>
      </c>
      <c r="P11" s="9">
        <v>1</v>
      </c>
      <c r="Q11" s="9">
        <f t="shared" si="0"/>
        <v>0.875</v>
      </c>
      <c r="R11" s="9">
        <v>1</v>
      </c>
      <c r="S11" s="9">
        <f>($I$16*S10)+($K$16*R8)+($L$16*R7)</f>
        <v>1.1505307107358598</v>
      </c>
    </row>
    <row r="12" spans="1:19" x14ac:dyDescent="0.2">
      <c r="F12" s="4"/>
      <c r="G12" s="4"/>
      <c r="H12" s="4"/>
      <c r="I12" s="10" t="s">
        <v>12</v>
      </c>
      <c r="J12" s="9">
        <v>1</v>
      </c>
      <c r="K12" s="9">
        <f>J11-(J12*M16)</f>
        <v>0.45999999999999996</v>
      </c>
      <c r="L12" s="9">
        <f>1-(K12/J12)</f>
        <v>0.54</v>
      </c>
      <c r="O12" s="9">
        <v>5</v>
      </c>
      <c r="P12" s="9">
        <v>1</v>
      </c>
      <c r="Q12" s="9">
        <f t="shared" si="0"/>
        <v>0.9375</v>
      </c>
      <c r="R12" s="9">
        <v>1</v>
      </c>
      <c r="S12" s="9">
        <f>($I$16*S11)+($K$16*R9)+($L$16*R8)</f>
        <v>1.8115826892660978</v>
      </c>
    </row>
    <row r="13" spans="1:19" x14ac:dyDescent="0.2">
      <c r="F13" s="4"/>
      <c r="G13" s="4"/>
      <c r="H13" s="4"/>
      <c r="I13" s="4"/>
      <c r="J13" s="4"/>
      <c r="K13" s="4"/>
      <c r="O13" s="9">
        <v>6</v>
      </c>
      <c r="P13" s="9">
        <v>1</v>
      </c>
      <c r="Q13" s="9">
        <f t="shared" si="0"/>
        <v>0.96875</v>
      </c>
      <c r="R13" s="9">
        <v>1</v>
      </c>
      <c r="S13" s="9">
        <f>($I$16*S12)+($K$16*R10)+($L$16*R9)</f>
        <v>2.3015953727145329</v>
      </c>
    </row>
    <row r="14" spans="1:19" ht="15" x14ac:dyDescent="0.2">
      <c r="F14" s="4"/>
      <c r="G14" s="4"/>
      <c r="H14" s="4"/>
      <c r="I14" s="21" t="s">
        <v>6</v>
      </c>
      <c r="J14" s="21"/>
      <c r="K14" s="21"/>
      <c r="L14" s="21"/>
      <c r="M14" s="21"/>
      <c r="N14" s="18"/>
      <c r="O14" s="9">
        <v>7</v>
      </c>
      <c r="P14" s="9">
        <v>1</v>
      </c>
      <c r="Q14" s="9">
        <f t="shared" si="0"/>
        <v>0.984375</v>
      </c>
      <c r="R14" s="9">
        <v>1</v>
      </c>
      <c r="S14" s="9">
        <f>($I$16*S13)+($K$16*R11)+($L$16*R10)</f>
        <v>2.6648231335241963</v>
      </c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10" t="s">
        <v>2</v>
      </c>
      <c r="J15" s="9" t="s">
        <v>7</v>
      </c>
      <c r="K15" s="9" t="s">
        <v>3</v>
      </c>
      <c r="L15" s="10" t="s">
        <v>8</v>
      </c>
      <c r="M15" s="10" t="s">
        <v>5</v>
      </c>
      <c r="N15" s="8"/>
      <c r="O15" s="9">
        <v>8</v>
      </c>
      <c r="P15" s="9">
        <v>1</v>
      </c>
      <c r="Q15" s="9">
        <f t="shared" si="0"/>
        <v>0.9921875</v>
      </c>
      <c r="R15" s="9">
        <v>1</v>
      </c>
      <c r="S15" s="9">
        <f>($I$16*S14)+($K$16*R12)+($L$16*R11)</f>
        <v>2.9340700544290224</v>
      </c>
    </row>
    <row r="16" spans="1:19" x14ac:dyDescent="0.2">
      <c r="I16" s="9">
        <f>EXP(1)^(-J12/J10)</f>
        <v>0.74126195724867749</v>
      </c>
      <c r="J16" s="9">
        <v>0.2</v>
      </c>
      <c r="K16" s="9">
        <f>J9*(1-I16)</f>
        <v>0.25873804275132251</v>
      </c>
      <c r="L16" s="10">
        <v>0.7</v>
      </c>
      <c r="M16" s="10">
        <v>1</v>
      </c>
      <c r="N16" s="8"/>
      <c r="O16" s="9">
        <v>9</v>
      </c>
      <c r="P16" s="9">
        <v>1</v>
      </c>
      <c r="Q16" s="9">
        <f t="shared" si="0"/>
        <v>0.99609375</v>
      </c>
      <c r="R16" s="9">
        <v>1</v>
      </c>
      <c r="S16" s="9">
        <f>($I$16*S15)+($K$16*R13)+($L$16*R12)</f>
        <v>3.1336525540021132</v>
      </c>
    </row>
    <row r="17" spans="15:19" x14ac:dyDescent="0.2">
      <c r="O17" s="9">
        <v>10</v>
      </c>
      <c r="P17" s="9">
        <v>1</v>
      </c>
      <c r="Q17" s="9">
        <f t="shared" si="0"/>
        <v>0.998046875</v>
      </c>
      <c r="R17" s="9">
        <v>1</v>
      </c>
      <c r="S17" s="9">
        <f>($I$16*S16)+($K$16*R14)+($L$16*R13)</f>
        <v>3.2815954682682458</v>
      </c>
    </row>
    <row r="18" spans="15:19" x14ac:dyDescent="0.2">
      <c r="O18" s="9">
        <v>11</v>
      </c>
      <c r="P18" s="9">
        <v>1</v>
      </c>
      <c r="Q18" s="9">
        <f t="shared" si="0"/>
        <v>0.9990234375</v>
      </c>
      <c r="R18" s="9">
        <v>1</v>
      </c>
      <c r="S18" s="9">
        <f>($I$16*S17)+($K$16*R15)+($L$16*R14)</f>
        <v>3.3912599224582332</v>
      </c>
    </row>
    <row r="19" spans="15:19" x14ac:dyDescent="0.2">
      <c r="O19" s="9">
        <v>12</v>
      </c>
      <c r="P19" s="9">
        <v>1</v>
      </c>
      <c r="Q19" s="9">
        <f t="shared" si="0"/>
        <v>0.99951171875</v>
      </c>
      <c r="R19" s="9">
        <v>1</v>
      </c>
      <c r="S19" s="9">
        <f>($I$16*S18)+($K$16*R16)+($L$16*R15)</f>
        <v>3.4725500104117106</v>
      </c>
    </row>
    <row r="20" spans="15:19" x14ac:dyDescent="0.2">
      <c r="O20" s="9">
        <v>13</v>
      </c>
      <c r="P20" s="9">
        <v>1</v>
      </c>
      <c r="Q20" s="9">
        <f t="shared" si="0"/>
        <v>0.999755859375</v>
      </c>
      <c r="R20" s="9">
        <v>1</v>
      </c>
      <c r="S20" s="9">
        <f>($I$16*S19)+($K$16*R17)+($L$16*R16)</f>
        <v>3.5328072601130227</v>
      </c>
    </row>
    <row r="21" spans="15:19" x14ac:dyDescent="0.2">
      <c r="O21" s="9">
        <v>14</v>
      </c>
      <c r="P21" s="9">
        <v>1</v>
      </c>
      <c r="Q21" s="9">
        <f t="shared" si="0"/>
        <v>0.9998779296875</v>
      </c>
      <c r="R21" s="9">
        <v>1</v>
      </c>
      <c r="S21" s="9">
        <f>($I$16*S20)+($K$16*R18)+($L$16*R17)</f>
        <v>3.5774736669650391</v>
      </c>
    </row>
    <row r="22" spans="15:19" x14ac:dyDescent="0.2">
      <c r="O22" s="9">
        <v>15</v>
      </c>
      <c r="P22" s="9">
        <v>1</v>
      </c>
      <c r="Q22" s="9">
        <f t="shared" si="0"/>
        <v>0.99993896484375</v>
      </c>
      <c r="R22" s="9">
        <v>1</v>
      </c>
      <c r="S22" s="9">
        <f>($I$16*S21)+($K$16*R19)+($L$16*R18)</f>
        <v>3.6105831751314312</v>
      </c>
    </row>
    <row r="23" spans="15:19" x14ac:dyDescent="0.2">
      <c r="O23" s="9">
        <v>16</v>
      </c>
      <c r="P23" s="9">
        <v>1</v>
      </c>
      <c r="Q23" s="9">
        <f t="shared" si="0"/>
        <v>0.999969482421875</v>
      </c>
      <c r="R23" s="9">
        <v>1</v>
      </c>
      <c r="S23" s="9">
        <f>($I$16*S22)+($K$16*R20)+($L$16*R19)</f>
        <v>3.6351259939583915</v>
      </c>
    </row>
    <row r="24" spans="15:19" x14ac:dyDescent="0.2">
      <c r="O24" s="9">
        <v>17</v>
      </c>
      <c r="P24" s="9">
        <v>1</v>
      </c>
      <c r="Q24" s="9">
        <f t="shared" si="0"/>
        <v>0.9999847412109375</v>
      </c>
      <c r="R24" s="9">
        <v>1</v>
      </c>
      <c r="S24" s="9">
        <f>($I$16*S23)+($K$16*R21)+($L$16*R20)</f>
        <v>3.6533186518784637</v>
      </c>
    </row>
    <row r="25" spans="15:19" x14ac:dyDescent="0.2">
      <c r="O25" s="9">
        <v>18</v>
      </c>
      <c r="P25" s="9">
        <v>1</v>
      </c>
      <c r="Q25" s="9">
        <f t="shared" si="0"/>
        <v>0.99999237060546875</v>
      </c>
      <c r="R25" s="9">
        <v>1</v>
      </c>
      <c r="S25" s="9">
        <f>($I$16*S24)+($K$16*R22)+($L$16*R21)</f>
        <v>3.6668041770958526</v>
      </c>
    </row>
    <row r="26" spans="15:19" x14ac:dyDescent="0.2">
      <c r="O26" s="9">
        <v>19</v>
      </c>
      <c r="P26" s="9">
        <v>1</v>
      </c>
      <c r="Q26" s="9">
        <f t="shared" si="0"/>
        <v>0.99999618530273438</v>
      </c>
      <c r="R26" s="9">
        <v>1</v>
      </c>
      <c r="S26" s="9">
        <f>($I$16*S25)+($K$16*R23)+($L$16*R22)</f>
        <v>3.6768004839130208</v>
      </c>
    </row>
    <row r="27" spans="15:19" x14ac:dyDescent="0.2">
      <c r="O27" s="9">
        <v>20</v>
      </c>
      <c r="P27" s="9">
        <v>1</v>
      </c>
      <c r="Q27" s="9">
        <f t="shared" si="0"/>
        <v>0.99999809265136719</v>
      </c>
      <c r="R27" s="9">
        <v>1</v>
      </c>
      <c r="S27" s="9">
        <f>($I$16*S26)+($K$16*R24)+($L$16*R23)</f>
        <v>3.6842103658695731</v>
      </c>
    </row>
    <row r="28" spans="15:19" x14ac:dyDescent="0.2">
      <c r="O28" s="9">
        <v>21</v>
      </c>
      <c r="P28" s="9">
        <v>1</v>
      </c>
      <c r="Q28" s="9">
        <f t="shared" si="0"/>
        <v>0.99999904632568359</v>
      </c>
      <c r="R28" s="9">
        <v>1</v>
      </c>
      <c r="S28" s="9">
        <f>($I$16*S27)+($K$16*R25)+($L$16*R24)</f>
        <v>3.6897030294716684</v>
      </c>
    </row>
    <row r="29" spans="15:19" x14ac:dyDescent="0.2">
      <c r="O29" s="9">
        <v>22</v>
      </c>
      <c r="P29" s="9">
        <v>1</v>
      </c>
      <c r="Q29" s="9">
        <f t="shared" si="0"/>
        <v>0.9999995231628418</v>
      </c>
      <c r="R29" s="9">
        <v>1</v>
      </c>
      <c r="S29" s="9">
        <f>($I$16*S28)+($K$16*R26)+($L$16*R25)</f>
        <v>3.6937745320438662</v>
      </c>
    </row>
    <row r="30" spans="15:19" x14ac:dyDescent="0.2">
      <c r="O30" s="9">
        <v>23</v>
      </c>
      <c r="P30" s="9">
        <v>1</v>
      </c>
      <c r="Q30" s="9">
        <f t="shared" si="0"/>
        <v>0.9999997615814209</v>
      </c>
      <c r="R30" s="9">
        <v>1</v>
      </c>
      <c r="S30" s="9">
        <f>($I$16*S29)+($K$16*R27)+($L$16*R26)</f>
        <v>3.6967925820094765</v>
      </c>
    </row>
    <row r="31" spans="15:19" x14ac:dyDescent="0.2">
      <c r="O31" s="9">
        <v>24</v>
      </c>
      <c r="P31" s="9">
        <v>1</v>
      </c>
      <c r="Q31" s="9">
        <f t="shared" si="0"/>
        <v>0.99999988079071045</v>
      </c>
      <c r="R31" s="9">
        <v>1</v>
      </c>
      <c r="S31" s="9">
        <f>($I$16*S30)+($K$16*R28)+($L$16*R27)</f>
        <v>3.699029747634059</v>
      </c>
    </row>
    <row r="32" spans="15:19" x14ac:dyDescent="0.2">
      <c r="O32" s="9">
        <v>25</v>
      </c>
      <c r="P32" s="9">
        <v>1</v>
      </c>
      <c r="Q32" s="9">
        <f t="shared" si="0"/>
        <v>0.99999994039535522</v>
      </c>
      <c r="R32" s="9">
        <v>1</v>
      </c>
      <c r="S32" s="9">
        <f>($I$16*S31)+($K$16*R29)+($L$16*R28)</f>
        <v>3.7006880734036267</v>
      </c>
    </row>
    <row r="33" spans="15:19" x14ac:dyDescent="0.2">
      <c r="O33" s="9">
        <v>26</v>
      </c>
      <c r="P33" s="9">
        <v>1</v>
      </c>
      <c r="Q33" s="9">
        <f t="shared" si="0"/>
        <v>0.99999997019767761</v>
      </c>
      <c r="R33" s="9">
        <v>1</v>
      </c>
      <c r="S33" s="9">
        <f>($I$16*S32)+($K$16*R30)+($L$16*R29)</f>
        <v>3.7019173272093324</v>
      </c>
    </row>
    <row r="34" spans="15:19" x14ac:dyDescent="0.2">
      <c r="O34" s="9">
        <v>27</v>
      </c>
      <c r="P34" s="9">
        <v>1</v>
      </c>
      <c r="Q34" s="9">
        <f t="shared" si="0"/>
        <v>0.99999998509883881</v>
      </c>
      <c r="R34" s="9">
        <v>1</v>
      </c>
      <c r="S34" s="9">
        <f>($I$16*S33)+($K$16*R31)+($L$16*R30)</f>
        <v>3.702828526291305</v>
      </c>
    </row>
    <row r="35" spans="15:19" x14ac:dyDescent="0.2">
      <c r="O35" s="9">
        <v>28</v>
      </c>
      <c r="P35" s="9">
        <v>1</v>
      </c>
      <c r="Q35" s="9">
        <f t="shared" si="0"/>
        <v>0.9999999925494194</v>
      </c>
      <c r="R35" s="9">
        <v>1</v>
      </c>
      <c r="S35" s="9">
        <f>($I$16*S34)+($K$16*R32)+($L$16*R31)</f>
        <v>3.7035039635062512</v>
      </c>
    </row>
    <row r="36" spans="15:19" x14ac:dyDescent="0.2">
      <c r="O36" s="9">
        <v>29</v>
      </c>
      <c r="P36" s="9">
        <v>1</v>
      </c>
      <c r="Q36" s="9">
        <f t="shared" si="0"/>
        <v>0.9999999962747097</v>
      </c>
      <c r="R36" s="9">
        <v>1</v>
      </c>
      <c r="S36" s="9">
        <f>($I$16*S35)+($K$16*R33)+($L$16*R32)</f>
        <v>3.7040046394182014</v>
      </c>
    </row>
    <row r="37" spans="15:19" x14ac:dyDescent="0.2">
      <c r="O37" s="9">
        <v>30</v>
      </c>
      <c r="P37" s="9">
        <v>1</v>
      </c>
      <c r="Q37" s="9">
        <f t="shared" si="0"/>
        <v>0.99999999813735485</v>
      </c>
      <c r="R37" s="9">
        <v>1</v>
      </c>
      <c r="S37" s="9">
        <f>($I$16*S36)+($K$16*R34)+($L$16*R33)</f>
        <v>3.7043757714246404</v>
      </c>
    </row>
    <row r="38" spans="15:19" x14ac:dyDescent="0.2">
      <c r="O38" s="9">
        <v>31</v>
      </c>
      <c r="P38" s="9">
        <v>1</v>
      </c>
      <c r="Q38" s="9">
        <f t="shared" si="0"/>
        <v>0.99999999906867743</v>
      </c>
      <c r="R38" s="9">
        <v>1</v>
      </c>
      <c r="S38" s="9">
        <f>($I$16*S37)+($K$16*R35)+($L$16*R34)</f>
        <v>3.7046508774621314</v>
      </c>
    </row>
    <row r="39" spans="15:19" x14ac:dyDescent="0.2">
      <c r="O39" s="9">
        <v>32</v>
      </c>
      <c r="P39" s="9">
        <v>1</v>
      </c>
      <c r="Q39" s="9">
        <f t="shared" si="0"/>
        <v>0.99999999953433871</v>
      </c>
      <c r="R39" s="9">
        <v>1</v>
      </c>
      <c r="S39" s="9">
        <f>($I$16*S38)+($K$16*R36)+($L$16*R35)</f>
        <v>3.7048548031019326</v>
      </c>
    </row>
    <row r="40" spans="15:19" x14ac:dyDescent="0.2">
      <c r="O40" s="9">
        <v>33</v>
      </c>
      <c r="P40" s="9">
        <v>1</v>
      </c>
      <c r="Q40" s="9">
        <f t="shared" si="0"/>
        <v>0.99999999976716936</v>
      </c>
      <c r="R40" s="9">
        <v>1</v>
      </c>
      <c r="S40" s="9">
        <f>($I$16*S39)+($K$16*R37)+($L$16*R36)</f>
        <v>3.7050059654208249</v>
      </c>
    </row>
    <row r="41" spans="15:19" x14ac:dyDescent="0.2">
      <c r="O41" s="9">
        <v>34</v>
      </c>
      <c r="P41" s="9">
        <v>1</v>
      </c>
      <c r="Q41" s="9">
        <f t="shared" si="0"/>
        <v>0.99999999988358468</v>
      </c>
      <c r="R41" s="9">
        <v>1</v>
      </c>
      <c r="S41" s="9">
        <f>($I$16*S40)+($K$16*R38)+($L$16*R37)</f>
        <v>3.7051180162971891</v>
      </c>
    </row>
    <row r="42" spans="15:19" x14ac:dyDescent="0.2">
      <c r="O42" s="9">
        <v>35</v>
      </c>
      <c r="P42" s="9">
        <v>1</v>
      </c>
      <c r="Q42" s="9">
        <f t="shared" si="0"/>
        <v>0.99999999994179234</v>
      </c>
      <c r="R42" s="9">
        <v>1</v>
      </c>
      <c r="S42" s="9">
        <f>($I$16*S41)+($K$16*R39)+($L$16*R38)</f>
        <v>3.7052010753491142</v>
      </c>
    </row>
    <row r="43" spans="15:19" x14ac:dyDescent="0.2">
      <c r="O43" s="9">
        <v>36</v>
      </c>
      <c r="P43" s="9">
        <v>1</v>
      </c>
      <c r="Q43" s="9">
        <f t="shared" si="0"/>
        <v>0.99999999997089617</v>
      </c>
      <c r="R43" s="9">
        <v>1</v>
      </c>
      <c r="S43" s="9">
        <f>($I$16*S42)+($K$16*R40)+($L$16*R39)</f>
        <v>3.7052626438645113</v>
      </c>
    </row>
    <row r="44" spans="15:19" x14ac:dyDescent="0.2">
      <c r="O44" s="9">
        <v>37</v>
      </c>
      <c r="P44" s="9">
        <v>1</v>
      </c>
      <c r="Q44" s="9">
        <f t="shared" si="0"/>
        <v>0.99999999998544808</v>
      </c>
      <c r="R44" s="9">
        <v>1</v>
      </c>
      <c r="S44" s="9">
        <f>($I$16*S43)+($K$16*R41)+($L$16*R40)</f>
        <v>3.7053082822627399</v>
      </c>
    </row>
    <row r="45" spans="15:19" x14ac:dyDescent="0.2">
      <c r="O45" s="9">
        <v>38</v>
      </c>
      <c r="P45" s="9">
        <v>1</v>
      </c>
      <c r="Q45" s="9">
        <f t="shared" si="0"/>
        <v>0.99999999999272404</v>
      </c>
      <c r="R45" s="9">
        <v>1</v>
      </c>
      <c r="S45" s="9">
        <f>($I$16*S44)+($K$16*R42)+($L$16*R41)</f>
        <v>3.7053421122711363</v>
      </c>
    </row>
    <row r="46" spans="15:19" x14ac:dyDescent="0.2">
      <c r="O46" s="9">
        <v>39</v>
      </c>
      <c r="P46" s="9">
        <v>1</v>
      </c>
      <c r="Q46" s="9">
        <f t="shared" si="0"/>
        <v>0.99999999999636202</v>
      </c>
      <c r="R46" s="9">
        <v>1</v>
      </c>
      <c r="S46" s="9">
        <f>($I$16*S45)+($K$16*R43)+($L$16*R42)</f>
        <v>3.7053671891693742</v>
      </c>
    </row>
    <row r="47" spans="15:19" x14ac:dyDescent="0.2">
      <c r="O47" s="9">
        <v>40</v>
      </c>
      <c r="P47" s="9">
        <v>1</v>
      </c>
      <c r="Q47" s="9">
        <f t="shared" si="0"/>
        <v>0.99999999999818101</v>
      </c>
      <c r="R47" s="9">
        <v>1</v>
      </c>
      <c r="S47" s="9">
        <f>($I$16*S46)+($K$16*R44)+($L$16*R43)</f>
        <v>3.7053857777200436</v>
      </c>
    </row>
    <row r="48" spans="15:19" x14ac:dyDescent="0.2">
      <c r="O48" s="9">
        <v>41</v>
      </c>
      <c r="P48" s="9">
        <v>1</v>
      </c>
      <c r="Q48" s="9">
        <f t="shared" si="0"/>
        <v>0.99999999999909051</v>
      </c>
      <c r="R48" s="9">
        <v>1</v>
      </c>
      <c r="S48" s="9">
        <f>($I$16*S47)+($K$16*R45)+($L$16*R44)</f>
        <v>3.7053995567054949</v>
      </c>
    </row>
    <row r="49" spans="15:19" x14ac:dyDescent="0.2">
      <c r="O49" s="9">
        <v>42</v>
      </c>
      <c r="P49" s="9">
        <v>1</v>
      </c>
      <c r="Q49" s="9">
        <f t="shared" si="0"/>
        <v>0.99999999999954525</v>
      </c>
      <c r="R49" s="9">
        <v>1</v>
      </c>
      <c r="S49" s="9">
        <f>($I$16*S48)+($K$16*R46)+($L$16*R45)</f>
        <v>3.7054097705432198</v>
      </c>
    </row>
    <row r="50" spans="15:19" x14ac:dyDescent="0.2">
      <c r="O50" s="9">
        <v>43</v>
      </c>
      <c r="P50" s="9">
        <v>1</v>
      </c>
      <c r="Q50" s="9">
        <f t="shared" si="0"/>
        <v>0.99999999999977263</v>
      </c>
      <c r="R50" s="9">
        <v>1</v>
      </c>
      <c r="S50" s="9">
        <f>($I$16*S49)+($K$16*R47)+($L$16*R46)</f>
        <v>3.7054173416725629</v>
      </c>
    </row>
    <row r="51" spans="15:19" x14ac:dyDescent="0.2">
      <c r="O51" s="9">
        <v>44</v>
      </c>
      <c r="P51" s="9">
        <v>1</v>
      </c>
      <c r="Q51" s="9">
        <f t="shared" si="0"/>
        <v>0.99999999999988631</v>
      </c>
      <c r="R51" s="9">
        <v>1</v>
      </c>
      <c r="S51" s="9">
        <f>($I$16*S50)+($K$16*R48)+($L$16*R47)</f>
        <v>3.7054229538627181</v>
      </c>
    </row>
    <row r="52" spans="15:19" x14ac:dyDescent="0.2">
      <c r="O52" s="9">
        <v>45</v>
      </c>
      <c r="P52" s="9">
        <v>1</v>
      </c>
      <c r="Q52" s="9">
        <f t="shared" si="0"/>
        <v>0.99999999999994316</v>
      </c>
      <c r="R52" s="9">
        <v>1</v>
      </c>
      <c r="S52" s="9">
        <f>($I$16*S51)+($K$16*R49)+($L$16*R48)</f>
        <v>3.7054271139657766</v>
      </c>
    </row>
    <row r="53" spans="15:19" x14ac:dyDescent="0.2">
      <c r="O53" s="9">
        <v>46</v>
      </c>
      <c r="P53" s="9">
        <v>1</v>
      </c>
      <c r="Q53" s="9">
        <f t="shared" si="0"/>
        <v>0.99999999999997158</v>
      </c>
      <c r="R53" s="9">
        <v>1</v>
      </c>
      <c r="S53" s="9">
        <f>($I$16*S52)+($K$16*R50)+($L$16*R49)</f>
        <v>3.7054301976919124</v>
      </c>
    </row>
    <row r="54" spans="15:19" x14ac:dyDescent="0.2">
      <c r="O54" s="9">
        <v>47</v>
      </c>
      <c r="P54" s="9">
        <v>1</v>
      </c>
      <c r="Q54" s="9">
        <f t="shared" si="0"/>
        <v>0.99999999999998579</v>
      </c>
      <c r="R54" s="9">
        <v>1</v>
      </c>
      <c r="S54" s="9">
        <f>($I$16*S53)+($K$16*R51)+($L$16*R50)</f>
        <v>3.7054324835407835</v>
      </c>
    </row>
    <row r="55" spans="15:19" x14ac:dyDescent="0.2">
      <c r="O55" s="9">
        <v>48</v>
      </c>
      <c r="P55" s="9">
        <v>1</v>
      </c>
      <c r="Q55" s="9">
        <f t="shared" si="0"/>
        <v>0.99999999999999289</v>
      </c>
      <c r="R55" s="9">
        <v>1</v>
      </c>
      <c r="S55" s="9">
        <f>($I$16*S54)+($K$16*R52)+($L$16*R51)</f>
        <v>3.7054341779535918</v>
      </c>
    </row>
    <row r="56" spans="15:19" x14ac:dyDescent="0.2">
      <c r="O56" s="9">
        <v>49</v>
      </c>
      <c r="P56" s="9">
        <v>1</v>
      </c>
      <c r="Q56" s="9">
        <f t="shared" si="0"/>
        <v>0.99999999999999645</v>
      </c>
      <c r="R56" s="9">
        <v>1</v>
      </c>
      <c r="S56" s="9">
        <f>($I$16*S55)+($K$16*R53)+($L$16*R52)</f>
        <v>3.7054354339573461</v>
      </c>
    </row>
    <row r="57" spans="15:19" x14ac:dyDescent="0.2">
      <c r="O57" s="9">
        <v>50</v>
      </c>
      <c r="P57" s="9">
        <v>1</v>
      </c>
      <c r="Q57" s="9">
        <f t="shared" si="0"/>
        <v>0.99999999999999822</v>
      </c>
      <c r="R57" s="9">
        <v>1</v>
      </c>
      <c r="S57" s="9">
        <f>($I$16*S56)+($K$16*R54)+($L$16*R53)</f>
        <v>3.7054363649851476</v>
      </c>
    </row>
  </sheetData>
  <mergeCells count="3">
    <mergeCell ref="I14:M14"/>
    <mergeCell ref="A8:D8"/>
    <mergeCell ref="I8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Maqueda</dc:creator>
  <cp:lastModifiedBy>Soraya Maqueda</cp:lastModifiedBy>
  <dcterms:created xsi:type="dcterms:W3CDTF">2022-04-29T18:06:08Z</dcterms:created>
  <dcterms:modified xsi:type="dcterms:W3CDTF">2022-05-01T23:17:41Z</dcterms:modified>
</cp:coreProperties>
</file>