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oraya Maqueda\Desktop\Education\Spring2022\MR2007 - Control Computarizado\Proyecto\"/>
    </mc:Choice>
  </mc:AlternateContent>
  <xr:revisionPtr revIDLastSave="0" documentId="13_ncr:1_{0BD08199-C9CC-4924-BD55-B077E93D6172}" xr6:coauthVersionLast="47" xr6:coauthVersionMax="47" xr10:uidLastSave="{00000000-0000-0000-0000-000000000000}"/>
  <bookViews>
    <workbookView xWindow="-120" yWindow="-120" windowWidth="29040" windowHeight="15720" xr2:uid="{659C412E-9257-4F81-8F1D-5F8646B63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" i="1" l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" i="1"/>
  <c r="J17" i="1"/>
  <c r="L17" i="1" s="1"/>
  <c r="L13" i="1"/>
  <c r="M13" i="1" s="1"/>
  <c r="V10" i="1" l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</calcChain>
</file>

<file path=xl/sharedStrings.xml><?xml version="1.0" encoding="utf-8"?>
<sst xmlns="http://schemas.openxmlformats.org/spreadsheetml/2006/main" count="27" uniqueCount="22">
  <si>
    <t>k</t>
  </si>
  <si>
    <t>Planta 1</t>
  </si>
  <si>
    <t>a1</t>
  </si>
  <si>
    <t>b1</t>
  </si>
  <si>
    <t>b0</t>
  </si>
  <si>
    <t>d</t>
  </si>
  <si>
    <t>Planta 2</t>
  </si>
  <si>
    <t>a2</t>
  </si>
  <si>
    <t>b2</t>
  </si>
  <si>
    <t>Modelo Contínuo de Primer Orden</t>
  </si>
  <si>
    <t>Ganancia (k)</t>
  </si>
  <si>
    <r>
      <t>Constante de Tiempo (</t>
    </r>
    <r>
      <rPr>
        <sz val="11"/>
        <color theme="1"/>
        <rFont val="Calibri"/>
        <family val="2"/>
      </rPr>
      <t>τ</t>
    </r>
    <r>
      <rPr>
        <sz val="11"/>
        <color theme="1"/>
        <rFont val="Rockwell"/>
        <family val="2"/>
      </rPr>
      <t>)</t>
    </r>
  </si>
  <si>
    <t>Intervalo de Muestreo (T)</t>
  </si>
  <si>
    <r>
      <t>Tiempo Muerto (</t>
    </r>
    <r>
      <rPr>
        <sz val="11"/>
        <color theme="1"/>
        <rFont val="Calibri"/>
        <family val="2"/>
      </rPr>
      <t>ϴ</t>
    </r>
    <r>
      <rPr>
        <sz val="11"/>
        <color theme="1"/>
        <rFont val="Rockwell"/>
        <family val="2"/>
      </rPr>
      <t>')</t>
    </r>
  </si>
  <si>
    <t>ϴ</t>
  </si>
  <si>
    <t>m</t>
  </si>
  <si>
    <t>u1(Escalón)</t>
  </si>
  <si>
    <t>y1(k)</t>
  </si>
  <si>
    <t>u2(Escalón)</t>
  </si>
  <si>
    <t>y2(k)</t>
  </si>
  <si>
    <t>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</si>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</sst>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Rockwell"/>
      <family val="2"/>
      <scheme val="minor"/>
    </font>
    <font>
      <b/>
      <sz val="11"/>
      <color theme="1"/>
      <name val="Rockwell"/>
      <family val="2"/>
      <scheme val="minor"/>
    </font>
    <font>
      <b/>
      <sz val="11"/>
      <color theme="1"/>
      <name val="Calibri"/>
      <family val="2"/>
    </font>
    <font>
      <sz val="11"/>
      <color theme="1"/>
      <name val="Rockwell"/>
      <family val="2"/>
    </font>
    <font>
      <b/>
      <sz val="11"/>
      <color theme="1"/>
      <name val="Rockwell"/>
      <family val="1"/>
      <scheme val="minor"/>
    </font>
    <font>
      <sz val="11"/>
      <color theme="1"/>
      <name val="Calibri"/>
      <family val="2"/>
    </font>
    <font>
      <b/>
      <sz val="11"/>
      <color theme="0"/>
      <name val="Rockwell"/>
      <family val="1"/>
      <scheme val="minor"/>
    </font>
    <font>
      <b/>
      <sz val="11"/>
      <name val="Rockwell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y1(k)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Sheet1!$R$10:$R$58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Sheet1!$T$10:$T$58</c:f>
              <c:numCache>
                <c:formatCode>General</c:formatCode>
                <c:ptCount val="49"/>
                <c:pt idx="0">
                  <c:v>1.2</c:v>
                </c:pt>
                <c:pt idx="1">
                  <c:v>2.76</c:v>
                </c:pt>
                <c:pt idx="2">
                  <c:v>4.3079999999999998</c:v>
                </c:pt>
                <c:pt idx="3">
                  <c:v>5.6963999999999997</c:v>
                </c:pt>
                <c:pt idx="4">
                  <c:v>6.8821199999999996</c:v>
                </c:pt>
                <c:pt idx="5">
                  <c:v>7.8681960000000002</c:v>
                </c:pt>
                <c:pt idx="6">
                  <c:v>8.6758068000000002</c:v>
                </c:pt>
                <c:pt idx="7">
                  <c:v>9.3312704400000008</c:v>
                </c:pt>
                <c:pt idx="8">
                  <c:v>9.8603288520000003</c:v>
                </c:pt>
                <c:pt idx="9">
                  <c:v>10.285919331599999</c:v>
                </c:pt>
                <c:pt idx="10">
                  <c:v>10.627563590279998</c:v>
                </c:pt>
                <c:pt idx="11">
                  <c:v>10.901464934723997</c:v>
                </c:pt>
                <c:pt idx="12">
                  <c:v>11.120878979029197</c:v>
                </c:pt>
                <c:pt idx="13">
                  <c:v>11.296556698848356</c:v>
                </c:pt>
                <c:pt idx="14">
                  <c:v>11.437172116891183</c:v>
                </c:pt>
                <c:pt idx="15">
                  <c:v>11.549701072419195</c:v>
                </c:pt>
                <c:pt idx="16">
                  <c:v>11.639742547388479</c:v>
                </c:pt>
                <c:pt idx="17">
                  <c:v>11.711784882637346</c:v>
                </c:pt>
                <c:pt idx="18">
                  <c:v>11.769423328473156</c:v>
                </c:pt>
                <c:pt idx="19">
                  <c:v>11.815536373960164</c:v>
                </c:pt>
                <c:pt idx="20">
                  <c:v>11.852427954758952</c:v>
                </c:pt>
                <c:pt idx="21">
                  <c:v>11.881941791602571</c:v>
                </c:pt>
                <c:pt idx="22">
                  <c:v>11.905553147179763</c:v>
                </c:pt>
                <c:pt idx="23">
                  <c:v>11.924442374692664</c:v>
                </c:pt>
                <c:pt idx="24">
                  <c:v>11.939553828228556</c:v>
                </c:pt>
                <c:pt idx="25">
                  <c:v>11.951643026820058</c:v>
                </c:pt>
                <c:pt idx="26">
                  <c:v>11.961314403574651</c:v>
                </c:pt>
                <c:pt idx="27">
                  <c:v>11.969051513919023</c:v>
                </c:pt>
                <c:pt idx="28">
                  <c:v>11.975241206664869</c:v>
                </c:pt>
                <c:pt idx="29">
                  <c:v>11.980192963096719</c:v>
                </c:pt>
                <c:pt idx="30">
                  <c:v>11.984154369359789</c:v>
                </c:pt>
                <c:pt idx="31">
                  <c:v>11.987323494929036</c:v>
                </c:pt>
                <c:pt idx="32">
                  <c:v>11.989858795663832</c:v>
                </c:pt>
                <c:pt idx="33">
                  <c:v>11.991887036391367</c:v>
                </c:pt>
                <c:pt idx="34">
                  <c:v>11.993509629043244</c:v>
                </c:pt>
                <c:pt idx="35">
                  <c:v>11.994807703199671</c:v>
                </c:pt>
                <c:pt idx="36">
                  <c:v>11.995846162542275</c:v>
                </c:pt>
                <c:pt idx="37">
                  <c:v>11.996676930025089</c:v>
                </c:pt>
                <c:pt idx="38">
                  <c:v>11.997341544015704</c:v>
                </c:pt>
                <c:pt idx="39">
                  <c:v>11.997873235210379</c:v>
                </c:pt>
                <c:pt idx="40">
                  <c:v>11.998298588167211</c:v>
                </c:pt>
                <c:pt idx="41">
                  <c:v>11.998638870533222</c:v>
                </c:pt>
                <c:pt idx="42">
                  <c:v>11.998911096426305</c:v>
                </c:pt>
                <c:pt idx="43">
                  <c:v>11.999128877140908</c:v>
                </c:pt>
                <c:pt idx="44">
                  <c:v>11.999303101712657</c:v>
                </c:pt>
                <c:pt idx="45">
                  <c:v>11.999442481370091</c:v>
                </c:pt>
                <c:pt idx="46">
                  <c:v>11.999553985096055</c:v>
                </c:pt>
                <c:pt idx="47">
                  <c:v>11.999643188076835</c:v>
                </c:pt>
                <c:pt idx="48">
                  <c:v>11.999714550461462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2-45D4-B69A-A9C42540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52736"/>
        <c:axId val="1333351488"/>
      </c:scatterChart>
      <c:valAx>
        <c:axId val="13333527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51488"/>
        <c:crosses val="autoZero"/>
        <c:crossBetween val="midCat"/>
      </c:valAx>
      <c:valAx>
        <c:axId val="13333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y2(k)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Sheet1!$R$8:$R$58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Sheet1!$V$8:$V$58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0.25873804275132251</c:v>
                </c:pt>
                <c:pt idx="4">
                  <c:v>1.1505307107358598</c:v>
                </c:pt>
                <c:pt idx="5">
                  <c:v>1.8115826892660978</c:v>
                </c:pt>
                <c:pt idx="6">
                  <c:v>2.3015953727145329</c:v>
                </c:pt>
                <c:pt idx="7">
                  <c:v>2.6648231335241963</c:v>
                </c:pt>
                <c:pt idx="8">
                  <c:v>2.9340700544290224</c:v>
                </c:pt>
                <c:pt idx="9">
                  <c:v>3.1336525540021132</c:v>
                </c:pt>
                <c:pt idx="10">
                  <c:v>3.2815954682682458</c:v>
                </c:pt>
                <c:pt idx="11">
                  <c:v>3.3912599224582332</c:v>
                </c:pt>
                <c:pt idx="12">
                  <c:v>3.4725500104117106</c:v>
                </c:pt>
                <c:pt idx="13">
                  <c:v>3.5328072601130227</c:v>
                </c:pt>
                <c:pt idx="14">
                  <c:v>3.5774736669650391</c:v>
                </c:pt>
                <c:pt idx="15">
                  <c:v>3.6105831751314312</c:v>
                </c:pt>
                <c:pt idx="16">
                  <c:v>3.6351259939583915</c:v>
                </c:pt>
                <c:pt idx="17">
                  <c:v>3.6533186518784637</c:v>
                </c:pt>
                <c:pt idx="18">
                  <c:v>3.6668041770958526</c:v>
                </c:pt>
                <c:pt idx="19">
                  <c:v>3.6768004839130208</c:v>
                </c:pt>
                <c:pt idx="20">
                  <c:v>3.6842103658695731</c:v>
                </c:pt>
                <c:pt idx="21">
                  <c:v>3.6897030294716684</c:v>
                </c:pt>
                <c:pt idx="22">
                  <c:v>3.6937745320438662</c:v>
                </c:pt>
                <c:pt idx="23">
                  <c:v>3.6967925820094765</c:v>
                </c:pt>
                <c:pt idx="24">
                  <c:v>3.699029747634059</c:v>
                </c:pt>
                <c:pt idx="25">
                  <c:v>3.7006880734036267</c:v>
                </c:pt>
                <c:pt idx="26">
                  <c:v>3.7019173272093324</c:v>
                </c:pt>
                <c:pt idx="27">
                  <c:v>3.702828526291305</c:v>
                </c:pt>
                <c:pt idx="28">
                  <c:v>3.7035039635062512</c:v>
                </c:pt>
                <c:pt idx="29">
                  <c:v>3.7040046394182014</c:v>
                </c:pt>
                <c:pt idx="30">
                  <c:v>3.7043757714246404</c:v>
                </c:pt>
                <c:pt idx="31">
                  <c:v>3.7046508774621314</c:v>
                </c:pt>
                <c:pt idx="32">
                  <c:v>3.7048548031019326</c:v>
                </c:pt>
                <c:pt idx="33">
                  <c:v>3.7050059654208249</c:v>
                </c:pt>
                <c:pt idx="34">
                  <c:v>3.7051180162971891</c:v>
                </c:pt>
                <c:pt idx="35">
                  <c:v>3.7052010753491142</c:v>
                </c:pt>
                <c:pt idx="36">
                  <c:v>3.7052626438645113</c:v>
                </c:pt>
                <c:pt idx="37">
                  <c:v>3.7053082822627399</c:v>
                </c:pt>
                <c:pt idx="38">
                  <c:v>3.7053421122711363</c:v>
                </c:pt>
                <c:pt idx="39">
                  <c:v>3.7053671891693742</c:v>
                </c:pt>
                <c:pt idx="40">
                  <c:v>3.7053857777200436</c:v>
                </c:pt>
                <c:pt idx="41">
                  <c:v>3.7053995567054949</c:v>
                </c:pt>
                <c:pt idx="42">
                  <c:v>3.7054097705432198</c:v>
                </c:pt>
                <c:pt idx="43">
                  <c:v>3.7054173416725629</c:v>
                </c:pt>
                <c:pt idx="44">
                  <c:v>3.7054229538627181</c:v>
                </c:pt>
                <c:pt idx="45">
                  <c:v>3.7054271139657766</c:v>
                </c:pt>
                <c:pt idx="46">
                  <c:v>3.7054301976919124</c:v>
                </c:pt>
                <c:pt idx="47">
                  <c:v>3.7054324835407835</c:v>
                </c:pt>
                <c:pt idx="48">
                  <c:v>3.7054341779535918</c:v>
                </c:pt>
                <c:pt idx="49">
                  <c:v>3.7054354339573461</c:v>
                </c:pt>
                <c:pt idx="50">
                  <c:v>3.7054363649851476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A-4A9A-AF27-975F64D6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45632"/>
        <c:axId val="1637847296"/>
      </c:scatterChart>
      <c:valAx>
        <c:axId val="1637845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47296"/>
        <c:crosses val="autoZero"/>
        <c:crossBetween val="midCat"/>
      </c:valAx>
      <c:valAx>
        <c:axId val="1637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2462B9-ED68-40EB-AC63-1EBC1736CCC9}"/>
            </a:ext>
          </a:extLst>
        </xdr:cNvPr>
        <xdr:cNvSpPr txBox="1"/>
      </xdr:nvSpPr>
      <xdr:spPr>
        <a:xfrm>
          <a:off x="9525" y="0"/>
          <a:ext cx="3648075" cy="571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2">
                  <a:lumMod val="10000"/>
                </a:schemeClr>
              </a:solidFill>
              <a:latin typeface="+mn-lt"/>
              <a:cs typeface="Times New Roman" panose="02020603050405020304" pitchFamily="18" charset="0"/>
            </a:rPr>
            <a:t>Control Computarizado</a:t>
          </a:r>
          <a:endParaRPr lang="en-GB" sz="1200" b="1">
            <a:solidFill>
              <a:schemeClr val="bg2">
                <a:lumMod val="10000"/>
              </a:schemeClr>
            </a:solidFill>
            <a:latin typeface="+mn-lt"/>
            <a:cs typeface="Times New Roman" panose="02020603050405020304" pitchFamily="18" charset="0"/>
          </a:endParaRPr>
        </a:p>
        <a:p>
          <a:r>
            <a:rPr lang="en-GB" sz="1200" i="1">
              <a:solidFill>
                <a:schemeClr val="bg2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Simulación de Plantas de Primer Orden</a:t>
          </a:r>
          <a:r>
            <a:rPr lang="en-GB" sz="1200" i="1" baseline="0">
              <a:solidFill>
                <a:schemeClr val="bg2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 Discretas</a:t>
          </a:r>
          <a:endParaRPr lang="en-GB" sz="1200" i="1">
            <a:solidFill>
              <a:schemeClr val="bg2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171450</xdr:rowOff>
    </xdr:from>
    <xdr:to>
      <xdr:col>7</xdr:col>
      <xdr:colOff>428625</xdr:colOff>
      <xdr:row>7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B2D474-0321-4D0E-B3BC-E189F69E1D97}"/>
            </a:ext>
          </a:extLst>
        </xdr:cNvPr>
        <xdr:cNvSpPr txBox="1"/>
      </xdr:nvSpPr>
      <xdr:spPr>
        <a:xfrm>
          <a:off x="0" y="904875"/>
          <a:ext cx="4543425" cy="2190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Planta</a:t>
          </a:r>
          <a:r>
            <a:rPr lang="en-GB" sz="1100" b="1" baseline="0">
              <a:solidFill>
                <a:schemeClr val="bg1"/>
              </a:solidFill>
            </a:rPr>
            <a:t> Discreta: 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2</xdr:col>
      <xdr:colOff>557212</xdr:colOff>
      <xdr:row>6</xdr:row>
      <xdr:rowOff>19050</xdr:rowOff>
    </xdr:from>
    <xdr:ext cx="3164904" cy="166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25184C-566F-4F09-9456-5DC484623CF0}"/>
                </a:ext>
              </a:extLst>
            </xdr:cNvPr>
            <xdr:cNvSpPr txBox="1"/>
          </xdr:nvSpPr>
          <xdr:spPr>
            <a:xfrm>
              <a:off x="1243012" y="933450"/>
              <a:ext cx="3164904" cy="166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𝑌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−1−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25184C-566F-4F09-9456-5DC484623CF0}"/>
                </a:ext>
              </a:extLst>
            </xdr:cNvPr>
            <xdr:cNvSpPr txBox="1"/>
          </xdr:nvSpPr>
          <xdr:spPr>
            <a:xfrm>
              <a:off x="1243012" y="933450"/>
              <a:ext cx="3164904" cy="166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𝑌(𝑘)=𝑎_1 𝑦(𝑘−1)+ 𝑏_0 𝑢(𝑘−𝑑)+ 𝑏_1 𝑢(𝑘−1−𝑑)</a:t>
              </a:r>
              <a:endParaRPr lang="en-GB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9</xdr:col>
      <xdr:colOff>1</xdr:colOff>
      <xdr:row>5</xdr:row>
      <xdr:rowOff>142874</xdr:rowOff>
    </xdr:from>
    <xdr:to>
      <xdr:col>9</xdr:col>
      <xdr:colOff>1390651</xdr:colOff>
      <xdr:row>7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3B37BF-4939-453E-9858-68D035D8926A}"/>
            </a:ext>
          </a:extLst>
        </xdr:cNvPr>
        <xdr:cNvSpPr txBox="1"/>
      </xdr:nvSpPr>
      <xdr:spPr>
        <a:xfrm>
          <a:off x="5486401" y="876299"/>
          <a:ext cx="1390650" cy="2381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Planta Contínua</a:t>
          </a:r>
        </a:p>
      </xdr:txBody>
    </xdr:sp>
    <xdr:clientData/>
  </xdr:twoCellAnchor>
  <xdr:oneCellAnchor>
    <xdr:from>
      <xdr:col>10</xdr:col>
      <xdr:colOff>681037</xdr:colOff>
      <xdr:row>10</xdr:row>
      <xdr:rowOff>19050</xdr:rowOff>
    </xdr:from>
    <xdr:ext cx="709233" cy="166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3AA34-123D-4D84-BA02-1B438FF160E5}"/>
                </a:ext>
              </a:extLst>
            </xdr:cNvPr>
            <xdr:cNvSpPr txBox="1"/>
          </xdr:nvSpPr>
          <xdr:spPr>
            <a:xfrm>
              <a:off x="8634412" y="1666875"/>
              <a:ext cx="709233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l-GR" sz="1100" b="1" i="1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𝜭</m:t>
                  </m:r>
                </m:oMath>
              </a14:m>
              <a:r>
                <a:rPr lang="en-GB" sz="1100" b="1">
                  <a:solidFill>
                    <a:schemeClr val="bg1"/>
                  </a:solidFill>
                </a:rPr>
                <a:t> = </a:t>
              </a:r>
              <a:r>
                <a:rPr lang="el-GR" sz="1100" b="1">
                  <a:solidFill>
                    <a:schemeClr val="bg1"/>
                  </a:solidFill>
                </a:rPr>
                <a:t>ϴ</a:t>
              </a:r>
              <a:r>
                <a:rPr lang="en-GB" sz="1100" b="1">
                  <a:solidFill>
                    <a:schemeClr val="bg1"/>
                  </a:solidFill>
                </a:rPr>
                <a:t>' - dT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3AA34-123D-4D84-BA02-1B438FF160E5}"/>
                </a:ext>
              </a:extLst>
            </xdr:cNvPr>
            <xdr:cNvSpPr txBox="1"/>
          </xdr:nvSpPr>
          <xdr:spPr>
            <a:xfrm>
              <a:off x="8634412" y="1666875"/>
              <a:ext cx="709233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𝜭</a:t>
              </a:r>
              <a:r>
                <a:rPr lang="en-GB" sz="1100" b="1">
                  <a:solidFill>
                    <a:schemeClr val="bg1"/>
                  </a:solidFill>
                </a:rPr>
                <a:t> = </a:t>
              </a:r>
              <a:r>
                <a:rPr lang="el-GR" sz="1100" b="1">
                  <a:solidFill>
                    <a:schemeClr val="bg1"/>
                  </a:solidFill>
                </a:rPr>
                <a:t>ϴ</a:t>
              </a:r>
              <a:r>
                <a:rPr lang="en-GB" sz="1100" b="1">
                  <a:solidFill>
                    <a:schemeClr val="bg1"/>
                  </a:solidFill>
                </a:rPr>
                <a:t>' - dT</a:t>
              </a:r>
            </a:p>
          </xdr:txBody>
        </xdr:sp>
      </mc:Fallback>
    </mc:AlternateContent>
    <xdr:clientData/>
  </xdr:oneCellAnchor>
  <xdr:oneCellAnchor>
    <xdr:from>
      <xdr:col>12</xdr:col>
      <xdr:colOff>52387</xdr:colOff>
      <xdr:row>10</xdr:row>
      <xdr:rowOff>9525</xdr:rowOff>
    </xdr:from>
    <xdr:ext cx="675057" cy="166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15AD56A-0C32-4106-818A-D9D7F25DD827}"/>
                </a:ext>
              </a:extLst>
            </xdr:cNvPr>
            <xdr:cNvSpPr txBox="1"/>
          </xdr:nvSpPr>
          <xdr:spPr>
            <a:xfrm>
              <a:off x="9377362" y="1657350"/>
              <a:ext cx="675057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𝒎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𝒅𝑻</m:t>
                    </m:r>
                  </m:oMath>
                </m:oMathPara>
              </a14:m>
              <a:endParaRPr lang="en-GB" sz="1100" b="1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15AD56A-0C32-4106-818A-D9D7F25DD827}"/>
                </a:ext>
              </a:extLst>
            </xdr:cNvPr>
            <xdr:cNvSpPr txBox="1"/>
          </xdr:nvSpPr>
          <xdr:spPr>
            <a:xfrm>
              <a:off x="9377362" y="1657350"/>
              <a:ext cx="675057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𝒎=𝟏  𝒅𝑻</a:t>
              </a:r>
              <a:endParaRPr lang="en-GB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14</xdr:row>
      <xdr:rowOff>166007</xdr:rowOff>
    </xdr:from>
    <xdr:to>
      <xdr:col>8</xdr:col>
      <xdr:colOff>13606</xdr:colOff>
      <xdr:row>31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F2C29-D39B-46E9-A0AA-CD6E7D3B2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673552</xdr:colOff>
      <xdr:row>18</xdr:row>
      <xdr:rowOff>2722</xdr:rowOff>
    </xdr:from>
    <xdr:to>
      <xdr:col>14</xdr:col>
      <xdr:colOff>19050</xdr:colOff>
      <xdr:row>35</xdr:row>
      <xdr:rowOff>40821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76FF3F-CCFD-4073-9806-C9C00B613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E0C0-539D-4A11-876B-93C3EB737B5D}">
  <dimension ref="A1:V58"/>
  <sheetViews>
    <sheetView tabSelected="1" zoomScaleNormal="100" workbookViewId="0">
      <selection activeCell="H12" sqref="H12"/>
    </sheetView>
  </sheetViews>
  <sheetFormatPr defaultRowHeight="14.25" x14ac:dyDescent="0.2"/>
  <cols>
    <col min="10" max="10" width="32.375" bestFit="1" customWidth="1"/>
    <col min="16" max="18" width="2.875" bestFit="1" customWidth="1"/>
    <col min="19" max="19" width="11.5" bestFit="1" customWidth="1"/>
    <col min="20" max="20" width="11.875" bestFit="1" customWidth="1"/>
    <col min="21" max="21" width="11.5" bestFit="1" customWidth="1"/>
    <col min="22" max="22" width="11.875" bestFit="1" customWidth="1"/>
  </cols>
  <sheetData>
    <row r="1" spans="1:22" ht="15.75" thickBot="1" x14ac:dyDescent="0.3">
      <c r="A1" s="2"/>
      <c r="B1" s="2"/>
      <c r="C1" s="3"/>
      <c r="D1" s="2"/>
      <c r="E1" s="2"/>
      <c r="F1" s="4"/>
      <c r="G1" s="1"/>
      <c r="H1" s="1"/>
      <c r="I1" s="4"/>
      <c r="J1" s="1"/>
      <c r="K1" s="1"/>
      <c r="L1" s="4"/>
      <c r="P1" s="32" t="s">
        <v>20</v>
      </c>
      <c r="Q1" s="29"/>
      <c r="R1" s="27" t="s">
        <v>0</v>
      </c>
      <c r="S1" s="26" t="s">
        <v>16</v>
      </c>
      <c r="T1" s="25" t="s">
        <v>17</v>
      </c>
      <c r="U1" s="24" t="s">
        <v>18</v>
      </c>
      <c r="V1" s="23" t="s">
        <v>19</v>
      </c>
    </row>
    <row r="2" spans="1:22" ht="15.75" thickBot="1" x14ac:dyDescent="0.3">
      <c r="A2" s="2"/>
      <c r="B2" s="2"/>
      <c r="C2" s="3"/>
      <c r="D2" s="2"/>
      <c r="E2" s="2"/>
      <c r="F2" s="4"/>
      <c r="G2" s="1"/>
      <c r="H2" s="1"/>
      <c r="I2" s="4"/>
      <c r="J2" s="1"/>
      <c r="K2" s="1"/>
      <c r="L2" s="4"/>
      <c r="P2" s="31" t="s">
        <v>21</v>
      </c>
      <c r="Q2" s="31" t="s">
        <v>15</v>
      </c>
      <c r="R2" s="28"/>
      <c r="S2" s="36"/>
      <c r="T2" s="37"/>
      <c r="U2" s="38"/>
      <c r="V2" s="39"/>
    </row>
    <row r="3" spans="1:22" x14ac:dyDescent="0.2">
      <c r="A3" s="5"/>
      <c r="B3" s="5"/>
      <c r="C3" s="5"/>
      <c r="D3" s="5"/>
      <c r="E3" s="5"/>
      <c r="F3" s="4"/>
      <c r="G3" s="4"/>
      <c r="H3" s="4"/>
      <c r="I3" s="4"/>
      <c r="J3" s="4"/>
      <c r="K3" s="4"/>
      <c r="L3" s="4"/>
      <c r="P3" s="33">
        <f>R3-1</f>
        <v>-6</v>
      </c>
      <c r="Q3" s="30">
        <f>R3-1-$E$11</f>
        <v>-6</v>
      </c>
      <c r="R3" s="21">
        <v>-5</v>
      </c>
      <c r="S3" s="34">
        <v>0</v>
      </c>
      <c r="T3" s="35">
        <v>0</v>
      </c>
      <c r="U3" s="34">
        <v>0</v>
      </c>
      <c r="V3" s="35">
        <v>0</v>
      </c>
    </row>
    <row r="4" spans="1:22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P4" s="33">
        <f t="shared" ref="P4:P58" si="0">R4-1</f>
        <v>-5</v>
      </c>
      <c r="Q4" s="30">
        <f t="shared" ref="Q4:Q58" si="1">R4-1-$E$11</f>
        <v>-5</v>
      </c>
      <c r="R4" s="21">
        <v>-4</v>
      </c>
      <c r="S4" s="16">
        <v>0</v>
      </c>
      <c r="T4" s="17">
        <v>0</v>
      </c>
      <c r="U4" s="16">
        <v>0</v>
      </c>
      <c r="V4" s="17">
        <v>0</v>
      </c>
    </row>
    <row r="5" spans="1:22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P5" s="33">
        <f t="shared" si="0"/>
        <v>-4</v>
      </c>
      <c r="Q5" s="30">
        <f t="shared" si="1"/>
        <v>-4</v>
      </c>
      <c r="R5" s="21">
        <v>-3</v>
      </c>
      <c r="S5" s="16">
        <v>0</v>
      </c>
      <c r="T5" s="17">
        <v>0</v>
      </c>
      <c r="U5" s="16">
        <v>0</v>
      </c>
      <c r="V5" s="17">
        <v>0</v>
      </c>
    </row>
    <row r="6" spans="1:22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P6" s="33">
        <f t="shared" si="0"/>
        <v>-3</v>
      </c>
      <c r="Q6" s="30">
        <f t="shared" si="1"/>
        <v>-3</v>
      </c>
      <c r="R6" s="21">
        <v>-2</v>
      </c>
      <c r="S6" s="16">
        <v>0</v>
      </c>
      <c r="T6" s="17">
        <v>0</v>
      </c>
      <c r="U6" s="16">
        <v>0</v>
      </c>
      <c r="V6" s="17">
        <v>0</v>
      </c>
    </row>
    <row r="7" spans="1:22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P7" s="33">
        <f t="shared" si="0"/>
        <v>-2</v>
      </c>
      <c r="Q7" s="30">
        <f t="shared" si="1"/>
        <v>-2</v>
      </c>
      <c r="R7" s="21">
        <v>-1</v>
      </c>
      <c r="S7" s="16">
        <v>0</v>
      </c>
      <c r="T7" s="17">
        <v>0</v>
      </c>
      <c r="U7" s="16">
        <v>0</v>
      </c>
      <c r="V7" s="17">
        <v>0</v>
      </c>
    </row>
    <row r="8" spans="1:22" x14ac:dyDescent="0.2">
      <c r="A8" s="4"/>
      <c r="B8" s="4"/>
      <c r="C8" s="4"/>
      <c r="D8" s="4"/>
      <c r="E8" s="4"/>
      <c r="F8" s="4"/>
      <c r="G8" s="4"/>
      <c r="H8" s="4"/>
      <c r="I8" s="4"/>
      <c r="L8" s="4"/>
      <c r="P8" s="33">
        <f t="shared" si="0"/>
        <v>-1</v>
      </c>
      <c r="Q8" s="30">
        <f t="shared" si="1"/>
        <v>-1</v>
      </c>
      <c r="R8" s="21">
        <v>0</v>
      </c>
      <c r="S8" s="16">
        <v>1</v>
      </c>
      <c r="T8" s="17">
        <v>0</v>
      </c>
      <c r="U8" s="16">
        <v>1</v>
      </c>
      <c r="V8" s="17">
        <v>0</v>
      </c>
    </row>
    <row r="9" spans="1:22" ht="15" x14ac:dyDescent="0.2">
      <c r="A9" s="14" t="s">
        <v>1</v>
      </c>
      <c r="B9" s="14"/>
      <c r="C9" s="14"/>
      <c r="D9" s="14"/>
      <c r="E9" s="14"/>
      <c r="F9" s="6"/>
      <c r="G9" s="4"/>
      <c r="H9" s="4"/>
      <c r="I9" s="4"/>
      <c r="J9" s="15" t="s">
        <v>9</v>
      </c>
      <c r="K9" s="15"/>
      <c r="L9" s="7"/>
      <c r="M9" s="11"/>
      <c r="P9" s="33">
        <f t="shared" si="0"/>
        <v>0</v>
      </c>
      <c r="Q9" s="30">
        <f t="shared" si="1"/>
        <v>0</v>
      </c>
      <c r="R9" s="21">
        <v>1</v>
      </c>
      <c r="S9" s="16">
        <v>1</v>
      </c>
      <c r="T9" s="17">
        <f>($A$11*T8)+($B$11*T7)+($C$11*S8)+($D$11*S7)</f>
        <v>0</v>
      </c>
      <c r="U9" s="16">
        <v>1</v>
      </c>
      <c r="V9" s="17">
        <v>0</v>
      </c>
    </row>
    <row r="10" spans="1:22" x14ac:dyDescent="0.2">
      <c r="A10" s="9" t="s">
        <v>2</v>
      </c>
      <c r="B10" s="9" t="s">
        <v>7</v>
      </c>
      <c r="C10" s="9" t="s">
        <v>4</v>
      </c>
      <c r="D10" s="9" t="s">
        <v>3</v>
      </c>
      <c r="E10" s="10" t="s">
        <v>5</v>
      </c>
      <c r="F10" s="4"/>
      <c r="G10" s="4"/>
      <c r="H10" s="4"/>
      <c r="I10" s="4"/>
      <c r="J10" s="9" t="s">
        <v>10</v>
      </c>
      <c r="K10" s="9">
        <v>1</v>
      </c>
      <c r="L10" s="7"/>
      <c r="M10" s="11"/>
      <c r="P10" s="33">
        <f t="shared" si="0"/>
        <v>1</v>
      </c>
      <c r="Q10" s="30">
        <f t="shared" si="1"/>
        <v>1</v>
      </c>
      <c r="R10" s="21">
        <v>2</v>
      </c>
      <c r="S10" s="16">
        <v>1</v>
      </c>
      <c r="T10" s="17">
        <f t="shared" ref="T10:T58" si="2">($A$11*T9)+($B$11*T8)+($C$11*S9)+($D$11*S8)</f>
        <v>1.2</v>
      </c>
      <c r="U10" s="16">
        <v>1</v>
      </c>
      <c r="V10" s="17">
        <f t="shared" ref="V10:V41" si="3">($J$17*V9)+($L$17*U7)+($M$17*U6)</f>
        <v>0</v>
      </c>
    </row>
    <row r="11" spans="1:22" ht="15" x14ac:dyDescent="0.2">
      <c r="A11" s="9">
        <v>1.3</v>
      </c>
      <c r="B11" s="9">
        <v>-0.4</v>
      </c>
      <c r="C11" s="9">
        <v>0</v>
      </c>
      <c r="D11" s="9">
        <v>1.2</v>
      </c>
      <c r="E11" s="10">
        <v>0</v>
      </c>
      <c r="F11" s="4"/>
      <c r="G11" s="4"/>
      <c r="H11" s="4"/>
      <c r="I11" s="4"/>
      <c r="J11" s="9" t="s">
        <v>11</v>
      </c>
      <c r="K11" s="9">
        <v>3.34</v>
      </c>
      <c r="L11" s="7"/>
      <c r="M11" s="11"/>
      <c r="P11" s="33">
        <f t="shared" si="0"/>
        <v>2</v>
      </c>
      <c r="Q11" s="30">
        <f t="shared" si="1"/>
        <v>2</v>
      </c>
      <c r="R11" s="21">
        <v>3</v>
      </c>
      <c r="S11" s="16">
        <v>1</v>
      </c>
      <c r="T11" s="17">
        <f t="shared" si="2"/>
        <v>2.76</v>
      </c>
      <c r="U11" s="16">
        <v>1</v>
      </c>
      <c r="V11" s="17">
        <f t="shared" si="3"/>
        <v>0.25873804275132251</v>
      </c>
    </row>
    <row r="12" spans="1:22" ht="15" x14ac:dyDescent="0.2">
      <c r="A12" s="4"/>
      <c r="B12" s="4"/>
      <c r="C12" s="4"/>
      <c r="D12" s="4"/>
      <c r="E12" s="4"/>
      <c r="F12" s="4"/>
      <c r="G12" s="4"/>
      <c r="H12" s="4"/>
      <c r="I12" s="4"/>
      <c r="J12" s="10" t="s">
        <v>13</v>
      </c>
      <c r="K12" s="9">
        <v>1.46</v>
      </c>
      <c r="L12" s="12" t="s">
        <v>14</v>
      </c>
      <c r="M12" s="12" t="s">
        <v>15</v>
      </c>
      <c r="P12" s="33">
        <f t="shared" si="0"/>
        <v>3</v>
      </c>
      <c r="Q12" s="30">
        <f t="shared" si="1"/>
        <v>3</v>
      </c>
      <c r="R12" s="21">
        <v>4</v>
      </c>
      <c r="S12" s="16">
        <v>1</v>
      </c>
      <c r="T12" s="17">
        <f t="shared" si="2"/>
        <v>4.3079999999999998</v>
      </c>
      <c r="U12" s="16">
        <v>1</v>
      </c>
      <c r="V12" s="17">
        <f t="shared" si="3"/>
        <v>1.1505307107358598</v>
      </c>
    </row>
    <row r="13" spans="1:22" x14ac:dyDescent="0.2">
      <c r="G13" s="4"/>
      <c r="H13" s="4"/>
      <c r="I13" s="4"/>
      <c r="J13" s="10" t="s">
        <v>12</v>
      </c>
      <c r="K13" s="9">
        <v>1</v>
      </c>
      <c r="L13" s="9">
        <f>K12-(K13*N17)</f>
        <v>0.45999999999999996</v>
      </c>
      <c r="M13" s="9">
        <f>1-(L13/K13)</f>
        <v>0.54</v>
      </c>
      <c r="P13" s="33">
        <f t="shared" si="0"/>
        <v>4</v>
      </c>
      <c r="Q13" s="30">
        <f t="shared" si="1"/>
        <v>4</v>
      </c>
      <c r="R13" s="21">
        <v>5</v>
      </c>
      <c r="S13" s="16">
        <v>1</v>
      </c>
      <c r="T13" s="17">
        <f t="shared" si="2"/>
        <v>5.6963999999999997</v>
      </c>
      <c r="U13" s="16">
        <v>1</v>
      </c>
      <c r="V13" s="17">
        <f t="shared" si="3"/>
        <v>1.8115826892660978</v>
      </c>
    </row>
    <row r="14" spans="1:22" x14ac:dyDescent="0.2">
      <c r="G14" s="4"/>
      <c r="H14" s="4"/>
      <c r="I14" s="4"/>
      <c r="J14" s="4"/>
      <c r="K14" s="4"/>
      <c r="L14" s="4"/>
      <c r="P14" s="33">
        <f t="shared" si="0"/>
        <v>5</v>
      </c>
      <c r="Q14" s="30">
        <f t="shared" si="1"/>
        <v>5</v>
      </c>
      <c r="R14" s="21">
        <v>6</v>
      </c>
      <c r="S14" s="16">
        <v>1</v>
      </c>
      <c r="T14" s="17">
        <f t="shared" si="2"/>
        <v>6.8821199999999996</v>
      </c>
      <c r="U14" s="16">
        <v>1</v>
      </c>
      <c r="V14" s="17">
        <f t="shared" si="3"/>
        <v>2.3015953727145329</v>
      </c>
    </row>
    <row r="15" spans="1:22" ht="15" x14ac:dyDescent="0.2">
      <c r="G15" s="4"/>
      <c r="H15" s="4"/>
      <c r="I15" s="4"/>
      <c r="J15" s="13" t="s">
        <v>6</v>
      </c>
      <c r="K15" s="13"/>
      <c r="L15" s="13"/>
      <c r="M15" s="13"/>
      <c r="N15" s="13"/>
      <c r="O15" s="20"/>
      <c r="P15" s="33">
        <f t="shared" si="0"/>
        <v>6</v>
      </c>
      <c r="Q15" s="30">
        <f t="shared" si="1"/>
        <v>6</v>
      </c>
      <c r="R15" s="21">
        <v>7</v>
      </c>
      <c r="S15" s="16">
        <v>1</v>
      </c>
      <c r="T15" s="17">
        <f t="shared" si="2"/>
        <v>7.8681960000000002</v>
      </c>
      <c r="U15" s="16">
        <v>1</v>
      </c>
      <c r="V15" s="17">
        <f t="shared" si="3"/>
        <v>2.6648231335241963</v>
      </c>
    </row>
    <row r="16" spans="1:22" x14ac:dyDescent="0.2">
      <c r="A16" s="4"/>
      <c r="B16" s="4"/>
      <c r="C16" s="4"/>
      <c r="D16" s="4"/>
      <c r="E16" s="4"/>
      <c r="F16" s="4"/>
      <c r="G16" s="4"/>
      <c r="H16" s="4"/>
      <c r="I16" s="4"/>
      <c r="J16" s="10" t="s">
        <v>2</v>
      </c>
      <c r="K16" s="9" t="s">
        <v>7</v>
      </c>
      <c r="L16" s="9" t="s">
        <v>3</v>
      </c>
      <c r="M16" s="10" t="s">
        <v>8</v>
      </c>
      <c r="N16" s="10" t="s">
        <v>5</v>
      </c>
      <c r="O16" s="8"/>
      <c r="P16" s="33">
        <f t="shared" si="0"/>
        <v>7</v>
      </c>
      <c r="Q16" s="30">
        <f t="shared" si="1"/>
        <v>7</v>
      </c>
      <c r="R16" s="21">
        <v>8</v>
      </c>
      <c r="S16" s="16">
        <v>1</v>
      </c>
      <c r="T16" s="17">
        <f t="shared" si="2"/>
        <v>8.6758068000000002</v>
      </c>
      <c r="U16" s="16">
        <v>1</v>
      </c>
      <c r="V16" s="17">
        <f t="shared" si="3"/>
        <v>2.9340700544290224</v>
      </c>
    </row>
    <row r="17" spans="10:22" x14ac:dyDescent="0.2">
      <c r="J17" s="9">
        <f>EXP(1)^(-K13/K11)</f>
        <v>0.74126195724867749</v>
      </c>
      <c r="K17" s="9">
        <v>0.2</v>
      </c>
      <c r="L17" s="9">
        <f>K10*(1-J17)</f>
        <v>0.25873804275132251</v>
      </c>
      <c r="M17" s="10">
        <v>0.7</v>
      </c>
      <c r="N17" s="10">
        <v>1</v>
      </c>
      <c r="O17" s="8"/>
      <c r="P17" s="33">
        <f t="shared" si="0"/>
        <v>8</v>
      </c>
      <c r="Q17" s="30">
        <f t="shared" si="1"/>
        <v>8</v>
      </c>
      <c r="R17" s="21">
        <v>9</v>
      </c>
      <c r="S17" s="16">
        <v>1</v>
      </c>
      <c r="T17" s="17">
        <f t="shared" si="2"/>
        <v>9.3312704400000008</v>
      </c>
      <c r="U17" s="16">
        <v>1</v>
      </c>
      <c r="V17" s="17">
        <f t="shared" si="3"/>
        <v>3.1336525540021132</v>
      </c>
    </row>
    <row r="18" spans="10:22" x14ac:dyDescent="0.2">
      <c r="P18" s="33">
        <f t="shared" si="0"/>
        <v>9</v>
      </c>
      <c r="Q18" s="30">
        <f t="shared" si="1"/>
        <v>9</v>
      </c>
      <c r="R18" s="21">
        <v>10</v>
      </c>
      <c r="S18" s="16">
        <v>1</v>
      </c>
      <c r="T18" s="17">
        <f t="shared" si="2"/>
        <v>9.8603288520000003</v>
      </c>
      <c r="U18" s="16">
        <v>1</v>
      </c>
      <c r="V18" s="17">
        <f t="shared" si="3"/>
        <v>3.2815954682682458</v>
      </c>
    </row>
    <row r="19" spans="10:22" x14ac:dyDescent="0.2">
      <c r="P19" s="33">
        <f t="shared" si="0"/>
        <v>10</v>
      </c>
      <c r="Q19" s="30">
        <f t="shared" si="1"/>
        <v>10</v>
      </c>
      <c r="R19" s="21">
        <v>11</v>
      </c>
      <c r="S19" s="16">
        <v>1</v>
      </c>
      <c r="T19" s="17">
        <f t="shared" si="2"/>
        <v>10.285919331599999</v>
      </c>
      <c r="U19" s="16">
        <v>1</v>
      </c>
      <c r="V19" s="17">
        <f t="shared" si="3"/>
        <v>3.3912599224582332</v>
      </c>
    </row>
    <row r="20" spans="10:22" x14ac:dyDescent="0.2">
      <c r="P20" s="33">
        <f t="shared" si="0"/>
        <v>11</v>
      </c>
      <c r="Q20" s="30">
        <f t="shared" si="1"/>
        <v>11</v>
      </c>
      <c r="R20" s="21">
        <v>12</v>
      </c>
      <c r="S20" s="16">
        <v>1</v>
      </c>
      <c r="T20" s="17">
        <f t="shared" si="2"/>
        <v>10.627563590279998</v>
      </c>
      <c r="U20" s="16">
        <v>1</v>
      </c>
      <c r="V20" s="17">
        <f t="shared" si="3"/>
        <v>3.4725500104117106</v>
      </c>
    </row>
    <row r="21" spans="10:22" x14ac:dyDescent="0.2">
      <c r="P21" s="33">
        <f t="shared" si="0"/>
        <v>12</v>
      </c>
      <c r="Q21" s="30">
        <f t="shared" si="1"/>
        <v>12</v>
      </c>
      <c r="R21" s="21">
        <v>13</v>
      </c>
      <c r="S21" s="16">
        <v>1</v>
      </c>
      <c r="T21" s="17">
        <f t="shared" si="2"/>
        <v>10.901464934723997</v>
      </c>
      <c r="U21" s="16">
        <v>1</v>
      </c>
      <c r="V21" s="17">
        <f t="shared" si="3"/>
        <v>3.5328072601130227</v>
      </c>
    </row>
    <row r="22" spans="10:22" x14ac:dyDescent="0.2">
      <c r="P22" s="33">
        <f t="shared" si="0"/>
        <v>13</v>
      </c>
      <c r="Q22" s="30">
        <f t="shared" si="1"/>
        <v>13</v>
      </c>
      <c r="R22" s="21">
        <v>14</v>
      </c>
      <c r="S22" s="16">
        <v>1</v>
      </c>
      <c r="T22" s="17">
        <f t="shared" si="2"/>
        <v>11.120878979029197</v>
      </c>
      <c r="U22" s="16">
        <v>1</v>
      </c>
      <c r="V22" s="17">
        <f t="shared" si="3"/>
        <v>3.5774736669650391</v>
      </c>
    </row>
    <row r="23" spans="10:22" x14ac:dyDescent="0.2">
      <c r="P23" s="33">
        <f t="shared" si="0"/>
        <v>14</v>
      </c>
      <c r="Q23" s="30">
        <f t="shared" si="1"/>
        <v>14</v>
      </c>
      <c r="R23" s="21">
        <v>15</v>
      </c>
      <c r="S23" s="16">
        <v>1</v>
      </c>
      <c r="T23" s="17">
        <f t="shared" si="2"/>
        <v>11.296556698848356</v>
      </c>
      <c r="U23" s="16">
        <v>1</v>
      </c>
      <c r="V23" s="17">
        <f t="shared" si="3"/>
        <v>3.6105831751314312</v>
      </c>
    </row>
    <row r="24" spans="10:22" x14ac:dyDescent="0.2">
      <c r="P24" s="33">
        <f t="shared" si="0"/>
        <v>15</v>
      </c>
      <c r="Q24" s="30">
        <f t="shared" si="1"/>
        <v>15</v>
      </c>
      <c r="R24" s="21">
        <v>16</v>
      </c>
      <c r="S24" s="16">
        <v>1</v>
      </c>
      <c r="T24" s="17">
        <f t="shared" si="2"/>
        <v>11.437172116891183</v>
      </c>
      <c r="U24" s="16">
        <v>1</v>
      </c>
      <c r="V24" s="17">
        <f t="shared" si="3"/>
        <v>3.6351259939583915</v>
      </c>
    </row>
    <row r="25" spans="10:22" x14ac:dyDescent="0.2">
      <c r="P25" s="33">
        <f t="shared" si="0"/>
        <v>16</v>
      </c>
      <c r="Q25" s="30">
        <f t="shared" si="1"/>
        <v>16</v>
      </c>
      <c r="R25" s="21">
        <v>17</v>
      </c>
      <c r="S25" s="16">
        <v>1</v>
      </c>
      <c r="T25" s="17">
        <f t="shared" si="2"/>
        <v>11.549701072419195</v>
      </c>
      <c r="U25" s="16">
        <v>1</v>
      </c>
      <c r="V25" s="17">
        <f t="shared" si="3"/>
        <v>3.6533186518784637</v>
      </c>
    </row>
    <row r="26" spans="10:22" x14ac:dyDescent="0.2">
      <c r="P26" s="33">
        <f t="shared" si="0"/>
        <v>17</v>
      </c>
      <c r="Q26" s="30">
        <f t="shared" si="1"/>
        <v>17</v>
      </c>
      <c r="R26" s="21">
        <v>18</v>
      </c>
      <c r="S26" s="16">
        <v>1</v>
      </c>
      <c r="T26" s="17">
        <f t="shared" si="2"/>
        <v>11.639742547388479</v>
      </c>
      <c r="U26" s="16">
        <v>1</v>
      </c>
      <c r="V26" s="17">
        <f t="shared" si="3"/>
        <v>3.6668041770958526</v>
      </c>
    </row>
    <row r="27" spans="10:22" x14ac:dyDescent="0.2">
      <c r="P27" s="33">
        <f t="shared" si="0"/>
        <v>18</v>
      </c>
      <c r="Q27" s="30">
        <f t="shared" si="1"/>
        <v>18</v>
      </c>
      <c r="R27" s="21">
        <v>19</v>
      </c>
      <c r="S27" s="16">
        <v>1</v>
      </c>
      <c r="T27" s="17">
        <f t="shared" si="2"/>
        <v>11.711784882637346</v>
      </c>
      <c r="U27" s="16">
        <v>1</v>
      </c>
      <c r="V27" s="17">
        <f t="shared" si="3"/>
        <v>3.6768004839130208</v>
      </c>
    </row>
    <row r="28" spans="10:22" x14ac:dyDescent="0.2">
      <c r="P28" s="33">
        <f t="shared" si="0"/>
        <v>19</v>
      </c>
      <c r="Q28" s="30">
        <f t="shared" si="1"/>
        <v>19</v>
      </c>
      <c r="R28" s="21">
        <v>20</v>
      </c>
      <c r="S28" s="16">
        <v>1</v>
      </c>
      <c r="T28" s="17">
        <f t="shared" si="2"/>
        <v>11.769423328473156</v>
      </c>
      <c r="U28" s="16">
        <v>1</v>
      </c>
      <c r="V28" s="17">
        <f t="shared" si="3"/>
        <v>3.6842103658695731</v>
      </c>
    </row>
    <row r="29" spans="10:22" x14ac:dyDescent="0.2">
      <c r="P29" s="33">
        <f t="shared" si="0"/>
        <v>20</v>
      </c>
      <c r="Q29" s="30">
        <f t="shared" si="1"/>
        <v>20</v>
      </c>
      <c r="R29" s="21">
        <v>21</v>
      </c>
      <c r="S29" s="16">
        <v>1</v>
      </c>
      <c r="T29" s="17">
        <f t="shared" si="2"/>
        <v>11.815536373960164</v>
      </c>
      <c r="U29" s="16">
        <v>1</v>
      </c>
      <c r="V29" s="17">
        <f t="shared" si="3"/>
        <v>3.6897030294716684</v>
      </c>
    </row>
    <row r="30" spans="10:22" x14ac:dyDescent="0.2">
      <c r="P30" s="33">
        <f t="shared" si="0"/>
        <v>21</v>
      </c>
      <c r="Q30" s="30">
        <f t="shared" si="1"/>
        <v>21</v>
      </c>
      <c r="R30" s="21">
        <v>22</v>
      </c>
      <c r="S30" s="16">
        <v>1</v>
      </c>
      <c r="T30" s="17">
        <f t="shared" si="2"/>
        <v>11.852427954758952</v>
      </c>
      <c r="U30" s="16">
        <v>1</v>
      </c>
      <c r="V30" s="17">
        <f t="shared" si="3"/>
        <v>3.6937745320438662</v>
      </c>
    </row>
    <row r="31" spans="10:22" x14ac:dyDescent="0.2">
      <c r="P31" s="33">
        <f t="shared" si="0"/>
        <v>22</v>
      </c>
      <c r="Q31" s="30">
        <f t="shared" si="1"/>
        <v>22</v>
      </c>
      <c r="R31" s="21">
        <v>23</v>
      </c>
      <c r="S31" s="16">
        <v>1</v>
      </c>
      <c r="T31" s="17">
        <f t="shared" si="2"/>
        <v>11.881941791602571</v>
      </c>
      <c r="U31" s="16">
        <v>1</v>
      </c>
      <c r="V31" s="17">
        <f t="shared" si="3"/>
        <v>3.6967925820094765</v>
      </c>
    </row>
    <row r="32" spans="10:22" x14ac:dyDescent="0.2">
      <c r="P32" s="33">
        <f t="shared" si="0"/>
        <v>23</v>
      </c>
      <c r="Q32" s="30">
        <f t="shared" si="1"/>
        <v>23</v>
      </c>
      <c r="R32" s="21">
        <v>24</v>
      </c>
      <c r="S32" s="16">
        <v>1</v>
      </c>
      <c r="T32" s="17">
        <f t="shared" si="2"/>
        <v>11.905553147179763</v>
      </c>
      <c r="U32" s="16">
        <v>1</v>
      </c>
      <c r="V32" s="17">
        <f t="shared" si="3"/>
        <v>3.699029747634059</v>
      </c>
    </row>
    <row r="33" spans="16:22" x14ac:dyDescent="0.2">
      <c r="P33" s="33">
        <f t="shared" si="0"/>
        <v>24</v>
      </c>
      <c r="Q33" s="30">
        <f t="shared" si="1"/>
        <v>24</v>
      </c>
      <c r="R33" s="21">
        <v>25</v>
      </c>
      <c r="S33" s="16">
        <v>1</v>
      </c>
      <c r="T33" s="17">
        <f t="shared" si="2"/>
        <v>11.924442374692664</v>
      </c>
      <c r="U33" s="16">
        <v>1</v>
      </c>
      <c r="V33" s="17">
        <f t="shared" si="3"/>
        <v>3.7006880734036267</v>
      </c>
    </row>
    <row r="34" spans="16:22" x14ac:dyDescent="0.2">
      <c r="P34" s="33">
        <f t="shared" si="0"/>
        <v>25</v>
      </c>
      <c r="Q34" s="30">
        <f t="shared" si="1"/>
        <v>25</v>
      </c>
      <c r="R34" s="21">
        <v>26</v>
      </c>
      <c r="S34" s="16">
        <v>1</v>
      </c>
      <c r="T34" s="17">
        <f t="shared" si="2"/>
        <v>11.939553828228556</v>
      </c>
      <c r="U34" s="16">
        <v>1</v>
      </c>
      <c r="V34" s="17">
        <f t="shared" si="3"/>
        <v>3.7019173272093324</v>
      </c>
    </row>
    <row r="35" spans="16:22" x14ac:dyDescent="0.2">
      <c r="P35" s="33">
        <f t="shared" si="0"/>
        <v>26</v>
      </c>
      <c r="Q35" s="30">
        <f t="shared" si="1"/>
        <v>26</v>
      </c>
      <c r="R35" s="21">
        <v>27</v>
      </c>
      <c r="S35" s="16">
        <v>1</v>
      </c>
      <c r="T35" s="17">
        <f t="shared" si="2"/>
        <v>11.951643026820058</v>
      </c>
      <c r="U35" s="16">
        <v>1</v>
      </c>
      <c r="V35" s="17">
        <f t="shared" si="3"/>
        <v>3.702828526291305</v>
      </c>
    </row>
    <row r="36" spans="16:22" x14ac:dyDescent="0.2">
      <c r="P36" s="33">
        <f t="shared" si="0"/>
        <v>27</v>
      </c>
      <c r="Q36" s="30">
        <f t="shared" si="1"/>
        <v>27</v>
      </c>
      <c r="R36" s="21">
        <v>28</v>
      </c>
      <c r="S36" s="16">
        <v>1</v>
      </c>
      <c r="T36" s="17">
        <f t="shared" si="2"/>
        <v>11.961314403574651</v>
      </c>
      <c r="U36" s="16">
        <v>1</v>
      </c>
      <c r="V36" s="17">
        <f t="shared" si="3"/>
        <v>3.7035039635062512</v>
      </c>
    </row>
    <row r="37" spans="16:22" x14ac:dyDescent="0.2">
      <c r="P37" s="33">
        <f t="shared" si="0"/>
        <v>28</v>
      </c>
      <c r="Q37" s="30">
        <f t="shared" si="1"/>
        <v>28</v>
      </c>
      <c r="R37" s="21">
        <v>29</v>
      </c>
      <c r="S37" s="16">
        <v>1</v>
      </c>
      <c r="T37" s="17">
        <f t="shared" si="2"/>
        <v>11.969051513919023</v>
      </c>
      <c r="U37" s="16">
        <v>1</v>
      </c>
      <c r="V37" s="17">
        <f t="shared" si="3"/>
        <v>3.7040046394182014</v>
      </c>
    </row>
    <row r="38" spans="16:22" x14ac:dyDescent="0.2">
      <c r="P38" s="33">
        <f t="shared" si="0"/>
        <v>29</v>
      </c>
      <c r="Q38" s="30">
        <f t="shared" si="1"/>
        <v>29</v>
      </c>
      <c r="R38" s="21">
        <v>30</v>
      </c>
      <c r="S38" s="16">
        <v>1</v>
      </c>
      <c r="T38" s="17">
        <f t="shared" si="2"/>
        <v>11.975241206664869</v>
      </c>
      <c r="U38" s="16">
        <v>1</v>
      </c>
      <c r="V38" s="17">
        <f t="shared" si="3"/>
        <v>3.7043757714246404</v>
      </c>
    </row>
    <row r="39" spans="16:22" x14ac:dyDescent="0.2">
      <c r="P39" s="33">
        <f t="shared" si="0"/>
        <v>30</v>
      </c>
      <c r="Q39" s="30">
        <f t="shared" si="1"/>
        <v>30</v>
      </c>
      <c r="R39" s="21">
        <v>31</v>
      </c>
      <c r="S39" s="16">
        <v>1</v>
      </c>
      <c r="T39" s="17">
        <f t="shared" si="2"/>
        <v>11.980192963096719</v>
      </c>
      <c r="U39" s="16">
        <v>1</v>
      </c>
      <c r="V39" s="17">
        <f t="shared" si="3"/>
        <v>3.7046508774621314</v>
      </c>
    </row>
    <row r="40" spans="16:22" x14ac:dyDescent="0.2">
      <c r="P40" s="33">
        <f t="shared" si="0"/>
        <v>31</v>
      </c>
      <c r="Q40" s="30">
        <f t="shared" si="1"/>
        <v>31</v>
      </c>
      <c r="R40" s="21">
        <v>32</v>
      </c>
      <c r="S40" s="16">
        <v>1</v>
      </c>
      <c r="T40" s="17">
        <f t="shared" si="2"/>
        <v>11.984154369359789</v>
      </c>
      <c r="U40" s="16">
        <v>1</v>
      </c>
      <c r="V40" s="17">
        <f t="shared" si="3"/>
        <v>3.7048548031019326</v>
      </c>
    </row>
    <row r="41" spans="16:22" x14ac:dyDescent="0.2">
      <c r="P41" s="33">
        <f t="shared" si="0"/>
        <v>32</v>
      </c>
      <c r="Q41" s="30">
        <f t="shared" si="1"/>
        <v>32</v>
      </c>
      <c r="R41" s="21">
        <v>33</v>
      </c>
      <c r="S41" s="16">
        <v>1</v>
      </c>
      <c r="T41" s="17">
        <f t="shared" si="2"/>
        <v>11.987323494929036</v>
      </c>
      <c r="U41" s="16">
        <v>1</v>
      </c>
      <c r="V41" s="17">
        <f t="shared" si="3"/>
        <v>3.7050059654208249</v>
      </c>
    </row>
    <row r="42" spans="16:22" x14ac:dyDescent="0.2">
      <c r="P42" s="33">
        <f t="shared" si="0"/>
        <v>33</v>
      </c>
      <c r="Q42" s="30">
        <f t="shared" si="1"/>
        <v>33</v>
      </c>
      <c r="R42" s="21">
        <v>34</v>
      </c>
      <c r="S42" s="16">
        <v>1</v>
      </c>
      <c r="T42" s="17">
        <f t="shared" si="2"/>
        <v>11.989858795663832</v>
      </c>
      <c r="U42" s="16">
        <v>1</v>
      </c>
      <c r="V42" s="17">
        <f t="shared" ref="V42:V73" si="4">($J$17*V41)+($L$17*U39)+($M$17*U38)</f>
        <v>3.7051180162971891</v>
      </c>
    </row>
    <row r="43" spans="16:22" x14ac:dyDescent="0.2">
      <c r="P43" s="33">
        <f t="shared" si="0"/>
        <v>34</v>
      </c>
      <c r="Q43" s="30">
        <f t="shared" si="1"/>
        <v>34</v>
      </c>
      <c r="R43" s="21">
        <v>35</v>
      </c>
      <c r="S43" s="16">
        <v>1</v>
      </c>
      <c r="T43" s="17">
        <f t="shared" si="2"/>
        <v>11.991887036391367</v>
      </c>
      <c r="U43" s="16">
        <v>1</v>
      </c>
      <c r="V43" s="17">
        <f t="shared" si="4"/>
        <v>3.7052010753491142</v>
      </c>
    </row>
    <row r="44" spans="16:22" x14ac:dyDescent="0.2">
      <c r="P44" s="33">
        <f t="shared" si="0"/>
        <v>35</v>
      </c>
      <c r="Q44" s="30">
        <f t="shared" si="1"/>
        <v>35</v>
      </c>
      <c r="R44" s="21">
        <v>36</v>
      </c>
      <c r="S44" s="16">
        <v>1</v>
      </c>
      <c r="T44" s="17">
        <f t="shared" si="2"/>
        <v>11.993509629043244</v>
      </c>
      <c r="U44" s="16">
        <v>1</v>
      </c>
      <c r="V44" s="17">
        <f t="shared" si="4"/>
        <v>3.7052626438645113</v>
      </c>
    </row>
    <row r="45" spans="16:22" x14ac:dyDescent="0.2">
      <c r="P45" s="33">
        <f t="shared" si="0"/>
        <v>36</v>
      </c>
      <c r="Q45" s="30">
        <f t="shared" si="1"/>
        <v>36</v>
      </c>
      <c r="R45" s="21">
        <v>37</v>
      </c>
      <c r="S45" s="16">
        <v>1</v>
      </c>
      <c r="T45" s="17">
        <f t="shared" si="2"/>
        <v>11.994807703199671</v>
      </c>
      <c r="U45" s="16">
        <v>1</v>
      </c>
      <c r="V45" s="17">
        <f t="shared" si="4"/>
        <v>3.7053082822627399</v>
      </c>
    </row>
    <row r="46" spans="16:22" x14ac:dyDescent="0.2">
      <c r="P46" s="33">
        <f t="shared" si="0"/>
        <v>37</v>
      </c>
      <c r="Q46" s="30">
        <f t="shared" si="1"/>
        <v>37</v>
      </c>
      <c r="R46" s="21">
        <v>38</v>
      </c>
      <c r="S46" s="16">
        <v>1</v>
      </c>
      <c r="T46" s="17">
        <f t="shared" si="2"/>
        <v>11.995846162542275</v>
      </c>
      <c r="U46" s="16">
        <v>1</v>
      </c>
      <c r="V46" s="17">
        <f t="shared" si="4"/>
        <v>3.7053421122711363</v>
      </c>
    </row>
    <row r="47" spans="16:22" x14ac:dyDescent="0.2">
      <c r="P47" s="33">
        <f t="shared" si="0"/>
        <v>38</v>
      </c>
      <c r="Q47" s="30">
        <f t="shared" si="1"/>
        <v>38</v>
      </c>
      <c r="R47" s="21">
        <v>39</v>
      </c>
      <c r="S47" s="16">
        <v>1</v>
      </c>
      <c r="T47" s="17">
        <f t="shared" si="2"/>
        <v>11.996676930025089</v>
      </c>
      <c r="U47" s="16">
        <v>1</v>
      </c>
      <c r="V47" s="17">
        <f t="shared" si="4"/>
        <v>3.7053671891693742</v>
      </c>
    </row>
    <row r="48" spans="16:22" x14ac:dyDescent="0.2">
      <c r="P48" s="33">
        <f t="shared" si="0"/>
        <v>39</v>
      </c>
      <c r="Q48" s="30">
        <f t="shared" si="1"/>
        <v>39</v>
      </c>
      <c r="R48" s="21">
        <v>40</v>
      </c>
      <c r="S48" s="16">
        <v>1</v>
      </c>
      <c r="T48" s="17">
        <f t="shared" si="2"/>
        <v>11.997341544015704</v>
      </c>
      <c r="U48" s="16">
        <v>1</v>
      </c>
      <c r="V48" s="17">
        <f t="shared" si="4"/>
        <v>3.7053857777200436</v>
      </c>
    </row>
    <row r="49" spans="16:22" x14ac:dyDescent="0.2">
      <c r="P49" s="33">
        <f t="shared" si="0"/>
        <v>40</v>
      </c>
      <c r="Q49" s="30">
        <f t="shared" si="1"/>
        <v>40</v>
      </c>
      <c r="R49" s="21">
        <v>41</v>
      </c>
      <c r="S49" s="16">
        <v>1</v>
      </c>
      <c r="T49" s="17">
        <f t="shared" si="2"/>
        <v>11.997873235210379</v>
      </c>
      <c r="U49" s="16">
        <v>1</v>
      </c>
      <c r="V49" s="17">
        <f t="shared" si="4"/>
        <v>3.7053995567054949</v>
      </c>
    </row>
    <row r="50" spans="16:22" x14ac:dyDescent="0.2">
      <c r="P50" s="33">
        <f t="shared" si="0"/>
        <v>41</v>
      </c>
      <c r="Q50" s="30">
        <f t="shared" si="1"/>
        <v>41</v>
      </c>
      <c r="R50" s="21">
        <v>42</v>
      </c>
      <c r="S50" s="16">
        <v>1</v>
      </c>
      <c r="T50" s="17">
        <f t="shared" si="2"/>
        <v>11.998298588167211</v>
      </c>
      <c r="U50" s="16">
        <v>1</v>
      </c>
      <c r="V50" s="17">
        <f t="shared" si="4"/>
        <v>3.7054097705432198</v>
      </c>
    </row>
    <row r="51" spans="16:22" x14ac:dyDescent="0.2">
      <c r="P51" s="33">
        <f t="shared" si="0"/>
        <v>42</v>
      </c>
      <c r="Q51" s="30">
        <f t="shared" si="1"/>
        <v>42</v>
      </c>
      <c r="R51" s="21">
        <v>43</v>
      </c>
      <c r="S51" s="16">
        <v>1</v>
      </c>
      <c r="T51" s="17">
        <f t="shared" si="2"/>
        <v>11.998638870533222</v>
      </c>
      <c r="U51" s="16">
        <v>1</v>
      </c>
      <c r="V51" s="17">
        <f t="shared" si="4"/>
        <v>3.7054173416725629</v>
      </c>
    </row>
    <row r="52" spans="16:22" x14ac:dyDescent="0.2">
      <c r="P52" s="33">
        <f t="shared" si="0"/>
        <v>43</v>
      </c>
      <c r="Q52" s="30">
        <f t="shared" si="1"/>
        <v>43</v>
      </c>
      <c r="R52" s="21">
        <v>44</v>
      </c>
      <c r="S52" s="16">
        <v>1</v>
      </c>
      <c r="T52" s="17">
        <f t="shared" si="2"/>
        <v>11.998911096426305</v>
      </c>
      <c r="U52" s="16">
        <v>1</v>
      </c>
      <c r="V52" s="17">
        <f t="shared" si="4"/>
        <v>3.7054229538627181</v>
      </c>
    </row>
    <row r="53" spans="16:22" x14ac:dyDescent="0.2">
      <c r="P53" s="33">
        <f t="shared" si="0"/>
        <v>44</v>
      </c>
      <c r="Q53" s="30">
        <f t="shared" si="1"/>
        <v>44</v>
      </c>
      <c r="R53" s="21">
        <v>45</v>
      </c>
      <c r="S53" s="16">
        <v>1</v>
      </c>
      <c r="T53" s="17">
        <f t="shared" si="2"/>
        <v>11.999128877140908</v>
      </c>
      <c r="U53" s="16">
        <v>1</v>
      </c>
      <c r="V53" s="17">
        <f t="shared" si="4"/>
        <v>3.7054271139657766</v>
      </c>
    </row>
    <row r="54" spans="16:22" x14ac:dyDescent="0.2">
      <c r="P54" s="33">
        <f t="shared" si="0"/>
        <v>45</v>
      </c>
      <c r="Q54" s="30">
        <f t="shared" si="1"/>
        <v>45</v>
      </c>
      <c r="R54" s="21">
        <v>46</v>
      </c>
      <c r="S54" s="16">
        <v>1</v>
      </c>
      <c r="T54" s="17">
        <f t="shared" si="2"/>
        <v>11.999303101712657</v>
      </c>
      <c r="U54" s="16">
        <v>1</v>
      </c>
      <c r="V54" s="17">
        <f t="shared" si="4"/>
        <v>3.7054301976919124</v>
      </c>
    </row>
    <row r="55" spans="16:22" x14ac:dyDescent="0.2">
      <c r="P55" s="33">
        <f t="shared" si="0"/>
        <v>46</v>
      </c>
      <c r="Q55" s="30">
        <f t="shared" si="1"/>
        <v>46</v>
      </c>
      <c r="R55" s="21">
        <v>47</v>
      </c>
      <c r="S55" s="16">
        <v>1</v>
      </c>
      <c r="T55" s="17">
        <f t="shared" si="2"/>
        <v>11.999442481370091</v>
      </c>
      <c r="U55" s="16">
        <v>1</v>
      </c>
      <c r="V55" s="17">
        <f t="shared" si="4"/>
        <v>3.7054324835407835</v>
      </c>
    </row>
    <row r="56" spans="16:22" x14ac:dyDescent="0.2">
      <c r="P56" s="33">
        <f t="shared" si="0"/>
        <v>47</v>
      </c>
      <c r="Q56" s="30">
        <f t="shared" si="1"/>
        <v>47</v>
      </c>
      <c r="R56" s="21">
        <v>48</v>
      </c>
      <c r="S56" s="16">
        <v>1</v>
      </c>
      <c r="T56" s="17">
        <f t="shared" si="2"/>
        <v>11.999553985096055</v>
      </c>
      <c r="U56" s="16">
        <v>1</v>
      </c>
      <c r="V56" s="17">
        <f t="shared" si="4"/>
        <v>3.7054341779535918</v>
      </c>
    </row>
    <row r="57" spans="16:22" x14ac:dyDescent="0.2">
      <c r="P57" s="33">
        <f t="shared" si="0"/>
        <v>48</v>
      </c>
      <c r="Q57" s="30">
        <f t="shared" si="1"/>
        <v>48</v>
      </c>
      <c r="R57" s="21">
        <v>49</v>
      </c>
      <c r="S57" s="16">
        <v>1</v>
      </c>
      <c r="T57" s="17">
        <f t="shared" si="2"/>
        <v>11.999643188076835</v>
      </c>
      <c r="U57" s="16">
        <v>1</v>
      </c>
      <c r="V57" s="17">
        <f t="shared" si="4"/>
        <v>3.7054354339573461</v>
      </c>
    </row>
    <row r="58" spans="16:22" ht="15" thickBot="1" x14ac:dyDescent="0.25">
      <c r="P58" s="40">
        <f t="shared" si="0"/>
        <v>49</v>
      </c>
      <c r="Q58" s="41">
        <f t="shared" si="1"/>
        <v>49</v>
      </c>
      <c r="R58" s="22">
        <v>50</v>
      </c>
      <c r="S58" s="18">
        <v>1</v>
      </c>
      <c r="T58" s="17">
        <f t="shared" si="2"/>
        <v>11.999714550461462</v>
      </c>
      <c r="U58" s="18">
        <v>1</v>
      </c>
      <c r="V58" s="19">
        <f t="shared" si="4"/>
        <v>3.7054363649851476</v>
      </c>
    </row>
  </sheetData>
  <mergeCells count="9">
    <mergeCell ref="J15:N15"/>
    <mergeCell ref="A9:E9"/>
    <mergeCell ref="J9:K9"/>
    <mergeCell ref="P1:Q1"/>
    <mergeCell ref="V1:V2"/>
    <mergeCell ref="U1:U2"/>
    <mergeCell ref="T1:T2"/>
    <mergeCell ref="S1:S2"/>
    <mergeCell ref="R1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 Maqueda</dc:creator>
  <cp:lastModifiedBy>Soraya Maqueda</cp:lastModifiedBy>
  <dcterms:created xsi:type="dcterms:W3CDTF">2022-04-29T18:06:08Z</dcterms:created>
  <dcterms:modified xsi:type="dcterms:W3CDTF">2022-05-20T02:50:33Z</dcterms:modified>
</cp:coreProperties>
</file>