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dia\Motorbikes\变速换挡\TransmissionProgram\数据\"/>
    </mc:Choice>
  </mc:AlternateContent>
  <xr:revisionPtr revIDLastSave="0" documentId="13_ncr:1_{2B1CE44C-69BE-411D-8340-087974850FA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计算页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3" i="1"/>
  <c r="X8" i="1"/>
  <c r="X7" i="1"/>
  <c r="X6" i="1"/>
  <c r="X5" i="1"/>
  <c r="X4" i="1"/>
  <c r="X3" i="1"/>
  <c r="V3" i="1"/>
  <c r="V4" i="1"/>
  <c r="V5" i="1"/>
  <c r="V6" i="1"/>
  <c r="V7" i="1"/>
  <c r="V8" i="1"/>
  <c r="U4" i="1"/>
  <c r="U5" i="1"/>
  <c r="U6" i="1"/>
  <c r="U7" i="1"/>
  <c r="U8" i="1"/>
  <c r="U3" i="1"/>
  <c r="T4" i="1"/>
  <c r="T5" i="1"/>
  <c r="T6" i="1"/>
  <c r="T7" i="1"/>
  <c r="T8" i="1"/>
  <c r="T3" i="1"/>
  <c r="Q4" i="1"/>
  <c r="Q5" i="1"/>
  <c r="Q6" i="1"/>
  <c r="Q7" i="1"/>
  <c r="Q8" i="1"/>
  <c r="Q3" i="1"/>
  <c r="P8" i="1"/>
  <c r="P7" i="1"/>
  <c r="P6" i="1"/>
  <c r="P5" i="1"/>
  <c r="P4" i="1"/>
  <c r="P3" i="1"/>
  <c r="B49" i="1"/>
  <c r="B48" i="1"/>
  <c r="B47" i="1"/>
  <c r="N25" i="1"/>
  <c r="B73" i="1"/>
  <c r="B72" i="1"/>
  <c r="B71" i="1"/>
  <c r="B70" i="1"/>
  <c r="B69" i="1"/>
  <c r="B68" i="1"/>
  <c r="B65" i="1"/>
  <c r="B64" i="1"/>
  <c r="B63" i="1"/>
  <c r="B62" i="1"/>
  <c r="B61" i="1"/>
  <c r="B60" i="1"/>
  <c r="B57" i="1"/>
  <c r="B56" i="1"/>
  <c r="B55" i="1"/>
  <c r="B54" i="1"/>
  <c r="B53" i="1"/>
  <c r="B52" i="1"/>
  <c r="B44" i="1"/>
  <c r="B43" i="1"/>
  <c r="B42" i="1"/>
  <c r="B41" i="1"/>
  <c r="B40" i="1"/>
  <c r="B39" i="1"/>
  <c r="B36" i="1"/>
  <c r="B35" i="1"/>
  <c r="B34" i="1"/>
  <c r="B33" i="1"/>
  <c r="B32" i="1"/>
  <c r="B31" i="1"/>
  <c r="B28" i="1"/>
  <c r="I28" i="1" s="1"/>
  <c r="B26" i="1"/>
  <c r="D26" i="1" s="1"/>
  <c r="B11" i="1"/>
  <c r="D11" i="1" s="1"/>
  <c r="B13" i="1"/>
  <c r="H13" i="1" s="1"/>
  <c r="B22" i="1"/>
  <c r="G22" i="1" s="1"/>
  <c r="B21" i="1"/>
  <c r="E21" i="1" s="1"/>
  <c r="B20" i="1"/>
  <c r="I20" i="1" s="1"/>
  <c r="B19" i="1"/>
  <c r="E19" i="1" s="1"/>
  <c r="B18" i="1"/>
  <c r="I18" i="1" s="1"/>
  <c r="B17" i="1"/>
  <c r="E17" i="1" s="1"/>
  <c r="B8" i="1"/>
  <c r="C8" i="1" s="1"/>
  <c r="C36" i="1" s="1"/>
  <c r="C65" i="1" s="1"/>
  <c r="C73" i="1" s="1"/>
  <c r="B7" i="1"/>
  <c r="G7" i="1" s="1"/>
  <c r="G35" i="1" s="1"/>
  <c r="G64" i="1" s="1"/>
  <c r="G72" i="1" s="1"/>
  <c r="B6" i="1"/>
  <c r="E6" i="1" s="1"/>
  <c r="E34" i="1" s="1"/>
  <c r="E63" i="1" s="1"/>
  <c r="E71" i="1" s="1"/>
  <c r="B5" i="1"/>
  <c r="G5" i="1" s="1"/>
  <c r="G33" i="1" s="1"/>
  <c r="G62" i="1" s="1"/>
  <c r="G70" i="1" s="1"/>
  <c r="B4" i="1"/>
  <c r="D4" i="1" s="1"/>
  <c r="D32" i="1" s="1"/>
  <c r="D61" i="1" s="1"/>
  <c r="D69" i="1" s="1"/>
  <c r="B3" i="1"/>
  <c r="G3" i="1" s="1"/>
  <c r="G31" i="1" s="1"/>
  <c r="G60" i="1" s="1"/>
  <c r="G68" i="1" s="1"/>
  <c r="M21" i="1" l="1"/>
  <c r="L21" i="1"/>
  <c r="K21" i="1"/>
  <c r="D19" i="1"/>
  <c r="G18" i="1"/>
  <c r="J21" i="1"/>
  <c r="I21" i="1"/>
  <c r="D21" i="1"/>
  <c r="H18" i="1"/>
  <c r="N26" i="1"/>
  <c r="I26" i="1"/>
  <c r="B12" i="1"/>
  <c r="B27" i="1" s="1"/>
  <c r="N27" i="1" s="1"/>
  <c r="D22" i="1"/>
  <c r="E18" i="1"/>
  <c r="L17" i="1"/>
  <c r="M20" i="1"/>
  <c r="D17" i="1"/>
  <c r="L20" i="1"/>
  <c r="K20" i="1"/>
  <c r="H26" i="1"/>
  <c r="H20" i="1"/>
  <c r="G26" i="1"/>
  <c r="G20" i="1"/>
  <c r="F26" i="1"/>
  <c r="F20" i="1"/>
  <c r="E26" i="1"/>
  <c r="E20" i="1"/>
  <c r="E42" i="1" s="1"/>
  <c r="D20" i="1"/>
  <c r="F28" i="1"/>
  <c r="M19" i="1"/>
  <c r="G28" i="1"/>
  <c r="J11" i="1"/>
  <c r="L19" i="1"/>
  <c r="L41" i="1" s="1"/>
  <c r="H12" i="1"/>
  <c r="K19" i="1"/>
  <c r="N28" i="1"/>
  <c r="C18" i="1"/>
  <c r="J19" i="1"/>
  <c r="F18" i="1"/>
  <c r="D18" i="1"/>
  <c r="D40" i="1" s="1"/>
  <c r="H21" i="1"/>
  <c r="M17" i="1"/>
  <c r="H22" i="1"/>
  <c r="E11" i="1"/>
  <c r="F11" i="1"/>
  <c r="G11" i="1"/>
  <c r="H11" i="1"/>
  <c r="I11" i="1"/>
  <c r="K11" i="1"/>
  <c r="N11" i="1"/>
  <c r="L11" i="1"/>
  <c r="M11" i="1"/>
  <c r="J26" i="1"/>
  <c r="K26" i="1"/>
  <c r="L26" i="1"/>
  <c r="M26" i="1"/>
  <c r="C26" i="1"/>
  <c r="H28" i="1"/>
  <c r="I22" i="1"/>
  <c r="J22" i="1"/>
  <c r="K22" i="1"/>
  <c r="L22" i="1"/>
  <c r="M22" i="1"/>
  <c r="C22" i="1"/>
  <c r="C44" i="1" s="1"/>
  <c r="F22" i="1"/>
  <c r="D13" i="1"/>
  <c r="E13" i="1"/>
  <c r="F13" i="1"/>
  <c r="G13" i="1"/>
  <c r="I13" i="1"/>
  <c r="J13" i="1"/>
  <c r="C13" i="1"/>
  <c r="K13" i="1"/>
  <c r="L13" i="1"/>
  <c r="M13" i="1"/>
  <c r="N13" i="1"/>
  <c r="M41" i="1"/>
  <c r="M28" i="1"/>
  <c r="J28" i="1"/>
  <c r="E28" i="1"/>
  <c r="D28" i="1"/>
  <c r="C28" i="1"/>
  <c r="L28" i="1"/>
  <c r="C11" i="1"/>
  <c r="E22" i="1"/>
  <c r="K28" i="1"/>
  <c r="C17" i="1"/>
  <c r="I17" i="1"/>
  <c r="K17" i="1"/>
  <c r="I19" i="1"/>
  <c r="C21" i="1"/>
  <c r="G21" i="1"/>
  <c r="G43" i="1" s="1"/>
  <c r="G19" i="1"/>
  <c r="G41" i="1" s="1"/>
  <c r="G17" i="1"/>
  <c r="G39" i="1" s="1"/>
  <c r="H19" i="1"/>
  <c r="C20" i="1"/>
  <c r="F21" i="1"/>
  <c r="F19" i="1"/>
  <c r="F17" i="1"/>
  <c r="J17" i="1"/>
  <c r="H17" i="1"/>
  <c r="C19" i="1"/>
  <c r="M18" i="1"/>
  <c r="L18" i="1"/>
  <c r="K18" i="1"/>
  <c r="J20" i="1"/>
  <c r="J18" i="1"/>
  <c r="H8" i="1"/>
  <c r="H36" i="1" s="1"/>
  <c r="H65" i="1" s="1"/>
  <c r="H73" i="1" s="1"/>
  <c r="E8" i="1"/>
  <c r="E36" i="1" s="1"/>
  <c r="E65" i="1" s="1"/>
  <c r="E73" i="1" s="1"/>
  <c r="G8" i="1"/>
  <c r="G36" i="1" s="1"/>
  <c r="G65" i="1" s="1"/>
  <c r="G73" i="1" s="1"/>
  <c r="D8" i="1"/>
  <c r="D36" i="1" s="1"/>
  <c r="D65" i="1" s="1"/>
  <c r="D73" i="1" s="1"/>
  <c r="M7" i="1"/>
  <c r="M35" i="1" s="1"/>
  <c r="M64" i="1" s="1"/>
  <c r="M72" i="1" s="1"/>
  <c r="L7" i="1"/>
  <c r="L35" i="1" s="1"/>
  <c r="L64" i="1" s="1"/>
  <c r="L72" i="1" s="1"/>
  <c r="F7" i="1"/>
  <c r="F35" i="1" s="1"/>
  <c r="F64" i="1" s="1"/>
  <c r="F72" i="1" s="1"/>
  <c r="E7" i="1"/>
  <c r="E35" i="1" s="1"/>
  <c r="E64" i="1" s="1"/>
  <c r="E72" i="1" s="1"/>
  <c r="D7" i="1"/>
  <c r="D35" i="1" s="1"/>
  <c r="D64" i="1" s="1"/>
  <c r="D72" i="1" s="1"/>
  <c r="D6" i="1"/>
  <c r="D34" i="1" s="1"/>
  <c r="D63" i="1" s="1"/>
  <c r="D71" i="1" s="1"/>
  <c r="F5" i="1"/>
  <c r="F33" i="1" s="1"/>
  <c r="F62" i="1" s="1"/>
  <c r="F70" i="1" s="1"/>
  <c r="E5" i="1"/>
  <c r="E33" i="1" s="1"/>
  <c r="E62" i="1" s="1"/>
  <c r="E70" i="1" s="1"/>
  <c r="D5" i="1"/>
  <c r="D33" i="1" s="1"/>
  <c r="D62" i="1" s="1"/>
  <c r="D70" i="1" s="1"/>
  <c r="F8" i="1"/>
  <c r="F36" i="1" s="1"/>
  <c r="F65" i="1" s="1"/>
  <c r="F73" i="1" s="1"/>
  <c r="M4" i="1"/>
  <c r="M32" i="1" s="1"/>
  <c r="M61" i="1" s="1"/>
  <c r="M69" i="1" s="1"/>
  <c r="K4" i="1"/>
  <c r="K32" i="1" s="1"/>
  <c r="K61" i="1" s="1"/>
  <c r="K69" i="1" s="1"/>
  <c r="L4" i="1"/>
  <c r="L32" i="1" s="1"/>
  <c r="L61" i="1" s="1"/>
  <c r="L69" i="1" s="1"/>
  <c r="I8" i="1"/>
  <c r="I36" i="1" s="1"/>
  <c r="I65" i="1" s="1"/>
  <c r="I73" i="1" s="1"/>
  <c r="E3" i="1"/>
  <c r="E31" i="1" s="1"/>
  <c r="E60" i="1" s="1"/>
  <c r="E68" i="1" s="1"/>
  <c r="L8" i="1"/>
  <c r="L36" i="1" s="1"/>
  <c r="L65" i="1" s="1"/>
  <c r="L73" i="1" s="1"/>
  <c r="I4" i="1"/>
  <c r="I32" i="1" s="1"/>
  <c r="I61" i="1" s="1"/>
  <c r="I69" i="1" s="1"/>
  <c r="G4" i="1"/>
  <c r="G32" i="1" s="1"/>
  <c r="G61" i="1" s="1"/>
  <c r="G69" i="1" s="1"/>
  <c r="M6" i="1"/>
  <c r="M34" i="1" s="1"/>
  <c r="M63" i="1" s="1"/>
  <c r="M71" i="1" s="1"/>
  <c r="F4" i="1"/>
  <c r="F32" i="1" s="1"/>
  <c r="F61" i="1" s="1"/>
  <c r="F69" i="1" s="1"/>
  <c r="L6" i="1"/>
  <c r="L34" i="1" s="1"/>
  <c r="L63" i="1" s="1"/>
  <c r="L71" i="1" s="1"/>
  <c r="C6" i="1"/>
  <c r="C34" i="1" s="1"/>
  <c r="C63" i="1" s="1"/>
  <c r="C71" i="1" s="1"/>
  <c r="F3" i="1"/>
  <c r="F31" i="1" s="1"/>
  <c r="F60" i="1" s="1"/>
  <c r="F68" i="1" s="1"/>
  <c r="C5" i="1"/>
  <c r="C33" i="1" s="1"/>
  <c r="C62" i="1" s="1"/>
  <c r="C70" i="1" s="1"/>
  <c r="D3" i="1"/>
  <c r="D31" i="1" s="1"/>
  <c r="D60" i="1" s="1"/>
  <c r="D68" i="1" s="1"/>
  <c r="H6" i="1"/>
  <c r="H34" i="1" s="1"/>
  <c r="H63" i="1" s="1"/>
  <c r="H71" i="1" s="1"/>
  <c r="G6" i="1"/>
  <c r="G34" i="1" s="1"/>
  <c r="G63" i="1" s="1"/>
  <c r="G71" i="1" s="1"/>
  <c r="F6" i="1"/>
  <c r="F34" i="1" s="1"/>
  <c r="F63" i="1" s="1"/>
  <c r="F71" i="1" s="1"/>
  <c r="J4" i="1"/>
  <c r="J32" i="1" s="1"/>
  <c r="J61" i="1" s="1"/>
  <c r="J69" i="1" s="1"/>
  <c r="H4" i="1"/>
  <c r="H32" i="1" s="1"/>
  <c r="H61" i="1" s="1"/>
  <c r="H69" i="1" s="1"/>
  <c r="E4" i="1"/>
  <c r="E32" i="1" s="1"/>
  <c r="E61" i="1" s="1"/>
  <c r="E69" i="1" s="1"/>
  <c r="K6" i="1"/>
  <c r="K34" i="1" s="1"/>
  <c r="J6" i="1"/>
  <c r="J34" i="1" s="1"/>
  <c r="J63" i="1" s="1"/>
  <c r="J71" i="1" s="1"/>
  <c r="C4" i="1"/>
  <c r="C32" i="1" s="1"/>
  <c r="C61" i="1" s="1"/>
  <c r="C69" i="1" s="1"/>
  <c r="I6" i="1"/>
  <c r="I34" i="1" s="1"/>
  <c r="I63" i="1" s="1"/>
  <c r="I71" i="1" s="1"/>
  <c r="M8" i="1"/>
  <c r="M36" i="1" s="1"/>
  <c r="M65" i="1" s="1"/>
  <c r="M73" i="1" s="1"/>
  <c r="K8" i="1"/>
  <c r="K36" i="1" s="1"/>
  <c r="K65" i="1" s="1"/>
  <c r="K73" i="1" s="1"/>
  <c r="J8" i="1"/>
  <c r="J36" i="1" s="1"/>
  <c r="J65" i="1" s="1"/>
  <c r="J73" i="1" s="1"/>
  <c r="M5" i="1"/>
  <c r="M33" i="1" s="1"/>
  <c r="M62" i="1" s="1"/>
  <c r="M70" i="1" s="1"/>
  <c r="M3" i="1"/>
  <c r="M31" i="1" s="1"/>
  <c r="M60" i="1" s="1"/>
  <c r="M68" i="1" s="1"/>
  <c r="L5" i="1"/>
  <c r="L33" i="1" s="1"/>
  <c r="L62" i="1" s="1"/>
  <c r="L70" i="1" s="1"/>
  <c r="L3" i="1"/>
  <c r="L31" i="1" s="1"/>
  <c r="L60" i="1" s="1"/>
  <c r="L68" i="1" s="1"/>
  <c r="K7" i="1"/>
  <c r="K35" i="1" s="1"/>
  <c r="K64" i="1" s="1"/>
  <c r="K72" i="1" s="1"/>
  <c r="K5" i="1"/>
  <c r="K33" i="1" s="1"/>
  <c r="K3" i="1"/>
  <c r="K31" i="1" s="1"/>
  <c r="K60" i="1" s="1"/>
  <c r="K68" i="1" s="1"/>
  <c r="J7" i="1"/>
  <c r="J35" i="1" s="1"/>
  <c r="J5" i="1"/>
  <c r="J33" i="1" s="1"/>
  <c r="J3" i="1"/>
  <c r="J31" i="1" s="1"/>
  <c r="J60" i="1" s="1"/>
  <c r="J68" i="1" s="1"/>
  <c r="C3" i="1"/>
  <c r="C31" i="1" s="1"/>
  <c r="C60" i="1" s="1"/>
  <c r="C68" i="1" s="1"/>
  <c r="I7" i="1"/>
  <c r="I35" i="1" s="1"/>
  <c r="I5" i="1"/>
  <c r="I33" i="1" s="1"/>
  <c r="I62" i="1" s="1"/>
  <c r="I70" i="1" s="1"/>
  <c r="I3" i="1"/>
  <c r="I31" i="1" s="1"/>
  <c r="I60" i="1" s="1"/>
  <c r="I68" i="1" s="1"/>
  <c r="H7" i="1"/>
  <c r="H35" i="1" s="1"/>
  <c r="H64" i="1" s="1"/>
  <c r="H72" i="1" s="1"/>
  <c r="H5" i="1"/>
  <c r="H33" i="1" s="1"/>
  <c r="H62" i="1" s="1"/>
  <c r="H70" i="1" s="1"/>
  <c r="H3" i="1"/>
  <c r="H31" i="1" s="1"/>
  <c r="H60" i="1" s="1"/>
  <c r="H68" i="1" s="1"/>
  <c r="C7" i="1"/>
  <c r="C35" i="1" s="1"/>
  <c r="C64" i="1" s="1"/>
  <c r="C72" i="1" s="1"/>
  <c r="D27" i="1" l="1"/>
  <c r="J27" i="1"/>
  <c r="M27" i="1"/>
  <c r="K27" i="1"/>
  <c r="I27" i="1"/>
  <c r="F39" i="1"/>
  <c r="L27" i="1"/>
  <c r="E12" i="1"/>
  <c r="C12" i="1"/>
  <c r="N12" i="1"/>
  <c r="H41" i="1"/>
  <c r="G12" i="1"/>
  <c r="D12" i="1"/>
  <c r="F42" i="1"/>
  <c r="F12" i="1"/>
  <c r="I12" i="1"/>
  <c r="K12" i="1"/>
  <c r="F27" i="1"/>
  <c r="K44" i="1"/>
  <c r="J44" i="1"/>
  <c r="L12" i="1"/>
  <c r="G27" i="1"/>
  <c r="I44" i="1"/>
  <c r="M12" i="1"/>
  <c r="E27" i="1"/>
  <c r="H27" i="1"/>
  <c r="I40" i="1"/>
  <c r="G42" i="1"/>
  <c r="M44" i="1"/>
  <c r="C27" i="1"/>
  <c r="L44" i="1"/>
  <c r="I42" i="1"/>
  <c r="J12" i="1"/>
  <c r="H40" i="1"/>
  <c r="D41" i="1"/>
  <c r="F41" i="1"/>
  <c r="I41" i="1"/>
  <c r="J40" i="1"/>
  <c r="J42" i="1"/>
  <c r="C39" i="1"/>
  <c r="C42" i="1"/>
  <c r="L40" i="1"/>
  <c r="I39" i="1"/>
  <c r="M39" i="1"/>
  <c r="D42" i="1"/>
  <c r="G40" i="1"/>
  <c r="E43" i="1"/>
  <c r="L39" i="1"/>
  <c r="L43" i="1"/>
  <c r="H43" i="1"/>
  <c r="F40" i="1"/>
  <c r="C43" i="1"/>
  <c r="I43" i="1"/>
  <c r="I64" i="1"/>
  <c r="I72" i="1" s="1"/>
  <c r="D43" i="1"/>
  <c r="K40" i="1"/>
  <c r="M42" i="1"/>
  <c r="E40" i="1"/>
  <c r="C41" i="1"/>
  <c r="E44" i="1"/>
  <c r="F44" i="1"/>
  <c r="D44" i="1"/>
  <c r="J43" i="1"/>
  <c r="J64" i="1"/>
  <c r="J72" i="1" s="1"/>
  <c r="K41" i="1"/>
  <c r="K62" i="1"/>
  <c r="K70" i="1" s="1"/>
  <c r="D39" i="1"/>
  <c r="L42" i="1"/>
  <c r="H39" i="1"/>
  <c r="C40" i="1"/>
  <c r="E41" i="1"/>
  <c r="F43" i="1"/>
  <c r="H42" i="1"/>
  <c r="K43" i="1"/>
  <c r="M43" i="1"/>
  <c r="H44" i="1"/>
  <c r="E39" i="1"/>
  <c r="K39" i="1"/>
  <c r="K63" i="1"/>
  <c r="K71" i="1" s="1"/>
  <c r="K42" i="1"/>
  <c r="M40" i="1"/>
  <c r="J62" i="1"/>
  <c r="J70" i="1" s="1"/>
  <c r="J41" i="1"/>
  <c r="J39" i="1"/>
  <c r="G44" i="1"/>
</calcChain>
</file>

<file path=xl/sharedStrings.xml><?xml version="1.0" encoding="utf-8"?>
<sst xmlns="http://schemas.openxmlformats.org/spreadsheetml/2006/main" count="98" uniqueCount="26">
  <si>
    <t>齿比↓</t>
  </si>
  <si>
    <t>齿比↓</t>
    <phoneticPr fontId="1" type="noConversion"/>
  </si>
  <si>
    <t>扭矩→</t>
    <phoneticPr fontId="1" type="noConversion"/>
  </si>
  <si>
    <t>牵引力kg↘</t>
    <phoneticPr fontId="1" type="noConversion"/>
  </si>
  <si>
    <t>行驶速度↘</t>
    <phoneticPr fontId="1" type="noConversion"/>
  </si>
  <si>
    <t>1挡</t>
  </si>
  <si>
    <t>1挡</t>
    <phoneticPr fontId="1" type="noConversion"/>
  </si>
  <si>
    <t>2挡</t>
  </si>
  <si>
    <t>2挡</t>
    <phoneticPr fontId="1" type="noConversion"/>
  </si>
  <si>
    <t>3挡</t>
  </si>
  <si>
    <t>4挡</t>
  </si>
  <si>
    <t>5挡</t>
  </si>
  <si>
    <t>6挡</t>
  </si>
  <si>
    <t>阻力kg↘</t>
    <phoneticPr fontId="1" type="noConversion"/>
  </si>
  <si>
    <t>动力储备kg↘</t>
    <phoneticPr fontId="1" type="noConversion"/>
  </si>
  <si>
    <t>输出功率Kw↘</t>
    <phoneticPr fontId="1" type="noConversion"/>
  </si>
  <si>
    <t>阻力功率kW↘</t>
    <phoneticPr fontId="1" type="noConversion"/>
  </si>
  <si>
    <t>动力储备kW↘</t>
    <phoneticPr fontId="1" type="noConversion"/>
  </si>
  <si>
    <t>速度↘</t>
    <phoneticPr fontId="1" type="noConversion"/>
  </si>
  <si>
    <t>速度kmph↘</t>
    <phoneticPr fontId="1" type="noConversion"/>
  </si>
  <si>
    <t xml:space="preserve"> </t>
    <phoneticPr fontId="1" type="noConversion"/>
  </si>
  <si>
    <t>总齿比</t>
    <phoneticPr fontId="1" type="noConversion"/>
  </si>
  <si>
    <t>主减速</t>
    <phoneticPr fontId="1" type="noConversion"/>
  </si>
  <si>
    <t>尾牙</t>
    <phoneticPr fontId="1" type="noConversion"/>
  </si>
  <si>
    <t>副齿</t>
    <phoneticPr fontId="1" type="noConversion"/>
  </si>
  <si>
    <t>主齿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</si>
</sst>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177" fontId="2" fillId="2" borderId="1" xfId="0" applyNumberFormat="1" applyFont="1" applyFill="1" applyBorder="1"/>
    <xf numFmtId="177" fontId="3" fillId="0" borderId="1" xfId="0" applyNumberFormat="1" applyFont="1" applyBorder="1"/>
    <xf numFmtId="176" fontId="3" fillId="0" borderId="1" xfId="0" applyNumberFormat="1" applyFont="1" applyBorder="1"/>
    <xf numFmtId="0" fontId="2" fillId="3" borderId="1" xfId="0" applyFont="1" applyFill="1" applyBorder="1"/>
    <xf numFmtId="177" fontId="2" fillId="3" borderId="1" xfId="0" applyNumberFormat="1" applyFont="1" applyFill="1" applyBorder="1"/>
    <xf numFmtId="176" fontId="3" fillId="3" borderId="1" xfId="0" applyNumberFormat="1" applyFont="1" applyFill="1" applyBorder="1"/>
    <xf numFmtId="0" fontId="2" fillId="4" borderId="1" xfId="0" applyFont="1" applyFill="1" applyBorder="1"/>
    <xf numFmtId="177" fontId="2" fillId="4" borderId="1" xfId="0" applyNumberFormat="1" applyFont="1" applyFill="1" applyBorder="1"/>
    <xf numFmtId="0" fontId="2" fillId="5" borderId="1" xfId="0" applyFont="1" applyFill="1" applyBorder="1"/>
    <xf numFmtId="177" fontId="2" fillId="5" borderId="1" xfId="0" applyNumberFormat="1" applyFont="1" applyFill="1" applyBorder="1"/>
    <xf numFmtId="0" fontId="2" fillId="0" borderId="1" xfId="0" applyFont="1" applyBorder="1"/>
    <xf numFmtId="177" fontId="2" fillId="0" borderId="1" xfId="0" applyNumberFormat="1" applyFont="1" applyBorder="1"/>
    <xf numFmtId="177" fontId="3" fillId="6" borderId="1" xfId="0" applyNumberFormat="1" applyFont="1" applyFill="1" applyBorder="1"/>
    <xf numFmtId="0" fontId="3" fillId="0" borderId="0" xfId="0" applyFont="1" applyFill="1" applyBorder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KTM Duke 390 Power and Torque Curve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'[1]Default Dataset (1)'!$B$1</c:f>
              <c:strCache>
                <c:ptCount val="1"/>
                <c:pt idx="0">
                  <c:v>马力HP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'[1]Default Dataset (1)'!$A$2:$A$91</c:f>
              <c:numCache>
                <c:formatCode>General</c:formatCode>
                <c:ptCount val="90"/>
                <c:pt idx="0">
                  <c:v>3076.4372822299601</c:v>
                </c:pt>
                <c:pt idx="1">
                  <c:v>3114.4623499806398</c:v>
                </c:pt>
                <c:pt idx="2">
                  <c:v>3201.3767905536101</c:v>
                </c:pt>
                <c:pt idx="3">
                  <c:v>3233.9697057684798</c:v>
                </c:pt>
                <c:pt idx="4">
                  <c:v>3603.3560782036302</c:v>
                </c:pt>
                <c:pt idx="5">
                  <c:v>3722.8634339914802</c:v>
                </c:pt>
                <c:pt idx="6">
                  <c:v>3827.1607626790501</c:v>
                </c:pt>
                <c:pt idx="7">
                  <c:v>3996.02310436369</c:v>
                </c:pt>
                <c:pt idx="8">
                  <c:v>4134.1549831314596</c:v>
                </c:pt>
                <c:pt idx="9">
                  <c:v>4261.7329655439398</c:v>
                </c:pt>
                <c:pt idx="10">
                  <c:v>4391.7942176870702</c:v>
                </c:pt>
                <c:pt idx="11">
                  <c:v>4514.1469867079604</c:v>
                </c:pt>
                <c:pt idx="12">
                  <c:v>4613.7364498644902</c:v>
                </c:pt>
                <c:pt idx="13">
                  <c:v>4770.1824428958498</c:v>
                </c:pt>
                <c:pt idx="14">
                  <c:v>4897.76042530833</c:v>
                </c:pt>
                <c:pt idx="15">
                  <c:v>5019.3371725383904</c:v>
                </c:pt>
                <c:pt idx="16">
                  <c:v>5156.9517034456003</c:v>
                </c:pt>
                <c:pt idx="17">
                  <c:v>5272.8376242095701</c:v>
                </c:pt>
                <c:pt idx="18">
                  <c:v>5390.5342624854802</c:v>
                </c:pt>
                <c:pt idx="19">
                  <c:v>5524.5273583688204</c:v>
                </c:pt>
                <c:pt idx="20">
                  <c:v>5656.7097367402203</c:v>
                </c:pt>
                <c:pt idx="21">
                  <c:v>5774.4063750161304</c:v>
                </c:pt>
                <c:pt idx="22">
                  <c:v>5898.8285354792297</c:v>
                </c:pt>
                <c:pt idx="23">
                  <c:v>6020.6639566395597</c:v>
                </c:pt>
                <c:pt idx="24">
                  <c:v>6134.7391598915901</c:v>
                </c:pt>
                <c:pt idx="25">
                  <c:v>6258.5922377080897</c:v>
                </c:pt>
                <c:pt idx="26">
                  <c:v>6369.4081494386301</c:v>
                </c:pt>
                <c:pt idx="27">
                  <c:v>6514.9898373983697</c:v>
                </c:pt>
                <c:pt idx="28">
                  <c:v>6642.6454219899297</c:v>
                </c:pt>
                <c:pt idx="29">
                  <c:v>6778.8372462806201</c:v>
                </c:pt>
                <c:pt idx="30">
                  <c:v>6895.2405149051401</c:v>
                </c:pt>
                <c:pt idx="31">
                  <c:v>7016.5585882049199</c:v>
                </c:pt>
                <c:pt idx="32">
                  <c:v>7119.7694863853303</c:v>
                </c:pt>
                <c:pt idx="33">
                  <c:v>7221.1696670538104</c:v>
                </c:pt>
                <c:pt idx="34">
                  <c:v>7389.5663956639501</c:v>
                </c:pt>
                <c:pt idx="35">
                  <c:v>7494.5880113562998</c:v>
                </c:pt>
                <c:pt idx="36">
                  <c:v>7608.6632146083302</c:v>
                </c:pt>
                <c:pt idx="37">
                  <c:v>7751.3477545489704</c:v>
                </c:pt>
                <c:pt idx="38">
                  <c:v>7869.4065363272603</c:v>
                </c:pt>
                <c:pt idx="39">
                  <c:v>8038.1654084397896</c:v>
                </c:pt>
                <c:pt idx="40">
                  <c:v>8184.4713834043096</c:v>
                </c:pt>
                <c:pt idx="41">
                  <c:v>8303.2544521873697</c:v>
                </c:pt>
                <c:pt idx="42">
                  <c:v>8457.5275842044102</c:v>
                </c:pt>
                <c:pt idx="43">
                  <c:v>8590.0721060781998</c:v>
                </c:pt>
                <c:pt idx="44">
                  <c:v>8717.3396797743408</c:v>
                </c:pt>
                <c:pt idx="45">
                  <c:v>8830.8975351658191</c:v>
                </c:pt>
                <c:pt idx="46">
                  <c:v>8982.7391322382591</c:v>
                </c:pt>
                <c:pt idx="47">
                  <c:v>9086.2087043489391</c:v>
                </c:pt>
                <c:pt idx="48">
                  <c:v>9236.4982578397194</c:v>
                </c:pt>
                <c:pt idx="49">
                  <c:v>9361.4377661633698</c:v>
                </c:pt>
                <c:pt idx="50">
                  <c:v>9473.7022519034708</c:v>
                </c:pt>
                <c:pt idx="51">
                  <c:v>9647.0137851888703</c:v>
                </c:pt>
                <c:pt idx="52">
                  <c:v>9746.0341656987894</c:v>
                </c:pt>
                <c:pt idx="53">
                  <c:v>9809.59035036778</c:v>
                </c:pt>
                <c:pt idx="54">
                  <c:v>9853.9529294102394</c:v>
                </c:pt>
                <c:pt idx="55">
                  <c:v>9901.0315847206002</c:v>
                </c:pt>
                <c:pt idx="56">
                  <c:v>9955.3531100787095</c:v>
                </c:pt>
                <c:pt idx="57">
                  <c:v>10007.8639179248</c:v>
                </c:pt>
                <c:pt idx="58">
                  <c:v>10045.888985675499</c:v>
                </c:pt>
                <c:pt idx="59">
                  <c:v>10073.049748354601</c:v>
                </c:pt>
                <c:pt idx="60">
                  <c:v>10100.2105110336</c:v>
                </c:pt>
                <c:pt idx="61">
                  <c:v>10116.506968641101</c:v>
                </c:pt>
                <c:pt idx="62">
                  <c:v>10143.6677313201</c:v>
                </c:pt>
                <c:pt idx="63">
                  <c:v>10165.3963414634</c:v>
                </c:pt>
                <c:pt idx="64">
                  <c:v>10187.1249516066</c:v>
                </c:pt>
                <c:pt idx="65">
                  <c:v>10219.7178668215</c:v>
                </c:pt>
                <c:pt idx="66">
                  <c:v>10246.878629500499</c:v>
                </c:pt>
                <c:pt idx="67">
                  <c:v>10263.175087108</c:v>
                </c:pt>
                <c:pt idx="68">
                  <c:v>10279.471544715399</c:v>
                </c:pt>
                <c:pt idx="69">
                  <c:v>10306.6323073945</c:v>
                </c:pt>
                <c:pt idx="70">
                  <c:v>10328.360917537701</c:v>
                </c:pt>
                <c:pt idx="71">
                  <c:v>10355.5216802168</c:v>
                </c:pt>
                <c:pt idx="72">
                  <c:v>10388.1145954316</c:v>
                </c:pt>
                <c:pt idx="73">
                  <c:v>10415.275358110701</c:v>
                </c:pt>
                <c:pt idx="74">
                  <c:v>10442.4361207897</c:v>
                </c:pt>
                <c:pt idx="75">
                  <c:v>10464.164730933</c:v>
                </c:pt>
                <c:pt idx="76">
                  <c:v>10491.325493611999</c:v>
                </c:pt>
                <c:pt idx="77">
                  <c:v>10523.918408826899</c:v>
                </c:pt>
                <c:pt idx="78">
                  <c:v>10556.5113240418</c:v>
                </c:pt>
                <c:pt idx="79">
                  <c:v>10583.672086720801</c:v>
                </c:pt>
                <c:pt idx="80">
                  <c:v>10599.9685443282</c:v>
                </c:pt>
                <c:pt idx="81">
                  <c:v>10621.6971544715</c:v>
                </c:pt>
              </c:numCache>
            </c:numRef>
          </c:xVal>
          <c:yVal>
            <c:numRef>
              <c:f>'[1]Default Dataset (1)'!$B$2:$B$89</c:f>
              <c:numCache>
                <c:formatCode>General</c:formatCode>
                <c:ptCount val="88"/>
                <c:pt idx="0">
                  <c:v>3.9026071010435999</c:v>
                </c:pt>
                <c:pt idx="1">
                  <c:v>4.9931871691706604</c:v>
                </c:pt>
                <c:pt idx="2">
                  <c:v>6.8553407063371301</c:v>
                </c:pt>
                <c:pt idx="3">
                  <c:v>7.41404235969138</c:v>
                </c:pt>
                <c:pt idx="4">
                  <c:v>11.605370277097601</c:v>
                </c:pt>
                <c:pt idx="5">
                  <c:v>12.6833494455802</c:v>
                </c:pt>
                <c:pt idx="6">
                  <c:v>13.3703023142865</c:v>
                </c:pt>
                <c:pt idx="7">
                  <c:v>14.3951393063168</c:v>
                </c:pt>
                <c:pt idx="8">
                  <c:v>15.159876257849501</c:v>
                </c:pt>
                <c:pt idx="9">
                  <c:v>15.8629826327807</c:v>
                </c:pt>
                <c:pt idx="10">
                  <c:v>16.495452494011602</c:v>
                </c:pt>
                <c:pt idx="11">
                  <c:v>17.130895655757399</c:v>
                </c:pt>
                <c:pt idx="12">
                  <c:v>17.6768728712354</c:v>
                </c:pt>
                <c:pt idx="13">
                  <c:v>18.436067809447501</c:v>
                </c:pt>
                <c:pt idx="14">
                  <c:v>19.063957931942099</c:v>
                </c:pt>
                <c:pt idx="15">
                  <c:v>19.7677728868744</c:v>
                </c:pt>
                <c:pt idx="16">
                  <c:v>20.5932862363772</c:v>
                </c:pt>
                <c:pt idx="17">
                  <c:v>21.312247860945099</c:v>
                </c:pt>
                <c:pt idx="18">
                  <c:v>22.091056037684801</c:v>
                </c:pt>
                <c:pt idx="19">
                  <c:v>22.896594799332</c:v>
                </c:pt>
                <c:pt idx="20">
                  <c:v>23.695470217601098</c:v>
                </c:pt>
                <c:pt idx="21">
                  <c:v>24.334672471257601</c:v>
                </c:pt>
                <c:pt idx="22">
                  <c:v>25.0442098935705</c:v>
                </c:pt>
                <c:pt idx="23">
                  <c:v>25.759423456426902</c:v>
                </c:pt>
                <c:pt idx="24">
                  <c:v>26.489006280474602</c:v>
                </c:pt>
                <c:pt idx="25">
                  <c:v>27.239945776346101</c:v>
                </c:pt>
                <c:pt idx="26">
                  <c:v>27.863134386704399</c:v>
                </c:pt>
                <c:pt idx="27">
                  <c:v>28.901448517409101</c:v>
                </c:pt>
                <c:pt idx="28">
                  <c:v>29.7401727365759</c:v>
                </c:pt>
                <c:pt idx="29">
                  <c:v>30.687235572959199</c:v>
                </c:pt>
                <c:pt idx="30">
                  <c:v>31.441530455448301</c:v>
                </c:pt>
                <c:pt idx="31">
                  <c:v>32.0967185563008</c:v>
                </c:pt>
                <c:pt idx="32">
                  <c:v>32.656022458535098</c:v>
                </c:pt>
                <c:pt idx="33">
                  <c:v>33.215310918490502</c:v>
                </c:pt>
                <c:pt idx="34">
                  <c:v>34.014495182339097</c:v>
                </c:pt>
                <c:pt idx="35">
                  <c:v>34.507335515860397</c:v>
                </c:pt>
                <c:pt idx="36">
                  <c:v>35.066732071768598</c:v>
                </c:pt>
                <c:pt idx="37">
                  <c:v>35.740716514590801</c:v>
                </c:pt>
                <c:pt idx="38">
                  <c:v>36.172507342408103</c:v>
                </c:pt>
                <c:pt idx="39">
                  <c:v>36.9397847694364</c:v>
                </c:pt>
                <c:pt idx="40">
                  <c:v>37.624436738575199</c:v>
                </c:pt>
                <c:pt idx="41">
                  <c:v>38.266307418038799</c:v>
                </c:pt>
                <c:pt idx="42">
                  <c:v>39.017506344197201</c:v>
                </c:pt>
                <c:pt idx="43">
                  <c:v>39.648857743222202</c:v>
                </c:pt>
                <c:pt idx="44">
                  <c:v>40.293839821295499</c:v>
                </c:pt>
                <c:pt idx="45">
                  <c:v>40.834237961983398</c:v>
                </c:pt>
                <c:pt idx="46">
                  <c:v>41.390157799082097</c:v>
                </c:pt>
                <c:pt idx="47">
                  <c:v>41.873487894794003</c:v>
                </c:pt>
                <c:pt idx="48">
                  <c:v>42.346770581992097</c:v>
                </c:pt>
                <c:pt idx="49">
                  <c:v>42.746710165193399</c:v>
                </c:pt>
                <c:pt idx="50">
                  <c:v>42.967048322763503</c:v>
                </c:pt>
                <c:pt idx="51">
                  <c:v>42.911544360043798</c:v>
                </c:pt>
                <c:pt idx="52">
                  <c:v>41.9482532326846</c:v>
                </c:pt>
                <c:pt idx="53">
                  <c:v>40.885795870914798</c:v>
                </c:pt>
                <c:pt idx="54">
                  <c:v>39.938848300113897</c:v>
                </c:pt>
                <c:pt idx="55">
                  <c:v>38.848994019098697</c:v>
                </c:pt>
                <c:pt idx="56">
                  <c:v>37.502149331363697</c:v>
                </c:pt>
                <c:pt idx="57">
                  <c:v>36.0910261573909</c:v>
                </c:pt>
                <c:pt idx="58">
                  <c:v>34.914671950691201</c:v>
                </c:pt>
                <c:pt idx="59">
                  <c:v>33.977549529888798</c:v>
                </c:pt>
                <c:pt idx="60">
                  <c:v>33.0803145156817</c:v>
                </c:pt>
                <c:pt idx="61">
                  <c:v>32.163043144503</c:v>
                </c:pt>
                <c:pt idx="62">
                  <c:v>30.953356778633498</c:v>
                </c:pt>
                <c:pt idx="63">
                  <c:v>30.089314943085402</c:v>
                </c:pt>
                <c:pt idx="64">
                  <c:v>28.985948667966198</c:v>
                </c:pt>
                <c:pt idx="65">
                  <c:v>27.656646409147999</c:v>
                </c:pt>
                <c:pt idx="66">
                  <c:v>26.101269186120199</c:v>
                </c:pt>
                <c:pt idx="67">
                  <c:v>25.542984474298301</c:v>
                </c:pt>
                <c:pt idx="68">
                  <c:v>24.353149158052499</c:v>
                </c:pt>
                <c:pt idx="69">
                  <c:v>22.8708988471159</c:v>
                </c:pt>
                <c:pt idx="70">
                  <c:v>22.153110835750098</c:v>
                </c:pt>
                <c:pt idx="71">
                  <c:v>20.7273676841567</c:v>
                </c:pt>
                <c:pt idx="72">
                  <c:v>19.580882705566498</c:v>
                </c:pt>
                <c:pt idx="73">
                  <c:v>18.404435845192999</c:v>
                </c:pt>
                <c:pt idx="74">
                  <c:v>17.527144534283401</c:v>
                </c:pt>
                <c:pt idx="75">
                  <c:v>16.536792577850498</c:v>
                </c:pt>
                <c:pt idx="76">
                  <c:v>15.200796091096199</c:v>
                </c:pt>
                <c:pt idx="77">
                  <c:v>13.8183106234845</c:v>
                </c:pt>
                <c:pt idx="78">
                  <c:v>12.8081076174279</c:v>
                </c:pt>
                <c:pt idx="79">
                  <c:v>11.4056321196816</c:v>
                </c:pt>
                <c:pt idx="80">
                  <c:v>10.7077414847765</c:v>
                </c:pt>
                <c:pt idx="81">
                  <c:v>9.46255331954106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5-43BA-9FF3-C29671CC8DA4}"/>
            </c:ext>
          </c:extLst>
        </c:ser>
        <c:ser>
          <c:idx val="1"/>
          <c:order val="1"/>
          <c:tx>
            <c:strRef>
              <c:f>'[1]Default Dataset (1)'!$D$1</c:f>
              <c:strCache>
                <c:ptCount val="1"/>
                <c:pt idx="0">
                  <c:v>扭矩Nm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'[1]Default Dataset (1)'!$C$2:$C$89</c:f>
              <c:numCache>
                <c:formatCode>General</c:formatCode>
                <c:ptCount val="88"/>
                <c:pt idx="0">
                  <c:v>3027.54790940766</c:v>
                </c:pt>
                <c:pt idx="1">
                  <c:v>3038.41221447928</c:v>
                </c:pt>
                <c:pt idx="2">
                  <c:v>3049.2765195509</c:v>
                </c:pt>
                <c:pt idx="3">
                  <c:v>3060.1408246225301</c:v>
                </c:pt>
                <c:pt idx="4">
                  <c:v>3076.4372822299601</c:v>
                </c:pt>
                <c:pt idx="5">
                  <c:v>3098.1658923732002</c:v>
                </c:pt>
                <c:pt idx="6">
                  <c:v>3119.8945025164498</c:v>
                </c:pt>
                <c:pt idx="7">
                  <c:v>3141.6231126596899</c:v>
                </c:pt>
                <c:pt idx="8">
                  <c:v>3163.35172280294</c:v>
                </c:pt>
                <c:pt idx="9">
                  <c:v>3185.0803329461801</c:v>
                </c:pt>
                <c:pt idx="10">
                  <c:v>3212.2410956252402</c:v>
                </c:pt>
                <c:pt idx="11">
                  <c:v>3239.4018583042898</c:v>
                </c:pt>
                <c:pt idx="12">
                  <c:v>3565.3310104529601</c:v>
                </c:pt>
                <c:pt idx="13">
                  <c:v>3641.3811459543099</c:v>
                </c:pt>
                <c:pt idx="14">
                  <c:v>3744.5920441347198</c:v>
                </c:pt>
                <c:pt idx="15">
                  <c:v>3865.1858304297298</c:v>
                </c:pt>
                <c:pt idx="16">
                  <c:v>3979.2610336817602</c:v>
                </c:pt>
                <c:pt idx="17">
                  <c:v>4103.1141114982502</c:v>
                </c:pt>
                <c:pt idx="18">
                  <c:v>4222.6214672860997</c:v>
                </c:pt>
                <c:pt idx="19">
                  <c:v>4337.7831010452901</c:v>
                </c:pt>
                <c:pt idx="20">
                  <c:v>4461.6361788617796</c:v>
                </c:pt>
                <c:pt idx="21">
                  <c:v>4583.3163956639501</c:v>
                </c:pt>
                <c:pt idx="22">
                  <c:v>4695.2187379016596</c:v>
                </c:pt>
                <c:pt idx="23">
                  <c:v>4820.15824622531</c:v>
                </c:pt>
                <c:pt idx="24">
                  <c:v>4939.6656020131604</c:v>
                </c:pt>
                <c:pt idx="25">
                  <c:v>5059.1729578009999</c:v>
                </c:pt>
                <c:pt idx="26">
                  <c:v>5183.0260356174904</c:v>
                </c:pt>
                <c:pt idx="27">
                  <c:v>5298.1876693766899</c:v>
                </c:pt>
                <c:pt idx="28">
                  <c:v>5417.6950251645303</c:v>
                </c:pt>
                <c:pt idx="29">
                  <c:v>5541.5481029810198</c:v>
                </c:pt>
                <c:pt idx="30">
                  <c:v>5655.6233062330602</c:v>
                </c:pt>
                <c:pt idx="31">
                  <c:v>5776.2170925280598</c:v>
                </c:pt>
                <c:pt idx="32">
                  <c:v>5898.9837398373902</c:v>
                </c:pt>
                <c:pt idx="33">
                  <c:v>6015.2318041037497</c:v>
                </c:pt>
                <c:pt idx="34">
                  <c:v>6134.7391598915901</c:v>
                </c:pt>
                <c:pt idx="35">
                  <c:v>6255.3329461865997</c:v>
                </c:pt>
                <c:pt idx="36">
                  <c:v>6369.4081494386301</c:v>
                </c:pt>
                <c:pt idx="37">
                  <c:v>6493.2612272551196</c:v>
                </c:pt>
                <c:pt idx="38">
                  <c:v>6589.2292553877896</c:v>
                </c:pt>
                <c:pt idx="39">
                  <c:v>6751.8316879597296</c:v>
                </c:pt>
                <c:pt idx="40">
                  <c:v>6873.5119047619</c:v>
                </c:pt>
                <c:pt idx="41">
                  <c:v>6995.1921215640696</c:v>
                </c:pt>
                <c:pt idx="42">
                  <c:v>7112.52661633759</c:v>
                </c:pt>
                <c:pt idx="43">
                  <c:v>7232.0339721254304</c:v>
                </c:pt>
                <c:pt idx="44">
                  <c:v>7349.3684668989499</c:v>
                </c:pt>
                <c:pt idx="45">
                  <c:v>7471.0486837011204</c:v>
                </c:pt>
                <c:pt idx="46">
                  <c:v>7594.9017615176099</c:v>
                </c:pt>
                <c:pt idx="47">
                  <c:v>7710.0633952768003</c:v>
                </c:pt>
                <c:pt idx="48">
                  <c:v>7829.5707510646498</c:v>
                </c:pt>
                <c:pt idx="49">
                  <c:v>7949.0781068524902</c:v>
                </c:pt>
                <c:pt idx="50">
                  <c:v>8068.5854626403398</c:v>
                </c:pt>
                <c:pt idx="51">
                  <c:v>8192.4385404568293</c:v>
                </c:pt>
                <c:pt idx="52">
                  <c:v>8305.4273132017006</c:v>
                </c:pt>
                <c:pt idx="53">
                  <c:v>8427.1075300038701</c:v>
                </c:pt>
                <c:pt idx="54">
                  <c:v>8548.7877468060396</c:v>
                </c:pt>
                <c:pt idx="55">
                  <c:v>8666.1222415795492</c:v>
                </c:pt>
                <c:pt idx="56">
                  <c:v>8785.6295973674005</c:v>
                </c:pt>
                <c:pt idx="57">
                  <c:v>8905.1369531552391</c:v>
                </c:pt>
                <c:pt idx="58">
                  <c:v>9024.6443089430795</c:v>
                </c:pt>
                <c:pt idx="59">
                  <c:v>9147.41095625241</c:v>
                </c:pt>
                <c:pt idx="60">
                  <c:v>9259.3132984901204</c:v>
                </c:pt>
                <c:pt idx="61">
                  <c:v>9383.1663763066099</c:v>
                </c:pt>
                <c:pt idx="62">
                  <c:v>9502.6737320944594</c:v>
                </c:pt>
                <c:pt idx="63">
                  <c:v>9622.1810878822998</c:v>
                </c:pt>
                <c:pt idx="64">
                  <c:v>9719.9598335269002</c:v>
                </c:pt>
                <c:pt idx="65">
                  <c:v>9790.5778164924395</c:v>
                </c:pt>
                <c:pt idx="66">
                  <c:v>9844.8993418505597</c:v>
                </c:pt>
                <c:pt idx="67">
                  <c:v>9888.3565621370399</c:v>
                </c:pt>
                <c:pt idx="68">
                  <c:v>9931.8137824235291</c:v>
                </c:pt>
                <c:pt idx="69">
                  <c:v>9975.2710027100202</c:v>
                </c:pt>
                <c:pt idx="70">
                  <c:v>10013.296070460699</c:v>
                </c:pt>
                <c:pt idx="71">
                  <c:v>10045.888985675499</c:v>
                </c:pt>
                <c:pt idx="72">
                  <c:v>10078.4819008904</c:v>
                </c:pt>
                <c:pt idx="73">
                  <c:v>10111.0748161053</c:v>
                </c:pt>
                <c:pt idx="74">
                  <c:v>10143.6677313201</c:v>
                </c:pt>
                <c:pt idx="75">
                  <c:v>10176.260646535</c:v>
                </c:pt>
                <c:pt idx="76">
                  <c:v>10203.421409213999</c:v>
                </c:pt>
                <c:pt idx="77">
                  <c:v>10230.5821718931</c:v>
                </c:pt>
                <c:pt idx="78">
                  <c:v>10263.175087108</c:v>
                </c:pt>
                <c:pt idx="79">
                  <c:v>10290.335849786999</c:v>
                </c:pt>
                <c:pt idx="80">
                  <c:v>10317.4966124661</c:v>
                </c:pt>
                <c:pt idx="81">
                  <c:v>10350.089527680901</c:v>
                </c:pt>
                <c:pt idx="82">
                  <c:v>10382.682442895801</c:v>
                </c:pt>
                <c:pt idx="83">
                  <c:v>10415.275358110701</c:v>
                </c:pt>
                <c:pt idx="84">
                  <c:v>10447.868273325499</c:v>
                </c:pt>
                <c:pt idx="85">
                  <c:v>10480.461188540399</c:v>
                </c:pt>
                <c:pt idx="86">
                  <c:v>10513.054103755299</c:v>
                </c:pt>
                <c:pt idx="87">
                  <c:v>10545.647018970099</c:v>
                </c:pt>
              </c:numCache>
            </c:numRef>
          </c:xVal>
          <c:yVal>
            <c:numRef>
              <c:f>'[1]Default Dataset (1)'!$D$2:$D$89</c:f>
              <c:numCache>
                <c:formatCode>General</c:formatCode>
                <c:ptCount val="88"/>
                <c:pt idx="0">
                  <c:v>3.1642731375001998</c:v>
                </c:pt>
                <c:pt idx="1">
                  <c:v>5.0590176044456499</c:v>
                </c:pt>
                <c:pt idx="2">
                  <c:v>6.4152820823560299</c:v>
                </c:pt>
                <c:pt idx="3">
                  <c:v>7.4923347141000596</c:v>
                </c:pt>
                <c:pt idx="4">
                  <c:v>8.8207243342307304</c:v>
                </c:pt>
                <c:pt idx="5">
                  <c:v>10.3246648702171</c:v>
                </c:pt>
                <c:pt idx="6">
                  <c:v>11.601247188611</c:v>
                </c:pt>
                <c:pt idx="7">
                  <c:v>12.6983361773265</c:v>
                </c:pt>
                <c:pt idx="8">
                  <c:v>13.702354550653199</c:v>
                </c:pt>
                <c:pt idx="9">
                  <c:v>14.6133023085911</c:v>
                </c:pt>
                <c:pt idx="10">
                  <c:v>15.6173670087547</c:v>
                </c:pt>
                <c:pt idx="11">
                  <c:v>16.508417390232001</c:v>
                </c:pt>
                <c:pt idx="12">
                  <c:v>22.793463539190402</c:v>
                </c:pt>
                <c:pt idx="13">
                  <c:v>23.651691356703999</c:v>
                </c:pt>
                <c:pt idx="14">
                  <c:v>24.526468383827499</c:v>
                </c:pt>
                <c:pt idx="15">
                  <c:v>25.261062508171602</c:v>
                </c:pt>
                <c:pt idx="16">
                  <c:v>25.772594176165601</c:v>
                </c:pt>
                <c:pt idx="17">
                  <c:v>26.2555628222749</c:v>
                </c:pt>
                <c:pt idx="18">
                  <c:v>26.5829335211934</c:v>
                </c:pt>
                <c:pt idx="19">
                  <c:v>26.844634244154001</c:v>
                </c:pt>
                <c:pt idx="20">
                  <c:v>27.121638827117199</c:v>
                </c:pt>
                <c:pt idx="21">
                  <c:v>27.4131293908349</c:v>
                </c:pt>
                <c:pt idx="22">
                  <c:v>27.649419422587201</c:v>
                </c:pt>
                <c:pt idx="23">
                  <c:v>27.806408438344999</c:v>
                </c:pt>
                <c:pt idx="24">
                  <c:v>28.006502048946199</c:v>
                </c:pt>
                <c:pt idx="25">
                  <c:v>28.341487616396499</c:v>
                </c:pt>
                <c:pt idx="26">
                  <c:v>28.734528291273101</c:v>
                </c:pt>
                <c:pt idx="27">
                  <c:v>29.057873188062501</c:v>
                </c:pt>
                <c:pt idx="28">
                  <c:v>29.4396358050654</c:v>
                </c:pt>
                <c:pt idx="29">
                  <c:v>29.790613396623399</c:v>
                </c:pt>
                <c:pt idx="30">
                  <c:v>30.054843143727101</c:v>
                </c:pt>
                <c:pt idx="31">
                  <c:v>30.218684740972801</c:v>
                </c:pt>
                <c:pt idx="32">
                  <c:v>30.403939023399701</c:v>
                </c:pt>
                <c:pt idx="33">
                  <c:v>30.6739891058339</c:v>
                </c:pt>
                <c:pt idx="34">
                  <c:v>30.9360895030512</c:v>
                </c:pt>
                <c:pt idx="35">
                  <c:v>31.1488838265727</c:v>
                </c:pt>
                <c:pt idx="36">
                  <c:v>31.3971586110384</c:v>
                </c:pt>
                <c:pt idx="37">
                  <c:v>31.744147461936901</c:v>
                </c:pt>
                <c:pt idx="38">
                  <c:v>31.986707760875301</c:v>
                </c:pt>
                <c:pt idx="39">
                  <c:v>32.389627703918897</c:v>
                </c:pt>
                <c:pt idx="40">
                  <c:v>32.643043924977498</c:v>
                </c:pt>
                <c:pt idx="41">
                  <c:v>32.790577212165203</c:v>
                </c:pt>
                <c:pt idx="42">
                  <c:v>32.880780617501202</c:v>
                </c:pt>
                <c:pt idx="43">
                  <c:v>32.976079132593199</c:v>
                </c:pt>
                <c:pt idx="44">
                  <c:v>32.985057273589902</c:v>
                </c:pt>
                <c:pt idx="45">
                  <c:v>32.978117513417999</c:v>
                </c:pt>
                <c:pt idx="46">
                  <c:v>33.015072431235701</c:v>
                </c:pt>
                <c:pt idx="47">
                  <c:v>33.038173940199499</c:v>
                </c:pt>
                <c:pt idx="48">
                  <c:v>32.948539933804703</c:v>
                </c:pt>
                <c:pt idx="49">
                  <c:v>32.902419461877301</c:v>
                </c:pt>
                <c:pt idx="50">
                  <c:v>32.903438652289701</c:v>
                </c:pt>
                <c:pt idx="51">
                  <c:v>32.932416088788301</c:v>
                </c:pt>
                <c:pt idx="52">
                  <c:v>33.021131981505903</c:v>
                </c:pt>
                <c:pt idx="53">
                  <c:v>33.066045849907802</c:v>
                </c:pt>
                <c:pt idx="54">
                  <c:v>33.067083571055001</c:v>
                </c:pt>
                <c:pt idx="55">
                  <c:v>33.071710358604903</c:v>
                </c:pt>
                <c:pt idx="56">
                  <c:v>33.1234953392294</c:v>
                </c:pt>
                <c:pt idx="57">
                  <c:v>33.048365844323698</c:v>
                </c:pt>
                <c:pt idx="58">
                  <c:v>32.991366988779497</c:v>
                </c:pt>
                <c:pt idx="59">
                  <c:v>32.936571606060802</c:v>
                </c:pt>
                <c:pt idx="60">
                  <c:v>32.797920015818399</c:v>
                </c:pt>
                <c:pt idx="61">
                  <c:v>32.649942412149201</c:v>
                </c:pt>
                <c:pt idx="62">
                  <c:v>32.433393930224199</c:v>
                </c:pt>
                <c:pt idx="63">
                  <c:v>32.046417438301603</c:v>
                </c:pt>
                <c:pt idx="64">
                  <c:v>31.105494111105799</c:v>
                </c:pt>
                <c:pt idx="65">
                  <c:v>30.172541105627001</c:v>
                </c:pt>
                <c:pt idx="66">
                  <c:v>29.229002417909999</c:v>
                </c:pt>
                <c:pt idx="67">
                  <c:v>28.345202186412099</c:v>
                </c:pt>
                <c:pt idx="68">
                  <c:v>27.434810350517299</c:v>
                </c:pt>
                <c:pt idx="69">
                  <c:v>26.5377143168209</c:v>
                </c:pt>
                <c:pt idx="70">
                  <c:v>25.7136988683787</c:v>
                </c:pt>
                <c:pt idx="71">
                  <c:v>24.856397587603698</c:v>
                </c:pt>
                <c:pt idx="72">
                  <c:v>23.906025691439901</c:v>
                </c:pt>
                <c:pt idx="73">
                  <c:v>22.902470586482401</c:v>
                </c:pt>
                <c:pt idx="74">
                  <c:v>21.872323877128199</c:v>
                </c:pt>
                <c:pt idx="75">
                  <c:v>20.769050255682799</c:v>
                </c:pt>
                <c:pt idx="76">
                  <c:v>19.8425644766392</c:v>
                </c:pt>
                <c:pt idx="77">
                  <c:v>18.801734798689299</c:v>
                </c:pt>
                <c:pt idx="78">
                  <c:v>17.552207353061501</c:v>
                </c:pt>
                <c:pt idx="79">
                  <c:v>16.544617180607698</c:v>
                </c:pt>
                <c:pt idx="80">
                  <c:v>15.518412885076099</c:v>
                </c:pt>
                <c:pt idx="81">
                  <c:v>14.5082098790194</c:v>
                </c:pt>
                <c:pt idx="82">
                  <c:v>13.5245984773596</c:v>
                </c:pt>
                <c:pt idx="83">
                  <c:v>12.638489625154699</c:v>
                </c:pt>
                <c:pt idx="84">
                  <c:v>11.7568127070159</c:v>
                </c:pt>
                <c:pt idx="85">
                  <c:v>10.751928021838699</c:v>
                </c:pt>
                <c:pt idx="86">
                  <c:v>9.7762941014979106</c:v>
                </c:pt>
                <c:pt idx="87">
                  <c:v>8.9123449196236599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75-43BA-9FF3-C29671CC8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707711"/>
        <c:axId val="1084708127"/>
      </c:scatterChart>
      <c:valAx>
        <c:axId val="1084707711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转速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4708127"/>
        <c:crosses val="autoZero"/>
        <c:crossBetween val="midCat"/>
      </c:valAx>
      <c:valAx>
        <c:axId val="10847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功率或扭矩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470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72259</xdr:colOff>
      <xdr:row>10</xdr:row>
      <xdr:rowOff>191551</xdr:rowOff>
    </xdr:from>
    <xdr:to>
      <xdr:col>32</xdr:col>
      <xdr:colOff>165538</xdr:colOff>
      <xdr:row>32</xdr:row>
      <xdr:rowOff>252511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C59B68-E5FE-49A1-836A-04AB6EF6B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TM390-torque-power-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Dataset (1)"/>
    </sheetNames>
    <sheetDataSet>
      <sheetData sheetId="0">
        <row r="1">
          <cell r="B1" t="str">
            <v>马力HP</v>
          </cell>
          <cell r="D1" t="str">
            <v>扭矩Nm</v>
          </cell>
        </row>
        <row r="2">
          <cell r="A2">
            <v>3076.4372822299601</v>
          </cell>
          <cell r="B2">
            <v>3.9026071010435999</v>
          </cell>
          <cell r="C2">
            <v>3027.54790940766</v>
          </cell>
          <cell r="D2">
            <v>3.1642731375001998</v>
          </cell>
        </row>
        <row r="3">
          <cell r="A3">
            <v>3114.4623499806398</v>
          </cell>
          <cell r="B3">
            <v>4.9931871691706604</v>
          </cell>
          <cell r="C3">
            <v>3038.41221447928</v>
          </cell>
          <cell r="D3">
            <v>5.0590176044456499</v>
          </cell>
        </row>
        <row r="4">
          <cell r="A4">
            <v>3201.3767905536101</v>
          </cell>
          <cell r="B4">
            <v>6.8553407063371301</v>
          </cell>
          <cell r="C4">
            <v>3049.2765195509</v>
          </cell>
          <cell r="D4">
            <v>6.4152820823560299</v>
          </cell>
        </row>
        <row r="5">
          <cell r="A5">
            <v>3233.9697057684798</v>
          </cell>
          <cell r="B5">
            <v>7.41404235969138</v>
          </cell>
          <cell r="C5">
            <v>3060.1408246225301</v>
          </cell>
          <cell r="D5">
            <v>7.4923347141000596</v>
          </cell>
        </row>
        <row r="6">
          <cell r="A6">
            <v>3603.3560782036302</v>
          </cell>
          <cell r="B6">
            <v>11.605370277097601</v>
          </cell>
          <cell r="C6">
            <v>3076.4372822299601</v>
          </cell>
          <cell r="D6">
            <v>8.8207243342307304</v>
          </cell>
        </row>
        <row r="7">
          <cell r="A7">
            <v>3722.8634339914802</v>
          </cell>
          <cell r="B7">
            <v>12.6833494455802</v>
          </cell>
          <cell r="C7">
            <v>3098.1658923732002</v>
          </cell>
          <cell r="D7">
            <v>10.3246648702171</v>
          </cell>
        </row>
        <row r="8">
          <cell r="A8">
            <v>3827.1607626790501</v>
          </cell>
          <cell r="B8">
            <v>13.3703023142865</v>
          </cell>
          <cell r="C8">
            <v>3119.8945025164498</v>
          </cell>
          <cell r="D8">
            <v>11.601247188611</v>
          </cell>
        </row>
        <row r="9">
          <cell r="A9">
            <v>3996.02310436369</v>
          </cell>
          <cell r="B9">
            <v>14.3951393063168</v>
          </cell>
          <cell r="C9">
            <v>3141.6231126596899</v>
          </cell>
          <cell r="D9">
            <v>12.6983361773265</v>
          </cell>
        </row>
        <row r="10">
          <cell r="A10">
            <v>4134.1549831314596</v>
          </cell>
          <cell r="B10">
            <v>15.159876257849501</v>
          </cell>
          <cell r="C10">
            <v>3163.35172280294</v>
          </cell>
          <cell r="D10">
            <v>13.702354550653199</v>
          </cell>
        </row>
        <row r="11">
          <cell r="A11">
            <v>4261.7329655439398</v>
          </cell>
          <cell r="B11">
            <v>15.8629826327807</v>
          </cell>
          <cell r="C11">
            <v>3185.0803329461801</v>
          </cell>
          <cell r="D11">
            <v>14.6133023085911</v>
          </cell>
        </row>
        <row r="12">
          <cell r="A12">
            <v>4391.7942176870702</v>
          </cell>
          <cell r="B12">
            <v>16.495452494011602</v>
          </cell>
          <cell r="C12">
            <v>3212.2410956252402</v>
          </cell>
          <cell r="D12">
            <v>15.6173670087547</v>
          </cell>
        </row>
        <row r="13">
          <cell r="A13">
            <v>4514.1469867079604</v>
          </cell>
          <cell r="B13">
            <v>17.130895655757399</v>
          </cell>
          <cell r="C13">
            <v>3239.4018583042898</v>
          </cell>
          <cell r="D13">
            <v>16.508417390232001</v>
          </cell>
        </row>
        <row r="14">
          <cell r="A14">
            <v>4613.7364498644902</v>
          </cell>
          <cell r="B14">
            <v>17.6768728712354</v>
          </cell>
          <cell r="C14">
            <v>3565.3310104529601</v>
          </cell>
          <cell r="D14">
            <v>22.793463539190402</v>
          </cell>
        </row>
        <row r="15">
          <cell r="A15">
            <v>4770.1824428958498</v>
          </cell>
          <cell r="B15">
            <v>18.436067809447501</v>
          </cell>
          <cell r="C15">
            <v>3641.3811459543099</v>
          </cell>
          <cell r="D15">
            <v>23.651691356703999</v>
          </cell>
        </row>
        <row r="16">
          <cell r="A16">
            <v>4897.76042530833</v>
          </cell>
          <cell r="B16">
            <v>19.063957931942099</v>
          </cell>
          <cell r="C16">
            <v>3744.5920441347198</v>
          </cell>
          <cell r="D16">
            <v>24.526468383827499</v>
          </cell>
        </row>
        <row r="17">
          <cell r="A17">
            <v>5019.3371725383904</v>
          </cell>
          <cell r="B17">
            <v>19.7677728868744</v>
          </cell>
          <cell r="C17">
            <v>3865.1858304297298</v>
          </cell>
          <cell r="D17">
            <v>25.261062508171602</v>
          </cell>
        </row>
        <row r="18">
          <cell r="A18">
            <v>5156.9517034456003</v>
          </cell>
          <cell r="B18">
            <v>20.5932862363772</v>
          </cell>
          <cell r="C18">
            <v>3979.2610336817602</v>
          </cell>
          <cell r="D18">
            <v>25.772594176165601</v>
          </cell>
        </row>
        <row r="19">
          <cell r="A19">
            <v>5272.8376242095701</v>
          </cell>
          <cell r="B19">
            <v>21.312247860945099</v>
          </cell>
          <cell r="C19">
            <v>4103.1141114982502</v>
          </cell>
          <cell r="D19">
            <v>26.2555628222749</v>
          </cell>
        </row>
        <row r="20">
          <cell r="A20">
            <v>5390.5342624854802</v>
          </cell>
          <cell r="B20">
            <v>22.091056037684801</v>
          </cell>
          <cell r="C20">
            <v>4222.6214672860997</v>
          </cell>
          <cell r="D20">
            <v>26.5829335211934</v>
          </cell>
        </row>
        <row r="21">
          <cell r="A21">
            <v>5524.5273583688204</v>
          </cell>
          <cell r="B21">
            <v>22.896594799332</v>
          </cell>
          <cell r="C21">
            <v>4337.7831010452901</v>
          </cell>
          <cell r="D21">
            <v>26.844634244154001</v>
          </cell>
        </row>
        <row r="22">
          <cell r="A22">
            <v>5656.7097367402203</v>
          </cell>
          <cell r="B22">
            <v>23.695470217601098</v>
          </cell>
          <cell r="C22">
            <v>4461.6361788617796</v>
          </cell>
          <cell r="D22">
            <v>27.121638827117199</v>
          </cell>
        </row>
        <row r="23">
          <cell r="A23">
            <v>5774.4063750161304</v>
          </cell>
          <cell r="B23">
            <v>24.334672471257601</v>
          </cell>
          <cell r="C23">
            <v>4583.3163956639501</v>
          </cell>
          <cell r="D23">
            <v>27.4131293908349</v>
          </cell>
        </row>
        <row r="24">
          <cell r="A24">
            <v>5898.8285354792297</v>
          </cell>
          <cell r="B24">
            <v>25.0442098935705</v>
          </cell>
          <cell r="C24">
            <v>4695.2187379016596</v>
          </cell>
          <cell r="D24">
            <v>27.649419422587201</v>
          </cell>
        </row>
        <row r="25">
          <cell r="A25">
            <v>6020.6639566395597</v>
          </cell>
          <cell r="B25">
            <v>25.759423456426902</v>
          </cell>
          <cell r="C25">
            <v>4820.15824622531</v>
          </cell>
          <cell r="D25">
            <v>27.806408438344999</v>
          </cell>
        </row>
        <row r="26">
          <cell r="A26">
            <v>6134.7391598915901</v>
          </cell>
          <cell r="B26">
            <v>26.489006280474602</v>
          </cell>
          <cell r="C26">
            <v>4939.6656020131604</v>
          </cell>
          <cell r="D26">
            <v>28.006502048946199</v>
          </cell>
        </row>
        <row r="27">
          <cell r="A27">
            <v>6258.5922377080897</v>
          </cell>
          <cell r="B27">
            <v>27.239945776346101</v>
          </cell>
          <cell r="C27">
            <v>5059.1729578009999</v>
          </cell>
          <cell r="D27">
            <v>28.341487616396499</v>
          </cell>
        </row>
        <row r="28">
          <cell r="A28">
            <v>6369.4081494386301</v>
          </cell>
          <cell r="B28">
            <v>27.863134386704399</v>
          </cell>
          <cell r="C28">
            <v>5183.0260356174904</v>
          </cell>
          <cell r="D28">
            <v>28.734528291273101</v>
          </cell>
        </row>
        <row r="29">
          <cell r="A29">
            <v>6514.9898373983697</v>
          </cell>
          <cell r="B29">
            <v>28.901448517409101</v>
          </cell>
          <cell r="C29">
            <v>5298.1876693766899</v>
          </cell>
          <cell r="D29">
            <v>29.057873188062501</v>
          </cell>
        </row>
        <row r="30">
          <cell r="A30">
            <v>6642.6454219899297</v>
          </cell>
          <cell r="B30">
            <v>29.7401727365759</v>
          </cell>
          <cell r="C30">
            <v>5417.6950251645303</v>
          </cell>
          <cell r="D30">
            <v>29.4396358050654</v>
          </cell>
        </row>
        <row r="31">
          <cell r="A31">
            <v>6778.8372462806201</v>
          </cell>
          <cell r="B31">
            <v>30.687235572959199</v>
          </cell>
          <cell r="C31">
            <v>5541.5481029810198</v>
          </cell>
          <cell r="D31">
            <v>29.790613396623399</v>
          </cell>
        </row>
        <row r="32">
          <cell r="A32">
            <v>6895.2405149051401</v>
          </cell>
          <cell r="B32">
            <v>31.441530455448301</v>
          </cell>
          <cell r="C32">
            <v>5655.6233062330602</v>
          </cell>
          <cell r="D32">
            <v>30.054843143727101</v>
          </cell>
        </row>
        <row r="33">
          <cell r="A33">
            <v>7016.5585882049199</v>
          </cell>
          <cell r="B33">
            <v>32.0967185563008</v>
          </cell>
          <cell r="C33">
            <v>5776.2170925280598</v>
          </cell>
          <cell r="D33">
            <v>30.218684740972801</v>
          </cell>
        </row>
        <row r="34">
          <cell r="A34">
            <v>7119.7694863853303</v>
          </cell>
          <cell r="B34">
            <v>32.656022458535098</v>
          </cell>
          <cell r="C34">
            <v>5898.9837398373902</v>
          </cell>
          <cell r="D34">
            <v>30.403939023399701</v>
          </cell>
        </row>
        <row r="35">
          <cell r="A35">
            <v>7221.1696670538104</v>
          </cell>
          <cell r="B35">
            <v>33.215310918490502</v>
          </cell>
          <cell r="C35">
            <v>6015.2318041037497</v>
          </cell>
          <cell r="D35">
            <v>30.6739891058339</v>
          </cell>
        </row>
        <row r="36">
          <cell r="A36">
            <v>7389.5663956639501</v>
          </cell>
          <cell r="B36">
            <v>34.014495182339097</v>
          </cell>
          <cell r="C36">
            <v>6134.7391598915901</v>
          </cell>
          <cell r="D36">
            <v>30.9360895030512</v>
          </cell>
        </row>
        <row r="37">
          <cell r="A37">
            <v>7494.5880113562998</v>
          </cell>
          <cell r="B37">
            <v>34.507335515860397</v>
          </cell>
          <cell r="C37">
            <v>6255.3329461865997</v>
          </cell>
          <cell r="D37">
            <v>31.1488838265727</v>
          </cell>
        </row>
        <row r="38">
          <cell r="A38">
            <v>7608.6632146083302</v>
          </cell>
          <cell r="B38">
            <v>35.066732071768598</v>
          </cell>
          <cell r="C38">
            <v>6369.4081494386301</v>
          </cell>
          <cell r="D38">
            <v>31.3971586110384</v>
          </cell>
        </row>
        <row r="39">
          <cell r="A39">
            <v>7751.3477545489704</v>
          </cell>
          <cell r="B39">
            <v>35.740716514590801</v>
          </cell>
          <cell r="C39">
            <v>6493.2612272551196</v>
          </cell>
          <cell r="D39">
            <v>31.744147461936901</v>
          </cell>
        </row>
        <row r="40">
          <cell r="A40">
            <v>7869.4065363272603</v>
          </cell>
          <cell r="B40">
            <v>36.172507342408103</v>
          </cell>
          <cell r="C40">
            <v>6589.2292553877896</v>
          </cell>
          <cell r="D40">
            <v>31.986707760875301</v>
          </cell>
        </row>
        <row r="41">
          <cell r="A41">
            <v>8038.1654084397896</v>
          </cell>
          <cell r="B41">
            <v>36.9397847694364</v>
          </cell>
          <cell r="C41">
            <v>6751.8316879597296</v>
          </cell>
          <cell r="D41">
            <v>32.389627703918897</v>
          </cell>
        </row>
        <row r="42">
          <cell r="A42">
            <v>8184.4713834043096</v>
          </cell>
          <cell r="B42">
            <v>37.624436738575199</v>
          </cell>
          <cell r="C42">
            <v>6873.5119047619</v>
          </cell>
          <cell r="D42">
            <v>32.643043924977498</v>
          </cell>
        </row>
        <row r="43">
          <cell r="A43">
            <v>8303.2544521873697</v>
          </cell>
          <cell r="B43">
            <v>38.266307418038799</v>
          </cell>
          <cell r="C43">
            <v>6995.1921215640696</v>
          </cell>
          <cell r="D43">
            <v>32.790577212165203</v>
          </cell>
        </row>
        <row r="44">
          <cell r="A44">
            <v>8457.5275842044102</v>
          </cell>
          <cell r="B44">
            <v>39.017506344197201</v>
          </cell>
          <cell r="C44">
            <v>7112.52661633759</v>
          </cell>
          <cell r="D44">
            <v>32.880780617501202</v>
          </cell>
        </row>
        <row r="45">
          <cell r="A45">
            <v>8590.0721060781998</v>
          </cell>
          <cell r="B45">
            <v>39.648857743222202</v>
          </cell>
          <cell r="C45">
            <v>7232.0339721254304</v>
          </cell>
          <cell r="D45">
            <v>32.976079132593199</v>
          </cell>
        </row>
        <row r="46">
          <cell r="A46">
            <v>8717.3396797743408</v>
          </cell>
          <cell r="B46">
            <v>40.293839821295499</v>
          </cell>
          <cell r="C46">
            <v>7349.3684668989499</v>
          </cell>
          <cell r="D46">
            <v>32.985057273589902</v>
          </cell>
        </row>
        <row r="47">
          <cell r="A47">
            <v>8830.8975351658191</v>
          </cell>
          <cell r="B47">
            <v>40.834237961983398</v>
          </cell>
          <cell r="C47">
            <v>7471.0486837011204</v>
          </cell>
          <cell r="D47">
            <v>32.978117513417999</v>
          </cell>
        </row>
        <row r="48">
          <cell r="A48">
            <v>8982.7391322382591</v>
          </cell>
          <cell r="B48">
            <v>41.390157799082097</v>
          </cell>
          <cell r="C48">
            <v>7594.9017615176099</v>
          </cell>
          <cell r="D48">
            <v>33.015072431235701</v>
          </cell>
        </row>
        <row r="49">
          <cell r="A49">
            <v>9086.2087043489391</v>
          </cell>
          <cell r="B49">
            <v>41.873487894794003</v>
          </cell>
          <cell r="C49">
            <v>7710.0633952768003</v>
          </cell>
          <cell r="D49">
            <v>33.038173940199499</v>
          </cell>
        </row>
        <row r="50">
          <cell r="A50">
            <v>9236.4982578397194</v>
          </cell>
          <cell r="B50">
            <v>42.346770581992097</v>
          </cell>
          <cell r="C50">
            <v>7829.5707510646498</v>
          </cell>
          <cell r="D50">
            <v>32.948539933804703</v>
          </cell>
        </row>
        <row r="51">
          <cell r="A51">
            <v>9361.4377661633698</v>
          </cell>
          <cell r="B51">
            <v>42.746710165193399</v>
          </cell>
          <cell r="C51">
            <v>7949.0781068524902</v>
          </cell>
          <cell r="D51">
            <v>32.902419461877301</v>
          </cell>
        </row>
        <row r="52">
          <cell r="A52">
            <v>9473.7022519034708</v>
          </cell>
          <cell r="B52">
            <v>42.967048322763503</v>
          </cell>
          <cell r="C52">
            <v>8068.5854626403398</v>
          </cell>
          <cell r="D52">
            <v>32.903438652289701</v>
          </cell>
        </row>
        <row r="53">
          <cell r="A53">
            <v>9647.0137851888703</v>
          </cell>
          <cell r="B53">
            <v>42.911544360043798</v>
          </cell>
          <cell r="C53">
            <v>8192.4385404568293</v>
          </cell>
          <cell r="D53">
            <v>32.932416088788301</v>
          </cell>
        </row>
        <row r="54">
          <cell r="A54">
            <v>9746.0341656987894</v>
          </cell>
          <cell r="B54">
            <v>41.9482532326846</v>
          </cell>
          <cell r="C54">
            <v>8305.4273132017006</v>
          </cell>
          <cell r="D54">
            <v>33.021131981505903</v>
          </cell>
        </row>
        <row r="55">
          <cell r="A55">
            <v>9809.59035036778</v>
          </cell>
          <cell r="B55">
            <v>40.885795870914798</v>
          </cell>
          <cell r="C55">
            <v>8427.1075300038701</v>
          </cell>
          <cell r="D55">
            <v>33.066045849907802</v>
          </cell>
        </row>
        <row r="56">
          <cell r="A56">
            <v>9853.9529294102394</v>
          </cell>
          <cell r="B56">
            <v>39.938848300113897</v>
          </cell>
          <cell r="C56">
            <v>8548.7877468060396</v>
          </cell>
          <cell r="D56">
            <v>33.067083571055001</v>
          </cell>
        </row>
        <row r="57">
          <cell r="A57">
            <v>9901.0315847206002</v>
          </cell>
          <cell r="B57">
            <v>38.848994019098697</v>
          </cell>
          <cell r="C57">
            <v>8666.1222415795492</v>
          </cell>
          <cell r="D57">
            <v>33.071710358604903</v>
          </cell>
        </row>
        <row r="58">
          <cell r="A58">
            <v>9955.3531100787095</v>
          </cell>
          <cell r="B58">
            <v>37.502149331363697</v>
          </cell>
          <cell r="C58">
            <v>8785.6295973674005</v>
          </cell>
          <cell r="D58">
            <v>33.1234953392294</v>
          </cell>
        </row>
        <row r="59">
          <cell r="A59">
            <v>10007.8639179248</v>
          </cell>
          <cell r="B59">
            <v>36.0910261573909</v>
          </cell>
          <cell r="C59">
            <v>8905.1369531552391</v>
          </cell>
          <cell r="D59">
            <v>33.048365844323698</v>
          </cell>
        </row>
        <row r="60">
          <cell r="A60">
            <v>10045.888985675499</v>
          </cell>
          <cell r="B60">
            <v>34.914671950691201</v>
          </cell>
          <cell r="C60">
            <v>9024.6443089430795</v>
          </cell>
          <cell r="D60">
            <v>32.991366988779497</v>
          </cell>
        </row>
        <row r="61">
          <cell r="A61">
            <v>10073.049748354601</v>
          </cell>
          <cell r="B61">
            <v>33.977549529888798</v>
          </cell>
          <cell r="C61">
            <v>9147.41095625241</v>
          </cell>
          <cell r="D61">
            <v>32.936571606060802</v>
          </cell>
        </row>
        <row r="62">
          <cell r="A62">
            <v>10100.2105110336</v>
          </cell>
          <cell r="B62">
            <v>33.0803145156817</v>
          </cell>
          <cell r="C62">
            <v>9259.3132984901204</v>
          </cell>
          <cell r="D62">
            <v>32.797920015818399</v>
          </cell>
        </row>
        <row r="63">
          <cell r="A63">
            <v>10116.506968641101</v>
          </cell>
          <cell r="B63">
            <v>32.163043144503</v>
          </cell>
          <cell r="C63">
            <v>9383.1663763066099</v>
          </cell>
          <cell r="D63">
            <v>32.649942412149201</v>
          </cell>
        </row>
        <row r="64">
          <cell r="A64">
            <v>10143.6677313201</v>
          </cell>
          <cell r="B64">
            <v>30.953356778633498</v>
          </cell>
          <cell r="C64">
            <v>9502.6737320944594</v>
          </cell>
          <cell r="D64">
            <v>32.433393930224199</v>
          </cell>
        </row>
        <row r="65">
          <cell r="A65">
            <v>10165.3963414634</v>
          </cell>
          <cell r="B65">
            <v>30.089314943085402</v>
          </cell>
          <cell r="C65">
            <v>9622.1810878822998</v>
          </cell>
          <cell r="D65">
            <v>32.046417438301603</v>
          </cell>
        </row>
        <row r="66">
          <cell r="A66">
            <v>10187.1249516066</v>
          </cell>
          <cell r="B66">
            <v>28.985948667966198</v>
          </cell>
          <cell r="C66">
            <v>9719.9598335269002</v>
          </cell>
          <cell r="D66">
            <v>31.105494111105799</v>
          </cell>
        </row>
        <row r="67">
          <cell r="A67">
            <v>10219.7178668215</v>
          </cell>
          <cell r="B67">
            <v>27.656646409147999</v>
          </cell>
          <cell r="C67">
            <v>9790.5778164924395</v>
          </cell>
          <cell r="D67">
            <v>30.172541105627001</v>
          </cell>
        </row>
        <row r="68">
          <cell r="A68">
            <v>10246.878629500499</v>
          </cell>
          <cell r="B68">
            <v>26.101269186120199</v>
          </cell>
          <cell r="C68">
            <v>9844.8993418505597</v>
          </cell>
          <cell r="D68">
            <v>29.229002417909999</v>
          </cell>
        </row>
        <row r="69">
          <cell r="A69">
            <v>10263.175087108</v>
          </cell>
          <cell r="B69">
            <v>25.542984474298301</v>
          </cell>
          <cell r="C69">
            <v>9888.3565621370399</v>
          </cell>
          <cell r="D69">
            <v>28.345202186412099</v>
          </cell>
        </row>
        <row r="70">
          <cell r="A70">
            <v>10279.471544715399</v>
          </cell>
          <cell r="B70">
            <v>24.353149158052499</v>
          </cell>
          <cell r="C70">
            <v>9931.8137824235291</v>
          </cell>
          <cell r="D70">
            <v>27.434810350517299</v>
          </cell>
        </row>
        <row r="71">
          <cell r="A71">
            <v>10306.6323073945</v>
          </cell>
          <cell r="B71">
            <v>22.8708988471159</v>
          </cell>
          <cell r="C71">
            <v>9975.2710027100202</v>
          </cell>
          <cell r="D71">
            <v>26.5377143168209</v>
          </cell>
        </row>
        <row r="72">
          <cell r="A72">
            <v>10328.360917537701</v>
          </cell>
          <cell r="B72">
            <v>22.153110835750098</v>
          </cell>
          <cell r="C72">
            <v>10013.296070460699</v>
          </cell>
          <cell r="D72">
            <v>25.7136988683787</v>
          </cell>
        </row>
        <row r="73">
          <cell r="A73">
            <v>10355.5216802168</v>
          </cell>
          <cell r="B73">
            <v>20.7273676841567</v>
          </cell>
          <cell r="C73">
            <v>10045.888985675499</v>
          </cell>
          <cell r="D73">
            <v>24.856397587603698</v>
          </cell>
        </row>
        <row r="74">
          <cell r="A74">
            <v>10388.1145954316</v>
          </cell>
          <cell r="B74">
            <v>19.580882705566498</v>
          </cell>
          <cell r="C74">
            <v>10078.4819008904</v>
          </cell>
          <cell r="D74">
            <v>23.906025691439901</v>
          </cell>
        </row>
        <row r="75">
          <cell r="A75">
            <v>10415.275358110701</v>
          </cell>
          <cell r="B75">
            <v>18.404435845192999</v>
          </cell>
          <cell r="C75">
            <v>10111.0748161053</v>
          </cell>
          <cell r="D75">
            <v>22.902470586482401</v>
          </cell>
        </row>
        <row r="76">
          <cell r="A76">
            <v>10442.4361207897</v>
          </cell>
          <cell r="B76">
            <v>17.527144534283401</v>
          </cell>
          <cell r="C76">
            <v>10143.6677313201</v>
          </cell>
          <cell r="D76">
            <v>21.872323877128199</v>
          </cell>
        </row>
        <row r="77">
          <cell r="A77">
            <v>10464.164730933</v>
          </cell>
          <cell r="B77">
            <v>16.536792577850498</v>
          </cell>
          <cell r="C77">
            <v>10176.260646535</v>
          </cell>
          <cell r="D77">
            <v>20.769050255682799</v>
          </cell>
        </row>
        <row r="78">
          <cell r="A78">
            <v>10491.325493611999</v>
          </cell>
          <cell r="B78">
            <v>15.200796091096199</v>
          </cell>
          <cell r="C78">
            <v>10203.421409213999</v>
          </cell>
          <cell r="D78">
            <v>19.8425644766392</v>
          </cell>
        </row>
        <row r="79">
          <cell r="A79">
            <v>10523.918408826899</v>
          </cell>
          <cell r="B79">
            <v>13.8183106234845</v>
          </cell>
          <cell r="C79">
            <v>10230.5821718931</v>
          </cell>
          <cell r="D79">
            <v>18.801734798689299</v>
          </cell>
        </row>
        <row r="80">
          <cell r="A80">
            <v>10556.5113240418</v>
          </cell>
          <cell r="B80">
            <v>12.8081076174279</v>
          </cell>
          <cell r="C80">
            <v>10263.175087108</v>
          </cell>
          <cell r="D80">
            <v>17.552207353061501</v>
          </cell>
        </row>
        <row r="81">
          <cell r="A81">
            <v>10583.672086720801</v>
          </cell>
          <cell r="B81">
            <v>11.4056321196816</v>
          </cell>
          <cell r="C81">
            <v>10290.335849786999</v>
          </cell>
          <cell r="D81">
            <v>16.544617180607698</v>
          </cell>
        </row>
        <row r="82">
          <cell r="A82">
            <v>10599.9685443282</v>
          </cell>
          <cell r="B82">
            <v>10.7077414847765</v>
          </cell>
          <cell r="C82">
            <v>10317.4966124661</v>
          </cell>
          <cell r="D82">
            <v>15.518412885076099</v>
          </cell>
        </row>
        <row r="83">
          <cell r="A83">
            <v>10621.6971544715</v>
          </cell>
          <cell r="B83">
            <v>9.46255331954106</v>
          </cell>
          <cell r="C83">
            <v>10350.089527680901</v>
          </cell>
          <cell r="D83">
            <v>14.5082098790194</v>
          </cell>
        </row>
        <row r="84">
          <cell r="C84">
            <v>10382.682442895801</v>
          </cell>
          <cell r="D84">
            <v>13.5245984773596</v>
          </cell>
        </row>
        <row r="85">
          <cell r="C85">
            <v>10415.275358110701</v>
          </cell>
          <cell r="D85">
            <v>12.638489625154699</v>
          </cell>
        </row>
        <row r="86">
          <cell r="C86">
            <v>10447.868273325499</v>
          </cell>
          <cell r="D86">
            <v>11.7568127070159</v>
          </cell>
        </row>
        <row r="87">
          <cell r="C87">
            <v>10480.461188540399</v>
          </cell>
          <cell r="D87">
            <v>10.751928021838699</v>
          </cell>
        </row>
        <row r="88">
          <cell r="C88">
            <v>10513.054103755299</v>
          </cell>
          <cell r="D88">
            <v>9.7762941014979106</v>
          </cell>
        </row>
        <row r="89">
          <cell r="C89">
            <v>10545.647018970099</v>
          </cell>
          <cell r="D89">
            <v>8.9123449196236599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86"/>
  <sheetViews>
    <sheetView tabSelected="1" zoomScale="55" zoomScaleNormal="55" workbookViewId="0">
      <selection activeCell="P3" sqref="P3:P8"/>
    </sheetView>
  </sheetViews>
  <sheetFormatPr defaultColWidth="6.77734375" defaultRowHeight="20.399999999999999" customHeight="1" x14ac:dyDescent="0.25"/>
  <cols>
    <col min="1" max="1" width="14.21875" style="1" customWidth="1"/>
    <col min="2" max="2" width="7" style="1" bestFit="1" customWidth="1"/>
    <col min="3" max="3" width="6.44140625" style="1" customWidth="1"/>
    <col min="4" max="12" width="7.5546875" style="1" bestFit="1" customWidth="1"/>
    <col min="13" max="13" width="7.5546875" style="1" customWidth="1"/>
    <col min="14" max="14" width="6.77734375" style="1" customWidth="1"/>
    <col min="15" max="16" width="6.77734375" style="1"/>
    <col min="17" max="17" width="7" style="1" bestFit="1" customWidth="1"/>
    <col min="18" max="22" width="6.88671875" style="1" bestFit="1" customWidth="1"/>
    <col min="23" max="28" width="7.5546875" style="1" bestFit="1" customWidth="1"/>
    <col min="29" max="16384" width="6.77734375" style="1"/>
  </cols>
  <sheetData>
    <row r="2" spans="1:24" ht="20.399999999999999" customHeight="1" x14ac:dyDescent="0.25">
      <c r="A2" s="2" t="s">
        <v>4</v>
      </c>
      <c r="B2" s="2" t="s">
        <v>1</v>
      </c>
      <c r="C2" s="2">
        <v>3000</v>
      </c>
      <c r="D2" s="2">
        <v>3600</v>
      </c>
      <c r="E2" s="2">
        <v>4200</v>
      </c>
      <c r="F2" s="2">
        <v>4800</v>
      </c>
      <c r="G2" s="2">
        <v>5400</v>
      </c>
      <c r="H2" s="2">
        <v>6000</v>
      </c>
      <c r="I2" s="2">
        <v>6600</v>
      </c>
      <c r="J2" s="2">
        <v>7200</v>
      </c>
      <c r="K2" s="2">
        <v>7800</v>
      </c>
      <c r="L2" s="2">
        <v>8400</v>
      </c>
      <c r="M2" s="2">
        <v>9000</v>
      </c>
      <c r="P2" s="1" t="s">
        <v>21</v>
      </c>
      <c r="Q2" s="1" t="s">
        <v>22</v>
      </c>
      <c r="R2" s="1" t="s">
        <v>25</v>
      </c>
      <c r="S2" s="1" t="s">
        <v>24</v>
      </c>
      <c r="T2" s="16" t="s">
        <v>23</v>
      </c>
    </row>
    <row r="3" spans="1:24" ht="20.399999999999999" customHeight="1" x14ac:dyDescent="0.25">
      <c r="A3" s="2" t="s">
        <v>6</v>
      </c>
      <c r="B3" s="3">
        <f>32/12*3*32/12</f>
        <v>21.333333333333332</v>
      </c>
      <c r="C3" s="5">
        <f>C$2/$B3*1.922*60/1000</f>
        <v>16.216875000000002</v>
      </c>
      <c r="D3" s="5">
        <f t="shared" ref="D3:M3" si="0">D$2/$B3*1.922*60/1000</f>
        <v>19.460249999999998</v>
      </c>
      <c r="E3" s="5">
        <f t="shared" si="0"/>
        <v>22.703624999999999</v>
      </c>
      <c r="F3" s="5">
        <f t="shared" si="0"/>
        <v>25.946999999999999</v>
      </c>
      <c r="G3" s="5">
        <f t="shared" si="0"/>
        <v>29.190374999999996</v>
      </c>
      <c r="H3" s="5">
        <f t="shared" si="0"/>
        <v>32.433750000000003</v>
      </c>
      <c r="I3" s="5">
        <f t="shared" si="0"/>
        <v>35.677124999999997</v>
      </c>
      <c r="J3" s="5">
        <f t="shared" si="0"/>
        <v>38.920499999999997</v>
      </c>
      <c r="K3" s="5">
        <f t="shared" si="0"/>
        <v>42.16387499999999</v>
      </c>
      <c r="L3" s="5">
        <f t="shared" si="0"/>
        <v>45.407249999999998</v>
      </c>
      <c r="M3" s="5">
        <f t="shared" si="0"/>
        <v>48.650624999999998</v>
      </c>
      <c r="O3" s="2" t="s">
        <v>6</v>
      </c>
      <c r="P3" s="3">
        <f>32/12*3*32/12</f>
        <v>21.333333333333332</v>
      </c>
      <c r="Q3" s="1">
        <f>32/12</f>
        <v>2.6666666666666665</v>
      </c>
      <c r="R3" s="1">
        <v>12</v>
      </c>
      <c r="S3" s="1">
        <v>32</v>
      </c>
      <c r="T3" s="1">
        <f>3</f>
        <v>3</v>
      </c>
      <c r="U3" s="1">
        <f>R3*0.3</f>
        <v>3.5999999999999996</v>
      </c>
      <c r="V3" s="1">
        <f>S3*0.3</f>
        <v>9.6</v>
      </c>
      <c r="W3" s="17">
        <f>S3/R3</f>
        <v>2.6666666666666665</v>
      </c>
      <c r="X3" s="17">
        <f>P8</f>
        <v>6.72</v>
      </c>
    </row>
    <row r="4" spans="1:24" ht="20.399999999999999" customHeight="1" x14ac:dyDescent="0.25">
      <c r="A4" s="2" t="s">
        <v>8</v>
      </c>
      <c r="B4" s="3">
        <f>32/12*3*26/14</f>
        <v>14.857142857142858</v>
      </c>
      <c r="C4" s="5">
        <f t="shared" ref="C4:M8" si="1">C$2/$B4*1.922*60/1000</f>
        <v>23.285769230769226</v>
      </c>
      <c r="D4" s="5">
        <f t="shared" si="1"/>
        <v>27.942923076923073</v>
      </c>
      <c r="E4" s="5">
        <f t="shared" si="1"/>
        <v>32.600076923076919</v>
      </c>
      <c r="F4" s="5">
        <f t="shared" si="1"/>
        <v>37.257230769230759</v>
      </c>
      <c r="G4" s="5">
        <f t="shared" si="1"/>
        <v>41.914384615384613</v>
      </c>
      <c r="H4" s="5">
        <f t="shared" si="1"/>
        <v>46.571538461538452</v>
      </c>
      <c r="I4" s="5">
        <f t="shared" si="1"/>
        <v>51.228692307692313</v>
      </c>
      <c r="J4" s="5">
        <f t="shared" si="1"/>
        <v>55.885846153846146</v>
      </c>
      <c r="K4" s="5">
        <f t="shared" si="1"/>
        <v>60.542999999999999</v>
      </c>
      <c r="L4" s="5">
        <f t="shared" si="1"/>
        <v>65.200153846153839</v>
      </c>
      <c r="M4" s="5">
        <f t="shared" si="1"/>
        <v>69.857307692307685</v>
      </c>
      <c r="O4" s="2" t="s">
        <v>8</v>
      </c>
      <c r="P4" s="3">
        <f>32/12*3*26/14</f>
        <v>14.857142857142858</v>
      </c>
      <c r="Q4" s="1">
        <f t="shared" ref="Q4:Q8" si="2">32/12</f>
        <v>2.6666666666666665</v>
      </c>
      <c r="R4" s="1">
        <v>14</v>
      </c>
      <c r="S4" s="1">
        <v>26</v>
      </c>
      <c r="T4" s="1">
        <f>3</f>
        <v>3</v>
      </c>
      <c r="U4" s="1">
        <f t="shared" ref="U4:V8" si="3">R4*0.3</f>
        <v>4.2</v>
      </c>
      <c r="V4" s="1">
        <f t="shared" si="3"/>
        <v>7.8</v>
      </c>
      <c r="W4" s="17">
        <f t="shared" ref="W4:W8" si="4">S4/R4</f>
        <v>1.8571428571428572</v>
      </c>
      <c r="X4" s="17">
        <f>P7</f>
        <v>7.6521739130434785</v>
      </c>
    </row>
    <row r="5" spans="1:24" ht="20.399999999999999" customHeight="1" x14ac:dyDescent="0.25">
      <c r="A5" s="2" t="s">
        <v>9</v>
      </c>
      <c r="B5" s="3">
        <f>32/12*3*27/19</f>
        <v>11.368421052631579</v>
      </c>
      <c r="C5" s="5">
        <f t="shared" si="1"/>
        <v>30.431666666666668</v>
      </c>
      <c r="D5" s="5">
        <f t="shared" si="1"/>
        <v>36.518000000000001</v>
      </c>
      <c r="E5" s="5">
        <f t="shared" si="1"/>
        <v>42.604333333333329</v>
      </c>
      <c r="F5" s="5">
        <f t="shared" si="1"/>
        <v>48.690666666666665</v>
      </c>
      <c r="G5" s="5">
        <f t="shared" si="1"/>
        <v>54.776999999999994</v>
      </c>
      <c r="H5" s="5">
        <f t="shared" si="1"/>
        <v>60.863333333333337</v>
      </c>
      <c r="I5" s="5">
        <f t="shared" si="1"/>
        <v>66.949666666666673</v>
      </c>
      <c r="J5" s="5">
        <f t="shared" si="1"/>
        <v>73.036000000000001</v>
      </c>
      <c r="K5" s="5">
        <f t="shared" si="1"/>
        <v>79.12233333333333</v>
      </c>
      <c r="L5" s="5">
        <f t="shared" si="1"/>
        <v>85.208666666666659</v>
      </c>
      <c r="M5" s="5">
        <f t="shared" si="1"/>
        <v>91.295000000000002</v>
      </c>
      <c r="O5" s="2" t="s">
        <v>9</v>
      </c>
      <c r="P5" s="3">
        <f>32/12*3*27/19</f>
        <v>11.368421052631579</v>
      </c>
      <c r="Q5" s="1">
        <f t="shared" si="2"/>
        <v>2.6666666666666665</v>
      </c>
      <c r="R5" s="1">
        <v>19</v>
      </c>
      <c r="S5" s="1">
        <v>27</v>
      </c>
      <c r="T5" s="1">
        <f>3</f>
        <v>3</v>
      </c>
      <c r="U5" s="1">
        <f t="shared" si="3"/>
        <v>5.7</v>
      </c>
      <c r="V5" s="1">
        <f t="shared" si="3"/>
        <v>8.1</v>
      </c>
      <c r="W5" s="17">
        <f t="shared" si="4"/>
        <v>1.4210526315789473</v>
      </c>
      <c r="X5" s="17">
        <f>P6</f>
        <v>9.1428571428571423</v>
      </c>
    </row>
    <row r="6" spans="1:24" ht="20.399999999999999" customHeight="1" x14ac:dyDescent="0.25">
      <c r="A6" s="2" t="s">
        <v>10</v>
      </c>
      <c r="B6" s="3">
        <f>32/12*3*24/21</f>
        <v>9.1428571428571423</v>
      </c>
      <c r="C6" s="5">
        <f t="shared" si="1"/>
        <v>37.839374999999997</v>
      </c>
      <c r="D6" s="5">
        <f t="shared" si="1"/>
        <v>45.407249999999998</v>
      </c>
      <c r="E6" s="5">
        <f t="shared" si="1"/>
        <v>52.975124999999991</v>
      </c>
      <c r="F6" s="5">
        <f t="shared" si="1"/>
        <v>60.542999999999999</v>
      </c>
      <c r="G6" s="5">
        <f t="shared" si="1"/>
        <v>68.110874999999979</v>
      </c>
      <c r="H6" s="5">
        <f t="shared" si="1"/>
        <v>75.678749999999994</v>
      </c>
      <c r="I6" s="5">
        <f t="shared" si="1"/>
        <v>83.246624999999995</v>
      </c>
      <c r="J6" s="5">
        <f t="shared" si="1"/>
        <v>90.814499999999995</v>
      </c>
      <c r="K6" s="5">
        <f t="shared" si="1"/>
        <v>98.382374999999996</v>
      </c>
      <c r="L6" s="5">
        <f t="shared" si="1"/>
        <v>105.95024999999998</v>
      </c>
      <c r="M6" s="5">
        <f t="shared" si="1"/>
        <v>113.518125</v>
      </c>
      <c r="O6" s="2" t="s">
        <v>10</v>
      </c>
      <c r="P6" s="3">
        <f>32/12*3*24/21</f>
        <v>9.1428571428571423</v>
      </c>
      <c r="Q6" s="1">
        <f t="shared" si="2"/>
        <v>2.6666666666666665</v>
      </c>
      <c r="R6" s="1">
        <v>21</v>
      </c>
      <c r="S6" s="1">
        <v>24</v>
      </c>
      <c r="T6" s="1">
        <f>3</f>
        <v>3</v>
      </c>
      <c r="U6" s="1">
        <f t="shared" si="3"/>
        <v>6.3</v>
      </c>
      <c r="V6" s="1">
        <f t="shared" si="3"/>
        <v>7.1999999999999993</v>
      </c>
      <c r="W6" s="17">
        <f t="shared" si="4"/>
        <v>1.1428571428571428</v>
      </c>
      <c r="X6" s="17">
        <f>P5</f>
        <v>11.368421052631579</v>
      </c>
    </row>
    <row r="7" spans="1:24" ht="20.399999999999999" customHeight="1" x14ac:dyDescent="0.25">
      <c r="A7" s="2" t="s">
        <v>11</v>
      </c>
      <c r="B7" s="3">
        <f>32/12*3*22/23</f>
        <v>7.6521739130434785</v>
      </c>
      <c r="C7" s="5">
        <f t="shared" si="1"/>
        <v>45.210681818181818</v>
      </c>
      <c r="D7" s="5">
        <f t="shared" si="1"/>
        <v>54.252818181818178</v>
      </c>
      <c r="E7" s="5">
        <f t="shared" si="1"/>
        <v>63.294954545454544</v>
      </c>
      <c r="F7" s="5">
        <f t="shared" si="1"/>
        <v>72.337090909090904</v>
      </c>
      <c r="G7" s="5">
        <f t="shared" si="1"/>
        <v>81.379227272727263</v>
      </c>
      <c r="H7" s="5">
        <f t="shared" si="1"/>
        <v>90.421363636363637</v>
      </c>
      <c r="I7" s="5">
        <f t="shared" si="1"/>
        <v>99.463499999999996</v>
      </c>
      <c r="J7" s="5">
        <f t="shared" si="1"/>
        <v>108.50563636363636</v>
      </c>
      <c r="K7" s="5">
        <f t="shared" si="1"/>
        <v>117.5477727272727</v>
      </c>
      <c r="L7" s="5">
        <f t="shared" si="1"/>
        <v>126.58990909090909</v>
      </c>
      <c r="M7" s="5">
        <f t="shared" si="1"/>
        <v>135.63204545454545</v>
      </c>
      <c r="O7" s="2" t="s">
        <v>11</v>
      </c>
      <c r="P7" s="3">
        <f>32/12*3*22/23</f>
        <v>7.6521739130434785</v>
      </c>
      <c r="Q7" s="1">
        <f t="shared" si="2"/>
        <v>2.6666666666666665</v>
      </c>
      <c r="R7" s="1">
        <v>23</v>
      </c>
      <c r="S7" s="1">
        <v>22</v>
      </c>
      <c r="T7" s="1">
        <f>3</f>
        <v>3</v>
      </c>
      <c r="U7" s="1">
        <f t="shared" si="3"/>
        <v>6.8999999999999995</v>
      </c>
      <c r="V7" s="1">
        <f t="shared" si="3"/>
        <v>6.6</v>
      </c>
      <c r="W7" s="17">
        <f t="shared" si="4"/>
        <v>0.95652173913043481</v>
      </c>
      <c r="X7" s="17">
        <f>P4</f>
        <v>14.857142857142858</v>
      </c>
    </row>
    <row r="8" spans="1:24" ht="20.399999999999999" customHeight="1" x14ac:dyDescent="0.25">
      <c r="A8" s="2" t="s">
        <v>12</v>
      </c>
      <c r="B8" s="3">
        <f>32/12*3*21/25</f>
        <v>6.72</v>
      </c>
      <c r="C8" s="5">
        <f t="shared" si="1"/>
        <v>51.482142857142861</v>
      </c>
      <c r="D8" s="5">
        <f t="shared" si="1"/>
        <v>61.778571428571439</v>
      </c>
      <c r="E8" s="5">
        <f t="shared" si="1"/>
        <v>72.075000000000003</v>
      </c>
      <c r="F8" s="5">
        <f t="shared" si="1"/>
        <v>82.371428571428581</v>
      </c>
      <c r="G8" s="5">
        <f t="shared" si="1"/>
        <v>92.66785714285713</v>
      </c>
      <c r="H8" s="5">
        <f t="shared" si="1"/>
        <v>102.96428571428572</v>
      </c>
      <c r="I8" s="5">
        <f t="shared" si="1"/>
        <v>113.26071428571429</v>
      </c>
      <c r="J8" s="5">
        <f t="shared" si="1"/>
        <v>123.55714285714288</v>
      </c>
      <c r="K8" s="5">
        <f t="shared" si="1"/>
        <v>133.85357142857146</v>
      </c>
      <c r="L8" s="5">
        <f t="shared" si="1"/>
        <v>144.15</v>
      </c>
      <c r="M8" s="5">
        <f t="shared" si="1"/>
        <v>154.44642857142858</v>
      </c>
      <c r="O8" s="2" t="s">
        <v>12</v>
      </c>
      <c r="P8" s="3">
        <f>32/12*3*21/25</f>
        <v>6.72</v>
      </c>
      <c r="Q8" s="1">
        <f t="shared" si="2"/>
        <v>2.6666666666666665</v>
      </c>
      <c r="R8" s="1">
        <v>25</v>
      </c>
      <c r="S8" s="1">
        <v>21</v>
      </c>
      <c r="T8" s="1">
        <f>3</f>
        <v>3</v>
      </c>
      <c r="U8" s="1">
        <f t="shared" si="3"/>
        <v>7.5</v>
      </c>
      <c r="V8" s="1">
        <f t="shared" si="3"/>
        <v>6.3</v>
      </c>
      <c r="W8" s="17">
        <f t="shared" si="4"/>
        <v>0.84</v>
      </c>
      <c r="X8" s="17">
        <f>P3</f>
        <v>21.333333333333332</v>
      </c>
    </row>
    <row r="10" spans="1:24" ht="20.399999999999999" customHeight="1" x14ac:dyDescent="0.25">
      <c r="A10" s="6" t="s">
        <v>4</v>
      </c>
      <c r="B10" s="6" t="s">
        <v>1</v>
      </c>
      <c r="C10" s="6">
        <v>3000</v>
      </c>
      <c r="D10" s="6">
        <v>3600</v>
      </c>
      <c r="E10" s="6">
        <v>4200</v>
      </c>
      <c r="F10" s="6">
        <v>4800</v>
      </c>
      <c r="G10" s="6">
        <v>5400</v>
      </c>
      <c r="H10" s="6">
        <v>6000</v>
      </c>
      <c r="I10" s="6">
        <v>6600</v>
      </c>
      <c r="J10" s="6">
        <v>7200</v>
      </c>
      <c r="K10" s="6">
        <v>7800</v>
      </c>
      <c r="L10" s="6">
        <v>8400</v>
      </c>
      <c r="M10" s="6">
        <v>9000</v>
      </c>
      <c r="N10" s="6">
        <v>3900</v>
      </c>
    </row>
    <row r="11" spans="1:24" ht="20.399999999999999" customHeight="1" x14ac:dyDescent="0.25">
      <c r="A11" s="6" t="s">
        <v>6</v>
      </c>
      <c r="B11" s="7">
        <f>32/12*3*32/12</f>
        <v>21.333333333333332</v>
      </c>
      <c r="C11" s="5">
        <f>C$10/$B11*1.922*60/1000</f>
        <v>16.216875000000002</v>
      </c>
      <c r="D11" s="5">
        <f t="shared" ref="D11:N11" si="5">D$10/$B11*1.922*60/1000</f>
        <v>19.460249999999998</v>
      </c>
      <c r="E11" s="5">
        <f t="shared" si="5"/>
        <v>22.703624999999999</v>
      </c>
      <c r="F11" s="5">
        <f t="shared" si="5"/>
        <v>25.946999999999999</v>
      </c>
      <c r="G11" s="5">
        <f t="shared" si="5"/>
        <v>29.190374999999996</v>
      </c>
      <c r="H11" s="5">
        <f t="shared" si="5"/>
        <v>32.433750000000003</v>
      </c>
      <c r="I11" s="5">
        <f t="shared" si="5"/>
        <v>35.677124999999997</v>
      </c>
      <c r="J11" s="5">
        <f t="shared" si="5"/>
        <v>38.920499999999997</v>
      </c>
      <c r="K11" s="5">
        <f t="shared" si="5"/>
        <v>42.16387499999999</v>
      </c>
      <c r="L11" s="5">
        <f t="shared" si="5"/>
        <v>45.407249999999998</v>
      </c>
      <c r="M11" s="5">
        <f t="shared" si="5"/>
        <v>48.650624999999998</v>
      </c>
      <c r="N11" s="8">
        <f t="shared" si="5"/>
        <v>21.081937499999995</v>
      </c>
    </row>
    <row r="12" spans="1:24" ht="20.399999999999999" customHeight="1" x14ac:dyDescent="0.25">
      <c r="A12" s="6" t="s">
        <v>9</v>
      </c>
      <c r="B12" s="7">
        <f>B5</f>
        <v>11.368421052631579</v>
      </c>
      <c r="C12" s="5">
        <f t="shared" ref="C12:N13" si="6">C$10/$B12*1.922*60/1000</f>
        <v>30.431666666666668</v>
      </c>
      <c r="D12" s="5">
        <f t="shared" si="6"/>
        <v>36.518000000000001</v>
      </c>
      <c r="E12" s="5">
        <f t="shared" si="6"/>
        <v>42.604333333333329</v>
      </c>
      <c r="F12" s="5">
        <f t="shared" si="6"/>
        <v>48.690666666666665</v>
      </c>
      <c r="G12" s="5">
        <f t="shared" si="6"/>
        <v>54.776999999999994</v>
      </c>
      <c r="H12" s="5">
        <f t="shared" si="6"/>
        <v>60.863333333333337</v>
      </c>
      <c r="I12" s="5">
        <f t="shared" si="6"/>
        <v>66.949666666666673</v>
      </c>
      <c r="J12" s="5">
        <f t="shared" si="6"/>
        <v>73.036000000000001</v>
      </c>
      <c r="K12" s="5">
        <f t="shared" si="6"/>
        <v>79.12233333333333</v>
      </c>
      <c r="L12" s="5">
        <f t="shared" si="6"/>
        <v>85.208666666666659</v>
      </c>
      <c r="M12" s="5">
        <f t="shared" si="6"/>
        <v>91.295000000000002</v>
      </c>
      <c r="N12" s="8">
        <f t="shared" si="6"/>
        <v>39.561166666666665</v>
      </c>
    </row>
    <row r="13" spans="1:24" ht="20.399999999999999" customHeight="1" x14ac:dyDescent="0.25">
      <c r="A13" s="6" t="s">
        <v>12</v>
      </c>
      <c r="B13" s="7">
        <f>32/12*3*21/25</f>
        <v>6.72</v>
      </c>
      <c r="C13" s="5">
        <f t="shared" si="6"/>
        <v>51.482142857142861</v>
      </c>
      <c r="D13" s="5">
        <f t="shared" si="6"/>
        <v>61.778571428571439</v>
      </c>
      <c r="E13" s="5">
        <f t="shared" si="6"/>
        <v>72.075000000000003</v>
      </c>
      <c r="F13" s="5">
        <f t="shared" si="6"/>
        <v>82.371428571428581</v>
      </c>
      <c r="G13" s="5">
        <f t="shared" si="6"/>
        <v>92.66785714285713</v>
      </c>
      <c r="H13" s="5">
        <f t="shared" si="6"/>
        <v>102.96428571428572</v>
      </c>
      <c r="I13" s="5">
        <f t="shared" si="6"/>
        <v>113.26071428571429</v>
      </c>
      <c r="J13" s="5">
        <f t="shared" si="6"/>
        <v>123.55714285714288</v>
      </c>
      <c r="K13" s="5">
        <f t="shared" si="6"/>
        <v>133.85357142857146</v>
      </c>
      <c r="L13" s="5">
        <f t="shared" si="6"/>
        <v>144.15</v>
      </c>
      <c r="M13" s="5">
        <f t="shared" si="6"/>
        <v>154.44642857142858</v>
      </c>
      <c r="N13" s="8">
        <f t="shared" si="6"/>
        <v>66.926785714285728</v>
      </c>
    </row>
    <row r="14" spans="1:24" ht="20.399999999999999" customHeight="1" x14ac:dyDescent="0.25">
      <c r="C14" s="1" t="s">
        <v>20</v>
      </c>
    </row>
    <row r="15" spans="1:24" ht="20.399999999999999" customHeight="1" x14ac:dyDescent="0.25">
      <c r="A15" s="2"/>
      <c r="B15" s="2" t="s">
        <v>2</v>
      </c>
      <c r="C15" s="3">
        <v>3</v>
      </c>
      <c r="D15" s="3">
        <v>23.206244999999999</v>
      </c>
      <c r="E15" s="3">
        <v>26.527427530000001</v>
      </c>
      <c r="F15" s="3">
        <v>27.78097185</v>
      </c>
      <c r="G15" s="3">
        <v>29.384295049999999</v>
      </c>
      <c r="H15" s="3">
        <v>30.637738429999999</v>
      </c>
      <c r="I15" s="3">
        <v>32.013595870000003</v>
      </c>
      <c r="J15" s="3">
        <v>32.957132719999997</v>
      </c>
      <c r="K15" s="3">
        <v>32.971060379999997</v>
      </c>
      <c r="L15" s="3">
        <v>33.060861109999998</v>
      </c>
      <c r="M15" s="3">
        <v>33.000648490000003</v>
      </c>
    </row>
    <row r="16" spans="1:24" ht="20.399999999999999" customHeight="1" x14ac:dyDescent="0.25">
      <c r="A16" s="2" t="s">
        <v>3</v>
      </c>
      <c r="B16" s="2" t="s">
        <v>1</v>
      </c>
      <c r="C16" s="2">
        <v>3000</v>
      </c>
      <c r="D16" s="2">
        <v>3600</v>
      </c>
      <c r="E16" s="2">
        <v>4200</v>
      </c>
      <c r="F16" s="2">
        <v>4800</v>
      </c>
      <c r="G16" s="2">
        <v>5400</v>
      </c>
      <c r="H16" s="2">
        <v>6000</v>
      </c>
      <c r="I16" s="2">
        <v>6600</v>
      </c>
      <c r="J16" s="2">
        <v>7200</v>
      </c>
      <c r="K16" s="2">
        <v>7800</v>
      </c>
      <c r="L16" s="2">
        <v>8400</v>
      </c>
      <c r="M16" s="2">
        <v>9000</v>
      </c>
    </row>
    <row r="17" spans="1:14" ht="20.399999999999999" customHeight="1" x14ac:dyDescent="0.25">
      <c r="A17" s="2" t="s">
        <v>6</v>
      </c>
      <c r="B17" s="3">
        <f>32/12*3*32/12</f>
        <v>21.333333333333332</v>
      </c>
      <c r="C17" s="5">
        <f>C$15*$B17/0.308*0.1</f>
        <v>20.779220779220779</v>
      </c>
      <c r="D17" s="5">
        <f t="shared" ref="D17:M17" si="7">D$15*$B17/0.308*0.1</f>
        <v>160.73589610389612</v>
      </c>
      <c r="E17" s="5">
        <f t="shared" si="7"/>
        <v>183.73975778354978</v>
      </c>
      <c r="F17" s="5">
        <f t="shared" si="7"/>
        <v>192.42231584415586</v>
      </c>
      <c r="G17" s="5">
        <f t="shared" si="7"/>
        <v>203.52758476190476</v>
      </c>
      <c r="H17" s="5">
        <f t="shared" si="7"/>
        <v>212.20944367099565</v>
      </c>
      <c r="I17" s="5">
        <f t="shared" si="7"/>
        <v>221.73919217316021</v>
      </c>
      <c r="J17" s="5">
        <f t="shared" si="7"/>
        <v>228.27451234632031</v>
      </c>
      <c r="K17" s="5">
        <f t="shared" si="7"/>
        <v>228.37098098701296</v>
      </c>
      <c r="L17" s="5">
        <f t="shared" si="7"/>
        <v>228.99297738528139</v>
      </c>
      <c r="M17" s="5">
        <f t="shared" si="7"/>
        <v>228.57592027705633</v>
      </c>
    </row>
    <row r="18" spans="1:14" ht="20.399999999999999" customHeight="1" x14ac:dyDescent="0.25">
      <c r="A18" s="2" t="s">
        <v>8</v>
      </c>
      <c r="B18" s="3">
        <f>32/12*3*26/14</f>
        <v>14.857142857142858</v>
      </c>
      <c r="C18" s="5">
        <f t="shared" ref="C18:M22" si="8">C$15*$B18/0.308*0.1</f>
        <v>14.471243042671615</v>
      </c>
      <c r="D18" s="5">
        <f t="shared" si="8"/>
        <v>111.94107050092765</v>
      </c>
      <c r="E18" s="5">
        <f t="shared" si="8"/>
        <v>127.96161702782932</v>
      </c>
      <c r="F18" s="5">
        <f t="shared" si="8"/>
        <v>134.00839853432282</v>
      </c>
      <c r="G18" s="5">
        <f t="shared" si="8"/>
        <v>141.74242510204084</v>
      </c>
      <c r="H18" s="5">
        <f t="shared" si="8"/>
        <v>147.78871969944342</v>
      </c>
      <c r="I18" s="5">
        <f t="shared" si="8"/>
        <v>154.42550883487945</v>
      </c>
      <c r="J18" s="5">
        <f t="shared" si="8"/>
        <v>158.97689252690168</v>
      </c>
      <c r="K18" s="5">
        <f t="shared" si="8"/>
        <v>159.04407604452692</v>
      </c>
      <c r="L18" s="5">
        <f t="shared" si="8"/>
        <v>159.47725210760669</v>
      </c>
      <c r="M18" s="5">
        <f t="shared" si="8"/>
        <v>159.18680162152137</v>
      </c>
    </row>
    <row r="19" spans="1:14" ht="20.399999999999999" customHeight="1" x14ac:dyDescent="0.25">
      <c r="A19" s="2" t="s">
        <v>9</v>
      </c>
      <c r="B19" s="3">
        <f>32/12*3*27/19</f>
        <v>11.368421052631579</v>
      </c>
      <c r="C19" s="5">
        <f t="shared" si="8"/>
        <v>11.073137388926865</v>
      </c>
      <c r="D19" s="5">
        <f t="shared" si="8"/>
        <v>85.655313055365681</v>
      </c>
      <c r="E19" s="5">
        <f t="shared" si="8"/>
        <v>97.913949871496939</v>
      </c>
      <c r="F19" s="5">
        <f t="shared" si="8"/>
        <v>102.54083936431989</v>
      </c>
      <c r="G19" s="5">
        <f t="shared" si="8"/>
        <v>108.45877872180449</v>
      </c>
      <c r="H19" s="5">
        <f t="shared" si="8"/>
        <v>113.08529564046481</v>
      </c>
      <c r="I19" s="5">
        <f t="shared" si="8"/>
        <v>118.16364846069722</v>
      </c>
      <c r="J19" s="5">
        <f t="shared" si="8"/>
        <v>121.6462861845523</v>
      </c>
      <c r="K19" s="5">
        <f t="shared" si="8"/>
        <v>121.69769381544771</v>
      </c>
      <c r="L19" s="5">
        <f t="shared" si="8"/>
        <v>122.02915242241968</v>
      </c>
      <c r="M19" s="5">
        <f t="shared" si="8"/>
        <v>121.80690488448396</v>
      </c>
    </row>
    <row r="20" spans="1:14" ht="20.399999999999999" customHeight="1" x14ac:dyDescent="0.25">
      <c r="A20" s="2" t="s">
        <v>10</v>
      </c>
      <c r="B20" s="3">
        <f>32/12*3*24/21</f>
        <v>9.1428571428571423</v>
      </c>
      <c r="C20" s="5">
        <f t="shared" si="8"/>
        <v>8.9053803339517632</v>
      </c>
      <c r="D20" s="5">
        <f t="shared" si="8"/>
        <v>68.886812615955463</v>
      </c>
      <c r="E20" s="5">
        <f t="shared" si="8"/>
        <v>78.745610478664204</v>
      </c>
      <c r="F20" s="5">
        <f t="shared" si="8"/>
        <v>82.466706790352504</v>
      </c>
      <c r="G20" s="5">
        <f t="shared" si="8"/>
        <v>87.226107755102035</v>
      </c>
      <c r="H20" s="5">
        <f t="shared" si="8"/>
        <v>90.946904430426713</v>
      </c>
      <c r="I20" s="5">
        <f t="shared" si="8"/>
        <v>95.031082359925804</v>
      </c>
      <c r="J20" s="5">
        <f t="shared" si="8"/>
        <v>97.831933862708695</v>
      </c>
      <c r="K20" s="5">
        <f t="shared" si="8"/>
        <v>97.873277565862708</v>
      </c>
      <c r="L20" s="5">
        <f t="shared" si="8"/>
        <v>98.139847450834864</v>
      </c>
      <c r="M20" s="5">
        <f t="shared" si="8"/>
        <v>97.961108690166981</v>
      </c>
    </row>
    <row r="21" spans="1:14" ht="20.399999999999999" customHeight="1" x14ac:dyDescent="0.25">
      <c r="A21" s="2" t="s">
        <v>11</v>
      </c>
      <c r="B21" s="3">
        <f>32/12*3*22/23</f>
        <v>7.6521739130434785</v>
      </c>
      <c r="C21" s="5">
        <f t="shared" si="8"/>
        <v>7.4534161490683237</v>
      </c>
      <c r="D21" s="5">
        <f t="shared" si="8"/>
        <v>57.655267080745347</v>
      </c>
      <c r="E21" s="5">
        <f t="shared" si="8"/>
        <v>65.906652248447216</v>
      </c>
      <c r="F21" s="5">
        <f t="shared" si="8"/>
        <v>69.021048074534164</v>
      </c>
      <c r="G21" s="5">
        <f t="shared" si="8"/>
        <v>73.004459751552801</v>
      </c>
      <c r="H21" s="5">
        <f t="shared" si="8"/>
        <v>76.118604795031061</v>
      </c>
      <c r="I21" s="5">
        <f t="shared" si="8"/>
        <v>79.536884149068328</v>
      </c>
      <c r="J21" s="5">
        <f t="shared" si="8"/>
        <v>81.881075080745347</v>
      </c>
      <c r="K21" s="5">
        <f t="shared" si="8"/>
        <v>81.915677962732914</v>
      </c>
      <c r="L21" s="5">
        <f t="shared" si="8"/>
        <v>82.138785366459629</v>
      </c>
      <c r="M21" s="5">
        <f t="shared" si="8"/>
        <v>81.989188795031069</v>
      </c>
    </row>
    <row r="22" spans="1:14" ht="20.399999999999999" customHeight="1" x14ac:dyDescent="0.25">
      <c r="A22" s="2" t="s">
        <v>12</v>
      </c>
      <c r="B22" s="3">
        <f>32/12*3*21/25</f>
        <v>6.72</v>
      </c>
      <c r="C22" s="5">
        <f t="shared" si="8"/>
        <v>6.5454545454545459</v>
      </c>
      <c r="D22" s="5">
        <f t="shared" si="8"/>
        <v>50.631807272727265</v>
      </c>
      <c r="E22" s="5">
        <f t="shared" si="8"/>
        <v>57.878023701818179</v>
      </c>
      <c r="F22" s="5">
        <f t="shared" si="8"/>
        <v>60.613029490909085</v>
      </c>
      <c r="G22" s="5">
        <f t="shared" si="8"/>
        <v>64.111189199999998</v>
      </c>
      <c r="H22" s="5">
        <f t="shared" si="8"/>
        <v>66.845974756363645</v>
      </c>
      <c r="I22" s="5">
        <f t="shared" si="8"/>
        <v>69.847845534545456</v>
      </c>
      <c r="J22" s="5">
        <f t="shared" si="8"/>
        <v>71.90647138909091</v>
      </c>
      <c r="K22" s="5">
        <f t="shared" si="8"/>
        <v>71.936859010909089</v>
      </c>
      <c r="L22" s="5">
        <f t="shared" si="8"/>
        <v>72.132787876363636</v>
      </c>
      <c r="M22" s="5">
        <f t="shared" si="8"/>
        <v>72.00141488727273</v>
      </c>
    </row>
    <row r="24" spans="1:14" ht="20.399999999999999" customHeight="1" x14ac:dyDescent="0.25">
      <c r="A24" s="6"/>
      <c r="B24" s="6" t="s">
        <v>2</v>
      </c>
      <c r="C24" s="7">
        <v>3</v>
      </c>
      <c r="D24" s="7">
        <v>23.206244999999999</v>
      </c>
      <c r="E24" s="7">
        <v>26.527427530000001</v>
      </c>
      <c r="F24" s="7">
        <v>27.78097185</v>
      </c>
      <c r="G24" s="7">
        <v>29.384295049999999</v>
      </c>
      <c r="H24" s="7">
        <v>30.637738429999999</v>
      </c>
      <c r="I24" s="7">
        <v>32.013595870000003</v>
      </c>
      <c r="J24" s="7">
        <v>32.957132719999997</v>
      </c>
      <c r="K24" s="7">
        <v>32.971060379999997</v>
      </c>
      <c r="L24" s="7">
        <v>33.060861109999998</v>
      </c>
      <c r="M24" s="7">
        <v>33.000648490000003</v>
      </c>
      <c r="N24" s="7">
        <v>25.2</v>
      </c>
    </row>
    <row r="25" spans="1:14" ht="20.399999999999999" customHeight="1" x14ac:dyDescent="0.25">
      <c r="A25" s="6" t="s">
        <v>3</v>
      </c>
      <c r="B25" s="6" t="s">
        <v>1</v>
      </c>
      <c r="C25" s="6">
        <v>3000</v>
      </c>
      <c r="D25" s="6">
        <v>3600</v>
      </c>
      <c r="E25" s="6">
        <v>4200</v>
      </c>
      <c r="F25" s="6">
        <v>4800</v>
      </c>
      <c r="G25" s="6">
        <v>5400</v>
      </c>
      <c r="H25" s="6">
        <v>6000</v>
      </c>
      <c r="I25" s="6">
        <v>6600</v>
      </c>
      <c r="J25" s="6">
        <v>7200</v>
      </c>
      <c r="K25" s="6">
        <v>7800</v>
      </c>
      <c r="L25" s="6">
        <v>8400</v>
      </c>
      <c r="M25" s="6">
        <v>9000</v>
      </c>
      <c r="N25" s="6">
        <f>N10</f>
        <v>3900</v>
      </c>
    </row>
    <row r="26" spans="1:14" ht="20.399999999999999" customHeight="1" x14ac:dyDescent="0.25">
      <c r="A26" s="6" t="s">
        <v>6</v>
      </c>
      <c r="B26" s="7">
        <f>32/12*3*32/12</f>
        <v>21.333333333333332</v>
      </c>
      <c r="C26" s="5">
        <f>C$24*$B26/0.308*0.1</f>
        <v>20.779220779220779</v>
      </c>
      <c r="D26" s="5">
        <f t="shared" ref="D26:M26" si="9">D$24*$B26/0.308*0.1</f>
        <v>160.73589610389612</v>
      </c>
      <c r="E26" s="5">
        <f t="shared" si="9"/>
        <v>183.73975778354978</v>
      </c>
      <c r="F26" s="5">
        <f t="shared" si="9"/>
        <v>192.42231584415586</v>
      </c>
      <c r="G26" s="5">
        <f t="shared" si="9"/>
        <v>203.52758476190476</v>
      </c>
      <c r="H26" s="5">
        <f t="shared" si="9"/>
        <v>212.20944367099565</v>
      </c>
      <c r="I26" s="5">
        <f t="shared" si="9"/>
        <v>221.73919217316021</v>
      </c>
      <c r="J26" s="5">
        <f t="shared" si="9"/>
        <v>228.27451234632031</v>
      </c>
      <c r="K26" s="5">
        <f t="shared" si="9"/>
        <v>228.37098098701296</v>
      </c>
      <c r="L26" s="5">
        <f t="shared" si="9"/>
        <v>228.99297738528139</v>
      </c>
      <c r="M26" s="5">
        <f t="shared" si="9"/>
        <v>228.57592027705633</v>
      </c>
      <c r="N26" s="8">
        <f t="shared" ref="N26" si="10">N$24*$B26/0.3*0.1</f>
        <v>179.2</v>
      </c>
    </row>
    <row r="27" spans="1:14" ht="20.399999999999999" customHeight="1" x14ac:dyDescent="0.25">
      <c r="A27" s="6" t="s">
        <v>9</v>
      </c>
      <c r="B27" s="7">
        <f>B12</f>
        <v>11.368421052631579</v>
      </c>
      <c r="C27" s="5">
        <f t="shared" ref="C27:M28" si="11">C$15*$B27/0.308*0.1</f>
        <v>11.073137388926865</v>
      </c>
      <c r="D27" s="5">
        <f t="shared" si="11"/>
        <v>85.655313055365681</v>
      </c>
      <c r="E27" s="5">
        <f t="shared" si="11"/>
        <v>97.913949871496939</v>
      </c>
      <c r="F27" s="5">
        <f t="shared" si="11"/>
        <v>102.54083936431989</v>
      </c>
      <c r="G27" s="5">
        <f t="shared" si="11"/>
        <v>108.45877872180449</v>
      </c>
      <c r="H27" s="5">
        <f t="shared" si="11"/>
        <v>113.08529564046481</v>
      </c>
      <c r="I27" s="5">
        <f t="shared" si="11"/>
        <v>118.16364846069722</v>
      </c>
      <c r="J27" s="5">
        <f t="shared" si="11"/>
        <v>121.6462861845523</v>
      </c>
      <c r="K27" s="5">
        <f t="shared" si="11"/>
        <v>121.69769381544771</v>
      </c>
      <c r="L27" s="5">
        <f t="shared" si="11"/>
        <v>122.02915242241968</v>
      </c>
      <c r="M27" s="5">
        <f t="shared" si="11"/>
        <v>121.80690488448396</v>
      </c>
      <c r="N27" s="8">
        <f t="shared" ref="N27:N28" si="12">N$24*$B27/0.3*0.1</f>
        <v>95.494736842105283</v>
      </c>
    </row>
    <row r="28" spans="1:14" ht="20.399999999999999" customHeight="1" x14ac:dyDescent="0.25">
      <c r="A28" s="6" t="s">
        <v>12</v>
      </c>
      <c r="B28" s="7">
        <f>32/12*3*21/25</f>
        <v>6.72</v>
      </c>
      <c r="C28" s="5">
        <f t="shared" si="11"/>
        <v>6.5454545454545459</v>
      </c>
      <c r="D28" s="5">
        <f t="shared" si="11"/>
        <v>50.631807272727265</v>
      </c>
      <c r="E28" s="5">
        <f t="shared" si="11"/>
        <v>57.878023701818179</v>
      </c>
      <c r="F28" s="5">
        <f t="shared" si="11"/>
        <v>60.613029490909085</v>
      </c>
      <c r="G28" s="5">
        <f t="shared" si="11"/>
        <v>64.111189199999998</v>
      </c>
      <c r="H28" s="5">
        <f t="shared" si="11"/>
        <v>66.845974756363645</v>
      </c>
      <c r="I28" s="5">
        <f t="shared" si="11"/>
        <v>69.847845534545456</v>
      </c>
      <c r="J28" s="5">
        <f t="shared" si="11"/>
        <v>71.90647138909091</v>
      </c>
      <c r="K28" s="5">
        <f t="shared" si="11"/>
        <v>71.936859010909089</v>
      </c>
      <c r="L28" s="5">
        <f t="shared" si="11"/>
        <v>72.132787876363636</v>
      </c>
      <c r="M28" s="5">
        <f t="shared" si="11"/>
        <v>72.00141488727273</v>
      </c>
      <c r="N28" s="8">
        <f t="shared" si="12"/>
        <v>56.448000000000008</v>
      </c>
    </row>
    <row r="30" spans="1:14" ht="20.399999999999999" customHeight="1" x14ac:dyDescent="0.25">
      <c r="A30" s="9" t="s">
        <v>13</v>
      </c>
      <c r="B30" s="9" t="s">
        <v>1</v>
      </c>
      <c r="C30" s="9">
        <v>3000</v>
      </c>
      <c r="D30" s="9">
        <v>3600</v>
      </c>
      <c r="E30" s="9">
        <v>4200</v>
      </c>
      <c r="F30" s="9">
        <v>4800</v>
      </c>
      <c r="G30" s="9">
        <v>5400</v>
      </c>
      <c r="H30" s="9">
        <v>6000</v>
      </c>
      <c r="I30" s="9">
        <v>6600</v>
      </c>
      <c r="J30" s="9">
        <v>7200</v>
      </c>
      <c r="K30" s="9">
        <v>7800</v>
      </c>
      <c r="L30" s="9">
        <v>8400</v>
      </c>
      <c r="M30" s="9">
        <v>9000</v>
      </c>
    </row>
    <row r="31" spans="1:14" ht="20.399999999999999" customHeight="1" x14ac:dyDescent="0.25">
      <c r="A31" s="9" t="s">
        <v>6</v>
      </c>
      <c r="B31" s="10">
        <f>32/12*3*32/12</f>
        <v>21.333333333333332</v>
      </c>
      <c r="C31" s="5">
        <f>(0.5*0.4*1.29*1.33*POWER(C3/3.6,2))/10+10</f>
        <v>10.696306875844726</v>
      </c>
      <c r="D31" s="5">
        <f t="shared" ref="D31:M31" si="13">(0.5*0.4*1.29*1.33*POWER(D3/3.6,2))/10+10</f>
        <v>11.002681901216405</v>
      </c>
      <c r="E31" s="5">
        <f t="shared" si="13"/>
        <v>11.364761476655664</v>
      </c>
      <c r="F31" s="5">
        <f t="shared" si="13"/>
        <v>11.7825456021625</v>
      </c>
      <c r="G31" s="5">
        <f t="shared" si="13"/>
        <v>12.256034277736912</v>
      </c>
      <c r="H31" s="5">
        <f t="shared" si="13"/>
        <v>12.785227503378906</v>
      </c>
      <c r="I31" s="5">
        <f t="shared" si="13"/>
        <v>13.370125279088475</v>
      </c>
      <c r="J31" s="5">
        <f t="shared" si="13"/>
        <v>14.010727604865625</v>
      </c>
      <c r="K31" s="5">
        <f t="shared" si="13"/>
        <v>14.70703448071035</v>
      </c>
      <c r="L31" s="5">
        <f t="shared" si="13"/>
        <v>15.459045906622654</v>
      </c>
      <c r="M31" s="5">
        <f t="shared" si="13"/>
        <v>16.266761882602538</v>
      </c>
    </row>
    <row r="32" spans="1:14" ht="20.399999999999999" customHeight="1" x14ac:dyDescent="0.25">
      <c r="A32" s="9" t="s">
        <v>8</v>
      </c>
      <c r="B32" s="10">
        <f>32/12*3*26/14</f>
        <v>14.857142857142858</v>
      </c>
      <c r="C32" s="5">
        <f t="shared" ref="C32:M36" si="14">(0.5*0.4*1.29*1.33*POWER(C4/3.6,2))/10+10</f>
        <v>11.435646523766641</v>
      </c>
      <c r="D32" s="5">
        <f t="shared" si="14"/>
        <v>12.067330994223964</v>
      </c>
      <c r="E32" s="5">
        <f t="shared" si="14"/>
        <v>12.813867186582618</v>
      </c>
      <c r="F32" s="5">
        <f t="shared" si="14"/>
        <v>13.675255100842602</v>
      </c>
      <c r="G32" s="5">
        <f t="shared" si="14"/>
        <v>14.651494737003919</v>
      </c>
      <c r="H32" s="5">
        <f t="shared" si="14"/>
        <v>15.742586095066565</v>
      </c>
      <c r="I32" s="5">
        <f t="shared" si="14"/>
        <v>16.948529175030551</v>
      </c>
      <c r="J32" s="5">
        <f t="shared" si="14"/>
        <v>18.269323976895855</v>
      </c>
      <c r="K32" s="5">
        <f t="shared" si="14"/>
        <v>19.704970500662498</v>
      </c>
      <c r="L32" s="5">
        <f t="shared" si="14"/>
        <v>21.255468746330472</v>
      </c>
      <c r="M32" s="5">
        <f t="shared" si="14"/>
        <v>22.920818713899774</v>
      </c>
    </row>
    <row r="33" spans="1:13" ht="20.399999999999999" customHeight="1" x14ac:dyDescent="0.25">
      <c r="A33" s="9" t="s">
        <v>9</v>
      </c>
      <c r="B33" s="10">
        <f>32/12*3*27/19</f>
        <v>11.368421052631579</v>
      </c>
      <c r="C33" s="5">
        <f t="shared" si="14"/>
        <v>12.451985072323817</v>
      </c>
      <c r="D33" s="5">
        <f t="shared" si="14"/>
        <v>13.530858504146295</v>
      </c>
      <c r="E33" s="5">
        <f t="shared" si="14"/>
        <v>14.805890741754681</v>
      </c>
      <c r="F33" s="5">
        <f t="shared" si="14"/>
        <v>16.277081785148972</v>
      </c>
      <c r="G33" s="5">
        <f t="shared" si="14"/>
        <v>17.944431634329163</v>
      </c>
      <c r="H33" s="5">
        <f t="shared" si="14"/>
        <v>19.807940289295267</v>
      </c>
      <c r="I33" s="5">
        <f t="shared" si="14"/>
        <v>21.867607750047277</v>
      </c>
      <c r="J33" s="5">
        <f t="shared" si="14"/>
        <v>24.123434016585183</v>
      </c>
      <c r="K33" s="5">
        <f t="shared" si="14"/>
        <v>26.575419088909001</v>
      </c>
      <c r="L33" s="5">
        <f t="shared" si="14"/>
        <v>29.223562967018719</v>
      </c>
      <c r="M33" s="5">
        <f t="shared" si="14"/>
        <v>32.067865650914349</v>
      </c>
    </row>
    <row r="34" spans="1:13" ht="20.399999999999999" customHeight="1" x14ac:dyDescent="0.25">
      <c r="A34" s="9" t="s">
        <v>10</v>
      </c>
      <c r="B34" s="10">
        <f>32/12*3*24/21</f>
        <v>9.1428571428571423</v>
      </c>
      <c r="C34" s="5">
        <f t="shared" si="14"/>
        <v>13.791004101821288</v>
      </c>
      <c r="D34" s="5">
        <f t="shared" si="14"/>
        <v>15.459045906622654</v>
      </c>
      <c r="E34" s="5">
        <f t="shared" si="14"/>
        <v>17.430368039569725</v>
      </c>
      <c r="F34" s="5">
        <f t="shared" si="14"/>
        <v>19.704970500662498</v>
      </c>
      <c r="G34" s="5">
        <f t="shared" si="14"/>
        <v>22.28285328990097</v>
      </c>
      <c r="H34" s="5">
        <f t="shared" si="14"/>
        <v>25.164016407285153</v>
      </c>
      <c r="I34" s="5">
        <f t="shared" si="14"/>
        <v>28.348459852815033</v>
      </c>
      <c r="J34" s="5">
        <f t="shared" si="14"/>
        <v>31.836183626490616</v>
      </c>
      <c r="K34" s="5">
        <f t="shared" si="14"/>
        <v>35.62718772831191</v>
      </c>
      <c r="L34" s="5">
        <f t="shared" si="14"/>
        <v>39.7214721582789</v>
      </c>
      <c r="M34" s="5">
        <f t="shared" si="14"/>
        <v>44.1190369163916</v>
      </c>
    </row>
    <row r="35" spans="1:13" ht="20.399999999999999" customHeight="1" x14ac:dyDescent="0.25">
      <c r="A35" s="9" t="s">
        <v>11</v>
      </c>
      <c r="B35" s="10">
        <f>32/12*3*22/23</f>
        <v>7.6521739130434785</v>
      </c>
      <c r="C35" s="5">
        <f t="shared" si="14"/>
        <v>15.411883743939178</v>
      </c>
      <c r="D35" s="5">
        <f t="shared" si="14"/>
        <v>17.793112591272415</v>
      </c>
      <c r="E35" s="5">
        <f t="shared" si="14"/>
        <v>20.607292138120791</v>
      </c>
      <c r="F35" s="5">
        <f t="shared" si="14"/>
        <v>23.854422384484291</v>
      </c>
      <c r="G35" s="5">
        <f t="shared" si="14"/>
        <v>27.534503330362934</v>
      </c>
      <c r="H35" s="5">
        <f t="shared" si="14"/>
        <v>31.647534975756717</v>
      </c>
      <c r="I35" s="5">
        <f t="shared" si="14"/>
        <v>36.19351732066562</v>
      </c>
      <c r="J35" s="5">
        <f t="shared" si="14"/>
        <v>41.172450365089659</v>
      </c>
      <c r="K35" s="5">
        <f t="shared" si="14"/>
        <v>46.584334109028823</v>
      </c>
      <c r="L35" s="5">
        <f t="shared" si="14"/>
        <v>52.429168552483162</v>
      </c>
      <c r="M35" s="5">
        <f t="shared" si="14"/>
        <v>58.706953695452597</v>
      </c>
    </row>
    <row r="36" spans="1:13" ht="20.399999999999999" customHeight="1" x14ac:dyDescent="0.25">
      <c r="A36" s="9" t="s">
        <v>12</v>
      </c>
      <c r="B36" s="10">
        <f>32/12*3*21/25</f>
        <v>6.72</v>
      </c>
      <c r="C36" s="5">
        <f t="shared" si="14"/>
        <v>17.01745402715774</v>
      </c>
      <c r="D36" s="5">
        <f t="shared" si="14"/>
        <v>20.105133799107143</v>
      </c>
      <c r="E36" s="5">
        <f t="shared" si="14"/>
        <v>23.754209893229167</v>
      </c>
      <c r="F36" s="5">
        <f t="shared" si="14"/>
        <v>27.964682309523813</v>
      </c>
      <c r="G36" s="5">
        <f t="shared" si="14"/>
        <v>32.736551047991064</v>
      </c>
      <c r="H36" s="5">
        <f t="shared" si="14"/>
        <v>38.069816108630953</v>
      </c>
      <c r="I36" s="5">
        <f t="shared" si="14"/>
        <v>43.964477491443446</v>
      </c>
      <c r="J36" s="5">
        <f t="shared" si="14"/>
        <v>50.420535196428581</v>
      </c>
      <c r="K36" s="5">
        <f t="shared" si="14"/>
        <v>57.437989223586328</v>
      </c>
      <c r="L36" s="5">
        <f t="shared" si="14"/>
        <v>65.016839572916666</v>
      </c>
      <c r="M36" s="5">
        <f t="shared" si="14"/>
        <v>73.157086244419645</v>
      </c>
    </row>
    <row r="38" spans="1:13" ht="20.399999999999999" customHeight="1" x14ac:dyDescent="0.25">
      <c r="A38" s="11" t="s">
        <v>14</v>
      </c>
      <c r="B38" s="11" t="s">
        <v>1</v>
      </c>
      <c r="C38" s="11">
        <v>3000</v>
      </c>
      <c r="D38" s="11">
        <v>3600</v>
      </c>
      <c r="E38" s="11">
        <v>4200</v>
      </c>
      <c r="F38" s="11">
        <v>4800</v>
      </c>
      <c r="G38" s="11">
        <v>5400</v>
      </c>
      <c r="H38" s="11">
        <v>6000</v>
      </c>
      <c r="I38" s="11">
        <v>6600</v>
      </c>
      <c r="J38" s="11">
        <v>7200</v>
      </c>
      <c r="K38" s="11">
        <v>7800</v>
      </c>
      <c r="L38" s="11">
        <v>8400</v>
      </c>
      <c r="M38" s="11">
        <v>9000</v>
      </c>
    </row>
    <row r="39" spans="1:13" ht="20.399999999999999" customHeight="1" x14ac:dyDescent="0.25">
      <c r="A39" s="11" t="s">
        <v>6</v>
      </c>
      <c r="B39" s="12">
        <f>32/12*3*32/12</f>
        <v>21.333333333333332</v>
      </c>
      <c r="C39" s="5">
        <f>C17-C31</f>
        <v>10.082913903376053</v>
      </c>
      <c r="D39" s="5">
        <f t="shared" ref="D39:M39" si="15">D17-D31</f>
        <v>149.73321420267973</v>
      </c>
      <c r="E39" s="5">
        <f t="shared" si="15"/>
        <v>172.3749963068941</v>
      </c>
      <c r="F39" s="5">
        <f t="shared" si="15"/>
        <v>180.63977024199335</v>
      </c>
      <c r="G39" s="5">
        <f t="shared" si="15"/>
        <v>191.27155048416785</v>
      </c>
      <c r="H39" s="5">
        <f t="shared" si="15"/>
        <v>199.42421616761675</v>
      </c>
      <c r="I39" s="5">
        <f t="shared" si="15"/>
        <v>208.36906689407172</v>
      </c>
      <c r="J39" s="5">
        <f t="shared" si="15"/>
        <v>214.26378474145469</v>
      </c>
      <c r="K39" s="5">
        <f t="shared" si="15"/>
        <v>213.66394650630261</v>
      </c>
      <c r="L39" s="5">
        <f t="shared" si="15"/>
        <v>213.53393147865873</v>
      </c>
      <c r="M39" s="5">
        <f t="shared" si="15"/>
        <v>212.30915839445379</v>
      </c>
    </row>
    <row r="40" spans="1:13" ht="20.399999999999999" customHeight="1" x14ac:dyDescent="0.25">
      <c r="A40" s="11" t="s">
        <v>8</v>
      </c>
      <c r="B40" s="12">
        <f>32/12*3*26/14</f>
        <v>14.857142857142858</v>
      </c>
      <c r="C40" s="5">
        <f t="shared" ref="C40:M44" si="16">C18-C32</f>
        <v>3.0355965189049741</v>
      </c>
      <c r="D40" s="5">
        <f t="shared" si="16"/>
        <v>99.873739506703686</v>
      </c>
      <c r="E40" s="5">
        <f t="shared" si="16"/>
        <v>115.14774984124671</v>
      </c>
      <c r="F40" s="5">
        <f t="shared" si="16"/>
        <v>120.33314343348022</v>
      </c>
      <c r="G40" s="5">
        <f t="shared" si="16"/>
        <v>127.09093036503693</v>
      </c>
      <c r="H40" s="5">
        <f t="shared" si="16"/>
        <v>132.04613360437685</v>
      </c>
      <c r="I40" s="5">
        <f t="shared" si="16"/>
        <v>137.47697965984889</v>
      </c>
      <c r="J40" s="5">
        <f t="shared" si="16"/>
        <v>140.70756855000582</v>
      </c>
      <c r="K40" s="5">
        <f t="shared" si="16"/>
        <v>139.33910554386443</v>
      </c>
      <c r="L40" s="5">
        <f t="shared" si="16"/>
        <v>138.22178336127621</v>
      </c>
      <c r="M40" s="5">
        <f t="shared" si="16"/>
        <v>136.26598290762161</v>
      </c>
    </row>
    <row r="41" spans="1:13" ht="20.399999999999999" customHeight="1" x14ac:dyDescent="0.25">
      <c r="A41" s="11" t="s">
        <v>9</v>
      </c>
      <c r="B41" s="12">
        <f>32/12*3*27/19</f>
        <v>11.368421052631579</v>
      </c>
      <c r="C41" s="5">
        <f t="shared" si="16"/>
        <v>-1.3788476833969519</v>
      </c>
      <c r="D41" s="5">
        <f t="shared" si="16"/>
        <v>72.124454551219387</v>
      </c>
      <c r="E41" s="5">
        <f t="shared" si="16"/>
        <v>83.108059129742259</v>
      </c>
      <c r="F41" s="5">
        <f t="shared" si="16"/>
        <v>86.263757579170914</v>
      </c>
      <c r="G41" s="5">
        <f t="shared" si="16"/>
        <v>90.514347087475329</v>
      </c>
      <c r="H41" s="5">
        <f t="shared" si="16"/>
        <v>93.277355351169547</v>
      </c>
      <c r="I41" s="5">
        <f t="shared" si="16"/>
        <v>96.296040710649947</v>
      </c>
      <c r="J41" s="5">
        <f t="shared" si="16"/>
        <v>97.522852167967116</v>
      </c>
      <c r="K41" s="5">
        <f t="shared" si="16"/>
        <v>95.122274726538706</v>
      </c>
      <c r="L41" s="5">
        <f t="shared" si="16"/>
        <v>92.805589455400963</v>
      </c>
      <c r="M41" s="5">
        <f t="shared" si="16"/>
        <v>89.739039233569599</v>
      </c>
    </row>
    <row r="42" spans="1:13" ht="20.399999999999999" customHeight="1" x14ac:dyDescent="0.25">
      <c r="A42" s="11" t="s">
        <v>10</v>
      </c>
      <c r="B42" s="12">
        <f>32/12*3*24/21</f>
        <v>9.1428571428571423</v>
      </c>
      <c r="C42" s="5">
        <f t="shared" si="16"/>
        <v>-4.8856237678695251</v>
      </c>
      <c r="D42" s="5">
        <f t="shared" si="16"/>
        <v>53.427766709332808</v>
      </c>
      <c r="E42" s="5">
        <f t="shared" si="16"/>
        <v>61.315242439094476</v>
      </c>
      <c r="F42" s="5">
        <f t="shared" si="16"/>
        <v>62.761736289690006</v>
      </c>
      <c r="G42" s="5">
        <f t="shared" si="16"/>
        <v>64.943254465201065</v>
      </c>
      <c r="H42" s="5">
        <f t="shared" si="16"/>
        <v>65.782888023141567</v>
      </c>
      <c r="I42" s="5">
        <f t="shared" si="16"/>
        <v>66.682622507110779</v>
      </c>
      <c r="J42" s="5">
        <f t="shared" si="16"/>
        <v>65.995750236218072</v>
      </c>
      <c r="K42" s="5">
        <f t="shared" si="16"/>
        <v>62.246089837550798</v>
      </c>
      <c r="L42" s="5">
        <f t="shared" si="16"/>
        <v>58.418375292555965</v>
      </c>
      <c r="M42" s="5">
        <f t="shared" si="16"/>
        <v>53.84207177377538</v>
      </c>
    </row>
    <row r="43" spans="1:13" ht="20.399999999999999" customHeight="1" x14ac:dyDescent="0.25">
      <c r="A43" s="11" t="s">
        <v>11</v>
      </c>
      <c r="B43" s="12">
        <f>32/12*3*22/23</f>
        <v>7.6521739130434785</v>
      </c>
      <c r="C43" s="5">
        <f t="shared" si="16"/>
        <v>-7.9584675948708545</v>
      </c>
      <c r="D43" s="5">
        <f t="shared" si="16"/>
        <v>39.862154489472928</v>
      </c>
      <c r="E43" s="5">
        <f t="shared" si="16"/>
        <v>45.299360110326425</v>
      </c>
      <c r="F43" s="5">
        <f t="shared" si="16"/>
        <v>45.166625690049869</v>
      </c>
      <c r="G43" s="5">
        <f t="shared" si="16"/>
        <v>45.469956421189863</v>
      </c>
      <c r="H43" s="5">
        <f t="shared" si="16"/>
        <v>44.471069819274348</v>
      </c>
      <c r="I43" s="5">
        <f t="shared" si="16"/>
        <v>43.343366828402708</v>
      </c>
      <c r="J43" s="5">
        <f t="shared" si="16"/>
        <v>40.708624715655688</v>
      </c>
      <c r="K43" s="5">
        <f t="shared" si="16"/>
        <v>35.331343853704091</v>
      </c>
      <c r="L43" s="5">
        <f t="shared" si="16"/>
        <v>29.709616813976467</v>
      </c>
      <c r="M43" s="5">
        <f t="shared" si="16"/>
        <v>23.282235099578472</v>
      </c>
    </row>
    <row r="44" spans="1:13" ht="20.399999999999999" customHeight="1" x14ac:dyDescent="0.25">
      <c r="A44" s="11" t="s">
        <v>12</v>
      </c>
      <c r="B44" s="12">
        <f>32/12*3*21/25</f>
        <v>6.72</v>
      </c>
      <c r="C44" s="5">
        <f t="shared" si="16"/>
        <v>-10.471999481703193</v>
      </c>
      <c r="D44" s="5">
        <f t="shared" si="16"/>
        <v>30.526673473620122</v>
      </c>
      <c r="E44" s="5">
        <f t="shared" si="16"/>
        <v>34.123813808589013</v>
      </c>
      <c r="F44" s="5">
        <f t="shared" si="16"/>
        <v>32.648347181385276</v>
      </c>
      <c r="G44" s="5">
        <f t="shared" si="16"/>
        <v>31.374638152008934</v>
      </c>
      <c r="H44" s="5">
        <f t="shared" si="16"/>
        <v>28.776158647732693</v>
      </c>
      <c r="I44" s="5">
        <f t="shared" si="16"/>
        <v>25.88336804310201</v>
      </c>
      <c r="J44" s="5">
        <f t="shared" si="16"/>
        <v>21.485936192662329</v>
      </c>
      <c r="K44" s="5">
        <f t="shared" si="16"/>
        <v>14.498869787322761</v>
      </c>
      <c r="L44" s="5">
        <f t="shared" si="16"/>
        <v>7.1159483034469702</v>
      </c>
      <c r="M44" s="5">
        <f t="shared" si="16"/>
        <v>-1.1556713571469146</v>
      </c>
    </row>
    <row r="46" spans="1:13" ht="20.399999999999999" customHeight="1" x14ac:dyDescent="0.25">
      <c r="A46" s="11" t="s">
        <v>15</v>
      </c>
      <c r="B46" s="11" t="s">
        <v>1</v>
      </c>
      <c r="C46" s="11">
        <v>3000</v>
      </c>
      <c r="D46" s="11">
        <v>3600</v>
      </c>
      <c r="E46" s="11">
        <v>4200</v>
      </c>
      <c r="F46" s="11">
        <v>4800</v>
      </c>
      <c r="G46" s="11">
        <v>5400</v>
      </c>
      <c r="H46" s="11">
        <v>6000</v>
      </c>
      <c r="I46" s="11">
        <v>6600</v>
      </c>
      <c r="J46" s="11">
        <v>7200</v>
      </c>
      <c r="K46" s="11">
        <v>7800</v>
      </c>
      <c r="L46" s="11">
        <v>8400</v>
      </c>
      <c r="M46" s="11">
        <v>9000</v>
      </c>
    </row>
    <row r="47" spans="1:13" ht="20.399999999999999" customHeight="1" x14ac:dyDescent="0.25">
      <c r="A47" s="11" t="s">
        <v>6</v>
      </c>
      <c r="B47" s="12">
        <f>32/12*3*32/12</f>
        <v>21.333333333333332</v>
      </c>
      <c r="C47" s="4">
        <v>0.94</v>
      </c>
      <c r="D47" s="4">
        <v>8.6303397299999993</v>
      </c>
      <c r="E47" s="4">
        <v>11.58001861</v>
      </c>
      <c r="F47" s="4">
        <v>13.85354267</v>
      </c>
      <c r="G47" s="4">
        <v>16.517909670000002</v>
      </c>
      <c r="H47" s="4">
        <v>19.11479916</v>
      </c>
      <c r="I47" s="4">
        <v>21.968029420000001</v>
      </c>
      <c r="J47" s="4">
        <v>24.684627450000001</v>
      </c>
      <c r="K47" s="4">
        <v>26.788019250000001</v>
      </c>
      <c r="L47" s="4">
        <v>28.8922335</v>
      </c>
      <c r="M47" s="4">
        <v>30.921817610000002</v>
      </c>
    </row>
    <row r="48" spans="1:13" ht="20.399999999999999" customHeight="1" x14ac:dyDescent="0.25">
      <c r="A48" s="11" t="s">
        <v>9</v>
      </c>
      <c r="B48" s="12">
        <f>32/12*3*27/19</f>
        <v>11.368421052631579</v>
      </c>
      <c r="C48" s="4">
        <v>0.94</v>
      </c>
      <c r="D48" s="4">
        <v>8.6303397299999993</v>
      </c>
      <c r="E48" s="4">
        <v>11.58001861</v>
      </c>
      <c r="F48" s="4">
        <v>13.85354267</v>
      </c>
      <c r="G48" s="4">
        <v>16.517909670000002</v>
      </c>
      <c r="H48" s="4">
        <v>19.11479916</v>
      </c>
      <c r="I48" s="4">
        <v>21.968029420000001</v>
      </c>
      <c r="J48" s="4">
        <v>24.684627450000001</v>
      </c>
      <c r="K48" s="4">
        <v>26.788019250000001</v>
      </c>
      <c r="L48" s="4">
        <v>28.8922335</v>
      </c>
      <c r="M48" s="4">
        <v>30.921817610000002</v>
      </c>
    </row>
    <row r="49" spans="1:13" ht="20.399999999999999" customHeight="1" x14ac:dyDescent="0.25">
      <c r="A49" s="11" t="s">
        <v>12</v>
      </c>
      <c r="B49" s="12">
        <f>32/12*3*21/25</f>
        <v>6.72</v>
      </c>
      <c r="C49" s="4">
        <v>0.94</v>
      </c>
      <c r="D49" s="4">
        <v>8.6303397299999993</v>
      </c>
      <c r="E49" s="4">
        <v>11.58001861</v>
      </c>
      <c r="F49" s="4">
        <v>13.85354267</v>
      </c>
      <c r="G49" s="4">
        <v>16.517909670000002</v>
      </c>
      <c r="H49" s="4">
        <v>19.11479916</v>
      </c>
      <c r="I49" s="4">
        <v>21.968029420000001</v>
      </c>
      <c r="J49" s="4">
        <v>24.684627450000001</v>
      </c>
      <c r="K49" s="4">
        <v>26.788019250000001</v>
      </c>
      <c r="L49" s="4">
        <v>28.8922335</v>
      </c>
      <c r="M49" s="4">
        <v>30.921817610000002</v>
      </c>
    </row>
    <row r="51" spans="1:13" ht="20.399999999999999" customHeight="1" x14ac:dyDescent="0.25">
      <c r="A51" s="11" t="s">
        <v>15</v>
      </c>
      <c r="B51" s="11" t="s">
        <v>1</v>
      </c>
      <c r="C51" s="11">
        <v>3000</v>
      </c>
      <c r="D51" s="11">
        <v>3600</v>
      </c>
      <c r="E51" s="11">
        <v>4200</v>
      </c>
      <c r="F51" s="11">
        <v>4800</v>
      </c>
      <c r="G51" s="11">
        <v>5400</v>
      </c>
      <c r="H51" s="11">
        <v>6000</v>
      </c>
      <c r="I51" s="11">
        <v>6600</v>
      </c>
      <c r="J51" s="11">
        <v>7200</v>
      </c>
      <c r="K51" s="11">
        <v>7800</v>
      </c>
      <c r="L51" s="11">
        <v>8400</v>
      </c>
      <c r="M51" s="11">
        <v>9000</v>
      </c>
    </row>
    <row r="52" spans="1:13" ht="20.399999999999999" customHeight="1" x14ac:dyDescent="0.25">
      <c r="A52" s="11" t="s">
        <v>6</v>
      </c>
      <c r="B52" s="12">
        <f>32/12*3*32/12</f>
        <v>21.333333333333332</v>
      </c>
      <c r="C52" s="4">
        <v>0.94</v>
      </c>
      <c r="D52" s="4">
        <v>8.6303397299999993</v>
      </c>
      <c r="E52" s="4">
        <v>11.58001861</v>
      </c>
      <c r="F52" s="4">
        <v>13.85354267</v>
      </c>
      <c r="G52" s="4">
        <v>16.517909670000002</v>
      </c>
      <c r="H52" s="4">
        <v>19.11479916</v>
      </c>
      <c r="I52" s="4">
        <v>21.968029420000001</v>
      </c>
      <c r="J52" s="4">
        <v>24.684627450000001</v>
      </c>
      <c r="K52" s="4">
        <v>26.788019250000001</v>
      </c>
      <c r="L52" s="4">
        <v>28.8922335</v>
      </c>
      <c r="M52" s="4">
        <v>30.921817610000002</v>
      </c>
    </row>
    <row r="53" spans="1:13" ht="20.399999999999999" customHeight="1" x14ac:dyDescent="0.25">
      <c r="A53" s="11" t="s">
        <v>8</v>
      </c>
      <c r="B53" s="12">
        <f>32/12*3*26/14</f>
        <v>14.857142857142858</v>
      </c>
      <c r="C53" s="4">
        <v>0.94</v>
      </c>
      <c r="D53" s="4">
        <v>8.6303397299999993</v>
      </c>
      <c r="E53" s="4">
        <v>11.58001861</v>
      </c>
      <c r="F53" s="4">
        <v>13.85354267</v>
      </c>
      <c r="G53" s="4">
        <v>16.517909670000002</v>
      </c>
      <c r="H53" s="4">
        <v>19.11479916</v>
      </c>
      <c r="I53" s="4">
        <v>21.968029420000001</v>
      </c>
      <c r="J53" s="4">
        <v>24.684627450000001</v>
      </c>
      <c r="K53" s="4">
        <v>26.788019250000001</v>
      </c>
      <c r="L53" s="4">
        <v>28.8922335</v>
      </c>
      <c r="M53" s="4">
        <v>30.921817610000002</v>
      </c>
    </row>
    <row r="54" spans="1:13" ht="20.399999999999999" customHeight="1" x14ac:dyDescent="0.25">
      <c r="A54" s="11" t="s">
        <v>9</v>
      </c>
      <c r="B54" s="12">
        <f>32/12*3*27/19</f>
        <v>11.368421052631579</v>
      </c>
      <c r="C54" s="4">
        <v>0.94</v>
      </c>
      <c r="D54" s="4">
        <v>8.6303397299999993</v>
      </c>
      <c r="E54" s="4">
        <v>11.58001861</v>
      </c>
      <c r="F54" s="4">
        <v>13.85354267</v>
      </c>
      <c r="G54" s="4">
        <v>16.517909670000002</v>
      </c>
      <c r="H54" s="4">
        <v>19.11479916</v>
      </c>
      <c r="I54" s="4">
        <v>21.968029420000001</v>
      </c>
      <c r="J54" s="4">
        <v>24.684627450000001</v>
      </c>
      <c r="K54" s="4">
        <v>26.788019250000001</v>
      </c>
      <c r="L54" s="4">
        <v>28.8922335</v>
      </c>
      <c r="M54" s="4">
        <v>30.921817610000002</v>
      </c>
    </row>
    <row r="55" spans="1:13" ht="20.399999999999999" customHeight="1" x14ac:dyDescent="0.25">
      <c r="A55" s="11" t="s">
        <v>10</v>
      </c>
      <c r="B55" s="12">
        <f>32/12*3*24/21</f>
        <v>9.1428571428571423</v>
      </c>
      <c r="C55" s="4">
        <v>0.94</v>
      </c>
      <c r="D55" s="4">
        <v>8.6303397299999993</v>
      </c>
      <c r="E55" s="4">
        <v>11.58001861</v>
      </c>
      <c r="F55" s="4">
        <v>13.85354267</v>
      </c>
      <c r="G55" s="4">
        <v>16.517909670000002</v>
      </c>
      <c r="H55" s="4">
        <v>19.11479916</v>
      </c>
      <c r="I55" s="4">
        <v>21.968029420000001</v>
      </c>
      <c r="J55" s="4">
        <v>24.684627450000001</v>
      </c>
      <c r="K55" s="4">
        <v>26.788019250000001</v>
      </c>
      <c r="L55" s="4">
        <v>28.8922335</v>
      </c>
      <c r="M55" s="4">
        <v>30.921817610000002</v>
      </c>
    </row>
    <row r="56" spans="1:13" ht="20.399999999999999" customHeight="1" x14ac:dyDescent="0.25">
      <c r="A56" s="11" t="s">
        <v>11</v>
      </c>
      <c r="B56" s="12">
        <f>32/12*3*22/23</f>
        <v>7.6521739130434785</v>
      </c>
      <c r="C56" s="4">
        <v>0.94</v>
      </c>
      <c r="D56" s="4">
        <v>8.6303397299999993</v>
      </c>
      <c r="E56" s="4">
        <v>11.58001861</v>
      </c>
      <c r="F56" s="4">
        <v>13.85354267</v>
      </c>
      <c r="G56" s="4">
        <v>16.517909670000002</v>
      </c>
      <c r="H56" s="4">
        <v>19.11479916</v>
      </c>
      <c r="I56" s="4">
        <v>21.968029420000001</v>
      </c>
      <c r="J56" s="4">
        <v>24.684627450000001</v>
      </c>
      <c r="K56" s="4">
        <v>26.788019250000001</v>
      </c>
      <c r="L56" s="4">
        <v>28.8922335</v>
      </c>
      <c r="M56" s="4">
        <v>30.921817610000002</v>
      </c>
    </row>
    <row r="57" spans="1:13" ht="20.399999999999999" customHeight="1" x14ac:dyDescent="0.25">
      <c r="A57" s="11" t="s">
        <v>12</v>
      </c>
      <c r="B57" s="12">
        <f>32/12*3*21/25</f>
        <v>6.72</v>
      </c>
      <c r="C57" s="4">
        <v>0.94</v>
      </c>
      <c r="D57" s="4">
        <v>8.6303397299999993</v>
      </c>
      <c r="E57" s="4">
        <v>11.58001861</v>
      </c>
      <c r="F57" s="4">
        <v>13.85354267</v>
      </c>
      <c r="G57" s="4">
        <v>16.517909670000002</v>
      </c>
      <c r="H57" s="4">
        <v>19.11479916</v>
      </c>
      <c r="I57" s="4">
        <v>21.968029420000001</v>
      </c>
      <c r="J57" s="4">
        <v>24.684627450000001</v>
      </c>
      <c r="K57" s="4">
        <v>26.788019250000001</v>
      </c>
      <c r="L57" s="4">
        <v>28.8922335</v>
      </c>
      <c r="M57" s="4">
        <v>30.921817610000002</v>
      </c>
    </row>
    <row r="59" spans="1:13" ht="20.399999999999999" customHeight="1" x14ac:dyDescent="0.25">
      <c r="A59" s="9" t="s">
        <v>16</v>
      </c>
      <c r="B59" s="9" t="s">
        <v>1</v>
      </c>
      <c r="C59" s="9">
        <v>3000</v>
      </c>
      <c r="D59" s="9">
        <v>3600</v>
      </c>
      <c r="E59" s="9">
        <v>4200</v>
      </c>
      <c r="F59" s="9">
        <v>4800</v>
      </c>
      <c r="G59" s="9">
        <v>5400</v>
      </c>
      <c r="H59" s="9">
        <v>6000</v>
      </c>
      <c r="I59" s="9">
        <v>6600</v>
      </c>
      <c r="J59" s="9">
        <v>7200</v>
      </c>
      <c r="K59" s="9">
        <v>7800</v>
      </c>
      <c r="L59" s="9">
        <v>8400</v>
      </c>
      <c r="M59" s="9">
        <v>9000</v>
      </c>
    </row>
    <row r="60" spans="1:13" ht="20.399999999999999" customHeight="1" x14ac:dyDescent="0.25">
      <c r="A60" s="9" t="s">
        <v>6</v>
      </c>
      <c r="B60" s="10">
        <f>32/12*3*32/12</f>
        <v>21.333333333333332</v>
      </c>
      <c r="C60" s="4">
        <f t="shared" ref="C60:M60" si="17">C31*10*C3/3.6/1000</f>
        <v>0.48183519879781794</v>
      </c>
      <c r="D60" s="4">
        <f t="shared" si="17"/>
        <v>0.5947637235226293</v>
      </c>
      <c r="E60" s="4">
        <f t="shared" si="17"/>
        <v>0.71672578550121224</v>
      </c>
      <c r="F60" s="4">
        <f t="shared" si="17"/>
        <v>0.84922697427586213</v>
      </c>
      <c r="G60" s="4">
        <f t="shared" si="17"/>
        <v>0.99377287938887382</v>
      </c>
      <c r="H60" s="4">
        <f t="shared" si="17"/>
        <v>1.1518690903825435</v>
      </c>
      <c r="I60" s="4">
        <f t="shared" si="17"/>
        <v>1.3250211967991647</v>
      </c>
      <c r="J60" s="4">
        <f t="shared" si="17"/>
        <v>1.5147347881810349</v>
      </c>
      <c r="K60" s="4">
        <f t="shared" si="17"/>
        <v>1.7225154540704473</v>
      </c>
      <c r="L60" s="4">
        <f t="shared" si="17"/>
        <v>1.9498687840096984</v>
      </c>
      <c r="M60" s="4">
        <f t="shared" si="17"/>
        <v>2.1983003675410835</v>
      </c>
    </row>
    <row r="61" spans="1:13" ht="20.399999999999999" customHeight="1" x14ac:dyDescent="0.25">
      <c r="A61" s="9" t="s">
        <v>8</v>
      </c>
      <c r="B61" s="10">
        <f>32/12*3*26/14</f>
        <v>14.857142857142858</v>
      </c>
      <c r="C61" s="4">
        <f t="shared" ref="C61:M61" si="18">C32*10*C4/3.6/1000</f>
        <v>0.73968840543632863</v>
      </c>
      <c r="D61" s="4">
        <f t="shared" si="18"/>
        <v>0.93665694920936071</v>
      </c>
      <c r="E61" s="4">
        <f t="shared" si="18"/>
        <v>1.1603695999019017</v>
      </c>
      <c r="F61" s="4">
        <f t="shared" si="18"/>
        <v>1.4152837086672025</v>
      </c>
      <c r="G61" s="4">
        <f t="shared" si="18"/>
        <v>1.7058566266585156</v>
      </c>
      <c r="H61" s="4">
        <f t="shared" si="18"/>
        <v>2.0365457050290914</v>
      </c>
      <c r="I61" s="4">
        <f t="shared" si="18"/>
        <v>2.4118082949321842</v>
      </c>
      <c r="J61" s="4">
        <f t="shared" si="18"/>
        <v>2.8361017475210399</v>
      </c>
      <c r="K61" s="4">
        <f t="shared" si="18"/>
        <v>3.3138834139489153</v>
      </c>
      <c r="L61" s="4">
        <f t="shared" si="18"/>
        <v>3.8496106453690597</v>
      </c>
      <c r="M61" s="4">
        <f t="shared" si="18"/>
        <v>4.4477407929347237</v>
      </c>
    </row>
    <row r="62" spans="1:13" ht="20.399999999999999" customHeight="1" x14ac:dyDescent="0.25">
      <c r="A62" s="9" t="s">
        <v>9</v>
      </c>
      <c r="B62" s="10">
        <f>32/12*3*27/19</f>
        <v>11.368421052631579</v>
      </c>
      <c r="C62" s="4">
        <f t="shared" ref="C62:M62" si="19">C33*10*C5/3.6/1000</f>
        <v>1.0525962751646323</v>
      </c>
      <c r="D62" s="4">
        <f t="shared" si="19"/>
        <v>1.3725552523733731</v>
      </c>
      <c r="E62" s="4">
        <f t="shared" si="19"/>
        <v>1.7522086234961951</v>
      </c>
      <c r="F62" s="4">
        <f t="shared" si="19"/>
        <v>2.2015054541854449</v>
      </c>
      <c r="G62" s="4">
        <f t="shared" si="19"/>
        <v>2.7303948100934679</v>
      </c>
      <c r="H62" s="4">
        <f t="shared" si="19"/>
        <v>3.3488257568726136</v>
      </c>
      <c r="I62" s="4">
        <f t="shared" si="19"/>
        <v>4.0667473601752278</v>
      </c>
      <c r="J62" s="4">
        <f t="shared" si="19"/>
        <v>4.894108685653654</v>
      </c>
      <c r="K62" s="4">
        <f t="shared" si="19"/>
        <v>5.8408587989602427</v>
      </c>
      <c r="L62" s="4">
        <f t="shared" si="19"/>
        <v>6.9169467657473378</v>
      </c>
      <c r="M62" s="4">
        <f t="shared" si="19"/>
        <v>8.1323216516672936</v>
      </c>
    </row>
    <row r="63" spans="1:13" ht="20.399999999999999" customHeight="1" x14ac:dyDescent="0.25">
      <c r="A63" s="9" t="s">
        <v>10</v>
      </c>
      <c r="B63" s="10">
        <f>32/12*3*24/21</f>
        <v>9.1428571428571423</v>
      </c>
      <c r="C63" s="4">
        <f t="shared" ref="C63:M63" si="20">C34*10*C6/3.6/1000</f>
        <v>1.4495638217648719</v>
      </c>
      <c r="D63" s="4">
        <f t="shared" si="20"/>
        <v>1.9498687840096984</v>
      </c>
      <c r="E63" s="4">
        <f t="shared" si="20"/>
        <v>2.5649331269228082</v>
      </c>
      <c r="F63" s="4">
        <f t="shared" si="20"/>
        <v>3.3138834139489153</v>
      </c>
      <c r="G63" s="4">
        <f t="shared" si="20"/>
        <v>4.2158462085327306</v>
      </c>
      <c r="H63" s="4">
        <f t="shared" si="20"/>
        <v>5.2899480741189757</v>
      </c>
      <c r="I63" s="4">
        <f t="shared" si="20"/>
        <v>6.5553155741523561</v>
      </c>
      <c r="J63" s="4">
        <f t="shared" si="20"/>
        <v>8.0310752720775884</v>
      </c>
      <c r="K63" s="4">
        <f t="shared" si="20"/>
        <v>9.7363537313393902</v>
      </c>
      <c r="L63" s="4">
        <f t="shared" si="20"/>
        <v>11.690277515382467</v>
      </c>
      <c r="M63" s="4">
        <f t="shared" si="20"/>
        <v>13.911973187651546</v>
      </c>
    </row>
    <row r="64" spans="1:13" ht="20.399999999999999" customHeight="1" x14ac:dyDescent="0.25">
      <c r="A64" s="9" t="s">
        <v>11</v>
      </c>
      <c r="B64" s="10">
        <f>32/12*3*22/23</f>
        <v>7.6521739130434785</v>
      </c>
      <c r="C64" s="4">
        <f t="shared" ref="C64:M64" si="21">C35*10*C7/3.6/1000</f>
        <v>1.9355049226834524</v>
      </c>
      <c r="D64" s="4">
        <f t="shared" si="21"/>
        <v>2.6814625063970055</v>
      </c>
      <c r="E64" s="4">
        <f t="shared" si="21"/>
        <v>3.6231600532979393</v>
      </c>
      <c r="F64" s="4">
        <f t="shared" si="21"/>
        <v>4.7932208905841467</v>
      </c>
      <c r="G64" s="4">
        <f t="shared" si="21"/>
        <v>6.224268345453531</v>
      </c>
      <c r="H64" s="4">
        <f t="shared" si="21"/>
        <v>7.9489257451039848</v>
      </c>
      <c r="I64" s="4">
        <f t="shared" si="21"/>
        <v>9.9998164167334025</v>
      </c>
      <c r="J64" s="4">
        <f t="shared" si="21"/>
        <v>12.409563687539682</v>
      </c>
      <c r="K64" s="4">
        <f t="shared" si="21"/>
        <v>15.210790884720716</v>
      </c>
      <c r="L64" s="4">
        <f t="shared" si="21"/>
        <v>18.436121335474422</v>
      </c>
      <c r="M64" s="4">
        <f t="shared" si="21"/>
        <v>22.118178366998674</v>
      </c>
    </row>
    <row r="65" spans="1:13" ht="20.399999999999999" customHeight="1" x14ac:dyDescent="0.25">
      <c r="A65" s="9" t="s">
        <v>12</v>
      </c>
      <c r="B65" s="10">
        <f>32/12*3*21/25</f>
        <v>6.72</v>
      </c>
      <c r="C65" s="4">
        <f t="shared" ref="C65:M65" si="22">C36*10*C8/3.6/1000</f>
        <v>2.433597220252766</v>
      </c>
      <c r="D65" s="4">
        <f t="shared" si="22"/>
        <v>3.4501845680253513</v>
      </c>
      <c r="E65" s="4">
        <f t="shared" si="22"/>
        <v>4.7557907723735893</v>
      </c>
      <c r="F65" s="4">
        <f t="shared" si="22"/>
        <v>6.3985856427267578</v>
      </c>
      <c r="G65" s="4">
        <f t="shared" si="22"/>
        <v>8.4267389885141277</v>
      </c>
      <c r="H65" s="4">
        <f t="shared" si="22"/>
        <v>10.888420619164986</v>
      </c>
      <c r="I65" s="4">
        <f t="shared" si="22"/>
        <v>13.831800344108593</v>
      </c>
      <c r="J65" s="4">
        <f t="shared" si="22"/>
        <v>17.30504797277424</v>
      </c>
      <c r="K65" s="4">
        <f t="shared" si="22"/>
        <v>21.356333314591193</v>
      </c>
      <c r="L65" s="4">
        <f t="shared" si="22"/>
        <v>26.033826178988715</v>
      </c>
      <c r="M65" s="4">
        <f t="shared" si="22"/>
        <v>31.385696375396108</v>
      </c>
    </row>
    <row r="67" spans="1:13" ht="20.399999999999999" customHeight="1" x14ac:dyDescent="0.25">
      <c r="A67" s="11" t="s">
        <v>17</v>
      </c>
      <c r="B67" s="11" t="s">
        <v>1</v>
      </c>
      <c r="C67" s="11">
        <v>3000</v>
      </c>
      <c r="D67" s="11">
        <v>3600</v>
      </c>
      <c r="E67" s="11">
        <v>4200</v>
      </c>
      <c r="F67" s="11">
        <v>4800</v>
      </c>
      <c r="G67" s="11">
        <v>5400</v>
      </c>
      <c r="H67" s="11">
        <v>6000</v>
      </c>
      <c r="I67" s="11">
        <v>6600</v>
      </c>
      <c r="J67" s="11">
        <v>7200</v>
      </c>
      <c r="K67" s="11">
        <v>7800</v>
      </c>
      <c r="L67" s="11">
        <v>8400</v>
      </c>
      <c r="M67" s="11">
        <v>9000</v>
      </c>
    </row>
    <row r="68" spans="1:13" ht="20.399999999999999" customHeight="1" x14ac:dyDescent="0.25">
      <c r="A68" s="11" t="s">
        <v>6</v>
      </c>
      <c r="B68" s="12">
        <f>32/12*3*32/12</f>
        <v>21.333333333333332</v>
      </c>
      <c r="C68" s="4">
        <f>C52-C60</f>
        <v>0.458164801202182</v>
      </c>
      <c r="D68" s="4">
        <f t="shared" ref="D68:M68" si="23">D52-D60</f>
        <v>8.0355760064773705</v>
      </c>
      <c r="E68" s="4">
        <f t="shared" si="23"/>
        <v>10.863292824498787</v>
      </c>
      <c r="F68" s="4">
        <f t="shared" si="23"/>
        <v>13.004315695724138</v>
      </c>
      <c r="G68" s="4">
        <f t="shared" si="23"/>
        <v>15.524136790611127</v>
      </c>
      <c r="H68" s="4">
        <f t="shared" si="23"/>
        <v>17.962930069617457</v>
      </c>
      <c r="I68" s="4">
        <f t="shared" si="23"/>
        <v>20.643008223200837</v>
      </c>
      <c r="J68" s="4">
        <f t="shared" si="23"/>
        <v>23.169892661818967</v>
      </c>
      <c r="K68" s="4">
        <f t="shared" si="23"/>
        <v>25.065503795929555</v>
      </c>
      <c r="L68" s="4">
        <f t="shared" si="23"/>
        <v>26.942364715990301</v>
      </c>
      <c r="M68" s="4">
        <f t="shared" si="23"/>
        <v>28.723517242458918</v>
      </c>
    </row>
    <row r="69" spans="1:13" ht="20.399999999999999" customHeight="1" x14ac:dyDescent="0.25">
      <c r="A69" s="11" t="s">
        <v>8</v>
      </c>
      <c r="B69" s="12">
        <f>32/12*3*26/14</f>
        <v>14.857142857142858</v>
      </c>
      <c r="C69" s="4">
        <f t="shared" ref="C69:M73" si="24">C53-C61</f>
        <v>0.20031159456367131</v>
      </c>
      <c r="D69" s="4">
        <f t="shared" si="24"/>
        <v>7.6936827807906383</v>
      </c>
      <c r="E69" s="4">
        <f t="shared" si="24"/>
        <v>10.419649010098098</v>
      </c>
      <c r="F69" s="4">
        <f t="shared" si="24"/>
        <v>12.438258961332798</v>
      </c>
      <c r="G69" s="4">
        <f t="shared" si="24"/>
        <v>14.812053043341486</v>
      </c>
      <c r="H69" s="4">
        <f t="shared" si="24"/>
        <v>17.078253454970909</v>
      </c>
      <c r="I69" s="4">
        <f t="shared" si="24"/>
        <v>19.556221125067815</v>
      </c>
      <c r="J69" s="4">
        <f t="shared" si="24"/>
        <v>21.848525702478959</v>
      </c>
      <c r="K69" s="4">
        <f t="shared" si="24"/>
        <v>23.474135836051087</v>
      </c>
      <c r="L69" s="4">
        <f t="shared" si="24"/>
        <v>25.042622854630942</v>
      </c>
      <c r="M69" s="4">
        <f t="shared" si="24"/>
        <v>26.474076817065278</v>
      </c>
    </row>
    <row r="70" spans="1:13" ht="20.399999999999999" customHeight="1" x14ac:dyDescent="0.25">
      <c r="A70" s="11" t="s">
        <v>9</v>
      </c>
      <c r="B70" s="12">
        <f>32/12*3*27/19</f>
        <v>11.368421052631579</v>
      </c>
      <c r="C70" s="4">
        <f t="shared" si="24"/>
        <v>-0.11259627516463233</v>
      </c>
      <c r="D70" s="4">
        <f t="shared" si="24"/>
        <v>7.2577844776266263</v>
      </c>
      <c r="E70" s="4">
        <f t="shared" si="24"/>
        <v>9.8278099865038051</v>
      </c>
      <c r="F70" s="4">
        <f t="shared" si="24"/>
        <v>11.652037215814556</v>
      </c>
      <c r="G70" s="4">
        <f t="shared" si="24"/>
        <v>13.787514859906533</v>
      </c>
      <c r="H70" s="4">
        <f t="shared" si="24"/>
        <v>15.765973403127386</v>
      </c>
      <c r="I70" s="4">
        <f t="shared" si="24"/>
        <v>17.901282059824773</v>
      </c>
      <c r="J70" s="4">
        <f t="shared" si="24"/>
        <v>19.790518764346345</v>
      </c>
      <c r="K70" s="4">
        <f t="shared" si="24"/>
        <v>20.947160451039757</v>
      </c>
      <c r="L70" s="4">
        <f t="shared" si="24"/>
        <v>21.975286734252663</v>
      </c>
      <c r="M70" s="4">
        <f t="shared" si="24"/>
        <v>22.789495958332708</v>
      </c>
    </row>
    <row r="71" spans="1:13" ht="20.399999999999999" customHeight="1" x14ac:dyDescent="0.25">
      <c r="A71" s="11" t="s">
        <v>10</v>
      </c>
      <c r="B71" s="12">
        <f>32/12*3*24/21</f>
        <v>9.1428571428571423</v>
      </c>
      <c r="C71" s="4">
        <f t="shared" si="24"/>
        <v>-0.50956382176487192</v>
      </c>
      <c r="D71" s="4">
        <f t="shared" si="24"/>
        <v>6.6804709459903009</v>
      </c>
      <c r="E71" s="4">
        <f t="shared" si="24"/>
        <v>9.0150854830771916</v>
      </c>
      <c r="F71" s="4">
        <f t="shared" si="24"/>
        <v>10.539659256051085</v>
      </c>
      <c r="G71" s="4">
        <f t="shared" si="24"/>
        <v>12.30206346146727</v>
      </c>
      <c r="H71" s="4">
        <f t="shared" si="24"/>
        <v>13.824851085881026</v>
      </c>
      <c r="I71" s="4">
        <f t="shared" si="24"/>
        <v>15.412713845847644</v>
      </c>
      <c r="J71" s="4">
        <f t="shared" si="24"/>
        <v>16.653552177922414</v>
      </c>
      <c r="K71" s="4">
        <f t="shared" si="24"/>
        <v>17.051665518660613</v>
      </c>
      <c r="L71" s="4">
        <f t="shared" si="24"/>
        <v>17.201955984617534</v>
      </c>
      <c r="M71" s="4">
        <f t="shared" si="24"/>
        <v>17.009844422348458</v>
      </c>
    </row>
    <row r="72" spans="1:13" ht="20.399999999999999" customHeight="1" x14ac:dyDescent="0.25">
      <c r="A72" s="11" t="s">
        <v>11</v>
      </c>
      <c r="B72" s="12">
        <f>32/12*3*22/23</f>
        <v>7.6521739130434785</v>
      </c>
      <c r="C72" s="4">
        <f t="shared" si="24"/>
        <v>-0.99550492268345248</v>
      </c>
      <c r="D72" s="4">
        <f t="shared" si="24"/>
        <v>5.9488772236029934</v>
      </c>
      <c r="E72" s="4">
        <f t="shared" si="24"/>
        <v>7.9568585567020609</v>
      </c>
      <c r="F72" s="4">
        <f t="shared" si="24"/>
        <v>9.0603217794158528</v>
      </c>
      <c r="G72" s="4">
        <f t="shared" si="24"/>
        <v>10.293641324546471</v>
      </c>
      <c r="H72" s="4">
        <f t="shared" si="24"/>
        <v>11.165873414896016</v>
      </c>
      <c r="I72" s="4">
        <f t="shared" si="24"/>
        <v>11.968213003266598</v>
      </c>
      <c r="J72" s="4">
        <f t="shared" si="24"/>
        <v>12.275063762460318</v>
      </c>
      <c r="K72" s="4">
        <f t="shared" si="24"/>
        <v>11.577228365279286</v>
      </c>
      <c r="L72" s="4">
        <f t="shared" si="24"/>
        <v>10.456112164525578</v>
      </c>
      <c r="M72" s="4">
        <f t="shared" si="24"/>
        <v>8.8036392430013279</v>
      </c>
    </row>
    <row r="73" spans="1:13" ht="20.399999999999999" customHeight="1" x14ac:dyDescent="0.25">
      <c r="A73" s="11" t="s">
        <v>12</v>
      </c>
      <c r="B73" s="12">
        <f>32/12*3*21/25</f>
        <v>6.72</v>
      </c>
      <c r="C73" s="4">
        <f t="shared" si="24"/>
        <v>-1.4935972202527661</v>
      </c>
      <c r="D73" s="4">
        <f t="shared" si="24"/>
        <v>5.180155161974648</v>
      </c>
      <c r="E73" s="4">
        <f t="shared" si="24"/>
        <v>6.8242278376264105</v>
      </c>
      <c r="F73" s="4">
        <f t="shared" si="24"/>
        <v>7.4549570272732417</v>
      </c>
      <c r="G73" s="4">
        <f t="shared" si="24"/>
        <v>8.0911706814858739</v>
      </c>
      <c r="H73" s="4">
        <f t="shared" si="24"/>
        <v>8.2263785408350145</v>
      </c>
      <c r="I73" s="4">
        <f t="shared" si="24"/>
        <v>8.1362290758914071</v>
      </c>
      <c r="J73" s="4">
        <f t="shared" si="24"/>
        <v>7.3795794772257608</v>
      </c>
      <c r="K73" s="4">
        <f t="shared" si="24"/>
        <v>5.4316859354088081</v>
      </c>
      <c r="L73" s="4">
        <f t="shared" si="24"/>
        <v>2.8584073210112848</v>
      </c>
      <c r="M73" s="4">
        <f t="shared" si="24"/>
        <v>-0.46387876539610673</v>
      </c>
    </row>
    <row r="75" spans="1:13" ht="20.399999999999999" customHeight="1" x14ac:dyDescent="0.25">
      <c r="A75" s="13" t="s">
        <v>19</v>
      </c>
      <c r="B75" s="13" t="s">
        <v>0</v>
      </c>
      <c r="C75" s="13">
        <v>3000</v>
      </c>
      <c r="D75" s="13">
        <v>3600</v>
      </c>
      <c r="E75" s="13">
        <v>4200</v>
      </c>
      <c r="F75" s="13">
        <v>4800</v>
      </c>
      <c r="G75" s="13">
        <v>5400</v>
      </c>
      <c r="H75" s="13">
        <v>6000</v>
      </c>
      <c r="I75" s="13">
        <v>6600</v>
      </c>
      <c r="J75" s="13">
        <v>7200</v>
      </c>
      <c r="K75" s="13">
        <v>7800</v>
      </c>
      <c r="L75" s="13">
        <v>8400</v>
      </c>
      <c r="M75" s="13">
        <v>9000</v>
      </c>
    </row>
    <row r="76" spans="1:13" ht="20.399999999999999" customHeight="1" x14ac:dyDescent="0.25">
      <c r="A76" s="13" t="s">
        <v>5</v>
      </c>
      <c r="B76" s="14">
        <v>21.333333333333332</v>
      </c>
      <c r="C76" s="15">
        <v>16.216875000000002</v>
      </c>
      <c r="D76" s="15">
        <v>19.460249999999998</v>
      </c>
      <c r="E76" s="15">
        <v>22.703624999999999</v>
      </c>
      <c r="F76" s="15">
        <v>25.946999999999999</v>
      </c>
      <c r="G76" s="15">
        <v>29.190374999999996</v>
      </c>
      <c r="H76" s="15">
        <v>32.433750000000003</v>
      </c>
      <c r="I76" s="15">
        <v>35.677124999999997</v>
      </c>
      <c r="J76" s="4">
        <v>38.920499999999997</v>
      </c>
      <c r="K76" s="4">
        <v>42.16387499999999</v>
      </c>
      <c r="L76" s="4">
        <v>45.407249999999998</v>
      </c>
      <c r="M76" s="4">
        <v>48.650624999999998</v>
      </c>
    </row>
    <row r="77" spans="1:13" ht="20.399999999999999" customHeight="1" x14ac:dyDescent="0.25">
      <c r="A77" s="13" t="s">
        <v>9</v>
      </c>
      <c r="B77" s="14">
        <v>11.368421052631579</v>
      </c>
      <c r="C77" s="4">
        <v>30.431666666666668</v>
      </c>
      <c r="D77" s="15">
        <v>36.518000000000001</v>
      </c>
      <c r="E77" s="15">
        <v>42.604333333333329</v>
      </c>
      <c r="F77" s="15">
        <v>48.690666666666665</v>
      </c>
      <c r="G77" s="15">
        <v>54.776999999999994</v>
      </c>
      <c r="H77" s="15">
        <v>60.863333333333337</v>
      </c>
      <c r="I77" s="4">
        <v>66.949666666666673</v>
      </c>
      <c r="J77" s="4">
        <v>73.036000000000001</v>
      </c>
      <c r="K77" s="4">
        <v>79.12233333333333</v>
      </c>
      <c r="L77" s="4">
        <v>85.208666666666659</v>
      </c>
      <c r="M77" s="4">
        <v>91.295000000000002</v>
      </c>
    </row>
    <row r="78" spans="1:13" ht="20.399999999999999" customHeight="1" x14ac:dyDescent="0.25">
      <c r="A78" s="13" t="s">
        <v>12</v>
      </c>
      <c r="B78" s="14">
        <v>6.72</v>
      </c>
      <c r="C78" s="4">
        <v>51.482142857142861</v>
      </c>
      <c r="D78" s="15">
        <v>61.778571428571439</v>
      </c>
      <c r="E78" s="15">
        <v>72.075000000000003</v>
      </c>
      <c r="F78" s="15">
        <v>82.371428571428581</v>
      </c>
      <c r="G78" s="15">
        <v>92.66785714285713</v>
      </c>
      <c r="H78" s="15">
        <v>102.96428571428572</v>
      </c>
      <c r="I78" s="15">
        <v>113.26071428571429</v>
      </c>
      <c r="J78" s="15">
        <v>123.55714285714288</v>
      </c>
      <c r="K78" s="15">
        <v>133.85357142857146</v>
      </c>
      <c r="L78" s="15">
        <v>144.15</v>
      </c>
      <c r="M78" s="4">
        <v>154.44642857142858</v>
      </c>
    </row>
    <row r="80" spans="1:13" ht="20.399999999999999" customHeight="1" x14ac:dyDescent="0.25">
      <c r="A80" s="13" t="s">
        <v>18</v>
      </c>
      <c r="B80" s="13" t="s">
        <v>0</v>
      </c>
      <c r="C80" s="13">
        <v>3000</v>
      </c>
      <c r="D80" s="13">
        <v>3600</v>
      </c>
      <c r="E80" s="13">
        <v>4200</v>
      </c>
      <c r="F80" s="13">
        <v>4800</v>
      </c>
      <c r="G80" s="13">
        <v>5400</v>
      </c>
      <c r="H80" s="13">
        <v>6000</v>
      </c>
      <c r="I80" s="13">
        <v>6600</v>
      </c>
      <c r="J80" s="13">
        <v>7200</v>
      </c>
      <c r="K80" s="13">
        <v>7800</v>
      </c>
      <c r="L80" s="13">
        <v>8400</v>
      </c>
      <c r="M80" s="13">
        <v>9000</v>
      </c>
    </row>
    <row r="81" spans="1:13" ht="20.399999999999999" customHeight="1" x14ac:dyDescent="0.25">
      <c r="A81" s="13" t="s">
        <v>5</v>
      </c>
      <c r="B81" s="14">
        <v>21.333333333333332</v>
      </c>
      <c r="C81" s="15">
        <v>16.216875000000002</v>
      </c>
      <c r="D81" s="15">
        <v>19.460249999999998</v>
      </c>
      <c r="E81" s="15">
        <v>22.703624999999999</v>
      </c>
      <c r="F81" s="4">
        <v>25.946999999999999</v>
      </c>
      <c r="G81" s="4">
        <v>29.190374999999996</v>
      </c>
      <c r="H81" s="4">
        <v>32.433750000000003</v>
      </c>
      <c r="I81" s="4">
        <v>35.677124999999997</v>
      </c>
      <c r="J81" s="4">
        <v>38.920499999999997</v>
      </c>
      <c r="K81" s="4">
        <v>42.16387499999999</v>
      </c>
      <c r="L81" s="4">
        <v>45.407249999999998</v>
      </c>
      <c r="M81" s="4">
        <v>48.650624999999998</v>
      </c>
    </row>
    <row r="82" spans="1:13" ht="20.399999999999999" customHeight="1" x14ac:dyDescent="0.25">
      <c r="A82" s="13" t="s">
        <v>7</v>
      </c>
      <c r="B82" s="14">
        <v>14.857142857142858</v>
      </c>
      <c r="C82" s="15">
        <v>23.285769230769226</v>
      </c>
      <c r="D82" s="15">
        <v>27.942923076923073</v>
      </c>
      <c r="E82" s="15">
        <v>32.600076923076919</v>
      </c>
      <c r="F82" s="15">
        <v>37.257230769230759</v>
      </c>
      <c r="G82" s="4">
        <v>41.914384615384613</v>
      </c>
      <c r="H82" s="4">
        <v>46.571538461538452</v>
      </c>
      <c r="I82" s="4">
        <v>51.228692307692313</v>
      </c>
      <c r="J82" s="4">
        <v>55.885846153846146</v>
      </c>
      <c r="K82" s="4">
        <v>60.542999999999999</v>
      </c>
      <c r="L82" s="4">
        <v>65.200153846153839</v>
      </c>
      <c r="M82" s="4">
        <v>69.857307692307685</v>
      </c>
    </row>
    <row r="83" spans="1:13" ht="20.399999999999999" customHeight="1" x14ac:dyDescent="0.25">
      <c r="A83" s="13" t="s">
        <v>9</v>
      </c>
      <c r="B83" s="14">
        <v>11.368421052631579</v>
      </c>
      <c r="C83" s="4">
        <v>30.431666666666668</v>
      </c>
      <c r="D83" s="15">
        <v>36.518000000000001</v>
      </c>
      <c r="E83" s="15">
        <v>42.604333333333329</v>
      </c>
      <c r="F83" s="4">
        <v>48.690666666666665</v>
      </c>
      <c r="G83" s="4">
        <v>54.776999999999994</v>
      </c>
      <c r="H83" s="4">
        <v>60.863333333333337</v>
      </c>
      <c r="I83" s="4">
        <v>66.949666666666673</v>
      </c>
      <c r="J83" s="4">
        <v>73.036000000000001</v>
      </c>
      <c r="K83" s="4">
        <v>79.12233333333333</v>
      </c>
      <c r="L83" s="4">
        <v>85.208666666666659</v>
      </c>
      <c r="M83" s="4">
        <v>91.295000000000002</v>
      </c>
    </row>
    <row r="84" spans="1:13" ht="20.399999999999999" customHeight="1" x14ac:dyDescent="0.25">
      <c r="A84" s="13" t="s">
        <v>10</v>
      </c>
      <c r="B84" s="14">
        <v>9.1428571428571423</v>
      </c>
      <c r="C84" s="4">
        <v>37.839374999999997</v>
      </c>
      <c r="D84" s="15">
        <v>45.407249999999998</v>
      </c>
      <c r="E84" s="15">
        <v>52.975124999999991</v>
      </c>
      <c r="F84" s="4">
        <v>60.542999999999999</v>
      </c>
      <c r="G84" s="4">
        <v>68.110874999999979</v>
      </c>
      <c r="H84" s="4">
        <v>75.678749999999994</v>
      </c>
      <c r="I84" s="4">
        <v>83.246624999999995</v>
      </c>
      <c r="J84" s="4">
        <v>90.814499999999995</v>
      </c>
      <c r="K84" s="4">
        <v>98.382374999999996</v>
      </c>
      <c r="L84" s="4">
        <v>105.95024999999998</v>
      </c>
      <c r="M84" s="4">
        <v>113.518125</v>
      </c>
    </row>
    <row r="85" spans="1:13" ht="20.399999999999999" customHeight="1" x14ac:dyDescent="0.25">
      <c r="A85" s="13" t="s">
        <v>11</v>
      </c>
      <c r="B85" s="14">
        <v>7.6521739130434785</v>
      </c>
      <c r="C85" s="4">
        <v>45.210681818181818</v>
      </c>
      <c r="D85" s="15">
        <v>54.252818181818178</v>
      </c>
      <c r="E85" s="15">
        <v>63.294954545454544</v>
      </c>
      <c r="F85" s="4">
        <v>72.337090909090904</v>
      </c>
      <c r="G85" s="4">
        <v>81.379227272727263</v>
      </c>
      <c r="H85" s="4">
        <v>90.421363636363637</v>
      </c>
      <c r="I85" s="4">
        <v>99.463499999999996</v>
      </c>
      <c r="J85" s="4">
        <v>108.50563636363636</v>
      </c>
      <c r="K85" s="4">
        <v>117.5477727272727</v>
      </c>
      <c r="L85" s="4">
        <v>126.58990909090909</v>
      </c>
      <c r="M85" s="4">
        <v>135.63204545454545</v>
      </c>
    </row>
    <row r="86" spans="1:13" ht="20.399999999999999" customHeight="1" x14ac:dyDescent="0.25">
      <c r="A86" s="13" t="s">
        <v>12</v>
      </c>
      <c r="B86" s="14">
        <v>6.72</v>
      </c>
      <c r="C86" s="4">
        <v>51.482142857142861</v>
      </c>
      <c r="D86" s="15">
        <v>61.778571428571439</v>
      </c>
      <c r="E86" s="15">
        <v>72.075000000000003</v>
      </c>
      <c r="F86" s="15">
        <v>82.371428571428581</v>
      </c>
      <c r="G86" s="15">
        <v>92.66785714285713</v>
      </c>
      <c r="H86" s="15">
        <v>102.96428571428572</v>
      </c>
      <c r="I86" s="15">
        <v>113.26071428571429</v>
      </c>
      <c r="J86" s="15">
        <v>123.55714285714288</v>
      </c>
      <c r="K86" s="15">
        <v>133.85357142857146</v>
      </c>
      <c r="L86" s="15">
        <v>144.15</v>
      </c>
      <c r="M86" s="4">
        <v>154.44642857142858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deepspace</dc:creator>
  <cp:lastModifiedBy>Siyu Chen</cp:lastModifiedBy>
  <dcterms:created xsi:type="dcterms:W3CDTF">2015-06-05T18:19:34Z</dcterms:created>
  <dcterms:modified xsi:type="dcterms:W3CDTF">2024-02-19T04:48:43Z</dcterms:modified>
</cp:coreProperties>
</file>