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416"/>
  <workbookPr showInkAnnotation="0" autoCompressPictures="0"/>
  <bookViews>
    <workbookView xWindow="560" yWindow="560" windowWidth="25040" windowHeight="14920" tabRatio="500"/>
  </bookViews>
  <sheets>
    <sheet name="Hoja1" sheetId="1" r:id="rId1"/>
  </sheets>
  <definedNames>
    <definedName name="repostats" localSheetId="0">Hoja1!$A$1:$E$127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50" i="1" l="1"/>
  <c r="H38" i="1"/>
  <c r="H39" i="1"/>
  <c r="H40" i="1"/>
  <c r="H41" i="1"/>
  <c r="H42" i="1"/>
  <c r="H43" i="1"/>
  <c r="H44" i="1"/>
  <c r="H45" i="1"/>
  <c r="H46" i="1"/>
  <c r="H47" i="1"/>
  <c r="H48" i="1"/>
  <c r="H49" i="1"/>
  <c r="H37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2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H4" i="1"/>
  <c r="H5" i="1"/>
  <c r="H6" i="1"/>
  <c r="H7" i="1"/>
  <c r="H8" i="1"/>
  <c r="H3" i="1"/>
  <c r="E129" i="1"/>
</calcChain>
</file>

<file path=xl/connections.xml><?xml version="1.0" encoding="utf-8"?>
<connections xmlns="http://schemas.openxmlformats.org/spreadsheetml/2006/main">
  <connection id="1" name="repostats.csv" type="6" refreshedVersion="0" background="1" saveData="1">
    <textPr fileType="mac" sourceFile="SolidDisk:Users:sebastian:Downloads:repostats.csv" decimal="," thousands=".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<sst xmlns="http://schemas.openxmlformats.org/spreadsheetml/2006/main" count="136" uniqueCount="134">
  <si>
    <t>repo</t>
  </si>
  <si>
    <t>locs</t>
  </si>
  <si>
    <t>years</t>
  </si>
  <si>
    <t>nullitis</t>
  </si>
  <si>
    <t>javarepos/acra</t>
  </si>
  <si>
    <t>javarepos/ActionBarSherlock</t>
  </si>
  <si>
    <t>javarepos/ActiveAndroid</t>
  </si>
  <si>
    <t>javarepos/AndEngine</t>
  </si>
  <si>
    <t>javarepos/android</t>
  </si>
  <si>
    <t>javarepos/android-async-http</t>
  </si>
  <si>
    <t>javarepos/Android-PullToRefresh</t>
  </si>
  <si>
    <t>javarepos/Android-Universal-Image-Loader</t>
  </si>
  <si>
    <t>javarepos/Android-ViewPagerIndicator</t>
  </si>
  <si>
    <t>javarepos/android_page_curl</t>
  </si>
  <si>
    <t>javarepos/androidannotations</t>
  </si>
  <si>
    <t>javarepos/AndroidAsync</t>
  </si>
  <si>
    <t>javarepos/AndroidBillingLibrary</t>
  </si>
  <si>
    <t>javarepos/androidquery</t>
  </si>
  <si>
    <t>javarepos/ansj_seg</t>
  </si>
  <si>
    <t>javarepos/Argo</t>
  </si>
  <si>
    <t>javarepos/astrid</t>
  </si>
  <si>
    <t>javarepos/astyanax</t>
  </si>
  <si>
    <t>javarepos/atmosphere</t>
  </si>
  <si>
    <t>javarepos/aws-sdk-java</t>
  </si>
  <si>
    <t>javarepos/bateman</t>
  </si>
  <si>
    <t>javarepos/blueprints</t>
  </si>
  <si>
    <t>javarepos/BuildCraft</t>
  </si>
  <si>
    <t>javarepos/Bukkit</t>
  </si>
  <si>
    <t>javarepos/cassandra</t>
  </si>
  <si>
    <t>javarepos/cleo</t>
  </si>
  <si>
    <t>javarepos/clojure</t>
  </si>
  <si>
    <t>javarepos/cocos2d</t>
  </si>
  <si>
    <t>javarepos/commafeed</t>
  </si>
  <si>
    <t>javarepos/commons</t>
  </si>
  <si>
    <t>javarepos/community</t>
  </si>
  <si>
    <t>javarepos/config</t>
  </si>
  <si>
    <t>javarepos/CraftBukkit</t>
  </si>
  <si>
    <t>javarepos/Crouton</t>
  </si>
  <si>
    <t>javarepos/cssembed</t>
  </si>
  <si>
    <t>javarepos/curator</t>
  </si>
  <si>
    <t>javarepos/dagger</t>
  </si>
  <si>
    <t>javarepos/DiskLruCache</t>
  </si>
  <si>
    <t>javarepos/dropwizard</t>
  </si>
  <si>
    <t>javarepos/druid</t>
  </si>
  <si>
    <t>javarepos/elasticsearch</t>
  </si>
  <si>
    <t>javarepos/erjang</t>
  </si>
  <si>
    <t>javarepos/EventBus</t>
  </si>
  <si>
    <t>javarepos/facebook-android-sdk</t>
  </si>
  <si>
    <t>javarepos/fastjson</t>
  </si>
  <si>
    <t>javarepos/FBReaderJ</t>
  </si>
  <si>
    <t>javarepos/fitnesse</t>
  </si>
  <si>
    <t>javarepos/FizzBuzzEnterpriseEdition</t>
  </si>
  <si>
    <t>javarepos/flume</t>
  </si>
  <si>
    <t>javarepos/gephi</t>
  </si>
  <si>
    <t>javarepos/gifsockets</t>
  </si>
  <si>
    <t>javarepos/gradle</t>
  </si>
  <si>
    <t>javarepos/greenDAO</t>
  </si>
  <si>
    <t>javarepos/gremlin</t>
  </si>
  <si>
    <t>javarepos/h2o</t>
  </si>
  <si>
    <t>javarepos/hazelcast</t>
  </si>
  <si>
    <t>javarepos/hbase</t>
  </si>
  <si>
    <t>javarepos/HoloEverywhere</t>
  </si>
  <si>
    <t>javarepos/Hystrix</t>
  </si>
  <si>
    <t>javarepos/ignition</t>
  </si>
  <si>
    <t>javarepos/ImageLoader</t>
  </si>
  <si>
    <t>javarepos/impala</t>
  </si>
  <si>
    <t>javarepos/jedis</t>
  </si>
  <si>
    <t>javarepos/jenkins</t>
  </si>
  <si>
    <t>javarepos/jna</t>
  </si>
  <si>
    <t>javarepos/jsoup</t>
  </si>
  <si>
    <t>javarepos/junit</t>
  </si>
  <si>
    <t>javarepos/kotlin</t>
  </si>
  <si>
    <t>javarepos/LazyList</t>
  </si>
  <si>
    <t>javarepos/lombok</t>
  </si>
  <si>
    <t>javarepos/mahout</t>
  </si>
  <si>
    <t>javarepos/MapDB</t>
  </si>
  <si>
    <t>javarepos/metrics</t>
  </si>
  <si>
    <t>javarepos/MinecraftForge</t>
  </si>
  <si>
    <t>javarepos/netty</t>
  </si>
  <si>
    <t>javarepos/NewQuickAction</t>
  </si>
  <si>
    <t>javarepos/NineOldAndroids</t>
  </si>
  <si>
    <t>javarepos/okhttp</t>
  </si>
  <si>
    <t>javarepos/OpenRefine</t>
  </si>
  <si>
    <t>javarepos/opentsdb</t>
  </si>
  <si>
    <t>javarepos/otto</t>
  </si>
  <si>
    <t>javarepos/pad</t>
  </si>
  <si>
    <t>javarepos/PagerSlidingTabStrip</t>
  </si>
  <si>
    <t>javarepos/parboiled</t>
  </si>
  <si>
    <t>javarepos/phonegap-plugins</t>
  </si>
  <si>
    <t>javarepos/PhotoView</t>
  </si>
  <si>
    <t>javarepos/picasso</t>
  </si>
  <si>
    <t>javarepos/Polaris</t>
  </si>
  <si>
    <t>javarepos/reactor</t>
  </si>
  <si>
    <t>javarepos/retrofit</t>
  </si>
  <si>
    <t>javarepos/rhino</t>
  </si>
  <si>
    <t>javarepos/RibbonMenu</t>
  </si>
  <si>
    <t>javarepos/roboguice</t>
  </si>
  <si>
    <t>javarepos/robolectric</t>
  </si>
  <si>
    <t>javarepos/robotium</t>
  </si>
  <si>
    <t>javarepos/rootbeer1</t>
  </si>
  <si>
    <t>javarepos/rstudio</t>
  </si>
  <si>
    <t>javarepos/RxJava</t>
  </si>
  <si>
    <t>javarepos/scribe-java</t>
  </si>
  <si>
    <t>javarepos/sensei</t>
  </si>
  <si>
    <t>javarepos/ShowcaseView</t>
  </si>
  <si>
    <t>javarepos/sikuli</t>
  </si>
  <si>
    <t>javarepos/SimianArmy</t>
  </si>
  <si>
    <t>javarepos/SlidingMenu</t>
  </si>
  <si>
    <t>javarepos/spark</t>
  </si>
  <si>
    <t>javarepos/spring-framework</t>
  </si>
  <si>
    <t>javarepos/springside4</t>
  </si>
  <si>
    <t>javarepos/StickyListHeaders</t>
  </si>
  <si>
    <t>javarepos/storm</t>
  </si>
  <si>
    <t>javarepos/tachyon</t>
  </si>
  <si>
    <t>javarepos/TeleHash</t>
  </si>
  <si>
    <t>javarepos/Terasology</t>
  </si>
  <si>
    <t>javarepos/TextSecure</t>
  </si>
  <si>
    <t>javarepos/titan</t>
  </si>
  <si>
    <t>javarepos/twitter4j</t>
  </si>
  <si>
    <t>javarepos/UrlImageViewHelper</t>
  </si>
  <si>
    <t>javarepos/vert.x</t>
  </si>
  <si>
    <t>javarepos/voldemort</t>
  </si>
  <si>
    <t>javarepos/webbit</t>
  </si>
  <si>
    <t>javarepos/weiciyuan</t>
  </si>
  <si>
    <t>javarepos/wildfly</t>
  </si>
  <si>
    <t>javarepos/worldedit</t>
  </si>
  <si>
    <t>javarepos/XobotOS</t>
  </si>
  <si>
    <t>javarepos/YCSB</t>
  </si>
  <si>
    <t>javarepos/yuicompressor</t>
  </si>
  <si>
    <t>javarepos/zxing</t>
  </si>
  <si>
    <t>&gt; 5</t>
  </si>
  <si>
    <t>average nullitis</t>
  </si>
  <si>
    <t>round nullitis</t>
  </si>
  <si>
    <t>&gt;= 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</si>
</sst>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7">
    <cellStyle name="Hipervínculo" xfId="1" builtinId="8" hidden="1"/>
    <cellStyle name="Hipervínculo" xfId="3" builtinId="8" hidden="1"/>
    <cellStyle name="Hipervínculo" xfId="5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Normal" xfId="0" builtinId="0"/>
  </cellStyles>
  <dxfs count="1">
    <dxf>
      <numFmt numFmtId="0" formatCode="General"/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Hoja1!$E$1</c:f>
              <c:strCache>
                <c:ptCount val="1"/>
                <c:pt idx="0">
                  <c:v>nullitis</c:v>
                </c:pt>
              </c:strCache>
            </c:strRef>
          </c:tx>
          <c:spPr>
            <a:ln w="47625">
              <a:noFill/>
            </a:ln>
          </c:spPr>
          <c:xVal>
            <c:numRef>
              <c:f>Hoja1!$C$2:$C$129</c:f>
              <c:numCache>
                <c:formatCode>General</c:formatCode>
                <c:ptCount val="128"/>
                <c:pt idx="0">
                  <c:v>4702.0</c:v>
                </c:pt>
                <c:pt idx="1">
                  <c:v>25178.0</c:v>
                </c:pt>
                <c:pt idx="2">
                  <c:v>1994.0</c:v>
                </c:pt>
                <c:pt idx="3">
                  <c:v>34114.0</c:v>
                </c:pt>
                <c:pt idx="4">
                  <c:v>19041.0</c:v>
                </c:pt>
                <c:pt idx="5">
                  <c:v>1383.0</c:v>
                </c:pt>
                <c:pt idx="6">
                  <c:v>3583.0</c:v>
                </c:pt>
                <c:pt idx="7">
                  <c:v>4861.0</c:v>
                </c:pt>
                <c:pt idx="8">
                  <c:v>3072.0</c:v>
                </c:pt>
                <c:pt idx="9">
                  <c:v>1595.0</c:v>
                </c:pt>
                <c:pt idx="10">
                  <c:v>21253.0</c:v>
                </c:pt>
                <c:pt idx="11">
                  <c:v>12586.0</c:v>
                </c:pt>
                <c:pt idx="12">
                  <c:v>2639.0</c:v>
                </c:pt>
                <c:pt idx="13">
                  <c:v>11244.0</c:v>
                </c:pt>
                <c:pt idx="14">
                  <c:v>4582.0</c:v>
                </c:pt>
                <c:pt idx="15">
                  <c:v>11330.0</c:v>
                </c:pt>
                <c:pt idx="16">
                  <c:v>147573.0</c:v>
                </c:pt>
                <c:pt idx="17">
                  <c:v>37528.0</c:v>
                </c:pt>
                <c:pt idx="18">
                  <c:v>33586.0</c:v>
                </c:pt>
                <c:pt idx="19">
                  <c:v>361316.0</c:v>
                </c:pt>
                <c:pt idx="20">
                  <c:v>2622.0</c:v>
                </c:pt>
                <c:pt idx="21">
                  <c:v>31593.0</c:v>
                </c:pt>
                <c:pt idx="22">
                  <c:v>35223.0</c:v>
                </c:pt>
                <c:pt idx="23">
                  <c:v>29874.0</c:v>
                </c:pt>
                <c:pt idx="24">
                  <c:v>119617.0</c:v>
                </c:pt>
                <c:pt idx="25">
                  <c:v>13922.0</c:v>
                </c:pt>
                <c:pt idx="26">
                  <c:v>37310.0</c:v>
                </c:pt>
                <c:pt idx="27">
                  <c:v>51744.0</c:v>
                </c:pt>
                <c:pt idx="28">
                  <c:v>8936.0</c:v>
                </c:pt>
                <c:pt idx="29">
                  <c:v>39936.0</c:v>
                </c:pt>
                <c:pt idx="30">
                  <c:v>0.0</c:v>
                </c:pt>
                <c:pt idx="31">
                  <c:v>8403.0</c:v>
                </c:pt>
                <c:pt idx="32">
                  <c:v>64803.0</c:v>
                </c:pt>
                <c:pt idx="33">
                  <c:v>1249.0</c:v>
                </c:pt>
                <c:pt idx="34">
                  <c:v>1744.0</c:v>
                </c:pt>
                <c:pt idx="35">
                  <c:v>2226.0</c:v>
                </c:pt>
                <c:pt idx="36">
                  <c:v>6335.0</c:v>
                </c:pt>
                <c:pt idx="37">
                  <c:v>1720.0</c:v>
                </c:pt>
                <c:pt idx="38">
                  <c:v>16143.0</c:v>
                </c:pt>
                <c:pt idx="39">
                  <c:v>162887.0</c:v>
                </c:pt>
                <c:pt idx="40">
                  <c:v>271597.0</c:v>
                </c:pt>
                <c:pt idx="41">
                  <c:v>44649.0</c:v>
                </c:pt>
                <c:pt idx="42">
                  <c:v>2849.0</c:v>
                </c:pt>
                <c:pt idx="43">
                  <c:v>25544.0</c:v>
                </c:pt>
                <c:pt idx="44">
                  <c:v>69480.0</c:v>
                </c:pt>
                <c:pt idx="45">
                  <c:v>53522.0</c:v>
                </c:pt>
                <c:pt idx="46">
                  <c:v>64452.0</c:v>
                </c:pt>
                <c:pt idx="47">
                  <c:v>510.0</c:v>
                </c:pt>
                <c:pt idx="48">
                  <c:v>55124.0</c:v>
                </c:pt>
                <c:pt idx="49">
                  <c:v>118052.0</c:v>
                </c:pt>
                <c:pt idx="50">
                  <c:v>1328.0</c:v>
                </c:pt>
                <c:pt idx="51">
                  <c:v>153164.0</c:v>
                </c:pt>
                <c:pt idx="52">
                  <c:v>14325.0</c:v>
                </c:pt>
                <c:pt idx="53">
                  <c:v>4559.0</c:v>
                </c:pt>
                <c:pt idx="54">
                  <c:v>44664.0</c:v>
                </c:pt>
                <c:pt idx="55">
                  <c:v>96058.0</c:v>
                </c:pt>
                <c:pt idx="56">
                  <c:v>254979.0</c:v>
                </c:pt>
                <c:pt idx="57">
                  <c:v>39527.0</c:v>
                </c:pt>
                <c:pt idx="58">
                  <c:v>14316.0</c:v>
                </c:pt>
                <c:pt idx="59">
                  <c:v>5038.0</c:v>
                </c:pt>
                <c:pt idx="60">
                  <c:v>3816.0</c:v>
                </c:pt>
                <c:pt idx="61">
                  <c:v>445660.0</c:v>
                </c:pt>
                <c:pt idx="62">
                  <c:v>13564.0</c:v>
                </c:pt>
                <c:pt idx="63">
                  <c:v>107950.0</c:v>
                </c:pt>
                <c:pt idx="64">
                  <c:v>43957.0</c:v>
                </c:pt>
                <c:pt idx="65">
                  <c:v>13192.0</c:v>
                </c:pt>
                <c:pt idx="66">
                  <c:v>23180.0</c:v>
                </c:pt>
                <c:pt idx="67">
                  <c:v>190354.0</c:v>
                </c:pt>
                <c:pt idx="68">
                  <c:v>460.0</c:v>
                </c:pt>
                <c:pt idx="69">
                  <c:v>34085.0</c:v>
                </c:pt>
                <c:pt idx="70">
                  <c:v>122068.0</c:v>
                </c:pt>
                <c:pt idx="71">
                  <c:v>43008.0</c:v>
                </c:pt>
                <c:pt idx="72">
                  <c:v>11229.0</c:v>
                </c:pt>
                <c:pt idx="73">
                  <c:v>13286.0</c:v>
                </c:pt>
                <c:pt idx="74">
                  <c:v>87636.0</c:v>
                </c:pt>
                <c:pt idx="75">
                  <c:v>587.0</c:v>
                </c:pt>
                <c:pt idx="76">
                  <c:v>6436.0</c:v>
                </c:pt>
                <c:pt idx="77">
                  <c:v>15134.0</c:v>
                </c:pt>
                <c:pt idx="78">
                  <c:v>49588.0</c:v>
                </c:pt>
                <c:pt idx="79">
                  <c:v>11008.0</c:v>
                </c:pt>
                <c:pt idx="80">
                  <c:v>1691.0</c:v>
                </c:pt>
                <c:pt idx="81">
                  <c:v>70032.0</c:v>
                </c:pt>
                <c:pt idx="82">
                  <c:v>711.0</c:v>
                </c:pt>
                <c:pt idx="83">
                  <c:v>16926.0</c:v>
                </c:pt>
                <c:pt idx="84">
                  <c:v>75556.0</c:v>
                </c:pt>
                <c:pt idx="85">
                  <c:v>1235.0</c:v>
                </c:pt>
                <c:pt idx="86">
                  <c:v>4199.0</c:v>
                </c:pt>
                <c:pt idx="87">
                  <c:v>1630.0</c:v>
                </c:pt>
                <c:pt idx="88">
                  <c:v>12266.0</c:v>
                </c:pt>
                <c:pt idx="89">
                  <c:v>4620.0</c:v>
                </c:pt>
                <c:pt idx="90">
                  <c:v>81966.0</c:v>
                </c:pt>
                <c:pt idx="91">
                  <c:v>350.0</c:v>
                </c:pt>
                <c:pt idx="92">
                  <c:v>5504.0</c:v>
                </c:pt>
                <c:pt idx="93">
                  <c:v>60658.0</c:v>
                </c:pt>
                <c:pt idx="94">
                  <c:v>4273.0</c:v>
                </c:pt>
                <c:pt idx="95">
                  <c:v>27097.0</c:v>
                </c:pt>
                <c:pt idx="96">
                  <c:v>102169.0</c:v>
                </c:pt>
                <c:pt idx="97">
                  <c:v>14112.0</c:v>
                </c:pt>
                <c:pt idx="98">
                  <c:v>5192.0</c:v>
                </c:pt>
                <c:pt idx="99">
                  <c:v>38587.0</c:v>
                </c:pt>
                <c:pt idx="100">
                  <c:v>981.0</c:v>
                </c:pt>
                <c:pt idx="101">
                  <c:v>35912.0</c:v>
                </c:pt>
                <c:pt idx="102">
                  <c:v>13090.0</c:v>
                </c:pt>
                <c:pt idx="103">
                  <c:v>3206.0</c:v>
                </c:pt>
                <c:pt idx="104">
                  <c:v>3878.0</c:v>
                </c:pt>
                <c:pt idx="105">
                  <c:v>402914.0</c:v>
                </c:pt>
                <c:pt idx="106">
                  <c:v>10557.0</c:v>
                </c:pt>
                <c:pt idx="107">
                  <c:v>1075.0</c:v>
                </c:pt>
                <c:pt idx="108">
                  <c:v>19329.0</c:v>
                </c:pt>
                <c:pt idx="109">
                  <c:v>10450.0</c:v>
                </c:pt>
                <c:pt idx="110">
                  <c:v>4185.0</c:v>
                </c:pt>
                <c:pt idx="111">
                  <c:v>70189.0</c:v>
                </c:pt>
                <c:pt idx="112">
                  <c:v>34490.0</c:v>
                </c:pt>
                <c:pt idx="113">
                  <c:v>28868.0</c:v>
                </c:pt>
                <c:pt idx="114">
                  <c:v>31539.0</c:v>
                </c:pt>
                <c:pt idx="115">
                  <c:v>1142.0</c:v>
                </c:pt>
                <c:pt idx="116">
                  <c:v>32114.0</c:v>
                </c:pt>
                <c:pt idx="117">
                  <c:v>106619.0</c:v>
                </c:pt>
                <c:pt idx="118">
                  <c:v>7966.0</c:v>
                </c:pt>
                <c:pt idx="119">
                  <c:v>42703.0</c:v>
                </c:pt>
                <c:pt idx="120">
                  <c:v>568086.0</c:v>
                </c:pt>
                <c:pt idx="121">
                  <c:v>31754.0</c:v>
                </c:pt>
                <c:pt idx="122">
                  <c:v>836862.0</c:v>
                </c:pt>
                <c:pt idx="123">
                  <c:v>7193.0</c:v>
                </c:pt>
                <c:pt idx="124">
                  <c:v>5938.0</c:v>
                </c:pt>
                <c:pt idx="125">
                  <c:v>40564.0</c:v>
                </c:pt>
              </c:numCache>
            </c:numRef>
          </c:xVal>
          <c:yVal>
            <c:numRef>
              <c:f>Hoja1!$E$2:$E$129</c:f>
              <c:numCache>
                <c:formatCode>General</c:formatCode>
                <c:ptCount val="128"/>
                <c:pt idx="0">
                  <c:v>36.74</c:v>
                </c:pt>
                <c:pt idx="1">
                  <c:v>36.91</c:v>
                </c:pt>
                <c:pt idx="2">
                  <c:v>24.7</c:v>
                </c:pt>
                <c:pt idx="3">
                  <c:v>21.47</c:v>
                </c:pt>
                <c:pt idx="4">
                  <c:v>40.17</c:v>
                </c:pt>
                <c:pt idx="5">
                  <c:v>38.68</c:v>
                </c:pt>
                <c:pt idx="6">
                  <c:v>26.79</c:v>
                </c:pt>
                <c:pt idx="7">
                  <c:v>40.0</c:v>
                </c:pt>
                <c:pt idx="8">
                  <c:v>31.2</c:v>
                </c:pt>
                <c:pt idx="9">
                  <c:v>8.67</c:v>
                </c:pt>
                <c:pt idx="10">
                  <c:v>23.23</c:v>
                </c:pt>
                <c:pt idx="11">
                  <c:v>30.75</c:v>
                </c:pt>
                <c:pt idx="12">
                  <c:v>30.17</c:v>
                </c:pt>
                <c:pt idx="13">
                  <c:v>47.94</c:v>
                </c:pt>
                <c:pt idx="14">
                  <c:v>28.76</c:v>
                </c:pt>
                <c:pt idx="15">
                  <c:v>25.29</c:v>
                </c:pt>
                <c:pt idx="16">
                  <c:v>29.66</c:v>
                </c:pt>
                <c:pt idx="17">
                  <c:v>33.98</c:v>
                </c:pt>
                <c:pt idx="18">
                  <c:v>37.3</c:v>
                </c:pt>
                <c:pt idx="19">
                  <c:v>63.95</c:v>
                </c:pt>
                <c:pt idx="20">
                  <c:v>0.96</c:v>
                </c:pt>
                <c:pt idx="21">
                  <c:v>19.44</c:v>
                </c:pt>
                <c:pt idx="22">
                  <c:v>21.45</c:v>
                </c:pt>
                <c:pt idx="23">
                  <c:v>24.34</c:v>
                </c:pt>
                <c:pt idx="24">
                  <c:v>21.23</c:v>
                </c:pt>
                <c:pt idx="25">
                  <c:v>24.31</c:v>
                </c:pt>
                <c:pt idx="26">
                  <c:v>25.47</c:v>
                </c:pt>
                <c:pt idx="27">
                  <c:v>13.84</c:v>
                </c:pt>
                <c:pt idx="28">
                  <c:v>35.26</c:v>
                </c:pt>
                <c:pt idx="29">
                  <c:v>17.36</c:v>
                </c:pt>
                <c:pt idx="30">
                  <c:v>100.0</c:v>
                </c:pt>
                <c:pt idx="31">
                  <c:v>21.43</c:v>
                </c:pt>
                <c:pt idx="32">
                  <c:v>16.08</c:v>
                </c:pt>
                <c:pt idx="33">
                  <c:v>48.61</c:v>
                </c:pt>
                <c:pt idx="34">
                  <c:v>20.0</c:v>
                </c:pt>
                <c:pt idx="35">
                  <c:v>33.33</c:v>
                </c:pt>
                <c:pt idx="36">
                  <c:v>25.83</c:v>
                </c:pt>
                <c:pt idx="37">
                  <c:v>20.0</c:v>
                </c:pt>
                <c:pt idx="38">
                  <c:v>30.91</c:v>
                </c:pt>
                <c:pt idx="39">
                  <c:v>21.27</c:v>
                </c:pt>
                <c:pt idx="40">
                  <c:v>26.57</c:v>
                </c:pt>
                <c:pt idx="41">
                  <c:v>25.9</c:v>
                </c:pt>
                <c:pt idx="42">
                  <c:v>32.56</c:v>
                </c:pt>
                <c:pt idx="43">
                  <c:v>42.44</c:v>
                </c:pt>
                <c:pt idx="44">
                  <c:v>18.32</c:v>
                </c:pt>
                <c:pt idx="45">
                  <c:v>27.67</c:v>
                </c:pt>
                <c:pt idx="46">
                  <c:v>20.26</c:v>
                </c:pt>
                <c:pt idx="47">
                  <c:v>0.0</c:v>
                </c:pt>
                <c:pt idx="48">
                  <c:v>27.46</c:v>
                </c:pt>
                <c:pt idx="49">
                  <c:v>25.6</c:v>
                </c:pt>
                <c:pt idx="50">
                  <c:v>7.98</c:v>
                </c:pt>
                <c:pt idx="51">
                  <c:v>25.54</c:v>
                </c:pt>
                <c:pt idx="52">
                  <c:v>47.28</c:v>
                </c:pt>
                <c:pt idx="53">
                  <c:v>11.8</c:v>
                </c:pt>
                <c:pt idx="54">
                  <c:v>22.56</c:v>
                </c:pt>
                <c:pt idx="55">
                  <c:v>26.39</c:v>
                </c:pt>
                <c:pt idx="56">
                  <c:v>22.49</c:v>
                </c:pt>
                <c:pt idx="57">
                  <c:v>35.13</c:v>
                </c:pt>
                <c:pt idx="58">
                  <c:v>34.72</c:v>
                </c:pt>
                <c:pt idx="59">
                  <c:v>39.26</c:v>
                </c:pt>
                <c:pt idx="60">
                  <c:v>40.25</c:v>
                </c:pt>
                <c:pt idx="61">
                  <c:v>24.17</c:v>
                </c:pt>
                <c:pt idx="62">
                  <c:v>14.56</c:v>
                </c:pt>
                <c:pt idx="63">
                  <c:v>30.74</c:v>
                </c:pt>
                <c:pt idx="64">
                  <c:v>18.94</c:v>
                </c:pt>
                <c:pt idx="65">
                  <c:v>11.82</c:v>
                </c:pt>
                <c:pt idx="66">
                  <c:v>20.41</c:v>
                </c:pt>
                <c:pt idx="67">
                  <c:v>26.45</c:v>
                </c:pt>
                <c:pt idx="68">
                  <c:v>30.43</c:v>
                </c:pt>
                <c:pt idx="69">
                  <c:v>28.86</c:v>
                </c:pt>
                <c:pt idx="70">
                  <c:v>10.23</c:v>
                </c:pt>
                <c:pt idx="71">
                  <c:v>14.94</c:v>
                </c:pt>
                <c:pt idx="72">
                  <c:v>17.71</c:v>
                </c:pt>
                <c:pt idx="73">
                  <c:v>19.82</c:v>
                </c:pt>
                <c:pt idx="74">
                  <c:v>26.78</c:v>
                </c:pt>
                <c:pt idx="75">
                  <c:v>46.67</c:v>
                </c:pt>
                <c:pt idx="76">
                  <c:v>39.92</c:v>
                </c:pt>
                <c:pt idx="77">
                  <c:v>24.6</c:v>
                </c:pt>
                <c:pt idx="78">
                  <c:v>23.4</c:v>
                </c:pt>
                <c:pt idx="79">
                  <c:v>19.68</c:v>
                </c:pt>
                <c:pt idx="80">
                  <c:v>35.37</c:v>
                </c:pt>
                <c:pt idx="81">
                  <c:v>17.56</c:v>
                </c:pt>
                <c:pt idx="82">
                  <c:v>25.0</c:v>
                </c:pt>
                <c:pt idx="83">
                  <c:v>17.84</c:v>
                </c:pt>
                <c:pt idx="84">
                  <c:v>14.22</c:v>
                </c:pt>
                <c:pt idx="85">
                  <c:v>46.51</c:v>
                </c:pt>
                <c:pt idx="86">
                  <c:v>46.63</c:v>
                </c:pt>
                <c:pt idx="87">
                  <c:v>40.0</c:v>
                </c:pt>
                <c:pt idx="88">
                  <c:v>27.87</c:v>
                </c:pt>
                <c:pt idx="89">
                  <c:v>35.48</c:v>
                </c:pt>
                <c:pt idx="90">
                  <c:v>18.46</c:v>
                </c:pt>
                <c:pt idx="91">
                  <c:v>27.27</c:v>
                </c:pt>
                <c:pt idx="92">
                  <c:v>23.12</c:v>
                </c:pt>
                <c:pt idx="93">
                  <c:v>33.52</c:v>
                </c:pt>
                <c:pt idx="94">
                  <c:v>34.44</c:v>
                </c:pt>
                <c:pt idx="95">
                  <c:v>3.74</c:v>
                </c:pt>
                <c:pt idx="96">
                  <c:v>24.72</c:v>
                </c:pt>
                <c:pt idx="97">
                  <c:v>23.91</c:v>
                </c:pt>
                <c:pt idx="98">
                  <c:v>25.0</c:v>
                </c:pt>
                <c:pt idx="99">
                  <c:v>29.97</c:v>
                </c:pt>
                <c:pt idx="100">
                  <c:v>38.33</c:v>
                </c:pt>
                <c:pt idx="101">
                  <c:v>19.64</c:v>
                </c:pt>
                <c:pt idx="102">
                  <c:v>28.59</c:v>
                </c:pt>
                <c:pt idx="103">
                  <c:v>29.17</c:v>
                </c:pt>
                <c:pt idx="104">
                  <c:v>30.46</c:v>
                </c:pt>
                <c:pt idx="105">
                  <c:v>29.71</c:v>
                </c:pt>
                <c:pt idx="106">
                  <c:v>32.28</c:v>
                </c:pt>
                <c:pt idx="107">
                  <c:v>35.56</c:v>
                </c:pt>
                <c:pt idx="108">
                  <c:v>25.58</c:v>
                </c:pt>
                <c:pt idx="109">
                  <c:v>18.14</c:v>
                </c:pt>
                <c:pt idx="110">
                  <c:v>25.44</c:v>
                </c:pt>
                <c:pt idx="111">
                  <c:v>21.43</c:v>
                </c:pt>
                <c:pt idx="112">
                  <c:v>26.88</c:v>
                </c:pt>
                <c:pt idx="113">
                  <c:v>17.59</c:v>
                </c:pt>
                <c:pt idx="114">
                  <c:v>23.98</c:v>
                </c:pt>
                <c:pt idx="115">
                  <c:v>52.17</c:v>
                </c:pt>
                <c:pt idx="116">
                  <c:v>33.03</c:v>
                </c:pt>
                <c:pt idx="117">
                  <c:v>16.58</c:v>
                </c:pt>
                <c:pt idx="118">
                  <c:v>23.68</c:v>
                </c:pt>
                <c:pt idx="119">
                  <c:v>34.76</c:v>
                </c:pt>
                <c:pt idx="120">
                  <c:v>30.07</c:v>
                </c:pt>
                <c:pt idx="121">
                  <c:v>18.16</c:v>
                </c:pt>
                <c:pt idx="122">
                  <c:v>29.19</c:v>
                </c:pt>
                <c:pt idx="123">
                  <c:v>21.32</c:v>
                </c:pt>
                <c:pt idx="124">
                  <c:v>13.94</c:v>
                </c:pt>
                <c:pt idx="125">
                  <c:v>14.88</c:v>
                </c:pt>
                <c:pt idx="127">
                  <c:v>27.37285714285715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931704"/>
        <c:axId val="2118938552"/>
      </c:scatterChart>
      <c:valAx>
        <c:axId val="2118931704"/>
        <c:scaling>
          <c:logBase val="10.0"/>
          <c:orientation val="minMax"/>
          <c:min val="1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LOCs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8938552"/>
        <c:crosses val="autoZero"/>
        <c:crossBetween val="midCat"/>
      </c:valAx>
      <c:valAx>
        <c:axId val="21189385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Nullitis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89317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Hoja1!$H$2</c:f>
              <c:strCache>
                <c:ptCount val="1"/>
                <c:pt idx="0">
                  <c:v>average nullitis</c:v>
                </c:pt>
              </c:strCache>
            </c:strRef>
          </c:tx>
          <c:invertIfNegative val="0"/>
          <c:cat>
            <c:strRef>
              <c:f>Hoja1!$G$3:$G$8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&gt; 5</c:v>
                </c:pt>
              </c:strCache>
            </c:strRef>
          </c:cat>
          <c:val>
            <c:numRef>
              <c:f>Hoja1!$H$3:$H$8</c:f>
              <c:numCache>
                <c:formatCode>General</c:formatCode>
                <c:ptCount val="6"/>
                <c:pt idx="0">
                  <c:v>26.24636363636364</c:v>
                </c:pt>
                <c:pt idx="1">
                  <c:v>30.15266666666667</c:v>
                </c:pt>
                <c:pt idx="2">
                  <c:v>28.63166666666666</c:v>
                </c:pt>
                <c:pt idx="3">
                  <c:v>25.20275862068965</c:v>
                </c:pt>
                <c:pt idx="4">
                  <c:v>25.13285714285714</c:v>
                </c:pt>
                <c:pt idx="5">
                  <c:v>31.19444444444444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1851992"/>
        <c:axId val="2121854712"/>
      </c:barChart>
      <c:catAx>
        <c:axId val="2121851992"/>
        <c:scaling>
          <c:orientation val="minMax"/>
        </c:scaling>
        <c:delete val="0"/>
        <c:axPos val="b"/>
        <c:majorTickMark val="out"/>
        <c:minorTickMark val="none"/>
        <c:tickLblPos val="nextTo"/>
        <c:crossAx val="2121854712"/>
        <c:crosses val="autoZero"/>
        <c:auto val="1"/>
        <c:lblAlgn val="ctr"/>
        <c:lblOffset val="100"/>
        <c:noMultiLvlLbl val="0"/>
      </c:catAx>
      <c:valAx>
        <c:axId val="2121854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18519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areaChart>
        <c:grouping val="standard"/>
        <c:varyColors val="0"/>
        <c:ser>
          <c:idx val="1"/>
          <c:order val="0"/>
          <c:cat>
            <c:strRef>
              <c:f>Hoja1!$G$37:$G$50</c:f>
              <c:strCache>
                <c:ptCount val="1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&gt;= 65</c:v>
                </c:pt>
              </c:strCache>
            </c:strRef>
          </c:cat>
          <c:val>
            <c:numRef>
              <c:f>Hoja1!$H$37:$H$50</c:f>
              <c:numCache>
                <c:formatCode>General</c:formatCode>
                <c:ptCount val="14"/>
                <c:pt idx="0">
                  <c:v>2.0</c:v>
                </c:pt>
                <c:pt idx="1">
                  <c:v>1.0</c:v>
                </c:pt>
                <c:pt idx="2">
                  <c:v>5.0</c:v>
                </c:pt>
                <c:pt idx="3">
                  <c:v>9.0</c:v>
                </c:pt>
                <c:pt idx="4">
                  <c:v>25.0</c:v>
                </c:pt>
                <c:pt idx="5">
                  <c:v>31.0</c:v>
                </c:pt>
                <c:pt idx="6">
                  <c:v>19.0</c:v>
                </c:pt>
                <c:pt idx="7">
                  <c:v>16.0</c:v>
                </c:pt>
                <c:pt idx="8">
                  <c:v>9.0</c:v>
                </c:pt>
                <c:pt idx="9">
                  <c:v>4.0</c:v>
                </c:pt>
                <c:pt idx="10">
                  <c:v>3.0</c:v>
                </c:pt>
                <c:pt idx="11">
                  <c:v>0.0</c:v>
                </c:pt>
                <c:pt idx="12">
                  <c:v>0.0</c:v>
                </c:pt>
                <c:pt idx="13">
                  <c:v>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1880440"/>
        <c:axId val="2121883160"/>
      </c:areaChart>
      <c:catAx>
        <c:axId val="2121880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1883160"/>
        <c:crosses val="autoZero"/>
        <c:auto val="1"/>
        <c:lblAlgn val="ctr"/>
        <c:lblOffset val="100"/>
        <c:noMultiLvlLbl val="0"/>
      </c:catAx>
      <c:valAx>
        <c:axId val="2121883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1880440"/>
        <c:crosses val="autoZero"/>
        <c:crossBetween val="midCat"/>
      </c:valAx>
    </c:plotArea>
    <c:plotVisOnly val="1"/>
    <c:dispBlanksAs val="zero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16</xdr:row>
      <xdr:rowOff>107950</xdr:rowOff>
    </xdr:from>
    <xdr:to>
      <xdr:col>13</xdr:col>
      <xdr:colOff>228600</xdr:colOff>
      <xdr:row>33</xdr:row>
      <xdr:rowOff>12700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546100</xdr:colOff>
      <xdr:row>0</xdr:row>
      <xdr:rowOff>107950</xdr:rowOff>
    </xdr:from>
    <xdr:to>
      <xdr:col>13</xdr:col>
      <xdr:colOff>279400</xdr:colOff>
      <xdr:row>12</xdr:row>
      <xdr:rowOff>25400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495300</xdr:colOff>
      <xdr:row>39</xdr:row>
      <xdr:rowOff>127000</xdr:rowOff>
    </xdr:from>
    <xdr:to>
      <xdr:col>14</xdr:col>
      <xdr:colOff>254000</xdr:colOff>
      <xdr:row>54</xdr:row>
      <xdr:rowOff>152400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repostats" connectionId="1" autoFormatId="0" applyNumberFormats="0" applyBorderFormats="0" applyFontFormats="1" applyPatternFormats="1" applyAlignmentFormats="0" applyWidthHeightFormats="0"/>
</file>

<file path=xl/tables/table1.xml><?xml version="1.0" encoding="utf-8"?>
<table xmlns="http://schemas.openxmlformats.org/spreadsheetml/2006/main" id="1" name="Data" displayName="Data" ref="B1:E127" totalsRowShown="0">
  <autoFilter ref="B1:E127"/>
  <tableColumns count="4">
    <tableColumn id="1" name="repo" dataDxfId="0">
      <calculatedColumnFormula>RIGHT(A2,LEN(A2)-FIND("/",A2))</calculatedColumnFormula>
    </tableColumn>
    <tableColumn id="2" name="locs"/>
    <tableColumn id="3" name="years"/>
    <tableColumn id="4" name="nullitis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Relationship Id="rId3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9"/>
  <sheetViews>
    <sheetView tabSelected="1" topLeftCell="A35" workbookViewId="0">
      <selection activeCell="N35" sqref="N35"/>
    </sheetView>
  </sheetViews>
  <sheetFormatPr baseColWidth="10" defaultRowHeight="15" x14ac:dyDescent="0"/>
  <cols>
    <col min="1" max="1" width="36.1640625" bestFit="1" customWidth="1"/>
    <col min="2" max="2" width="36.1640625" customWidth="1"/>
    <col min="3" max="3" width="7.1640625" bestFit="1" customWidth="1"/>
    <col min="4" max="4" width="8" customWidth="1"/>
    <col min="5" max="5" width="9.5" bestFit="1" customWidth="1"/>
    <col min="7" max="7" width="3.5" customWidth="1"/>
    <col min="8" max="8" width="13.5" bestFit="1" customWidth="1"/>
  </cols>
  <sheetData>
    <row r="1" spans="1:8">
      <c r="A1" t="s">
        <v>0</v>
      </c>
      <c r="B1" t="s">
        <v>0</v>
      </c>
      <c r="C1" t="s">
        <v>1</v>
      </c>
      <c r="D1" t="s">
        <v>2</v>
      </c>
      <c r="E1" t="s">
        <v>3</v>
      </c>
      <c r="F1" t="s">
        <v>132</v>
      </c>
    </row>
    <row r="2" spans="1:8">
      <c r="A2" t="s">
        <v>4</v>
      </c>
      <c r="B2" t="str">
        <f t="shared" ref="B2:B33" si="0">RIGHT(A2,LEN(A2)-FIND("/",A2))</f>
        <v>acra</v>
      </c>
      <c r="C2">
        <v>4702</v>
      </c>
      <c r="D2">
        <v>3</v>
      </c>
      <c r="E2">
        <v>36.74</v>
      </c>
      <c r="F2">
        <f>ROUND(Data[[#This Row],[nullitis]]/5, 0)*5</f>
        <v>35</v>
      </c>
      <c r="G2" t="s">
        <v>2</v>
      </c>
      <c r="H2" t="s">
        <v>131</v>
      </c>
    </row>
    <row r="3" spans="1:8">
      <c r="A3" t="s">
        <v>5</v>
      </c>
      <c r="B3" t="str">
        <f t="shared" si="0"/>
        <v>ActionBarSherlock</v>
      </c>
      <c r="C3">
        <v>25178</v>
      </c>
      <c r="D3">
        <v>2</v>
      </c>
      <c r="E3">
        <v>36.909999999999997</v>
      </c>
      <c r="F3">
        <f>ROUND(Data[[#This Row],[nullitis]]/5, 0)*5</f>
        <v>35</v>
      </c>
      <c r="G3">
        <v>0</v>
      </c>
      <c r="H3">
        <f>AVERAGEIF(Data[years],G3,Data[nullitis])</f>
        <v>26.246363636363636</v>
      </c>
    </row>
    <row r="4" spans="1:8">
      <c r="A4" t="s">
        <v>6</v>
      </c>
      <c r="B4" t="str">
        <f t="shared" si="0"/>
        <v>ActiveAndroid</v>
      </c>
      <c r="C4">
        <v>1994</v>
      </c>
      <c r="D4">
        <v>2</v>
      </c>
      <c r="E4">
        <v>24.7</v>
      </c>
      <c r="F4">
        <f>ROUND(Data[[#This Row],[nullitis]]/5, 0)*5</f>
        <v>25</v>
      </c>
      <c r="G4">
        <v>1</v>
      </c>
      <c r="H4">
        <f>AVERAGEIF(Data[years],G4,Data[nullitis])</f>
        <v>30.152666666666669</v>
      </c>
    </row>
    <row r="5" spans="1:8">
      <c r="A5" t="s">
        <v>7</v>
      </c>
      <c r="B5" t="str">
        <f t="shared" si="0"/>
        <v>AndEngine</v>
      </c>
      <c r="C5">
        <v>34114</v>
      </c>
      <c r="D5">
        <v>3</v>
      </c>
      <c r="E5">
        <v>21.47</v>
      </c>
      <c r="F5">
        <f>ROUND(Data[[#This Row],[nullitis]]/5, 0)*5</f>
        <v>20</v>
      </c>
      <c r="G5">
        <v>2</v>
      </c>
      <c r="H5">
        <f>AVERAGEIF(Data[years],G5,Data[nullitis])</f>
        <v>28.631666666666664</v>
      </c>
    </row>
    <row r="6" spans="1:8">
      <c r="A6" t="s">
        <v>8</v>
      </c>
      <c r="B6" t="str">
        <f t="shared" si="0"/>
        <v>android</v>
      </c>
      <c r="C6">
        <v>19041</v>
      </c>
      <c r="D6">
        <v>1</v>
      </c>
      <c r="E6">
        <v>40.17</v>
      </c>
      <c r="F6">
        <f>ROUND(Data[[#This Row],[nullitis]]/5, 0)*5</f>
        <v>40</v>
      </c>
      <c r="G6">
        <v>3</v>
      </c>
      <c r="H6">
        <f>AVERAGEIF(Data[years],G6,Data[nullitis])</f>
        <v>25.202758620689654</v>
      </c>
    </row>
    <row r="7" spans="1:8">
      <c r="A7" t="s">
        <v>9</v>
      </c>
      <c r="B7" t="str">
        <f t="shared" si="0"/>
        <v>android-async-http</v>
      </c>
      <c r="C7">
        <v>1383</v>
      </c>
      <c r="D7">
        <v>2</v>
      </c>
      <c r="E7">
        <v>38.68</v>
      </c>
      <c r="F7">
        <f>ROUND(Data[[#This Row],[nullitis]]/5, 0)*5</f>
        <v>40</v>
      </c>
      <c r="G7">
        <v>4</v>
      </c>
      <c r="H7">
        <f>AVERAGEIF(Data[years],G7,Data[nullitis])</f>
        <v>25.132857142857144</v>
      </c>
    </row>
    <row r="8" spans="1:8">
      <c r="A8" t="s">
        <v>10</v>
      </c>
      <c r="B8" t="str">
        <f t="shared" si="0"/>
        <v>Android-PullToRefresh</v>
      </c>
      <c r="C8">
        <v>3583</v>
      </c>
      <c r="D8">
        <v>1</v>
      </c>
      <c r="E8">
        <v>26.79</v>
      </c>
      <c r="F8">
        <f>ROUND(Data[[#This Row],[nullitis]]/5, 0)*5</f>
        <v>25</v>
      </c>
      <c r="G8" t="s">
        <v>130</v>
      </c>
      <c r="H8">
        <f>AVERAGEIF(Data[years],G8,Data[nullitis])</f>
        <v>31.194444444444443</v>
      </c>
    </row>
    <row r="9" spans="1:8">
      <c r="A9" t="s">
        <v>11</v>
      </c>
      <c r="B9" t="str">
        <f t="shared" si="0"/>
        <v>Android-Universal-Image-Loader</v>
      </c>
      <c r="C9">
        <v>4861</v>
      </c>
      <c r="D9">
        <v>1</v>
      </c>
      <c r="E9">
        <v>40</v>
      </c>
      <c r="F9">
        <f>ROUND(Data[[#This Row],[nullitis]]/5, 0)*5</f>
        <v>40</v>
      </c>
    </row>
    <row r="10" spans="1:8">
      <c r="A10" t="s">
        <v>12</v>
      </c>
      <c r="B10" t="str">
        <f t="shared" si="0"/>
        <v>Android-ViewPagerIndicator</v>
      </c>
      <c r="C10">
        <v>3072</v>
      </c>
      <c r="D10">
        <v>1</v>
      </c>
      <c r="E10">
        <v>31.2</v>
      </c>
      <c r="F10">
        <f>ROUND(Data[[#This Row],[nullitis]]/5, 0)*5</f>
        <v>30</v>
      </c>
    </row>
    <row r="11" spans="1:8">
      <c r="A11" t="s">
        <v>13</v>
      </c>
      <c r="B11" t="str">
        <f t="shared" si="0"/>
        <v>android_page_curl</v>
      </c>
      <c r="C11">
        <v>1595</v>
      </c>
      <c r="D11">
        <v>2</v>
      </c>
      <c r="E11">
        <v>8.67</v>
      </c>
      <c r="F11">
        <f>ROUND(Data[[#This Row],[nullitis]]/5, 0)*5</f>
        <v>10</v>
      </c>
    </row>
    <row r="12" spans="1:8">
      <c r="A12" t="s">
        <v>14</v>
      </c>
      <c r="B12" t="str">
        <f t="shared" si="0"/>
        <v>androidannotations</v>
      </c>
      <c r="C12">
        <v>21253</v>
      </c>
      <c r="D12">
        <v>2</v>
      </c>
      <c r="E12">
        <v>23.23</v>
      </c>
      <c r="F12">
        <f>ROUND(Data[[#This Row],[nullitis]]/5, 0)*5</f>
        <v>25</v>
      </c>
    </row>
    <row r="13" spans="1:8">
      <c r="A13" t="s">
        <v>15</v>
      </c>
      <c r="B13" t="str">
        <f t="shared" si="0"/>
        <v>AndroidAsync</v>
      </c>
      <c r="C13">
        <v>12586</v>
      </c>
      <c r="D13">
        <v>0</v>
      </c>
      <c r="E13">
        <v>30.75</v>
      </c>
      <c r="F13">
        <f>ROUND(Data[[#This Row],[nullitis]]/5, 0)*5</f>
        <v>30</v>
      </c>
    </row>
    <row r="14" spans="1:8">
      <c r="A14" t="s">
        <v>16</v>
      </c>
      <c r="B14" t="str">
        <f t="shared" si="0"/>
        <v>AndroidBillingLibrary</v>
      </c>
      <c r="C14">
        <v>2639</v>
      </c>
      <c r="D14">
        <v>2</v>
      </c>
      <c r="E14">
        <v>30.17</v>
      </c>
      <c r="F14">
        <f>ROUND(Data[[#This Row],[nullitis]]/5, 0)*5</f>
        <v>30</v>
      </c>
    </row>
    <row r="15" spans="1:8">
      <c r="A15" t="s">
        <v>17</v>
      </c>
      <c r="B15" t="str">
        <f t="shared" si="0"/>
        <v>androidquery</v>
      </c>
      <c r="C15">
        <v>11244</v>
      </c>
      <c r="D15">
        <v>2</v>
      </c>
      <c r="E15">
        <v>47.94</v>
      </c>
      <c r="F15">
        <f>ROUND(Data[[#This Row],[nullitis]]/5, 0)*5</f>
        <v>50</v>
      </c>
    </row>
    <row r="16" spans="1:8">
      <c r="A16" t="s">
        <v>18</v>
      </c>
      <c r="B16" t="str">
        <f t="shared" si="0"/>
        <v>ansj_seg</v>
      </c>
      <c r="C16">
        <v>4582</v>
      </c>
      <c r="D16">
        <v>0</v>
      </c>
      <c r="E16">
        <v>28.76</v>
      </c>
      <c r="F16">
        <f>ROUND(Data[[#This Row],[nullitis]]/5, 0)*5</f>
        <v>30</v>
      </c>
    </row>
    <row r="17" spans="1:6">
      <c r="A17" t="s">
        <v>19</v>
      </c>
      <c r="B17" t="str">
        <f t="shared" si="0"/>
        <v>Argo</v>
      </c>
      <c r="C17">
        <v>11330</v>
      </c>
      <c r="D17">
        <v>0</v>
      </c>
      <c r="E17">
        <v>25.29</v>
      </c>
      <c r="F17">
        <f>ROUND(Data[[#This Row],[nullitis]]/5, 0)*5</f>
        <v>25</v>
      </c>
    </row>
    <row r="18" spans="1:6">
      <c r="A18" t="s">
        <v>20</v>
      </c>
      <c r="B18" t="str">
        <f t="shared" si="0"/>
        <v>astrid</v>
      </c>
      <c r="C18">
        <v>147573</v>
      </c>
      <c r="D18">
        <v>3</v>
      </c>
      <c r="E18">
        <v>29.66</v>
      </c>
      <c r="F18">
        <f>ROUND(Data[[#This Row],[nullitis]]/5, 0)*5</f>
        <v>30</v>
      </c>
    </row>
    <row r="19" spans="1:6">
      <c r="A19" t="s">
        <v>21</v>
      </c>
      <c r="B19" t="str">
        <f t="shared" si="0"/>
        <v>astyanax</v>
      </c>
      <c r="C19">
        <v>37528</v>
      </c>
      <c r="D19">
        <v>1</v>
      </c>
      <c r="E19">
        <v>33.979999999999997</v>
      </c>
      <c r="F19">
        <f>ROUND(Data[[#This Row],[nullitis]]/5, 0)*5</f>
        <v>35</v>
      </c>
    </row>
    <row r="20" spans="1:6">
      <c r="A20" t="s">
        <v>22</v>
      </c>
      <c r="B20" t="str">
        <f t="shared" si="0"/>
        <v>atmosphere</v>
      </c>
      <c r="C20">
        <v>33586</v>
      </c>
      <c r="D20">
        <v>3</v>
      </c>
      <c r="E20">
        <v>37.299999999999997</v>
      </c>
      <c r="F20">
        <f>ROUND(Data[[#This Row],[nullitis]]/5, 0)*5</f>
        <v>35</v>
      </c>
    </row>
    <row r="21" spans="1:6">
      <c r="A21" t="s">
        <v>23</v>
      </c>
      <c r="B21" t="str">
        <f t="shared" si="0"/>
        <v>aws-sdk-java</v>
      </c>
      <c r="C21">
        <v>361316</v>
      </c>
      <c r="D21">
        <v>3</v>
      </c>
      <c r="E21">
        <v>63.95</v>
      </c>
      <c r="F21">
        <f>ROUND(Data[[#This Row],[nullitis]]/5, 0)*5</f>
        <v>65</v>
      </c>
    </row>
    <row r="22" spans="1:6">
      <c r="A22" t="s">
        <v>24</v>
      </c>
      <c r="B22" t="str">
        <f t="shared" si="0"/>
        <v>bateman</v>
      </c>
      <c r="C22">
        <v>2622</v>
      </c>
      <c r="D22">
        <v>0</v>
      </c>
      <c r="E22">
        <v>0.96</v>
      </c>
      <c r="F22">
        <f>ROUND(Data[[#This Row],[nullitis]]/5, 0)*5</f>
        <v>0</v>
      </c>
    </row>
    <row r="23" spans="1:6">
      <c r="A23" t="s">
        <v>25</v>
      </c>
      <c r="B23" t="str">
        <f t="shared" si="0"/>
        <v>blueprints</v>
      </c>
      <c r="C23">
        <v>31593</v>
      </c>
      <c r="D23">
        <v>3</v>
      </c>
      <c r="E23">
        <v>19.440000000000001</v>
      </c>
      <c r="F23">
        <f>ROUND(Data[[#This Row],[nullitis]]/5, 0)*5</f>
        <v>20</v>
      </c>
    </row>
    <row r="24" spans="1:6">
      <c r="A24" t="s">
        <v>26</v>
      </c>
      <c r="B24" t="str">
        <f t="shared" si="0"/>
        <v>BuildCraft</v>
      </c>
      <c r="C24">
        <v>35223</v>
      </c>
      <c r="D24">
        <v>1</v>
      </c>
      <c r="E24">
        <v>21.45</v>
      </c>
      <c r="F24">
        <f>ROUND(Data[[#This Row],[nullitis]]/5, 0)*5</f>
        <v>20</v>
      </c>
    </row>
    <row r="25" spans="1:6">
      <c r="A25" t="s">
        <v>27</v>
      </c>
      <c r="B25" t="str">
        <f t="shared" si="0"/>
        <v>Bukkit</v>
      </c>
      <c r="C25">
        <v>29874</v>
      </c>
      <c r="D25">
        <v>2</v>
      </c>
      <c r="E25">
        <v>24.34</v>
      </c>
      <c r="F25">
        <f>ROUND(Data[[#This Row],[nullitis]]/5, 0)*5</f>
        <v>25</v>
      </c>
    </row>
    <row r="26" spans="1:6">
      <c r="A26" t="s">
        <v>28</v>
      </c>
      <c r="B26" t="str">
        <f t="shared" si="0"/>
        <v>cassandra</v>
      </c>
      <c r="C26">
        <v>119617</v>
      </c>
      <c r="D26">
        <v>4</v>
      </c>
      <c r="E26">
        <v>21.23</v>
      </c>
      <c r="F26">
        <f>ROUND(Data[[#This Row],[nullitis]]/5, 0)*5</f>
        <v>20</v>
      </c>
    </row>
    <row r="27" spans="1:6">
      <c r="A27" t="s">
        <v>29</v>
      </c>
      <c r="B27" t="str">
        <f t="shared" si="0"/>
        <v>cleo</v>
      </c>
      <c r="C27">
        <v>13922</v>
      </c>
      <c r="D27">
        <v>1</v>
      </c>
      <c r="E27">
        <v>24.31</v>
      </c>
      <c r="F27">
        <f>ROUND(Data[[#This Row],[nullitis]]/5, 0)*5</f>
        <v>25</v>
      </c>
    </row>
    <row r="28" spans="1:6">
      <c r="A28" t="s">
        <v>30</v>
      </c>
      <c r="B28" t="str">
        <f t="shared" si="0"/>
        <v>clojure</v>
      </c>
      <c r="C28">
        <v>37310</v>
      </c>
      <c r="D28">
        <v>7</v>
      </c>
      <c r="E28">
        <v>25.47</v>
      </c>
      <c r="F28">
        <f>ROUND(Data[[#This Row],[nullitis]]/5, 0)*5</f>
        <v>25</v>
      </c>
    </row>
    <row r="29" spans="1:6">
      <c r="A29" t="s">
        <v>31</v>
      </c>
      <c r="B29" t="str">
        <f t="shared" si="0"/>
        <v>cocos2d</v>
      </c>
      <c r="C29">
        <v>51744</v>
      </c>
      <c r="D29">
        <v>3</v>
      </c>
      <c r="E29">
        <v>13.84</v>
      </c>
      <c r="F29">
        <f>ROUND(Data[[#This Row],[nullitis]]/5, 0)*5</f>
        <v>15</v>
      </c>
    </row>
    <row r="30" spans="1:6">
      <c r="A30" t="s">
        <v>32</v>
      </c>
      <c r="B30" t="str">
        <f t="shared" si="0"/>
        <v>commafeed</v>
      </c>
      <c r="C30">
        <v>8936</v>
      </c>
      <c r="D30">
        <v>0</v>
      </c>
      <c r="E30">
        <v>35.26</v>
      </c>
      <c r="F30">
        <f>ROUND(Data[[#This Row],[nullitis]]/5, 0)*5</f>
        <v>35</v>
      </c>
    </row>
    <row r="31" spans="1:6">
      <c r="A31" t="s">
        <v>33</v>
      </c>
      <c r="B31" t="str">
        <f t="shared" si="0"/>
        <v>commons</v>
      </c>
      <c r="C31">
        <v>39936</v>
      </c>
      <c r="D31">
        <v>4</v>
      </c>
      <c r="E31">
        <v>17.36</v>
      </c>
      <c r="F31">
        <f>ROUND(Data[[#This Row],[nullitis]]/5, 0)*5</f>
        <v>15</v>
      </c>
    </row>
    <row r="32" spans="1:6">
      <c r="A32" t="s">
        <v>34</v>
      </c>
      <c r="B32" t="str">
        <f t="shared" si="0"/>
        <v>community</v>
      </c>
      <c r="C32">
        <v>0</v>
      </c>
      <c r="D32">
        <v>6</v>
      </c>
      <c r="E32">
        <v>100</v>
      </c>
      <c r="F32">
        <f>ROUND(Data[[#This Row],[nullitis]]/5, 0)*5</f>
        <v>100</v>
      </c>
    </row>
    <row r="33" spans="1:8">
      <c r="A33" t="s">
        <v>35</v>
      </c>
      <c r="B33" t="str">
        <f t="shared" si="0"/>
        <v>config</v>
      </c>
      <c r="C33">
        <v>8403</v>
      </c>
      <c r="D33">
        <v>1</v>
      </c>
      <c r="E33">
        <v>21.43</v>
      </c>
      <c r="F33">
        <f>ROUND(Data[[#This Row],[nullitis]]/5, 0)*5</f>
        <v>20</v>
      </c>
    </row>
    <row r="34" spans="1:8">
      <c r="A34" t="s">
        <v>36</v>
      </c>
      <c r="B34" t="str">
        <f t="shared" ref="B34:B65" si="1">RIGHT(A34,LEN(A34)-FIND("/",A34))</f>
        <v>CraftBukkit</v>
      </c>
      <c r="C34">
        <v>64803</v>
      </c>
      <c r="D34">
        <v>2</v>
      </c>
      <c r="E34">
        <v>16.079999999999998</v>
      </c>
      <c r="F34">
        <f>ROUND(Data[[#This Row],[nullitis]]/5, 0)*5</f>
        <v>15</v>
      </c>
    </row>
    <row r="35" spans="1:8">
      <c r="A35" t="s">
        <v>37</v>
      </c>
      <c r="B35" t="str">
        <f t="shared" si="1"/>
        <v>Crouton</v>
      </c>
      <c r="C35">
        <v>1249</v>
      </c>
      <c r="D35">
        <v>0</v>
      </c>
      <c r="E35">
        <v>48.61</v>
      </c>
      <c r="F35">
        <f>ROUND(Data[[#This Row],[nullitis]]/5, 0)*5</f>
        <v>50</v>
      </c>
    </row>
    <row r="36" spans="1:8">
      <c r="A36" t="s">
        <v>38</v>
      </c>
      <c r="B36" t="str">
        <f t="shared" si="1"/>
        <v>cssembed</v>
      </c>
      <c r="C36">
        <v>1744</v>
      </c>
      <c r="D36">
        <v>3</v>
      </c>
      <c r="E36">
        <v>20</v>
      </c>
      <c r="F36">
        <f>ROUND(Data[[#This Row],[nullitis]]/5, 0)*5</f>
        <v>20</v>
      </c>
    </row>
    <row r="37" spans="1:8">
      <c r="A37" t="s">
        <v>39</v>
      </c>
      <c r="B37" t="str">
        <f t="shared" si="1"/>
        <v>curator</v>
      </c>
      <c r="C37">
        <v>2226</v>
      </c>
      <c r="D37">
        <v>1</v>
      </c>
      <c r="E37">
        <v>33.33</v>
      </c>
      <c r="F37">
        <f>ROUND(Data[[#This Row],[nullitis]]/5, 0)*5</f>
        <v>35</v>
      </c>
      <c r="G37">
        <v>0</v>
      </c>
      <c r="H37">
        <f>COUNTIF($F$2:$F$127, G37)</f>
        <v>2</v>
      </c>
    </row>
    <row r="38" spans="1:8">
      <c r="A38" t="s">
        <v>40</v>
      </c>
      <c r="B38" t="str">
        <f t="shared" si="1"/>
        <v>dagger</v>
      </c>
      <c r="C38">
        <v>6335</v>
      </c>
      <c r="D38">
        <v>1</v>
      </c>
      <c r="E38">
        <v>25.83</v>
      </c>
      <c r="F38">
        <f>ROUND(Data[[#This Row],[nullitis]]/5, 0)*5</f>
        <v>25</v>
      </c>
      <c r="G38">
        <v>5</v>
      </c>
      <c r="H38">
        <f t="shared" ref="H38:H49" si="2">COUNTIF($F$2:$F$127, G38)</f>
        <v>1</v>
      </c>
    </row>
    <row r="39" spans="1:8">
      <c r="A39" t="s">
        <v>41</v>
      </c>
      <c r="B39" t="str">
        <f t="shared" si="1"/>
        <v>DiskLruCache</v>
      </c>
      <c r="C39">
        <v>1720</v>
      </c>
      <c r="D39">
        <v>1</v>
      </c>
      <c r="E39">
        <v>20</v>
      </c>
      <c r="F39">
        <f>ROUND(Data[[#This Row],[nullitis]]/5, 0)*5</f>
        <v>20</v>
      </c>
      <c r="G39">
        <v>10</v>
      </c>
      <c r="H39">
        <f t="shared" si="2"/>
        <v>5</v>
      </c>
    </row>
    <row r="40" spans="1:8">
      <c r="A40" t="s">
        <v>42</v>
      </c>
      <c r="B40" t="str">
        <f t="shared" si="1"/>
        <v>dropwizard</v>
      </c>
      <c r="C40">
        <v>16143</v>
      </c>
      <c r="D40">
        <v>2</v>
      </c>
      <c r="E40">
        <v>30.91</v>
      </c>
      <c r="F40">
        <f>ROUND(Data[[#This Row],[nullitis]]/5, 0)*5</f>
        <v>30</v>
      </c>
      <c r="G40">
        <v>15</v>
      </c>
      <c r="H40">
        <f t="shared" si="2"/>
        <v>9</v>
      </c>
    </row>
    <row r="41" spans="1:8">
      <c r="A41" t="s">
        <v>43</v>
      </c>
      <c r="B41" t="str">
        <f t="shared" si="1"/>
        <v>druid</v>
      </c>
      <c r="C41">
        <v>162887</v>
      </c>
      <c r="D41">
        <v>2</v>
      </c>
      <c r="E41">
        <v>21.27</v>
      </c>
      <c r="F41">
        <f>ROUND(Data[[#This Row],[nullitis]]/5, 0)*5</f>
        <v>20</v>
      </c>
      <c r="G41">
        <v>20</v>
      </c>
      <c r="H41">
        <f t="shared" si="2"/>
        <v>25</v>
      </c>
    </row>
    <row r="42" spans="1:8">
      <c r="A42" t="s">
        <v>44</v>
      </c>
      <c r="B42" t="str">
        <f t="shared" si="1"/>
        <v>elasticsearch</v>
      </c>
      <c r="C42">
        <v>271597</v>
      </c>
      <c r="D42">
        <v>3</v>
      </c>
      <c r="E42">
        <v>26.57</v>
      </c>
      <c r="F42">
        <f>ROUND(Data[[#This Row],[nullitis]]/5, 0)*5</f>
        <v>25</v>
      </c>
      <c r="G42">
        <v>25</v>
      </c>
      <c r="H42">
        <f t="shared" si="2"/>
        <v>31</v>
      </c>
    </row>
    <row r="43" spans="1:8">
      <c r="A43" t="s">
        <v>45</v>
      </c>
      <c r="B43" t="str">
        <f t="shared" si="1"/>
        <v>erjang</v>
      </c>
      <c r="C43">
        <v>44649</v>
      </c>
      <c r="D43">
        <v>3</v>
      </c>
      <c r="E43">
        <v>25.9</v>
      </c>
      <c r="F43">
        <f>ROUND(Data[[#This Row],[nullitis]]/5, 0)*5</f>
        <v>25</v>
      </c>
      <c r="G43">
        <v>30</v>
      </c>
      <c r="H43">
        <f t="shared" si="2"/>
        <v>19</v>
      </c>
    </row>
    <row r="44" spans="1:8">
      <c r="A44" t="s">
        <v>46</v>
      </c>
      <c r="B44" t="str">
        <f t="shared" si="1"/>
        <v>EventBus</v>
      </c>
      <c r="C44">
        <v>2849</v>
      </c>
      <c r="D44">
        <v>0</v>
      </c>
      <c r="E44">
        <v>32.56</v>
      </c>
      <c r="F44">
        <f>ROUND(Data[[#This Row],[nullitis]]/5, 0)*5</f>
        <v>35</v>
      </c>
      <c r="G44">
        <v>35</v>
      </c>
      <c r="H44">
        <f t="shared" si="2"/>
        <v>16</v>
      </c>
    </row>
    <row r="45" spans="1:8">
      <c r="A45" t="s">
        <v>47</v>
      </c>
      <c r="B45" t="str">
        <f t="shared" si="1"/>
        <v>facebook-android-sdk</v>
      </c>
      <c r="C45">
        <v>25544</v>
      </c>
      <c r="D45">
        <v>3</v>
      </c>
      <c r="E45">
        <v>42.44</v>
      </c>
      <c r="F45">
        <f>ROUND(Data[[#This Row],[nullitis]]/5, 0)*5</f>
        <v>40</v>
      </c>
      <c r="G45">
        <v>40</v>
      </c>
      <c r="H45">
        <f t="shared" si="2"/>
        <v>9</v>
      </c>
    </row>
    <row r="46" spans="1:8">
      <c r="A46" t="s">
        <v>48</v>
      </c>
      <c r="B46" t="str">
        <f t="shared" si="1"/>
        <v>fastjson</v>
      </c>
      <c r="C46">
        <v>69480</v>
      </c>
      <c r="D46">
        <v>1</v>
      </c>
      <c r="E46">
        <v>18.32</v>
      </c>
      <c r="F46">
        <f>ROUND(Data[[#This Row],[nullitis]]/5, 0)*5</f>
        <v>20</v>
      </c>
      <c r="G46">
        <v>45</v>
      </c>
      <c r="H46">
        <f t="shared" si="2"/>
        <v>4</v>
      </c>
    </row>
    <row r="47" spans="1:8">
      <c r="A47" t="s">
        <v>49</v>
      </c>
      <c r="B47" t="str">
        <f t="shared" si="1"/>
        <v>FBReaderJ</v>
      </c>
      <c r="C47">
        <v>53522</v>
      </c>
      <c r="D47">
        <v>5</v>
      </c>
      <c r="E47">
        <v>27.67</v>
      </c>
      <c r="F47">
        <f>ROUND(Data[[#This Row],[nullitis]]/5, 0)*5</f>
        <v>30</v>
      </c>
      <c r="G47">
        <v>50</v>
      </c>
      <c r="H47">
        <f t="shared" si="2"/>
        <v>3</v>
      </c>
    </row>
    <row r="48" spans="1:8">
      <c r="A48" t="s">
        <v>50</v>
      </c>
      <c r="B48" t="str">
        <f t="shared" si="1"/>
        <v>fitnesse</v>
      </c>
      <c r="C48">
        <v>64452</v>
      </c>
      <c r="D48">
        <v>8</v>
      </c>
      <c r="E48">
        <v>20.260000000000002</v>
      </c>
      <c r="F48">
        <f>ROUND(Data[[#This Row],[nullitis]]/5, 0)*5</f>
        <v>20</v>
      </c>
      <c r="G48">
        <v>55</v>
      </c>
      <c r="H48">
        <f t="shared" si="2"/>
        <v>0</v>
      </c>
    </row>
    <row r="49" spans="1:8">
      <c r="A49" t="s">
        <v>51</v>
      </c>
      <c r="B49" t="str">
        <f t="shared" si="1"/>
        <v>FizzBuzzEnterpriseEdition</v>
      </c>
      <c r="C49">
        <v>510</v>
      </c>
      <c r="D49">
        <v>0</v>
      </c>
      <c r="E49">
        <v>0</v>
      </c>
      <c r="F49">
        <f>ROUND(Data[[#This Row],[nullitis]]/5, 0)*5</f>
        <v>0</v>
      </c>
      <c r="G49">
        <v>60</v>
      </c>
      <c r="H49">
        <f t="shared" si="2"/>
        <v>0</v>
      </c>
    </row>
    <row r="50" spans="1:8">
      <c r="A50" t="s">
        <v>52</v>
      </c>
      <c r="B50" t="str">
        <f t="shared" si="1"/>
        <v>flume</v>
      </c>
      <c r="C50">
        <v>55124</v>
      </c>
      <c r="D50">
        <v>3</v>
      </c>
      <c r="E50">
        <v>27.46</v>
      </c>
      <c r="F50">
        <f>ROUND(Data[[#This Row],[nullitis]]/5, 0)*5</f>
        <v>25</v>
      </c>
      <c r="G50" t="s">
        <v>133</v>
      </c>
      <c r="H50">
        <f>COUNTIF($F$2:$F$127, "&gt;= 65")</f>
        <v>2</v>
      </c>
    </row>
    <row r="51" spans="1:8">
      <c r="A51" t="s">
        <v>53</v>
      </c>
      <c r="B51" t="str">
        <f t="shared" si="1"/>
        <v>gephi</v>
      </c>
      <c r="C51">
        <v>118052</v>
      </c>
      <c r="D51">
        <v>4</v>
      </c>
      <c r="E51">
        <v>25.6</v>
      </c>
      <c r="F51">
        <f>ROUND(Data[[#This Row],[nullitis]]/5, 0)*5</f>
        <v>25</v>
      </c>
    </row>
    <row r="52" spans="1:8">
      <c r="A52" t="s">
        <v>54</v>
      </c>
      <c r="B52" t="str">
        <f t="shared" si="1"/>
        <v>gifsockets</v>
      </c>
      <c r="C52">
        <v>1328</v>
      </c>
      <c r="D52">
        <v>0</v>
      </c>
      <c r="E52">
        <v>7.98</v>
      </c>
      <c r="F52">
        <f>ROUND(Data[[#This Row],[nullitis]]/5, 0)*5</f>
        <v>10</v>
      </c>
    </row>
    <row r="53" spans="1:8">
      <c r="A53" t="s">
        <v>55</v>
      </c>
      <c r="B53" t="str">
        <f t="shared" si="1"/>
        <v>gradle</v>
      </c>
      <c r="C53">
        <v>153164</v>
      </c>
      <c r="D53">
        <v>5</v>
      </c>
      <c r="E53">
        <v>25.54</v>
      </c>
      <c r="F53">
        <f>ROUND(Data[[#This Row],[nullitis]]/5, 0)*5</f>
        <v>25</v>
      </c>
    </row>
    <row r="54" spans="1:8">
      <c r="A54" t="s">
        <v>56</v>
      </c>
      <c r="B54" t="str">
        <f t="shared" si="1"/>
        <v>greenDAO</v>
      </c>
      <c r="C54">
        <v>14325</v>
      </c>
      <c r="D54">
        <v>1</v>
      </c>
      <c r="E54">
        <v>47.28</v>
      </c>
      <c r="F54">
        <f>ROUND(Data[[#This Row],[nullitis]]/5, 0)*5</f>
        <v>45</v>
      </c>
    </row>
    <row r="55" spans="1:8">
      <c r="A55" t="s">
        <v>57</v>
      </c>
      <c r="B55" t="str">
        <f t="shared" si="1"/>
        <v>gremlin</v>
      </c>
      <c r="C55">
        <v>4559</v>
      </c>
      <c r="D55">
        <v>3</v>
      </c>
      <c r="E55">
        <v>11.8</v>
      </c>
      <c r="F55">
        <f>ROUND(Data[[#This Row],[nullitis]]/5, 0)*5</f>
        <v>10</v>
      </c>
    </row>
    <row r="56" spans="1:8">
      <c r="A56" t="s">
        <v>58</v>
      </c>
      <c r="B56" t="str">
        <f t="shared" si="1"/>
        <v>h2o</v>
      </c>
      <c r="C56">
        <v>44664</v>
      </c>
      <c r="D56">
        <v>0</v>
      </c>
      <c r="E56">
        <v>22.56</v>
      </c>
      <c r="F56">
        <f>ROUND(Data[[#This Row],[nullitis]]/5, 0)*5</f>
        <v>25</v>
      </c>
    </row>
    <row r="57" spans="1:8">
      <c r="A57" t="s">
        <v>59</v>
      </c>
      <c r="B57" t="str">
        <f t="shared" si="1"/>
        <v>hazelcast</v>
      </c>
      <c r="C57">
        <v>96058</v>
      </c>
      <c r="D57">
        <v>4</v>
      </c>
      <c r="E57">
        <v>26.39</v>
      </c>
      <c r="F57">
        <f>ROUND(Data[[#This Row],[nullitis]]/5, 0)*5</f>
        <v>25</v>
      </c>
    </row>
    <row r="58" spans="1:8">
      <c r="A58" t="s">
        <v>60</v>
      </c>
      <c r="B58" t="str">
        <f t="shared" si="1"/>
        <v>hbase</v>
      </c>
      <c r="C58">
        <v>254979</v>
      </c>
      <c r="D58">
        <v>6</v>
      </c>
      <c r="E58">
        <v>22.49</v>
      </c>
      <c r="F58">
        <f>ROUND(Data[[#This Row],[nullitis]]/5, 0)*5</f>
        <v>20</v>
      </c>
    </row>
    <row r="59" spans="1:8">
      <c r="A59" t="s">
        <v>61</v>
      </c>
      <c r="B59" t="str">
        <f t="shared" si="1"/>
        <v>HoloEverywhere</v>
      </c>
      <c r="C59">
        <v>39527</v>
      </c>
      <c r="D59">
        <v>1</v>
      </c>
      <c r="E59">
        <v>35.130000000000003</v>
      </c>
      <c r="F59">
        <f>ROUND(Data[[#This Row],[nullitis]]/5, 0)*5</f>
        <v>35</v>
      </c>
    </row>
    <row r="60" spans="1:8">
      <c r="A60" t="s">
        <v>62</v>
      </c>
      <c r="B60" t="str">
        <f t="shared" si="1"/>
        <v>Hystrix</v>
      </c>
      <c r="C60">
        <v>14316</v>
      </c>
      <c r="D60">
        <v>1</v>
      </c>
      <c r="E60">
        <v>34.72</v>
      </c>
      <c r="F60">
        <f>ROUND(Data[[#This Row],[nullitis]]/5, 0)*5</f>
        <v>35</v>
      </c>
    </row>
    <row r="61" spans="1:8">
      <c r="A61" t="s">
        <v>63</v>
      </c>
      <c r="B61" t="str">
        <f t="shared" si="1"/>
        <v>ignition</v>
      </c>
      <c r="C61">
        <v>5038</v>
      </c>
      <c r="D61">
        <v>1</v>
      </c>
      <c r="E61">
        <v>39.26</v>
      </c>
      <c r="F61">
        <f>ROUND(Data[[#This Row],[nullitis]]/5, 0)*5</f>
        <v>40</v>
      </c>
    </row>
    <row r="62" spans="1:8">
      <c r="A62" t="s">
        <v>64</v>
      </c>
      <c r="B62" t="str">
        <f t="shared" si="1"/>
        <v>ImageLoader</v>
      </c>
      <c r="C62">
        <v>3816</v>
      </c>
      <c r="D62">
        <v>1</v>
      </c>
      <c r="E62">
        <v>40.25</v>
      </c>
      <c r="F62">
        <f>ROUND(Data[[#This Row],[nullitis]]/5, 0)*5</f>
        <v>40</v>
      </c>
    </row>
    <row r="63" spans="1:8">
      <c r="A63" t="s">
        <v>65</v>
      </c>
      <c r="B63" t="str">
        <f t="shared" si="1"/>
        <v>impala</v>
      </c>
      <c r="C63">
        <v>445660</v>
      </c>
      <c r="D63">
        <v>0</v>
      </c>
      <c r="E63">
        <v>24.17</v>
      </c>
      <c r="F63">
        <f>ROUND(Data[[#This Row],[nullitis]]/5, 0)*5</f>
        <v>25</v>
      </c>
    </row>
    <row r="64" spans="1:8">
      <c r="A64" t="s">
        <v>66</v>
      </c>
      <c r="B64" t="str">
        <f t="shared" si="1"/>
        <v>jedis</v>
      </c>
      <c r="C64">
        <v>13564</v>
      </c>
      <c r="D64">
        <v>3</v>
      </c>
      <c r="E64">
        <v>14.56</v>
      </c>
      <c r="F64">
        <f>ROUND(Data[[#This Row],[nullitis]]/5, 0)*5</f>
        <v>15</v>
      </c>
    </row>
    <row r="65" spans="1:6">
      <c r="A65" t="s">
        <v>67</v>
      </c>
      <c r="B65" t="str">
        <f t="shared" si="1"/>
        <v>jenkins</v>
      </c>
      <c r="C65">
        <v>107950</v>
      </c>
      <c r="D65">
        <v>6</v>
      </c>
      <c r="E65">
        <v>30.74</v>
      </c>
      <c r="F65">
        <f>ROUND(Data[[#This Row],[nullitis]]/5, 0)*5</f>
        <v>30</v>
      </c>
    </row>
    <row r="66" spans="1:6">
      <c r="A66" t="s">
        <v>68</v>
      </c>
      <c r="B66" t="str">
        <f t="shared" ref="B66:B97" si="3">RIGHT(A66,LEN(A66)-FIND("/",A66))</f>
        <v>jna</v>
      </c>
      <c r="C66">
        <v>43957</v>
      </c>
      <c r="D66">
        <v>6</v>
      </c>
      <c r="E66">
        <v>18.940000000000001</v>
      </c>
      <c r="F66">
        <f>ROUND(Data[[#This Row],[nullitis]]/5, 0)*5</f>
        <v>20</v>
      </c>
    </row>
    <row r="67" spans="1:6">
      <c r="A67" t="s">
        <v>69</v>
      </c>
      <c r="B67" t="str">
        <f t="shared" si="3"/>
        <v>jsoup</v>
      </c>
      <c r="C67">
        <v>13192</v>
      </c>
      <c r="D67">
        <v>3</v>
      </c>
      <c r="E67">
        <v>11.82</v>
      </c>
      <c r="F67">
        <f>ROUND(Data[[#This Row],[nullitis]]/5, 0)*5</f>
        <v>10</v>
      </c>
    </row>
    <row r="68" spans="1:6">
      <c r="A68" t="s">
        <v>70</v>
      </c>
      <c r="B68" t="str">
        <f t="shared" si="3"/>
        <v>junit</v>
      </c>
      <c r="C68">
        <v>23180</v>
      </c>
      <c r="D68">
        <v>12</v>
      </c>
      <c r="E68">
        <v>20.41</v>
      </c>
      <c r="F68">
        <f>ROUND(Data[[#This Row],[nullitis]]/5, 0)*5</f>
        <v>20</v>
      </c>
    </row>
    <row r="69" spans="1:6">
      <c r="A69" t="s">
        <v>71</v>
      </c>
      <c r="B69" t="str">
        <f t="shared" si="3"/>
        <v>kotlin</v>
      </c>
      <c r="C69">
        <v>190354</v>
      </c>
      <c r="D69">
        <v>2</v>
      </c>
      <c r="E69">
        <v>26.45</v>
      </c>
      <c r="F69">
        <f>ROUND(Data[[#This Row],[nullitis]]/5, 0)*5</f>
        <v>25</v>
      </c>
    </row>
    <row r="70" spans="1:6">
      <c r="A70" t="s">
        <v>72</v>
      </c>
      <c r="B70" t="str">
        <f t="shared" si="3"/>
        <v>LazyList</v>
      </c>
      <c r="C70">
        <v>460</v>
      </c>
      <c r="D70">
        <v>2</v>
      </c>
      <c r="E70">
        <v>30.43</v>
      </c>
      <c r="F70">
        <f>ROUND(Data[[#This Row],[nullitis]]/5, 0)*5</f>
        <v>30</v>
      </c>
    </row>
    <row r="71" spans="1:6">
      <c r="A71" t="s">
        <v>73</v>
      </c>
      <c r="B71" t="str">
        <f t="shared" si="3"/>
        <v>lombok</v>
      </c>
      <c r="C71">
        <v>34085</v>
      </c>
      <c r="D71">
        <v>4</v>
      </c>
      <c r="E71">
        <v>28.86</v>
      </c>
      <c r="F71">
        <f>ROUND(Data[[#This Row],[nullitis]]/5, 0)*5</f>
        <v>30</v>
      </c>
    </row>
    <row r="72" spans="1:6">
      <c r="A72" t="s">
        <v>74</v>
      </c>
      <c r="B72" t="str">
        <f t="shared" si="3"/>
        <v>mahout</v>
      </c>
      <c r="C72">
        <v>122068</v>
      </c>
      <c r="D72">
        <v>5</v>
      </c>
      <c r="E72">
        <v>10.23</v>
      </c>
      <c r="F72">
        <f>ROUND(Data[[#This Row],[nullitis]]/5, 0)*5</f>
        <v>10</v>
      </c>
    </row>
    <row r="73" spans="1:6">
      <c r="A73" t="s">
        <v>75</v>
      </c>
      <c r="B73" t="str">
        <f t="shared" si="3"/>
        <v>MapDB</v>
      </c>
      <c r="C73">
        <v>43008</v>
      </c>
      <c r="D73">
        <v>0</v>
      </c>
      <c r="E73">
        <v>14.94</v>
      </c>
      <c r="F73">
        <f>ROUND(Data[[#This Row],[nullitis]]/5, 0)*5</f>
        <v>15</v>
      </c>
    </row>
    <row r="74" spans="1:6">
      <c r="A74" t="s">
        <v>76</v>
      </c>
      <c r="B74" t="str">
        <f t="shared" si="3"/>
        <v>metrics</v>
      </c>
      <c r="C74">
        <v>11229</v>
      </c>
      <c r="D74">
        <v>3</v>
      </c>
      <c r="E74">
        <v>17.71</v>
      </c>
      <c r="F74">
        <f>ROUND(Data[[#This Row],[nullitis]]/5, 0)*5</f>
        <v>20</v>
      </c>
    </row>
    <row r="75" spans="1:6">
      <c r="A75" t="s">
        <v>77</v>
      </c>
      <c r="B75" t="str">
        <f t="shared" si="3"/>
        <v>MinecraftForge</v>
      </c>
      <c r="C75">
        <v>13286</v>
      </c>
      <c r="D75">
        <v>1</v>
      </c>
      <c r="E75">
        <v>19.82</v>
      </c>
      <c r="F75">
        <f>ROUND(Data[[#This Row],[nullitis]]/5, 0)*5</f>
        <v>20</v>
      </c>
    </row>
    <row r="76" spans="1:6">
      <c r="A76" t="s">
        <v>78</v>
      </c>
      <c r="B76" t="str">
        <f t="shared" si="3"/>
        <v>netty</v>
      </c>
      <c r="C76">
        <v>87636</v>
      </c>
      <c r="D76">
        <v>4</v>
      </c>
      <c r="E76">
        <v>26.78</v>
      </c>
      <c r="F76">
        <f>ROUND(Data[[#This Row],[nullitis]]/5, 0)*5</f>
        <v>25</v>
      </c>
    </row>
    <row r="77" spans="1:6">
      <c r="A77" t="s">
        <v>79</v>
      </c>
      <c r="B77" t="str">
        <f t="shared" si="3"/>
        <v>NewQuickAction</v>
      </c>
      <c r="C77">
        <v>587</v>
      </c>
      <c r="D77">
        <v>2</v>
      </c>
      <c r="E77">
        <v>46.67</v>
      </c>
      <c r="F77">
        <f>ROUND(Data[[#This Row],[nullitis]]/5, 0)*5</f>
        <v>45</v>
      </c>
    </row>
    <row r="78" spans="1:6">
      <c r="A78" t="s">
        <v>80</v>
      </c>
      <c r="B78" t="str">
        <f t="shared" si="3"/>
        <v>NineOldAndroids</v>
      </c>
      <c r="C78">
        <v>6436</v>
      </c>
      <c r="D78">
        <v>1</v>
      </c>
      <c r="E78">
        <v>39.92</v>
      </c>
      <c r="F78">
        <f>ROUND(Data[[#This Row],[nullitis]]/5, 0)*5</f>
        <v>40</v>
      </c>
    </row>
    <row r="79" spans="1:6">
      <c r="A79" t="s">
        <v>81</v>
      </c>
      <c r="B79" t="str">
        <f t="shared" si="3"/>
        <v>okhttp</v>
      </c>
      <c r="C79">
        <v>15134</v>
      </c>
      <c r="D79">
        <v>0</v>
      </c>
      <c r="E79">
        <v>24.6</v>
      </c>
      <c r="F79">
        <f>ROUND(Data[[#This Row],[nullitis]]/5, 0)*5</f>
        <v>25</v>
      </c>
    </row>
    <row r="80" spans="1:6">
      <c r="A80" t="s">
        <v>82</v>
      </c>
      <c r="B80" t="str">
        <f t="shared" si="3"/>
        <v>OpenRefine</v>
      </c>
      <c r="C80">
        <v>49588</v>
      </c>
      <c r="D80">
        <v>3</v>
      </c>
      <c r="E80">
        <v>23.4</v>
      </c>
      <c r="F80">
        <f>ROUND(Data[[#This Row],[nullitis]]/5, 0)*5</f>
        <v>25</v>
      </c>
    </row>
    <row r="81" spans="1:6">
      <c r="A81" t="s">
        <v>83</v>
      </c>
      <c r="B81" t="str">
        <f t="shared" si="3"/>
        <v>opentsdb</v>
      </c>
      <c r="C81">
        <v>11008</v>
      </c>
      <c r="D81">
        <v>3</v>
      </c>
      <c r="E81">
        <v>19.68</v>
      </c>
      <c r="F81">
        <f>ROUND(Data[[#This Row],[nullitis]]/5, 0)*5</f>
        <v>20</v>
      </c>
    </row>
    <row r="82" spans="1:6">
      <c r="A82" t="s">
        <v>84</v>
      </c>
      <c r="B82" t="str">
        <f t="shared" si="3"/>
        <v>otto</v>
      </c>
      <c r="C82">
        <v>1691</v>
      </c>
      <c r="D82">
        <v>1</v>
      </c>
      <c r="E82">
        <v>35.369999999999997</v>
      </c>
      <c r="F82">
        <f>ROUND(Data[[#This Row],[nullitis]]/5, 0)*5</f>
        <v>35</v>
      </c>
    </row>
    <row r="83" spans="1:6">
      <c r="A83" t="s">
        <v>85</v>
      </c>
      <c r="B83" t="str">
        <f t="shared" si="3"/>
        <v>pad</v>
      </c>
      <c r="C83">
        <v>70032</v>
      </c>
      <c r="D83">
        <v>3</v>
      </c>
      <c r="E83">
        <v>17.559999999999999</v>
      </c>
      <c r="F83">
        <f>ROUND(Data[[#This Row],[nullitis]]/5, 0)*5</f>
        <v>20</v>
      </c>
    </row>
    <row r="84" spans="1:6">
      <c r="A84" t="s">
        <v>86</v>
      </c>
      <c r="B84" t="str">
        <f t="shared" si="3"/>
        <v>PagerSlidingTabStrip</v>
      </c>
      <c r="C84">
        <v>711</v>
      </c>
      <c r="D84">
        <v>0</v>
      </c>
      <c r="E84">
        <v>25</v>
      </c>
      <c r="F84">
        <f>ROUND(Data[[#This Row],[nullitis]]/5, 0)*5</f>
        <v>25</v>
      </c>
    </row>
    <row r="85" spans="1:6">
      <c r="A85" t="s">
        <v>87</v>
      </c>
      <c r="B85" t="str">
        <f t="shared" si="3"/>
        <v>parboiled</v>
      </c>
      <c r="C85">
        <v>16926</v>
      </c>
      <c r="D85">
        <v>3</v>
      </c>
      <c r="E85">
        <v>17.84</v>
      </c>
      <c r="F85">
        <f>ROUND(Data[[#This Row],[nullitis]]/5, 0)*5</f>
        <v>20</v>
      </c>
    </row>
    <row r="86" spans="1:6">
      <c r="A86" t="s">
        <v>88</v>
      </c>
      <c r="B86" t="str">
        <f t="shared" si="3"/>
        <v>phonegap-plugins</v>
      </c>
      <c r="C86">
        <v>75556</v>
      </c>
      <c r="D86">
        <v>3</v>
      </c>
      <c r="E86">
        <v>14.22</v>
      </c>
      <c r="F86">
        <f>ROUND(Data[[#This Row],[nullitis]]/5, 0)*5</f>
        <v>15</v>
      </c>
    </row>
    <row r="87" spans="1:6">
      <c r="A87" t="s">
        <v>89</v>
      </c>
      <c r="B87" t="str">
        <f t="shared" si="3"/>
        <v>PhotoView</v>
      </c>
      <c r="C87">
        <v>1235</v>
      </c>
      <c r="D87">
        <v>0</v>
      </c>
      <c r="E87">
        <v>46.51</v>
      </c>
      <c r="F87">
        <f>ROUND(Data[[#This Row],[nullitis]]/5, 0)*5</f>
        <v>45</v>
      </c>
    </row>
    <row r="88" spans="1:6">
      <c r="A88" t="s">
        <v>90</v>
      </c>
      <c r="B88" t="str">
        <f t="shared" si="3"/>
        <v>picasso</v>
      </c>
      <c r="C88">
        <v>4199</v>
      </c>
      <c r="D88">
        <v>0</v>
      </c>
      <c r="E88">
        <v>46.63</v>
      </c>
      <c r="F88">
        <f>ROUND(Data[[#This Row],[nullitis]]/5, 0)*5</f>
        <v>45</v>
      </c>
    </row>
    <row r="89" spans="1:6">
      <c r="A89" t="s">
        <v>91</v>
      </c>
      <c r="B89" t="str">
        <f t="shared" si="3"/>
        <v>Polaris</v>
      </c>
      <c r="C89">
        <v>1630</v>
      </c>
      <c r="D89">
        <v>0</v>
      </c>
      <c r="E89">
        <v>40</v>
      </c>
      <c r="F89">
        <f>ROUND(Data[[#This Row],[nullitis]]/5, 0)*5</f>
        <v>40</v>
      </c>
    </row>
    <row r="90" spans="1:6">
      <c r="A90" t="s">
        <v>92</v>
      </c>
      <c r="B90" t="str">
        <f t="shared" si="3"/>
        <v>reactor</v>
      </c>
      <c r="C90">
        <v>12266</v>
      </c>
      <c r="D90">
        <v>0</v>
      </c>
      <c r="E90">
        <v>27.87</v>
      </c>
      <c r="F90">
        <f>ROUND(Data[[#This Row],[nullitis]]/5, 0)*5</f>
        <v>30</v>
      </c>
    </row>
    <row r="91" spans="1:6">
      <c r="A91" t="s">
        <v>93</v>
      </c>
      <c r="B91" t="str">
        <f t="shared" si="3"/>
        <v>retrofit</v>
      </c>
      <c r="C91">
        <v>4620</v>
      </c>
      <c r="D91">
        <v>2</v>
      </c>
      <c r="E91">
        <v>35.479999999999997</v>
      </c>
      <c r="F91">
        <f>ROUND(Data[[#This Row],[nullitis]]/5, 0)*5</f>
        <v>35</v>
      </c>
    </row>
    <row r="92" spans="1:6">
      <c r="A92" t="s">
        <v>94</v>
      </c>
      <c r="B92" t="str">
        <f t="shared" si="3"/>
        <v>rhino</v>
      </c>
      <c r="C92">
        <v>81966</v>
      </c>
      <c r="D92">
        <v>14</v>
      </c>
      <c r="E92">
        <v>18.46</v>
      </c>
      <c r="F92">
        <f>ROUND(Data[[#This Row],[nullitis]]/5, 0)*5</f>
        <v>20</v>
      </c>
    </row>
    <row r="93" spans="1:6">
      <c r="A93" t="s">
        <v>95</v>
      </c>
      <c r="B93" t="str">
        <f t="shared" si="3"/>
        <v>RibbonMenu</v>
      </c>
      <c r="C93">
        <v>350</v>
      </c>
      <c r="D93">
        <v>1</v>
      </c>
      <c r="E93">
        <v>27.27</v>
      </c>
      <c r="F93">
        <f>ROUND(Data[[#This Row],[nullitis]]/5, 0)*5</f>
        <v>25</v>
      </c>
    </row>
    <row r="94" spans="1:6">
      <c r="A94" t="s">
        <v>96</v>
      </c>
      <c r="B94" t="str">
        <f t="shared" si="3"/>
        <v>roboguice</v>
      </c>
      <c r="C94">
        <v>5504</v>
      </c>
      <c r="D94">
        <v>3</v>
      </c>
      <c r="E94">
        <v>23.12</v>
      </c>
      <c r="F94">
        <f>ROUND(Data[[#This Row],[nullitis]]/5, 0)*5</f>
        <v>25</v>
      </c>
    </row>
    <row r="95" spans="1:6">
      <c r="A95" t="s">
        <v>97</v>
      </c>
      <c r="B95" t="str">
        <f t="shared" si="3"/>
        <v>robolectric</v>
      </c>
      <c r="C95">
        <v>60658</v>
      </c>
      <c r="D95">
        <v>3</v>
      </c>
      <c r="E95">
        <v>33.520000000000003</v>
      </c>
      <c r="F95">
        <f>ROUND(Data[[#This Row],[nullitis]]/5, 0)*5</f>
        <v>35</v>
      </c>
    </row>
    <row r="96" spans="1:6">
      <c r="A96" t="s">
        <v>98</v>
      </c>
      <c r="B96" t="str">
        <f t="shared" si="3"/>
        <v>robotium</v>
      </c>
      <c r="C96">
        <v>4273</v>
      </c>
      <c r="D96">
        <v>3</v>
      </c>
      <c r="E96">
        <v>34.44</v>
      </c>
      <c r="F96">
        <f>ROUND(Data[[#This Row],[nullitis]]/5, 0)*5</f>
        <v>35</v>
      </c>
    </row>
    <row r="97" spans="1:6">
      <c r="A97" t="s">
        <v>99</v>
      </c>
      <c r="B97" t="str">
        <f t="shared" si="3"/>
        <v>rootbeer1</v>
      </c>
      <c r="C97">
        <v>27097</v>
      </c>
      <c r="D97">
        <v>0</v>
      </c>
      <c r="E97">
        <v>3.74</v>
      </c>
      <c r="F97">
        <f>ROUND(Data[[#This Row],[nullitis]]/5, 0)*5</f>
        <v>5</v>
      </c>
    </row>
    <row r="98" spans="1:6">
      <c r="A98" t="s">
        <v>100</v>
      </c>
      <c r="B98" t="str">
        <f t="shared" ref="B98:B127" si="4">RIGHT(A98,LEN(A98)-FIND("/",A98))</f>
        <v>rstudio</v>
      </c>
      <c r="C98">
        <v>102169</v>
      </c>
      <c r="D98">
        <v>2</v>
      </c>
      <c r="E98">
        <v>24.72</v>
      </c>
      <c r="F98">
        <f>ROUND(Data[[#This Row],[nullitis]]/5, 0)*5</f>
        <v>25</v>
      </c>
    </row>
    <row r="99" spans="1:6">
      <c r="A99" t="s">
        <v>101</v>
      </c>
      <c r="B99" t="str">
        <f t="shared" si="4"/>
        <v>RxJava</v>
      </c>
      <c r="C99">
        <v>14112</v>
      </c>
      <c r="D99">
        <v>1</v>
      </c>
      <c r="E99">
        <v>23.91</v>
      </c>
      <c r="F99">
        <f>ROUND(Data[[#This Row],[nullitis]]/5, 0)*5</f>
        <v>25</v>
      </c>
    </row>
    <row r="100" spans="1:6">
      <c r="A100" t="s">
        <v>102</v>
      </c>
      <c r="B100" t="str">
        <f t="shared" si="4"/>
        <v>scribe-java</v>
      </c>
      <c r="C100">
        <v>5192</v>
      </c>
      <c r="D100">
        <v>2</v>
      </c>
      <c r="E100">
        <v>25</v>
      </c>
      <c r="F100">
        <f>ROUND(Data[[#This Row],[nullitis]]/5, 0)*5</f>
        <v>25</v>
      </c>
    </row>
    <row r="101" spans="1:6">
      <c r="A101" t="s">
        <v>103</v>
      </c>
      <c r="B101" t="str">
        <f t="shared" si="4"/>
        <v>sensei</v>
      </c>
      <c r="C101">
        <v>38587</v>
      </c>
      <c r="D101">
        <v>3</v>
      </c>
      <c r="E101">
        <v>29.97</v>
      </c>
      <c r="F101">
        <f>ROUND(Data[[#This Row],[nullitis]]/5, 0)*5</f>
        <v>30</v>
      </c>
    </row>
    <row r="102" spans="1:6">
      <c r="A102" t="s">
        <v>104</v>
      </c>
      <c r="B102" t="str">
        <f t="shared" si="4"/>
        <v>ShowcaseView</v>
      </c>
      <c r="C102">
        <v>981</v>
      </c>
      <c r="D102">
        <v>0</v>
      </c>
      <c r="E102">
        <v>38.33</v>
      </c>
      <c r="F102">
        <f>ROUND(Data[[#This Row],[nullitis]]/5, 0)*5</f>
        <v>40</v>
      </c>
    </row>
    <row r="103" spans="1:6">
      <c r="A103" t="s">
        <v>105</v>
      </c>
      <c r="B103" t="str">
        <f t="shared" si="4"/>
        <v>sikuli</v>
      </c>
      <c r="C103">
        <v>35912</v>
      </c>
      <c r="D103">
        <v>3</v>
      </c>
      <c r="E103">
        <v>19.64</v>
      </c>
      <c r="F103">
        <f>ROUND(Data[[#This Row],[nullitis]]/5, 0)*5</f>
        <v>20</v>
      </c>
    </row>
    <row r="104" spans="1:6">
      <c r="A104" t="s">
        <v>106</v>
      </c>
      <c r="B104" t="str">
        <f t="shared" si="4"/>
        <v>SimianArmy</v>
      </c>
      <c r="C104">
        <v>13090</v>
      </c>
      <c r="D104">
        <v>1</v>
      </c>
      <c r="E104">
        <v>28.59</v>
      </c>
      <c r="F104">
        <f>ROUND(Data[[#This Row],[nullitis]]/5, 0)*5</f>
        <v>30</v>
      </c>
    </row>
    <row r="105" spans="1:6">
      <c r="A105" t="s">
        <v>107</v>
      </c>
      <c r="B105" t="str">
        <f t="shared" si="4"/>
        <v>SlidingMenu</v>
      </c>
      <c r="C105">
        <v>3206</v>
      </c>
      <c r="D105">
        <v>1</v>
      </c>
      <c r="E105">
        <v>29.17</v>
      </c>
      <c r="F105">
        <f>ROUND(Data[[#This Row],[nullitis]]/5, 0)*5</f>
        <v>30</v>
      </c>
    </row>
    <row r="106" spans="1:6">
      <c r="A106" t="s">
        <v>108</v>
      </c>
      <c r="B106" t="str">
        <f t="shared" si="4"/>
        <v>spark</v>
      </c>
      <c r="C106">
        <v>3878</v>
      </c>
      <c r="D106">
        <v>2</v>
      </c>
      <c r="E106">
        <v>30.46</v>
      </c>
      <c r="F106">
        <f>ROUND(Data[[#This Row],[nullitis]]/5, 0)*5</f>
        <v>30</v>
      </c>
    </row>
    <row r="107" spans="1:6">
      <c r="A107" t="s">
        <v>109</v>
      </c>
      <c r="B107" t="str">
        <f t="shared" si="4"/>
        <v>spring-framework</v>
      </c>
      <c r="C107">
        <v>402914</v>
      </c>
      <c r="D107">
        <v>4</v>
      </c>
      <c r="E107">
        <v>29.71</v>
      </c>
      <c r="F107">
        <f>ROUND(Data[[#This Row],[nullitis]]/5, 0)*5</f>
        <v>30</v>
      </c>
    </row>
    <row r="108" spans="1:6">
      <c r="A108" t="s">
        <v>110</v>
      </c>
      <c r="B108" t="str">
        <f t="shared" si="4"/>
        <v>springside4</v>
      </c>
      <c r="C108">
        <v>10557</v>
      </c>
      <c r="D108">
        <v>1</v>
      </c>
      <c r="E108">
        <v>32.28</v>
      </c>
      <c r="F108">
        <f>ROUND(Data[[#This Row],[nullitis]]/5, 0)*5</f>
        <v>30</v>
      </c>
    </row>
    <row r="109" spans="1:6">
      <c r="A109" t="s">
        <v>111</v>
      </c>
      <c r="B109" t="str">
        <f t="shared" si="4"/>
        <v>StickyListHeaders</v>
      </c>
      <c r="C109">
        <v>1075</v>
      </c>
      <c r="D109">
        <v>1</v>
      </c>
      <c r="E109">
        <v>35.56</v>
      </c>
      <c r="F109">
        <f>ROUND(Data[[#This Row],[nullitis]]/5, 0)*5</f>
        <v>35</v>
      </c>
    </row>
    <row r="110" spans="1:6">
      <c r="A110" t="s">
        <v>112</v>
      </c>
      <c r="B110" t="str">
        <f t="shared" si="4"/>
        <v>storm</v>
      </c>
      <c r="C110">
        <v>19329</v>
      </c>
      <c r="D110">
        <v>1</v>
      </c>
      <c r="E110">
        <v>25.58</v>
      </c>
      <c r="F110">
        <f>ROUND(Data[[#This Row],[nullitis]]/5, 0)*5</f>
        <v>25</v>
      </c>
    </row>
    <row r="111" spans="1:6">
      <c r="A111" t="s">
        <v>113</v>
      </c>
      <c r="B111" t="str">
        <f t="shared" si="4"/>
        <v>tachyon</v>
      </c>
      <c r="C111">
        <v>10450</v>
      </c>
      <c r="D111">
        <v>0</v>
      </c>
      <c r="E111">
        <v>18.14</v>
      </c>
      <c r="F111">
        <f>ROUND(Data[[#This Row],[nullitis]]/5, 0)*5</f>
        <v>20</v>
      </c>
    </row>
    <row r="112" spans="1:6">
      <c r="A112" t="s">
        <v>114</v>
      </c>
      <c r="B112" t="str">
        <f t="shared" si="4"/>
        <v>TeleHash</v>
      </c>
      <c r="C112">
        <v>4185</v>
      </c>
      <c r="D112">
        <v>3</v>
      </c>
      <c r="E112">
        <v>25.44</v>
      </c>
      <c r="F112">
        <f>ROUND(Data[[#This Row],[nullitis]]/5, 0)*5</f>
        <v>25</v>
      </c>
    </row>
    <row r="113" spans="1:6">
      <c r="A113" t="s">
        <v>115</v>
      </c>
      <c r="B113" t="str">
        <f t="shared" si="4"/>
        <v>Terasology</v>
      </c>
      <c r="C113">
        <v>70189</v>
      </c>
      <c r="D113">
        <v>2</v>
      </c>
      <c r="E113">
        <v>21.43</v>
      </c>
      <c r="F113">
        <f>ROUND(Data[[#This Row],[nullitis]]/5, 0)*5</f>
        <v>20</v>
      </c>
    </row>
    <row r="114" spans="1:6">
      <c r="A114" t="s">
        <v>116</v>
      </c>
      <c r="B114" t="str">
        <f t="shared" si="4"/>
        <v>TextSecure</v>
      </c>
      <c r="C114">
        <v>34490</v>
      </c>
      <c r="D114">
        <v>1</v>
      </c>
      <c r="E114">
        <v>26.88</v>
      </c>
      <c r="F114">
        <f>ROUND(Data[[#This Row],[nullitis]]/5, 0)*5</f>
        <v>25</v>
      </c>
    </row>
    <row r="115" spans="1:6">
      <c r="A115" t="s">
        <v>117</v>
      </c>
      <c r="B115" t="str">
        <f t="shared" si="4"/>
        <v>titan</v>
      </c>
      <c r="C115">
        <v>28868</v>
      </c>
      <c r="D115">
        <v>1</v>
      </c>
      <c r="E115">
        <v>17.59</v>
      </c>
      <c r="F115">
        <f>ROUND(Data[[#This Row],[nullitis]]/5, 0)*5</f>
        <v>20</v>
      </c>
    </row>
    <row r="116" spans="1:6">
      <c r="A116" t="s">
        <v>118</v>
      </c>
      <c r="B116" t="str">
        <f t="shared" si="4"/>
        <v>twitter4j</v>
      </c>
      <c r="C116">
        <v>31539</v>
      </c>
      <c r="D116">
        <v>6</v>
      </c>
      <c r="E116">
        <v>23.98</v>
      </c>
      <c r="F116">
        <f>ROUND(Data[[#This Row],[nullitis]]/5, 0)*5</f>
        <v>25</v>
      </c>
    </row>
    <row r="117" spans="1:6">
      <c r="A117" t="s">
        <v>119</v>
      </c>
      <c r="B117" t="str">
        <f t="shared" si="4"/>
        <v>UrlImageViewHelper</v>
      </c>
      <c r="C117">
        <v>1142</v>
      </c>
      <c r="D117">
        <v>2</v>
      </c>
      <c r="E117">
        <v>52.17</v>
      </c>
      <c r="F117">
        <f>ROUND(Data[[#This Row],[nullitis]]/5, 0)*5</f>
        <v>50</v>
      </c>
    </row>
    <row r="118" spans="1:6">
      <c r="A118" t="s">
        <v>120</v>
      </c>
      <c r="B118" t="str">
        <f t="shared" si="4"/>
        <v>vert.x</v>
      </c>
      <c r="C118">
        <v>32114</v>
      </c>
      <c r="D118">
        <v>2</v>
      </c>
      <c r="E118">
        <v>33.03</v>
      </c>
      <c r="F118">
        <f>ROUND(Data[[#This Row],[nullitis]]/5, 0)*5</f>
        <v>35</v>
      </c>
    </row>
    <row r="119" spans="1:6">
      <c r="A119" t="s">
        <v>121</v>
      </c>
      <c r="B119" t="str">
        <f t="shared" si="4"/>
        <v>voldemort</v>
      </c>
      <c r="C119">
        <v>106619</v>
      </c>
      <c r="D119">
        <v>2</v>
      </c>
      <c r="E119">
        <v>16.579999999999998</v>
      </c>
      <c r="F119">
        <f>ROUND(Data[[#This Row],[nullitis]]/5, 0)*5</f>
        <v>15</v>
      </c>
    </row>
    <row r="120" spans="1:6">
      <c r="A120" t="s">
        <v>122</v>
      </c>
      <c r="B120" t="str">
        <f t="shared" si="4"/>
        <v>webbit</v>
      </c>
      <c r="C120">
        <v>7966</v>
      </c>
      <c r="D120">
        <v>2</v>
      </c>
      <c r="E120">
        <v>23.68</v>
      </c>
      <c r="F120">
        <f>ROUND(Data[[#This Row],[nullitis]]/5, 0)*5</f>
        <v>25</v>
      </c>
    </row>
    <row r="121" spans="1:6">
      <c r="A121" t="s">
        <v>123</v>
      </c>
      <c r="B121" t="str">
        <f t="shared" si="4"/>
        <v>weiciyuan</v>
      </c>
      <c r="C121">
        <v>42703</v>
      </c>
      <c r="D121">
        <v>0</v>
      </c>
      <c r="E121">
        <v>34.76</v>
      </c>
      <c r="F121">
        <f>ROUND(Data[[#This Row],[nullitis]]/5, 0)*5</f>
        <v>35</v>
      </c>
    </row>
    <row r="122" spans="1:6">
      <c r="A122" t="s">
        <v>124</v>
      </c>
      <c r="B122" t="str">
        <f t="shared" si="4"/>
        <v>wildfly</v>
      </c>
      <c r="C122">
        <v>568086</v>
      </c>
      <c r="D122">
        <v>3</v>
      </c>
      <c r="E122">
        <v>30.07</v>
      </c>
      <c r="F122">
        <f>ROUND(Data[[#This Row],[nullitis]]/5, 0)*5</f>
        <v>30</v>
      </c>
    </row>
    <row r="123" spans="1:6">
      <c r="A123" t="s">
        <v>125</v>
      </c>
      <c r="B123" t="str">
        <f t="shared" si="4"/>
        <v>worldedit</v>
      </c>
      <c r="C123">
        <v>31754</v>
      </c>
      <c r="D123">
        <v>2</v>
      </c>
      <c r="E123">
        <v>18.16</v>
      </c>
      <c r="F123">
        <f>ROUND(Data[[#This Row],[nullitis]]/5, 0)*5</f>
        <v>20</v>
      </c>
    </row>
    <row r="124" spans="1:6">
      <c r="A124" t="s">
        <v>126</v>
      </c>
      <c r="B124" t="str">
        <f t="shared" si="4"/>
        <v>XobotOS</v>
      </c>
      <c r="C124">
        <v>836862</v>
      </c>
      <c r="D124">
        <v>1</v>
      </c>
      <c r="E124">
        <v>29.19</v>
      </c>
      <c r="F124">
        <f>ROUND(Data[[#This Row],[nullitis]]/5, 0)*5</f>
        <v>30</v>
      </c>
    </row>
    <row r="125" spans="1:6">
      <c r="A125" t="s">
        <v>127</v>
      </c>
      <c r="B125" t="str">
        <f t="shared" si="4"/>
        <v>YCSB</v>
      </c>
      <c r="C125">
        <v>7193</v>
      </c>
      <c r="D125">
        <v>3</v>
      </c>
      <c r="E125">
        <v>21.32</v>
      </c>
      <c r="F125">
        <f>ROUND(Data[[#This Row],[nullitis]]/5, 0)*5</f>
        <v>20</v>
      </c>
    </row>
    <row r="126" spans="1:6">
      <c r="A126" t="s">
        <v>128</v>
      </c>
      <c r="B126" t="str">
        <f t="shared" si="4"/>
        <v>yuicompressor</v>
      </c>
      <c r="C126">
        <v>5938</v>
      </c>
      <c r="D126">
        <v>5</v>
      </c>
      <c r="E126">
        <v>13.94</v>
      </c>
      <c r="F126">
        <f>ROUND(Data[[#This Row],[nullitis]]/5, 0)*5</f>
        <v>15</v>
      </c>
    </row>
    <row r="127" spans="1:6">
      <c r="A127" t="s">
        <v>129</v>
      </c>
      <c r="B127" t="str">
        <f t="shared" si="4"/>
        <v>zxing</v>
      </c>
      <c r="C127">
        <v>40564</v>
      </c>
      <c r="D127">
        <v>5</v>
      </c>
      <c r="E127">
        <v>14.88</v>
      </c>
      <c r="F127">
        <f>ROUND(Data[[#This Row],[nullitis]]/5, 0)*5</f>
        <v>15</v>
      </c>
    </row>
    <row r="129" spans="5:5">
      <c r="E129">
        <f>AVERAGE(E2:E127)</f>
        <v>27.372857142857146</v>
      </c>
    </row>
  </sheetData>
  <pageMargins left="0.75" right="0.75" top="1" bottom="1" header="0.5" footer="0.5"/>
  <pageSetup paperSize="9" orientation="portrait" horizontalDpi="4294967292" verticalDpi="4294967292"/>
  <drawing r:id="rId1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Telefónica Digital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S. Ortega</dc:creator>
  <cp:lastModifiedBy>S. Ortega</cp:lastModifiedBy>
  <dcterms:created xsi:type="dcterms:W3CDTF">2013-06-30T17:27:26Z</dcterms:created>
  <dcterms:modified xsi:type="dcterms:W3CDTF">2013-07-13T14:42:16Z</dcterms:modified>
</cp:coreProperties>
</file>