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aezaca\Dropbox (ASU)\MEGADAPT\SHV\data\"/>
    </mc:Choice>
  </mc:AlternateContent>
  <bookViews>
    <workbookView xWindow="0" yWindow="0" windowWidth="15570" windowHeight="6975"/>
  </bookViews>
  <sheets>
    <sheet name="frequencia_encharcamientos  (3)" sheetId="3" r:id="rId1"/>
    <sheet name="frequencia_encharcamientos (2)" sheetId="2" r:id="rId2"/>
    <sheet name="frequencia_encharcamientos" sheetId="1" r:id="rId3"/>
  </sheets>
  <calcPr calcId="152511"/>
</workbook>
</file>

<file path=xl/calcChain.xml><?xml version="1.0" encoding="utf-8"?>
<calcChain xmlns="http://schemas.openxmlformats.org/spreadsheetml/2006/main">
  <c r="B12" i="3" l="1"/>
  <c r="B14" i="3"/>
  <c r="B26" i="3" s="1"/>
  <c r="G2" i="3"/>
  <c r="E12" i="3"/>
  <c r="D12" i="3"/>
  <c r="C12" i="3"/>
  <c r="G12" i="3"/>
  <c r="H12" i="3"/>
  <c r="E18" i="3" l="1"/>
  <c r="D18" i="3"/>
  <c r="D30" i="3" s="1"/>
  <c r="C18" i="3"/>
  <c r="B18" i="3"/>
  <c r="E17" i="3"/>
  <c r="E29" i="3" s="1"/>
  <c r="D17" i="3"/>
  <c r="C17" i="3"/>
  <c r="B17" i="3"/>
  <c r="E16" i="3"/>
  <c r="D16" i="3"/>
  <c r="C16" i="3"/>
  <c r="B16" i="3"/>
  <c r="B28" i="3" s="1"/>
  <c r="E15" i="3"/>
  <c r="D15" i="3"/>
  <c r="C15" i="3"/>
  <c r="C27" i="3" s="1"/>
  <c r="B15" i="3"/>
  <c r="G11" i="3"/>
  <c r="G10" i="3"/>
  <c r="G9" i="3"/>
  <c r="G8" i="3"/>
  <c r="G7" i="3"/>
  <c r="G6" i="3"/>
  <c r="G5" i="3"/>
  <c r="G4" i="3"/>
  <c r="E14" i="3"/>
  <c r="D14" i="3"/>
  <c r="C14" i="3"/>
  <c r="G3" i="3"/>
  <c r="G2" i="1"/>
  <c r="C3" i="1"/>
  <c r="C14" i="1" s="1"/>
  <c r="D3" i="1"/>
  <c r="D14" i="1" s="1"/>
  <c r="E3" i="1"/>
  <c r="E12" i="1" s="1"/>
  <c r="F3" i="1"/>
  <c r="F12" i="1" s="1"/>
  <c r="B3" i="1"/>
  <c r="D32" i="2"/>
  <c r="D29" i="2"/>
  <c r="E28" i="2"/>
  <c r="F26" i="2"/>
  <c r="F21" i="2"/>
  <c r="F32" i="2" s="1"/>
  <c r="E21" i="2"/>
  <c r="E32" i="2" s="1"/>
  <c r="D21" i="2"/>
  <c r="C21" i="2"/>
  <c r="C32" i="2" s="1"/>
  <c r="G32" i="2" s="1"/>
  <c r="B21" i="2"/>
  <c r="B32" i="2" s="1"/>
  <c r="F20" i="2"/>
  <c r="F31" i="2" s="1"/>
  <c r="E20" i="2"/>
  <c r="E31" i="2" s="1"/>
  <c r="D20" i="2"/>
  <c r="D31" i="2" s="1"/>
  <c r="C20" i="2"/>
  <c r="C31" i="2" s="1"/>
  <c r="B20" i="2"/>
  <c r="B31" i="2" s="1"/>
  <c r="F19" i="2"/>
  <c r="F30" i="2" s="1"/>
  <c r="E19" i="2"/>
  <c r="E30" i="2" s="1"/>
  <c r="D19" i="2"/>
  <c r="D30" i="2" s="1"/>
  <c r="C19" i="2"/>
  <c r="B19" i="2"/>
  <c r="B30" i="2" s="1"/>
  <c r="F18" i="2"/>
  <c r="F29" i="2" s="1"/>
  <c r="E18" i="2"/>
  <c r="E29" i="2" s="1"/>
  <c r="D18" i="2"/>
  <c r="C18" i="2"/>
  <c r="C29" i="2" s="1"/>
  <c r="B18" i="2"/>
  <c r="B29" i="2" s="1"/>
  <c r="F17" i="2"/>
  <c r="F28" i="2" s="1"/>
  <c r="E17" i="2"/>
  <c r="D17" i="2"/>
  <c r="D28" i="2" s="1"/>
  <c r="C17" i="2"/>
  <c r="C28" i="2" s="1"/>
  <c r="B17" i="2"/>
  <c r="B28" i="2" s="1"/>
  <c r="F16" i="2"/>
  <c r="E16" i="2"/>
  <c r="E27" i="2" s="1"/>
  <c r="D16" i="2"/>
  <c r="D27" i="2" s="1"/>
  <c r="C16" i="2"/>
  <c r="C27" i="2" s="1"/>
  <c r="B16" i="2"/>
  <c r="B27" i="2" s="1"/>
  <c r="F15" i="2"/>
  <c r="E15" i="2"/>
  <c r="E26" i="2" s="1"/>
  <c r="D15" i="2"/>
  <c r="D26" i="2" s="1"/>
  <c r="C15" i="2"/>
  <c r="C26" i="2" s="1"/>
  <c r="B15" i="2"/>
  <c r="B26" i="2" s="1"/>
  <c r="F14" i="2"/>
  <c r="F25" i="2" s="1"/>
  <c r="E14" i="2"/>
  <c r="E25" i="2" s="1"/>
  <c r="D14" i="2"/>
  <c r="D25" i="2" s="1"/>
  <c r="C14" i="2"/>
  <c r="C25" i="2" s="1"/>
  <c r="B14" i="2"/>
  <c r="B25" i="2" s="1"/>
  <c r="F11" i="2"/>
  <c r="E11" i="2"/>
  <c r="D11" i="2"/>
  <c r="C11" i="2"/>
  <c r="B11" i="2"/>
  <c r="G10" i="2"/>
  <c r="G9" i="2"/>
  <c r="G8" i="2"/>
  <c r="G7" i="2"/>
  <c r="G6" i="2"/>
  <c r="G5" i="2"/>
  <c r="G4" i="2"/>
  <c r="G3" i="2"/>
  <c r="G2" i="2"/>
  <c r="F22" i="1"/>
  <c r="E22" i="1"/>
  <c r="G22" i="1" s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G18" i="1"/>
  <c r="G11" i="1"/>
  <c r="G10" i="1"/>
  <c r="G9" i="1"/>
  <c r="G8" i="1"/>
  <c r="G7" i="1"/>
  <c r="G6" i="1"/>
  <c r="G5" i="1"/>
  <c r="G4" i="1"/>
  <c r="B27" i="3" l="1"/>
  <c r="G15" i="3"/>
  <c r="B23" i="3"/>
  <c r="C26" i="3"/>
  <c r="C35" i="3" s="1"/>
  <c r="C23" i="3"/>
  <c r="G14" i="3"/>
  <c r="D26" i="3"/>
  <c r="D23" i="3"/>
  <c r="E26" i="3"/>
  <c r="E23" i="3"/>
  <c r="C22" i="2"/>
  <c r="H12" i="1"/>
  <c r="D26" i="1"/>
  <c r="D12" i="1"/>
  <c r="B23" i="1"/>
  <c r="E23" i="1"/>
  <c r="G17" i="1"/>
  <c r="G19" i="1"/>
  <c r="F23" i="1"/>
  <c r="G20" i="1"/>
  <c r="G21" i="1"/>
  <c r="F22" i="2"/>
  <c r="G19" i="2"/>
  <c r="F27" i="2"/>
  <c r="G27" i="2" s="1"/>
  <c r="G3" i="1"/>
  <c r="C26" i="1"/>
  <c r="G15" i="1"/>
  <c r="C30" i="2"/>
  <c r="G30" i="2" s="1"/>
  <c r="G12" i="1"/>
  <c r="G18" i="3"/>
  <c r="D28" i="3"/>
  <c r="D29" i="3"/>
  <c r="C30" i="3"/>
  <c r="B29" i="3"/>
  <c r="B30" i="3"/>
  <c r="D27" i="3"/>
  <c r="E28" i="3"/>
  <c r="E27" i="3"/>
  <c r="C29" i="3"/>
  <c r="G17" i="3"/>
  <c r="C28" i="3"/>
  <c r="G16" i="3"/>
  <c r="E30" i="3"/>
  <c r="B28" i="1"/>
  <c r="D30" i="1"/>
  <c r="F32" i="1"/>
  <c r="D27" i="1"/>
  <c r="C28" i="1"/>
  <c r="B29" i="1"/>
  <c r="F29" i="1"/>
  <c r="E30" i="1"/>
  <c r="D31" i="1"/>
  <c r="C32" i="1"/>
  <c r="B33" i="1"/>
  <c r="F33" i="1"/>
  <c r="E34" i="1"/>
  <c r="F28" i="1"/>
  <c r="G28" i="1" s="1"/>
  <c r="H28" i="1" s="1"/>
  <c r="C31" i="1"/>
  <c r="E33" i="1"/>
  <c r="B12" i="1"/>
  <c r="E27" i="1"/>
  <c r="D28" i="1"/>
  <c r="C29" i="1"/>
  <c r="B30" i="1"/>
  <c r="F30" i="1"/>
  <c r="E31" i="1"/>
  <c r="D32" i="1"/>
  <c r="C33" i="1"/>
  <c r="B34" i="1"/>
  <c r="F34" i="1"/>
  <c r="C27" i="1"/>
  <c r="E29" i="1"/>
  <c r="B32" i="1"/>
  <c r="G32" i="1" s="1"/>
  <c r="H32" i="1" s="1"/>
  <c r="D34" i="1"/>
  <c r="C12" i="1"/>
  <c r="B27" i="1"/>
  <c r="F27" i="1"/>
  <c r="E28" i="1"/>
  <c r="D29" i="1"/>
  <c r="C30" i="1"/>
  <c r="B31" i="1"/>
  <c r="F31" i="1"/>
  <c r="E32" i="1"/>
  <c r="D33" i="1"/>
  <c r="G33" i="1" s="1"/>
  <c r="H33" i="1" s="1"/>
  <c r="C34" i="1"/>
  <c r="E14" i="1"/>
  <c r="E26" i="1" s="1"/>
  <c r="B14" i="1"/>
  <c r="B26" i="1" s="1"/>
  <c r="F14" i="1"/>
  <c r="F26" i="1" s="1"/>
  <c r="I25" i="2"/>
  <c r="G25" i="2"/>
  <c r="H25" i="2" s="1"/>
  <c r="B33" i="2"/>
  <c r="B37" i="2" s="1"/>
  <c r="K38" i="2"/>
  <c r="I27" i="2"/>
  <c r="E43" i="2"/>
  <c r="H32" i="2"/>
  <c r="K44" i="2"/>
  <c r="G14" i="2"/>
  <c r="D33" i="2"/>
  <c r="K27" i="2" s="1"/>
  <c r="Q25" i="2"/>
  <c r="P28" i="2"/>
  <c r="G28" i="2"/>
  <c r="K40" i="2" s="1"/>
  <c r="G17" i="2"/>
  <c r="L44" i="2"/>
  <c r="G26" i="2"/>
  <c r="R26" i="2" s="1"/>
  <c r="L40" i="2"/>
  <c r="R28" i="2"/>
  <c r="G31" i="2"/>
  <c r="H31" i="2" s="1"/>
  <c r="I31" i="2"/>
  <c r="B43" i="2"/>
  <c r="R32" i="2"/>
  <c r="G15" i="2"/>
  <c r="I29" i="2"/>
  <c r="B41" i="2"/>
  <c r="G29" i="2"/>
  <c r="H29" i="2" s="1"/>
  <c r="K43" i="2"/>
  <c r="D43" i="2"/>
  <c r="M44" i="2"/>
  <c r="I38" i="2"/>
  <c r="B38" i="2"/>
  <c r="I26" i="2"/>
  <c r="Q32" i="2"/>
  <c r="F33" i="2"/>
  <c r="M27" i="2" s="1"/>
  <c r="B44" i="2"/>
  <c r="O32" i="2"/>
  <c r="D22" i="2"/>
  <c r="M32" i="2"/>
  <c r="E33" i="2"/>
  <c r="L26" i="2" s="1"/>
  <c r="G18" i="2"/>
  <c r="G21" i="2"/>
  <c r="I32" i="2"/>
  <c r="P32" i="2"/>
  <c r="I44" i="2"/>
  <c r="G16" i="2"/>
  <c r="F44" i="2"/>
  <c r="S32" i="2"/>
  <c r="D42" i="2"/>
  <c r="P26" i="2"/>
  <c r="B40" i="2"/>
  <c r="O28" i="2"/>
  <c r="S28" i="2"/>
  <c r="G20" i="2"/>
  <c r="B22" i="2"/>
  <c r="I28" i="2"/>
  <c r="D39" i="2"/>
  <c r="J44" i="2"/>
  <c r="E22" i="2"/>
  <c r="D23" i="1"/>
  <c r="C23" i="1"/>
  <c r="G16" i="1"/>
  <c r="D35" i="3" l="1"/>
  <c r="G23" i="3"/>
  <c r="J24" i="3" s="1"/>
  <c r="E35" i="3"/>
  <c r="B35" i="3"/>
  <c r="M42" i="2"/>
  <c r="K42" i="2"/>
  <c r="I42" i="2"/>
  <c r="N42" i="2" s="1"/>
  <c r="H30" i="2"/>
  <c r="O30" i="2"/>
  <c r="S30" i="2"/>
  <c r="R30" i="2"/>
  <c r="L42" i="2"/>
  <c r="J42" i="2"/>
  <c r="P30" i="2"/>
  <c r="Q30" i="2"/>
  <c r="O27" i="2"/>
  <c r="J39" i="2"/>
  <c r="F43" i="2"/>
  <c r="J37" i="2"/>
  <c r="N37" i="2" s="1"/>
  <c r="I12" i="1"/>
  <c r="L37" i="2"/>
  <c r="D38" i="2"/>
  <c r="E37" i="2"/>
  <c r="E47" i="2" s="1"/>
  <c r="L25" i="2"/>
  <c r="F40" i="2"/>
  <c r="M25" i="2"/>
  <c r="J38" i="2"/>
  <c r="R25" i="2"/>
  <c r="O26" i="2"/>
  <c r="M41" i="2"/>
  <c r="O25" i="2"/>
  <c r="K30" i="2"/>
  <c r="J40" i="2"/>
  <c r="K25" i="2"/>
  <c r="K29" i="2"/>
  <c r="B39" i="2"/>
  <c r="I37" i="2"/>
  <c r="C35" i="1"/>
  <c r="C36" i="1" s="1"/>
  <c r="D35" i="1"/>
  <c r="D36" i="1" s="1"/>
  <c r="S25" i="2"/>
  <c r="G30" i="1"/>
  <c r="H30" i="1" s="1"/>
  <c r="M30" i="2"/>
  <c r="M37" i="2"/>
  <c r="E44" i="2"/>
  <c r="L29" i="2"/>
  <c r="K37" i="2"/>
  <c r="J30" i="2"/>
  <c r="C33" i="2"/>
  <c r="J27" i="3"/>
  <c r="L29" i="3"/>
  <c r="E41" i="3"/>
  <c r="J26" i="3"/>
  <c r="I12" i="3"/>
  <c r="G26" i="3"/>
  <c r="G27" i="3"/>
  <c r="Q27" i="3" s="1"/>
  <c r="E42" i="3"/>
  <c r="L30" i="3"/>
  <c r="C41" i="3"/>
  <c r="G31" i="3"/>
  <c r="G32" i="3"/>
  <c r="L31" i="3"/>
  <c r="E39" i="3"/>
  <c r="L27" i="3"/>
  <c r="E40" i="3"/>
  <c r="L28" i="3"/>
  <c r="G30" i="3"/>
  <c r="G29" i="3"/>
  <c r="Q29" i="3" s="1"/>
  <c r="D40" i="3"/>
  <c r="G28" i="3"/>
  <c r="J40" i="3" s="1"/>
  <c r="J26" i="1"/>
  <c r="C38" i="1"/>
  <c r="C49" i="1" s="1"/>
  <c r="J32" i="1"/>
  <c r="K26" i="1"/>
  <c r="D46" i="1"/>
  <c r="D43" i="1"/>
  <c r="D40" i="1"/>
  <c r="L27" i="1"/>
  <c r="C44" i="1"/>
  <c r="G34" i="1"/>
  <c r="G29" i="1"/>
  <c r="H29" i="1" s="1"/>
  <c r="G27" i="1"/>
  <c r="E35" i="1"/>
  <c r="E36" i="1" s="1"/>
  <c r="L38" i="1"/>
  <c r="G31" i="1"/>
  <c r="M43" i="1" s="1"/>
  <c r="F35" i="1"/>
  <c r="F36" i="1" s="1"/>
  <c r="O26" i="1"/>
  <c r="G26" i="1"/>
  <c r="H26" i="1" s="1"/>
  <c r="I38" i="1"/>
  <c r="I49" i="1" s="1"/>
  <c r="B35" i="1"/>
  <c r="J28" i="1"/>
  <c r="R33" i="1"/>
  <c r="Q33" i="1"/>
  <c r="J45" i="1"/>
  <c r="O33" i="1"/>
  <c r="S33" i="1"/>
  <c r="L45" i="1"/>
  <c r="M45" i="1"/>
  <c r="I45" i="1"/>
  <c r="P33" i="1"/>
  <c r="K45" i="1"/>
  <c r="C41" i="1"/>
  <c r="C45" i="1"/>
  <c r="O32" i="1"/>
  <c r="S32" i="1"/>
  <c r="K44" i="1"/>
  <c r="P32" i="1"/>
  <c r="M44" i="1"/>
  <c r="R32" i="1"/>
  <c r="J44" i="1"/>
  <c r="Q32" i="1"/>
  <c r="I44" i="1"/>
  <c r="Q30" i="1"/>
  <c r="M42" i="1"/>
  <c r="I42" i="1"/>
  <c r="R30" i="1"/>
  <c r="K42" i="1"/>
  <c r="P30" i="1"/>
  <c r="L42" i="1"/>
  <c r="O30" i="1"/>
  <c r="S30" i="1"/>
  <c r="J42" i="1"/>
  <c r="O28" i="1"/>
  <c r="S28" i="1"/>
  <c r="R28" i="1"/>
  <c r="K40" i="1"/>
  <c r="P28" i="1"/>
  <c r="I40" i="1"/>
  <c r="J40" i="1"/>
  <c r="Q28" i="1"/>
  <c r="M40" i="1"/>
  <c r="C42" i="1"/>
  <c r="C46" i="1"/>
  <c r="E40" i="1"/>
  <c r="E44" i="1"/>
  <c r="J34" i="1"/>
  <c r="J30" i="1"/>
  <c r="Q34" i="1"/>
  <c r="K46" i="1"/>
  <c r="M46" i="1"/>
  <c r="I46" i="1"/>
  <c r="R34" i="1"/>
  <c r="L46" i="1"/>
  <c r="O34" i="1"/>
  <c r="S34" i="1"/>
  <c r="P34" i="1"/>
  <c r="L44" i="1"/>
  <c r="C43" i="1"/>
  <c r="J33" i="1"/>
  <c r="J41" i="1"/>
  <c r="I41" i="1"/>
  <c r="L40" i="1"/>
  <c r="K41" i="1"/>
  <c r="G14" i="1"/>
  <c r="G23" i="1"/>
  <c r="I39" i="2"/>
  <c r="K39" i="2"/>
  <c r="J32" i="2"/>
  <c r="Q23" i="2" s="1"/>
  <c r="L41" i="2"/>
  <c r="S27" i="2"/>
  <c r="C43" i="2"/>
  <c r="D34" i="2"/>
  <c r="D44" i="2"/>
  <c r="K28" i="2"/>
  <c r="Q29" i="2"/>
  <c r="J41" i="2"/>
  <c r="B47" i="2"/>
  <c r="B48" i="2" s="1"/>
  <c r="B49" i="2" s="1"/>
  <c r="B50" i="2" s="1"/>
  <c r="Q27" i="2"/>
  <c r="P27" i="2"/>
  <c r="J26" i="2"/>
  <c r="E34" i="2"/>
  <c r="E42" i="2"/>
  <c r="E41" i="2"/>
  <c r="L32" i="2"/>
  <c r="L30" i="2"/>
  <c r="E40" i="2"/>
  <c r="P29" i="2"/>
  <c r="I48" i="2"/>
  <c r="Q31" i="2"/>
  <c r="F41" i="2"/>
  <c r="L39" i="2"/>
  <c r="M39" i="2"/>
  <c r="L28" i="2"/>
  <c r="J43" i="2"/>
  <c r="R29" i="2"/>
  <c r="H28" i="2"/>
  <c r="I40" i="2"/>
  <c r="M40" i="2"/>
  <c r="Q28" i="2"/>
  <c r="D37" i="2"/>
  <c r="S31" i="2"/>
  <c r="C42" i="2"/>
  <c r="D41" i="2"/>
  <c r="M43" i="2"/>
  <c r="E38" i="2"/>
  <c r="L31" i="2"/>
  <c r="C41" i="2"/>
  <c r="K26" i="2"/>
  <c r="B34" i="2"/>
  <c r="B42" i="2"/>
  <c r="B45" i="2" s="1"/>
  <c r="I30" i="2"/>
  <c r="J25" i="2"/>
  <c r="C37" i="2"/>
  <c r="H27" i="2"/>
  <c r="R27" i="2"/>
  <c r="C44" i="2"/>
  <c r="S29" i="2"/>
  <c r="I41" i="2"/>
  <c r="I43" i="2"/>
  <c r="J29" i="2"/>
  <c r="G22" i="2"/>
  <c r="H14" i="2"/>
  <c r="L43" i="2"/>
  <c r="I47" i="2"/>
  <c r="J47" i="2" s="1"/>
  <c r="K47" i="2" s="1"/>
  <c r="L47" i="2" s="1"/>
  <c r="L13" i="2"/>
  <c r="D40" i="2"/>
  <c r="K32" i="2"/>
  <c r="J27" i="2"/>
  <c r="I13" i="2"/>
  <c r="I54" i="2"/>
  <c r="J54" i="2" s="1"/>
  <c r="N44" i="2"/>
  <c r="H21" i="2"/>
  <c r="K13" i="2"/>
  <c r="F42" i="2"/>
  <c r="M28" i="2"/>
  <c r="F38" i="2"/>
  <c r="M26" i="2"/>
  <c r="F39" i="2"/>
  <c r="F37" i="2"/>
  <c r="F34" i="2"/>
  <c r="M31" i="2"/>
  <c r="L27" i="2"/>
  <c r="K31" i="2"/>
  <c r="M29" i="2"/>
  <c r="O29" i="2"/>
  <c r="E39" i="2"/>
  <c r="O31" i="2"/>
  <c r="H26" i="2"/>
  <c r="M38" i="2"/>
  <c r="S26" i="2"/>
  <c r="P31" i="2"/>
  <c r="H17" i="2"/>
  <c r="K41" i="2"/>
  <c r="L38" i="2"/>
  <c r="N38" i="2" s="1"/>
  <c r="R31" i="2"/>
  <c r="Q26" i="2"/>
  <c r="P25" i="2"/>
  <c r="I38" i="3" l="1"/>
  <c r="H26" i="3"/>
  <c r="O26" i="3"/>
  <c r="I14" i="3"/>
  <c r="J14" i="3"/>
  <c r="I24" i="3"/>
  <c r="B36" i="3"/>
  <c r="I26" i="3"/>
  <c r="K24" i="3"/>
  <c r="B42" i="3"/>
  <c r="L24" i="3"/>
  <c r="J42" i="3"/>
  <c r="C38" i="3"/>
  <c r="C39" i="3"/>
  <c r="J32" i="3"/>
  <c r="C36" i="3"/>
  <c r="M42" i="3"/>
  <c r="L26" i="3"/>
  <c r="H31" i="1"/>
  <c r="M41" i="1"/>
  <c r="L41" i="1"/>
  <c r="N41" i="1" s="1"/>
  <c r="K33" i="1"/>
  <c r="M26" i="1"/>
  <c r="K30" i="1"/>
  <c r="D44" i="1"/>
  <c r="D41" i="1"/>
  <c r="K32" i="1"/>
  <c r="L39" i="3"/>
  <c r="E45" i="2"/>
  <c r="I52" i="2"/>
  <c r="J52" i="2" s="1"/>
  <c r="Q29" i="1"/>
  <c r="S29" i="1"/>
  <c r="R29" i="1"/>
  <c r="J27" i="1"/>
  <c r="M28" i="1"/>
  <c r="D45" i="1"/>
  <c r="F38" i="1"/>
  <c r="F49" i="1" s="1"/>
  <c r="F50" i="1" s="1"/>
  <c r="J46" i="1"/>
  <c r="H34" i="1"/>
  <c r="F39" i="1"/>
  <c r="K34" i="1"/>
  <c r="R24" i="1" s="1"/>
  <c r="K29" i="1"/>
  <c r="K28" i="1"/>
  <c r="C40" i="1"/>
  <c r="J30" i="3"/>
  <c r="J29" i="3"/>
  <c r="J28" i="3"/>
  <c r="J31" i="3"/>
  <c r="B38" i="1"/>
  <c r="B49" i="1" s="1"/>
  <c r="B36" i="1"/>
  <c r="F40" i="1"/>
  <c r="M47" i="2"/>
  <c r="J48" i="2"/>
  <c r="K48" i="2" s="1"/>
  <c r="L48" i="2" s="1"/>
  <c r="P29" i="1"/>
  <c r="O29" i="1"/>
  <c r="J29" i="1"/>
  <c r="J31" i="1"/>
  <c r="I32" i="1"/>
  <c r="B44" i="1"/>
  <c r="B41" i="1"/>
  <c r="L39" i="1"/>
  <c r="H27" i="1"/>
  <c r="D42" i="1"/>
  <c r="K31" i="1"/>
  <c r="D38" i="1"/>
  <c r="D49" i="1" s="1"/>
  <c r="K27" i="1"/>
  <c r="D39" i="1"/>
  <c r="D47" i="1" s="1"/>
  <c r="C39" i="1"/>
  <c r="C50" i="1" s="1"/>
  <c r="C51" i="1" s="1"/>
  <c r="C52" i="1" s="1"/>
  <c r="C53" i="1" s="1"/>
  <c r="C54" i="1" s="1"/>
  <c r="C55" i="1" s="1"/>
  <c r="C56" i="1" s="1"/>
  <c r="C57" i="1" s="1"/>
  <c r="C42" i="3"/>
  <c r="C40" i="3"/>
  <c r="C34" i="2"/>
  <c r="C38" i="2"/>
  <c r="C39" i="2"/>
  <c r="J28" i="2"/>
  <c r="C40" i="2"/>
  <c r="J31" i="2"/>
  <c r="B41" i="3"/>
  <c r="L32" i="3"/>
  <c r="E36" i="3"/>
  <c r="I32" i="3"/>
  <c r="I29" i="3"/>
  <c r="I30" i="3"/>
  <c r="E38" i="3"/>
  <c r="E49" i="3" s="1"/>
  <c r="E50" i="3" s="1"/>
  <c r="E51" i="3" s="1"/>
  <c r="O30" i="3"/>
  <c r="H15" i="3"/>
  <c r="L40" i="3"/>
  <c r="P30" i="3"/>
  <c r="H16" i="3"/>
  <c r="H19" i="3"/>
  <c r="I55" i="3"/>
  <c r="J55" i="3" s="1"/>
  <c r="L42" i="3"/>
  <c r="R27" i="3"/>
  <c r="P24" i="3"/>
  <c r="I54" i="3"/>
  <c r="K40" i="3"/>
  <c r="I49" i="3"/>
  <c r="F36" i="3"/>
  <c r="K29" i="3"/>
  <c r="I41" i="3"/>
  <c r="M41" i="3"/>
  <c r="H32" i="3"/>
  <c r="K28" i="3"/>
  <c r="P28" i="3"/>
  <c r="I27" i="3"/>
  <c r="B40" i="3"/>
  <c r="B39" i="3"/>
  <c r="I28" i="3"/>
  <c r="D41" i="3"/>
  <c r="K27" i="3"/>
  <c r="C49" i="3"/>
  <c r="C50" i="3" s="1"/>
  <c r="J41" i="3"/>
  <c r="J38" i="3"/>
  <c r="R26" i="3"/>
  <c r="K38" i="3"/>
  <c r="P26" i="3"/>
  <c r="L38" i="3"/>
  <c r="Q26" i="3"/>
  <c r="K31" i="3"/>
  <c r="M38" i="3"/>
  <c r="D39" i="3"/>
  <c r="H30" i="3"/>
  <c r="K42" i="3"/>
  <c r="Q30" i="3"/>
  <c r="I42" i="3"/>
  <c r="O24" i="3"/>
  <c r="K32" i="3"/>
  <c r="I31" i="3"/>
  <c r="P29" i="3"/>
  <c r="H20" i="3"/>
  <c r="H18" i="3"/>
  <c r="K14" i="3"/>
  <c r="L14" i="3"/>
  <c r="H17" i="3"/>
  <c r="Q24" i="3"/>
  <c r="D36" i="3"/>
  <c r="R24" i="3"/>
  <c r="K26" i="3"/>
  <c r="K30" i="3"/>
  <c r="D38" i="3"/>
  <c r="D42" i="3"/>
  <c r="H29" i="3"/>
  <c r="L41" i="3"/>
  <c r="R29" i="3"/>
  <c r="H28" i="3"/>
  <c r="O28" i="3"/>
  <c r="I40" i="3"/>
  <c r="M40" i="3"/>
  <c r="O29" i="3"/>
  <c r="R28" i="3"/>
  <c r="H31" i="3"/>
  <c r="R30" i="3"/>
  <c r="Q28" i="3"/>
  <c r="H27" i="3"/>
  <c r="I39" i="3"/>
  <c r="P27" i="3"/>
  <c r="J39" i="3"/>
  <c r="O27" i="3"/>
  <c r="M39" i="3"/>
  <c r="B38" i="3"/>
  <c r="B47" i="3" s="1"/>
  <c r="K41" i="3"/>
  <c r="K39" i="3"/>
  <c r="K38" i="1"/>
  <c r="J38" i="1"/>
  <c r="P26" i="1"/>
  <c r="Q26" i="1"/>
  <c r="S27" i="1"/>
  <c r="P31" i="1"/>
  <c r="Q31" i="1"/>
  <c r="J43" i="1"/>
  <c r="L43" i="1"/>
  <c r="S31" i="1"/>
  <c r="R31" i="1"/>
  <c r="K43" i="1"/>
  <c r="R26" i="1"/>
  <c r="O31" i="1"/>
  <c r="M32" i="1"/>
  <c r="F45" i="1"/>
  <c r="F41" i="1"/>
  <c r="M31" i="1"/>
  <c r="M29" i="1"/>
  <c r="M33" i="1"/>
  <c r="F44" i="1"/>
  <c r="F46" i="1"/>
  <c r="M34" i="1"/>
  <c r="F43" i="1"/>
  <c r="M27" i="1"/>
  <c r="F42" i="1"/>
  <c r="S26" i="1"/>
  <c r="I43" i="1"/>
  <c r="I54" i="1" s="1"/>
  <c r="J54" i="1" s="1"/>
  <c r="E42" i="1"/>
  <c r="L31" i="1"/>
  <c r="E39" i="1"/>
  <c r="L34" i="1"/>
  <c r="E46" i="1"/>
  <c r="E41" i="1"/>
  <c r="L28" i="1"/>
  <c r="L32" i="1"/>
  <c r="E43" i="1"/>
  <c r="L30" i="1"/>
  <c r="E45" i="1"/>
  <c r="L29" i="1"/>
  <c r="L33" i="1"/>
  <c r="M30" i="1"/>
  <c r="C47" i="1"/>
  <c r="K39" i="1"/>
  <c r="Q27" i="1"/>
  <c r="R27" i="1"/>
  <c r="I39" i="1"/>
  <c r="P27" i="1"/>
  <c r="O27" i="1"/>
  <c r="J39" i="1"/>
  <c r="H16" i="1"/>
  <c r="I27" i="1"/>
  <c r="B45" i="1"/>
  <c r="I34" i="1"/>
  <c r="P24" i="1" s="1"/>
  <c r="B40" i="1"/>
  <c r="I28" i="1"/>
  <c r="I33" i="1"/>
  <c r="B39" i="1"/>
  <c r="I30" i="1"/>
  <c r="B42" i="1"/>
  <c r="B43" i="1"/>
  <c r="I26" i="1"/>
  <c r="M38" i="1"/>
  <c r="I31" i="1"/>
  <c r="L26" i="1"/>
  <c r="E38" i="1"/>
  <c r="E49" i="1" s="1"/>
  <c r="M39" i="1"/>
  <c r="I29" i="1"/>
  <c r="B46" i="1"/>
  <c r="N44" i="1"/>
  <c r="I55" i="1"/>
  <c r="J55" i="1" s="1"/>
  <c r="I57" i="1"/>
  <c r="J57" i="1" s="1"/>
  <c r="N46" i="1"/>
  <c r="N40" i="1"/>
  <c r="I51" i="1"/>
  <c r="J51" i="1" s="1"/>
  <c r="K51" i="1" s="1"/>
  <c r="L51" i="1" s="1"/>
  <c r="I53" i="1"/>
  <c r="J53" i="1" s="1"/>
  <c r="K53" i="1" s="1"/>
  <c r="N42" i="1"/>
  <c r="I56" i="1"/>
  <c r="J56" i="1" s="1"/>
  <c r="N45" i="1"/>
  <c r="I52" i="1"/>
  <c r="J52" i="1" s="1"/>
  <c r="K52" i="1" s="1"/>
  <c r="O24" i="1"/>
  <c r="J24" i="1"/>
  <c r="K14" i="1"/>
  <c r="K24" i="1"/>
  <c r="H21" i="1"/>
  <c r="S24" i="1"/>
  <c r="M24" i="1"/>
  <c r="I24" i="1"/>
  <c r="L14" i="1"/>
  <c r="H17" i="1"/>
  <c r="L24" i="1"/>
  <c r="I14" i="1"/>
  <c r="M14" i="1"/>
  <c r="Q24" i="1"/>
  <c r="J14" i="1"/>
  <c r="H20" i="1"/>
  <c r="H18" i="1"/>
  <c r="H22" i="1"/>
  <c r="H15" i="1"/>
  <c r="H19" i="1"/>
  <c r="I51" i="2"/>
  <c r="J51" i="2" s="1"/>
  <c r="N41" i="2"/>
  <c r="K23" i="2"/>
  <c r="I23" i="2"/>
  <c r="J13" i="2"/>
  <c r="M13" i="2"/>
  <c r="H19" i="2"/>
  <c r="J23" i="2"/>
  <c r="L23" i="2"/>
  <c r="M23" i="2"/>
  <c r="H18" i="2"/>
  <c r="S23" i="2"/>
  <c r="D47" i="2"/>
  <c r="D48" i="2" s="1"/>
  <c r="D49" i="2" s="1"/>
  <c r="D50" i="2" s="1"/>
  <c r="D45" i="2"/>
  <c r="O23" i="2"/>
  <c r="F47" i="2"/>
  <c r="F45" i="2"/>
  <c r="R23" i="2"/>
  <c r="H20" i="2"/>
  <c r="P23" i="2"/>
  <c r="I49" i="2"/>
  <c r="J49" i="2" s="1"/>
  <c r="K49" i="2" s="1"/>
  <c r="N39" i="2"/>
  <c r="I53" i="2"/>
  <c r="J53" i="2" s="1"/>
  <c r="N43" i="2"/>
  <c r="C45" i="2"/>
  <c r="C47" i="2"/>
  <c r="C48" i="2" s="1"/>
  <c r="N40" i="2"/>
  <c r="I50" i="2"/>
  <c r="J50" i="2" s="1"/>
  <c r="K50" i="2" s="1"/>
  <c r="H16" i="2"/>
  <c r="H15" i="2"/>
  <c r="C51" i="3" l="1"/>
  <c r="C52" i="3" s="1"/>
  <c r="C53" i="3" s="1"/>
  <c r="J49" i="3"/>
  <c r="K49" i="3" s="1"/>
  <c r="L49" i="3" s="1"/>
  <c r="C47" i="3"/>
  <c r="E50" i="1"/>
  <c r="E51" i="1" s="1"/>
  <c r="N38" i="1"/>
  <c r="J49" i="1"/>
  <c r="K49" i="1" s="1"/>
  <c r="L49" i="1" s="1"/>
  <c r="M49" i="1" s="1"/>
  <c r="C49" i="2"/>
  <c r="C50" i="2" s="1"/>
  <c r="C51" i="2" s="1"/>
  <c r="C52" i="2" s="1"/>
  <c r="C53" i="2" s="1"/>
  <c r="C54" i="2" s="1"/>
  <c r="F47" i="1"/>
  <c r="D50" i="1"/>
  <c r="D51" i="1" s="1"/>
  <c r="D52" i="1" s="1"/>
  <c r="D53" i="1" s="1"/>
  <c r="B50" i="1"/>
  <c r="B51" i="1" s="1"/>
  <c r="B52" i="1" s="1"/>
  <c r="B53" i="1" s="1"/>
  <c r="E47" i="3"/>
  <c r="B49" i="3"/>
  <c r="B50" i="3" s="1"/>
  <c r="B51" i="3" s="1"/>
  <c r="B52" i="3" s="1"/>
  <c r="B53" i="3" s="1"/>
  <c r="I53" i="3"/>
  <c r="J53" i="3" s="1"/>
  <c r="K53" i="3" s="1"/>
  <c r="N42" i="3"/>
  <c r="I52" i="3"/>
  <c r="J52" i="3" s="1"/>
  <c r="K52" i="3" s="1"/>
  <c r="N41" i="3"/>
  <c r="I51" i="3"/>
  <c r="J51" i="3" s="1"/>
  <c r="N40" i="3"/>
  <c r="N39" i="3"/>
  <c r="I50" i="3"/>
  <c r="J50" i="3" s="1"/>
  <c r="K50" i="3" s="1"/>
  <c r="L50" i="3" s="1"/>
  <c r="J54" i="3"/>
  <c r="N38" i="3"/>
  <c r="D47" i="3"/>
  <c r="D49" i="3"/>
  <c r="D50" i="3" s="1"/>
  <c r="D51" i="3" s="1"/>
  <c r="D52" i="3" s="1"/>
  <c r="D53" i="3" s="1"/>
  <c r="E47" i="1"/>
  <c r="I50" i="1"/>
  <c r="J50" i="1" s="1"/>
  <c r="K50" i="1" s="1"/>
  <c r="L50" i="1" s="1"/>
  <c r="M50" i="1" s="1"/>
  <c r="N39" i="1"/>
  <c r="N43" i="1"/>
  <c r="B47" i="1"/>
</calcChain>
</file>

<file path=xl/sharedStrings.xml><?xml version="1.0" encoding="utf-8"?>
<sst xmlns="http://schemas.openxmlformats.org/spreadsheetml/2006/main" count="223" uniqueCount="35">
  <si>
    <t>&lt;700</t>
  </si>
  <si>
    <t>700-800</t>
  </si>
  <si>
    <t>800-900</t>
  </si>
  <si>
    <t>900-1000</t>
  </si>
  <si>
    <t>1000-1110</t>
  </si>
  <si>
    <t>0-5</t>
  </si>
  <si>
    <t>15-30</t>
  </si>
  <si>
    <t>30-45</t>
  </si>
  <si>
    <t>45-60</t>
  </si>
  <si>
    <t>60-75</t>
  </si>
  <si>
    <t>75-90</t>
  </si>
  <si>
    <t>90-120</t>
  </si>
  <si>
    <t>5-10</t>
  </si>
  <si>
    <t>10-15</t>
  </si>
  <si>
    <t>p(E|R)</t>
  </si>
  <si>
    <t>p(R|E)</t>
  </si>
  <si>
    <t>1000-1200</t>
  </si>
  <si>
    <t>1_10</t>
  </si>
  <si>
    <t>10_20</t>
  </si>
  <si>
    <t>20_30</t>
  </si>
  <si>
    <t>30_40</t>
  </si>
  <si>
    <t>40_60</t>
  </si>
  <si>
    <t>60_75</t>
  </si>
  <si>
    <t>&gt;75</t>
  </si>
  <si>
    <t>1-5</t>
  </si>
  <si>
    <t>E0</t>
  </si>
  <si>
    <t>E1-10</t>
  </si>
  <si>
    <t>E10-20</t>
  </si>
  <si>
    <t>E20-40</t>
  </si>
  <si>
    <t>E40-80</t>
  </si>
  <si>
    <t>E80-100</t>
  </si>
  <si>
    <t>very-Low</t>
  </si>
  <si>
    <t>Low</t>
  </si>
  <si>
    <t>moderate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</si>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</sst>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0" fontId="0" fillId="33" borderId="0" xfId="0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topLeftCell="A43" zoomScale="80" zoomScaleNormal="80" workbookViewId="0">
      <selection activeCell="B2" sqref="B2:E7"/>
    </sheetView>
  </sheetViews>
  <sheetFormatPr defaultRowHeight="15" x14ac:dyDescent="0.25"/>
  <sheetData>
    <row r="1" spans="1:15" x14ac:dyDescent="0.25">
      <c r="B1" t="s">
        <v>31</v>
      </c>
      <c r="C1" t="s">
        <v>32</v>
      </c>
      <c r="D1" t="s">
        <v>33</v>
      </c>
      <c r="E1" t="s">
        <v>34</v>
      </c>
      <c r="K1" t="s">
        <v>0</v>
      </c>
      <c r="L1" t="s">
        <v>1</v>
      </c>
      <c r="M1" t="s">
        <v>2</v>
      </c>
      <c r="N1" t="s">
        <v>3</v>
      </c>
      <c r="O1" t="s">
        <v>16</v>
      </c>
    </row>
    <row r="2" spans="1:15" x14ac:dyDescent="0.25">
      <c r="A2" t="s">
        <v>25</v>
      </c>
      <c r="B2">
        <v>2</v>
      </c>
      <c r="C2">
        <v>1</v>
      </c>
      <c r="D2">
        <v>0</v>
      </c>
      <c r="E2">
        <v>0</v>
      </c>
      <c r="G2">
        <f>SUM(B2:F2)</f>
        <v>3</v>
      </c>
      <c r="J2" t="s">
        <v>5</v>
      </c>
      <c r="K2">
        <v>234</v>
      </c>
      <c r="L2">
        <v>1071</v>
      </c>
      <c r="M2">
        <v>335</v>
      </c>
      <c r="N2">
        <v>165</v>
      </c>
      <c r="O2">
        <v>35</v>
      </c>
    </row>
    <row r="3" spans="1:15" x14ac:dyDescent="0.25">
      <c r="A3" t="s">
        <v>26</v>
      </c>
      <c r="B3">
        <v>400</v>
      </c>
      <c r="C3">
        <v>181</v>
      </c>
      <c r="D3">
        <v>16</v>
      </c>
      <c r="E3">
        <v>6</v>
      </c>
      <c r="G3">
        <f>SUM(B3:F3)</f>
        <v>603</v>
      </c>
      <c r="J3">
        <v>0</v>
      </c>
      <c r="K3">
        <v>131</v>
      </c>
      <c r="L3">
        <v>537</v>
      </c>
      <c r="M3">
        <v>140</v>
      </c>
      <c r="N3">
        <v>87</v>
      </c>
      <c r="O3">
        <v>31</v>
      </c>
    </row>
    <row r="4" spans="1:15" x14ac:dyDescent="0.25">
      <c r="A4" t="s">
        <v>27</v>
      </c>
      <c r="B4">
        <v>73</v>
      </c>
      <c r="C4">
        <v>25</v>
      </c>
      <c r="D4">
        <v>1</v>
      </c>
      <c r="E4">
        <v>0</v>
      </c>
      <c r="G4">
        <f t="shared" ref="G4:G11" si="0">SUM(B4:F4)</f>
        <v>99</v>
      </c>
      <c r="J4" t="s">
        <v>17</v>
      </c>
      <c r="K4">
        <v>160</v>
      </c>
      <c r="L4">
        <v>749</v>
      </c>
      <c r="M4">
        <v>238</v>
      </c>
      <c r="N4">
        <v>95</v>
      </c>
      <c r="O4">
        <v>9</v>
      </c>
    </row>
    <row r="5" spans="1:15" x14ac:dyDescent="0.25">
      <c r="A5" t="s">
        <v>28</v>
      </c>
      <c r="B5">
        <v>58</v>
      </c>
      <c r="C5">
        <v>18</v>
      </c>
      <c r="D5">
        <v>0</v>
      </c>
      <c r="E5">
        <v>0</v>
      </c>
      <c r="G5">
        <f t="shared" si="0"/>
        <v>76</v>
      </c>
      <c r="J5" t="s">
        <v>18</v>
      </c>
      <c r="K5">
        <v>2</v>
      </c>
      <c r="L5">
        <v>109</v>
      </c>
      <c r="M5">
        <v>26</v>
      </c>
      <c r="N5">
        <v>1</v>
      </c>
      <c r="O5">
        <v>0</v>
      </c>
    </row>
    <row r="6" spans="1:15" x14ac:dyDescent="0.25">
      <c r="A6" t="s">
        <v>29</v>
      </c>
      <c r="B6">
        <v>9</v>
      </c>
      <c r="C6">
        <v>1</v>
      </c>
      <c r="D6">
        <v>0</v>
      </c>
      <c r="E6">
        <v>0</v>
      </c>
      <c r="G6">
        <f t="shared" si="0"/>
        <v>10</v>
      </c>
      <c r="J6" t="s">
        <v>19</v>
      </c>
      <c r="K6">
        <v>0</v>
      </c>
      <c r="L6">
        <v>68</v>
      </c>
      <c r="M6">
        <v>0</v>
      </c>
      <c r="N6">
        <v>0</v>
      </c>
      <c r="O6">
        <v>0</v>
      </c>
    </row>
    <row r="7" spans="1:15" x14ac:dyDescent="0.25">
      <c r="A7" t="s">
        <v>30</v>
      </c>
      <c r="B7">
        <v>10</v>
      </c>
      <c r="C7">
        <v>6</v>
      </c>
      <c r="D7">
        <v>0</v>
      </c>
      <c r="E7">
        <v>0</v>
      </c>
      <c r="G7">
        <f t="shared" si="0"/>
        <v>16</v>
      </c>
      <c r="J7" t="s">
        <v>20</v>
      </c>
      <c r="K7">
        <v>1</v>
      </c>
      <c r="L7">
        <v>16</v>
      </c>
      <c r="M7">
        <v>3</v>
      </c>
      <c r="N7">
        <v>0</v>
      </c>
      <c r="O7">
        <v>0</v>
      </c>
    </row>
    <row r="8" spans="1:15" x14ac:dyDescent="0.25">
      <c r="G8">
        <f t="shared" si="0"/>
        <v>0</v>
      </c>
      <c r="J8" t="s">
        <v>21</v>
      </c>
      <c r="K8">
        <v>0</v>
      </c>
      <c r="L8">
        <v>6</v>
      </c>
      <c r="M8">
        <v>3</v>
      </c>
      <c r="N8">
        <v>0</v>
      </c>
      <c r="O8">
        <v>0</v>
      </c>
    </row>
    <row r="9" spans="1:15" x14ac:dyDescent="0.25">
      <c r="G9">
        <f t="shared" si="0"/>
        <v>0</v>
      </c>
      <c r="J9" t="s">
        <v>22</v>
      </c>
      <c r="K9">
        <v>0</v>
      </c>
      <c r="L9">
        <v>1</v>
      </c>
      <c r="M9">
        <v>0</v>
      </c>
      <c r="N9">
        <v>0</v>
      </c>
      <c r="O9">
        <v>0</v>
      </c>
    </row>
    <row r="10" spans="1:15" x14ac:dyDescent="0.25">
      <c r="G10">
        <f t="shared" si="0"/>
        <v>0</v>
      </c>
      <c r="J10" t="s">
        <v>23</v>
      </c>
      <c r="K10">
        <v>0</v>
      </c>
      <c r="L10">
        <v>18</v>
      </c>
      <c r="M10">
        <v>0</v>
      </c>
      <c r="N10">
        <v>0</v>
      </c>
      <c r="O10">
        <v>0</v>
      </c>
    </row>
    <row r="11" spans="1:15" x14ac:dyDescent="0.25">
      <c r="G11">
        <f t="shared" si="0"/>
        <v>0</v>
      </c>
    </row>
    <row r="12" spans="1:15" x14ac:dyDescent="0.25">
      <c r="B12">
        <f>SUM(B3:B11)</f>
        <v>550</v>
      </c>
      <c r="C12">
        <f>SUM(C3:C11)</f>
        <v>231</v>
      </c>
      <c r="D12">
        <f>SUM(D3:D11)</f>
        <v>17</v>
      </c>
      <c r="E12">
        <f>SUM(E3:E11)</f>
        <v>6</v>
      </c>
      <c r="G12" s="10">
        <f>SUM(B3:F11)</f>
        <v>804</v>
      </c>
      <c r="H12" s="10">
        <f>SUM(B2:F10)</f>
        <v>807</v>
      </c>
      <c r="I12" s="11">
        <f>G12/H12</f>
        <v>0.99628252788104088</v>
      </c>
    </row>
    <row r="13" spans="1:15" x14ac:dyDescent="0.25">
      <c r="A13" t="s">
        <v>25</v>
      </c>
      <c r="I13" t="s">
        <v>31</v>
      </c>
      <c r="J13" t="s">
        <v>32</v>
      </c>
      <c r="K13" t="s">
        <v>33</v>
      </c>
      <c r="L13" t="s">
        <v>34</v>
      </c>
    </row>
    <row r="14" spans="1:15" x14ac:dyDescent="0.25">
      <c r="A14" t="s">
        <v>26</v>
      </c>
      <c r="B14">
        <f>B3</f>
        <v>400</v>
      </c>
      <c r="C14">
        <f t="shared" ref="C14:F15" si="1">C3</f>
        <v>181</v>
      </c>
      <c r="D14">
        <f t="shared" si="1"/>
        <v>16</v>
      </c>
      <c r="E14">
        <f t="shared" si="1"/>
        <v>6</v>
      </c>
      <c r="G14">
        <f>SUM(B14:F14)</f>
        <v>603</v>
      </c>
      <c r="I14" s="3">
        <f>B23/$G$23</f>
        <v>2.7363184079601992</v>
      </c>
      <c r="J14" s="3">
        <f t="shared" ref="J14:M14" si="2">C23/$G$23</f>
        <v>1.1492537313432836</v>
      </c>
      <c r="K14" s="3">
        <f t="shared" si="2"/>
        <v>8.45771144278607E-2</v>
      </c>
      <c r="L14" s="3">
        <f t="shared" si="2"/>
        <v>2.9850746268656716E-2</v>
      </c>
      <c r="M14" s="3"/>
    </row>
    <row r="15" spans="1:15" x14ac:dyDescent="0.25">
      <c r="A15" t="s">
        <v>27</v>
      </c>
      <c r="B15">
        <f>B4</f>
        <v>73</v>
      </c>
      <c r="C15">
        <f t="shared" si="1"/>
        <v>25</v>
      </c>
      <c r="D15">
        <f t="shared" si="1"/>
        <v>1</v>
      </c>
      <c r="E15">
        <f t="shared" si="1"/>
        <v>0</v>
      </c>
      <c r="G15">
        <f>SUM(B15:F15)</f>
        <v>99</v>
      </c>
      <c r="H15" s="3">
        <f>G15/$G$23</f>
        <v>0.4925373134328358</v>
      </c>
    </row>
    <row r="16" spans="1:15" x14ac:dyDescent="0.25">
      <c r="A16" t="s">
        <v>28</v>
      </c>
      <c r="B16">
        <f t="shared" ref="B16:F20" si="3">B5</f>
        <v>58</v>
      </c>
      <c r="C16">
        <f t="shared" si="3"/>
        <v>18</v>
      </c>
      <c r="D16">
        <f t="shared" si="3"/>
        <v>0</v>
      </c>
      <c r="E16">
        <f t="shared" si="3"/>
        <v>0</v>
      </c>
      <c r="G16">
        <f t="shared" ref="G14:G20" si="4">SUM(B16:F16)</f>
        <v>76</v>
      </c>
      <c r="H16" s="3">
        <f t="shared" ref="H16:H20" si="5">G16/$G$23</f>
        <v>0.37810945273631841</v>
      </c>
    </row>
    <row r="17" spans="1:19" x14ac:dyDescent="0.25">
      <c r="A17" t="s">
        <v>29</v>
      </c>
      <c r="B17">
        <f t="shared" si="3"/>
        <v>9</v>
      </c>
      <c r="C17">
        <f t="shared" si="3"/>
        <v>1</v>
      </c>
      <c r="D17">
        <f t="shared" si="3"/>
        <v>0</v>
      </c>
      <c r="E17">
        <f t="shared" si="3"/>
        <v>0</v>
      </c>
      <c r="G17">
        <f t="shared" si="4"/>
        <v>10</v>
      </c>
      <c r="H17" s="3">
        <f t="shared" si="5"/>
        <v>4.975124378109453E-2</v>
      </c>
    </row>
    <row r="18" spans="1:19" x14ac:dyDescent="0.25">
      <c r="A18" t="s">
        <v>30</v>
      </c>
      <c r="B18">
        <f t="shared" si="3"/>
        <v>10</v>
      </c>
      <c r="C18">
        <f t="shared" si="3"/>
        <v>6</v>
      </c>
      <c r="D18">
        <f t="shared" si="3"/>
        <v>0</v>
      </c>
      <c r="E18">
        <f t="shared" si="3"/>
        <v>0</v>
      </c>
      <c r="G18">
        <f t="shared" si="4"/>
        <v>16</v>
      </c>
      <c r="H18" s="3">
        <f t="shared" si="5"/>
        <v>7.9601990049751242E-2</v>
      </c>
    </row>
    <row r="19" spans="1:19" x14ac:dyDescent="0.25">
      <c r="H19" s="3">
        <f t="shared" si="5"/>
        <v>0</v>
      </c>
    </row>
    <row r="20" spans="1:19" x14ac:dyDescent="0.25">
      <c r="H20" s="3">
        <f t="shared" si="5"/>
        <v>0</v>
      </c>
    </row>
    <row r="21" spans="1:19" x14ac:dyDescent="0.25">
      <c r="H21" s="3"/>
    </row>
    <row r="22" spans="1:19" x14ac:dyDescent="0.25">
      <c r="H22" s="3"/>
    </row>
    <row r="23" spans="1:19" x14ac:dyDescent="0.25">
      <c r="B23">
        <f>SUM(B14:B22)</f>
        <v>550</v>
      </c>
      <c r="C23">
        <f t="shared" ref="C23:E23" si="6">SUM(C14:C22)</f>
        <v>231</v>
      </c>
      <c r="D23">
        <f t="shared" si="6"/>
        <v>17</v>
      </c>
      <c r="E23">
        <f>SUM(E14:E22)</f>
        <v>6</v>
      </c>
      <c r="G23">
        <f>SUM(G15:G22)</f>
        <v>201</v>
      </c>
      <c r="I23" t="s">
        <v>31</v>
      </c>
      <c r="J23" t="s">
        <v>32</v>
      </c>
      <c r="K23" t="s">
        <v>33</v>
      </c>
      <c r="L23" t="s">
        <v>34</v>
      </c>
      <c r="O23" t="s">
        <v>31</v>
      </c>
      <c r="P23" t="s">
        <v>32</v>
      </c>
      <c r="Q23" t="s">
        <v>33</v>
      </c>
      <c r="R23" t="s">
        <v>34</v>
      </c>
    </row>
    <row r="24" spans="1:19" x14ac:dyDescent="0.25">
      <c r="I24" s="3">
        <f>B35/$G$23</f>
        <v>3.4033811044281081E-3</v>
      </c>
      <c r="J24" s="3">
        <f t="shared" ref="J24:L24" si="7">C35/$G$23</f>
        <v>1.4294200638598057E-3</v>
      </c>
      <c r="K24" s="3">
        <f t="shared" si="7"/>
        <v>1.0519541595505062E-4</v>
      </c>
      <c r="L24" s="3">
        <f t="shared" si="7"/>
        <v>3.7127793866488455E-5</v>
      </c>
      <c r="M24" s="3"/>
      <c r="O24" s="3">
        <f>H34/$G$23</f>
        <v>0</v>
      </c>
      <c r="P24" s="3">
        <f t="shared" ref="P24:S24" si="8">I34/$G$23</f>
        <v>0</v>
      </c>
      <c r="Q24" s="3">
        <f t="shared" si="8"/>
        <v>0</v>
      </c>
      <c r="R24" s="3">
        <f t="shared" si="8"/>
        <v>0</v>
      </c>
      <c r="S24" s="3"/>
    </row>
    <row r="25" spans="1:19" ht="15.75" thickBot="1" x14ac:dyDescent="0.3">
      <c r="A25" t="s">
        <v>25</v>
      </c>
      <c r="I25" t="s">
        <v>14</v>
      </c>
      <c r="O25" t="s">
        <v>15</v>
      </c>
    </row>
    <row r="26" spans="1:19" x14ac:dyDescent="0.25">
      <c r="A26" t="s">
        <v>26</v>
      </c>
      <c r="B26">
        <f>B14/SUM($B$3:$F$11)</f>
        <v>0.49751243781094528</v>
      </c>
      <c r="C26">
        <f t="shared" ref="C26:F27" si="9">C14/SUM($B$3:$F$11)</f>
        <v>0.22512437810945274</v>
      </c>
      <c r="D26">
        <f t="shared" si="9"/>
        <v>1.9900497512437811E-2</v>
      </c>
      <c r="E26">
        <f t="shared" si="9"/>
        <v>7.462686567164179E-3</v>
      </c>
      <c r="G26" s="3">
        <f>SUM(B26:F26)</f>
        <v>0.75</v>
      </c>
      <c r="H26" s="7">
        <f>G26*$G$12</f>
        <v>603</v>
      </c>
      <c r="I26">
        <f>B26/B$35</f>
        <v>0.7272727272727274</v>
      </c>
      <c r="J26">
        <f t="shared" ref="I26:M32" si="10">C26/C$35</f>
        <v>0.78354978354978344</v>
      </c>
      <c r="K26">
        <f t="shared" si="10"/>
        <v>0.94117647058823528</v>
      </c>
      <c r="L26">
        <f t="shared" si="10"/>
        <v>1</v>
      </c>
      <c r="O26">
        <f>B26/$G26</f>
        <v>0.66334991708126034</v>
      </c>
      <c r="P26">
        <f t="shared" ref="O26:S32" si="11">C26/$G26</f>
        <v>0.30016583747927034</v>
      </c>
      <c r="Q26">
        <f t="shared" si="11"/>
        <v>2.6533996683250415E-2</v>
      </c>
      <c r="R26">
        <f t="shared" si="11"/>
        <v>9.9502487562189053E-3</v>
      </c>
    </row>
    <row r="27" spans="1:19" x14ac:dyDescent="0.25">
      <c r="A27" t="s">
        <v>27</v>
      </c>
      <c r="B27">
        <f>B15/SUM($B$3:$F$11)</f>
        <v>9.0796019900497515E-2</v>
      </c>
      <c r="C27">
        <f t="shared" si="9"/>
        <v>3.109452736318408E-2</v>
      </c>
      <c r="D27">
        <f t="shared" si="9"/>
        <v>1.2437810945273632E-3</v>
      </c>
      <c r="E27">
        <f t="shared" si="9"/>
        <v>0</v>
      </c>
      <c r="G27" s="3">
        <f>SUM(B27:F27)</f>
        <v>0.12313432835820895</v>
      </c>
      <c r="H27" s="8">
        <f t="shared" ref="H27:H32" si="12">G27*$G$12</f>
        <v>99</v>
      </c>
      <c r="I27">
        <f>B27/B$35</f>
        <v>0.13272727272727275</v>
      </c>
      <c r="J27">
        <f t="shared" si="10"/>
        <v>0.10822510822510821</v>
      </c>
      <c r="K27">
        <f t="shared" si="10"/>
        <v>5.8823529411764705E-2</v>
      </c>
      <c r="L27">
        <f t="shared" si="10"/>
        <v>0</v>
      </c>
      <c r="O27">
        <f>B27/$G27</f>
        <v>0.73737373737373746</v>
      </c>
      <c r="P27">
        <f t="shared" si="11"/>
        <v>0.25252525252525254</v>
      </c>
      <c r="Q27">
        <f t="shared" si="11"/>
        <v>1.0101010101010102E-2</v>
      </c>
      <c r="R27">
        <f t="shared" si="11"/>
        <v>0</v>
      </c>
    </row>
    <row r="28" spans="1:19" x14ac:dyDescent="0.25">
      <c r="A28" t="s">
        <v>28</v>
      </c>
      <c r="B28">
        <f t="shared" ref="B28:F32" si="13">B16/SUM($B$3:$F$11)</f>
        <v>7.2139303482587069E-2</v>
      </c>
      <c r="C28">
        <f t="shared" si="13"/>
        <v>2.2388059701492536E-2</v>
      </c>
      <c r="D28">
        <f t="shared" si="13"/>
        <v>0</v>
      </c>
      <c r="E28">
        <f t="shared" si="13"/>
        <v>0</v>
      </c>
      <c r="G28" s="3">
        <f t="shared" ref="G28:G32" si="14">SUM(B28:F28)</f>
        <v>9.4527363184079602E-2</v>
      </c>
      <c r="H28" s="8">
        <f t="shared" si="12"/>
        <v>76</v>
      </c>
      <c r="I28">
        <f t="shared" ref="I28:I32" si="15">B28/B$35</f>
        <v>0.10545454545454547</v>
      </c>
      <c r="J28">
        <f t="shared" si="10"/>
        <v>7.7922077922077906E-2</v>
      </c>
      <c r="K28">
        <f t="shared" si="10"/>
        <v>0</v>
      </c>
      <c r="L28">
        <f t="shared" si="10"/>
        <v>0</v>
      </c>
      <c r="O28">
        <f t="shared" ref="O28:O32" si="16">B28/$G28</f>
        <v>0.76315789473684215</v>
      </c>
      <c r="P28">
        <f t="shared" si="11"/>
        <v>0.23684210526315788</v>
      </c>
      <c r="Q28">
        <f t="shared" si="11"/>
        <v>0</v>
      </c>
      <c r="R28">
        <f t="shared" si="11"/>
        <v>0</v>
      </c>
    </row>
    <row r="29" spans="1:19" x14ac:dyDescent="0.25">
      <c r="A29" t="s">
        <v>29</v>
      </c>
      <c r="B29">
        <f t="shared" si="13"/>
        <v>1.1194029850746268E-2</v>
      </c>
      <c r="C29">
        <f t="shared" si="13"/>
        <v>1.2437810945273632E-3</v>
      </c>
      <c r="D29">
        <f t="shared" si="13"/>
        <v>0</v>
      </c>
      <c r="E29">
        <f t="shared" si="13"/>
        <v>0</v>
      </c>
      <c r="G29" s="3">
        <f t="shared" si="14"/>
        <v>1.2437810945273631E-2</v>
      </c>
      <c r="H29" s="8">
        <f t="shared" si="12"/>
        <v>10</v>
      </c>
      <c r="I29">
        <f t="shared" si="15"/>
        <v>1.6363636363636365E-2</v>
      </c>
      <c r="J29">
        <f t="shared" si="10"/>
        <v>4.3290043290043281E-3</v>
      </c>
      <c r="K29">
        <f t="shared" si="10"/>
        <v>0</v>
      </c>
      <c r="L29">
        <f t="shared" si="10"/>
        <v>0</v>
      </c>
      <c r="O29">
        <f t="shared" si="16"/>
        <v>0.9</v>
      </c>
      <c r="P29">
        <f t="shared" si="11"/>
        <v>0.1</v>
      </c>
      <c r="Q29">
        <f t="shared" si="11"/>
        <v>0</v>
      </c>
      <c r="R29">
        <f t="shared" si="11"/>
        <v>0</v>
      </c>
    </row>
    <row r="30" spans="1:19" x14ac:dyDescent="0.25">
      <c r="A30" t="s">
        <v>30</v>
      </c>
      <c r="B30">
        <f t="shared" si="13"/>
        <v>1.2437810945273632E-2</v>
      </c>
      <c r="C30">
        <f t="shared" si="13"/>
        <v>7.462686567164179E-3</v>
      </c>
      <c r="D30">
        <f t="shared" si="13"/>
        <v>0</v>
      </c>
      <c r="E30">
        <f t="shared" si="13"/>
        <v>0</v>
      </c>
      <c r="G30" s="3">
        <f t="shared" si="14"/>
        <v>1.9900497512437811E-2</v>
      </c>
      <c r="H30" s="8">
        <f t="shared" si="12"/>
        <v>16</v>
      </c>
      <c r="I30">
        <f t="shared" si="15"/>
        <v>1.8181818181818184E-2</v>
      </c>
      <c r="J30">
        <f t="shared" si="10"/>
        <v>2.5974025974025969E-2</v>
      </c>
      <c r="K30">
        <f t="shared" si="10"/>
        <v>0</v>
      </c>
      <c r="L30">
        <f t="shared" si="10"/>
        <v>0</v>
      </c>
      <c r="O30">
        <f t="shared" si="16"/>
        <v>0.625</v>
      </c>
      <c r="P30">
        <f t="shared" si="11"/>
        <v>0.375</v>
      </c>
      <c r="Q30">
        <f t="shared" si="11"/>
        <v>0</v>
      </c>
      <c r="R30">
        <f t="shared" si="11"/>
        <v>0</v>
      </c>
    </row>
    <row r="31" spans="1:19" x14ac:dyDescent="0.25">
      <c r="G31" s="3">
        <f t="shared" si="14"/>
        <v>0</v>
      </c>
      <c r="H31" s="8">
        <f t="shared" si="12"/>
        <v>0</v>
      </c>
      <c r="I31">
        <f t="shared" si="15"/>
        <v>0</v>
      </c>
      <c r="J31">
        <f t="shared" si="10"/>
        <v>0</v>
      </c>
      <c r="K31">
        <f t="shared" si="10"/>
        <v>0</v>
      </c>
      <c r="L31">
        <f t="shared" si="10"/>
        <v>0</v>
      </c>
    </row>
    <row r="32" spans="1:19" x14ac:dyDescent="0.25">
      <c r="G32" s="3">
        <f t="shared" si="14"/>
        <v>0</v>
      </c>
      <c r="H32" s="8">
        <f t="shared" si="12"/>
        <v>0</v>
      </c>
      <c r="I32">
        <f t="shared" si="15"/>
        <v>0</v>
      </c>
      <c r="J32">
        <f t="shared" si="10"/>
        <v>0</v>
      </c>
      <c r="K32">
        <f t="shared" si="10"/>
        <v>0</v>
      </c>
      <c r="L32">
        <f t="shared" si="10"/>
        <v>0</v>
      </c>
    </row>
    <row r="33" spans="1:14" x14ac:dyDescent="0.25">
      <c r="G33" s="3"/>
      <c r="H33" s="8"/>
    </row>
    <row r="34" spans="1:14" ht="15.75" thickBot="1" x14ac:dyDescent="0.3">
      <c r="G34" s="3"/>
      <c r="H34" s="9"/>
    </row>
    <row r="35" spans="1:14" ht="15.75" thickBot="1" x14ac:dyDescent="0.3">
      <c r="B35" s="3">
        <f>SUM(B26:B34)</f>
        <v>0.68407960199004969</v>
      </c>
      <c r="C35" s="3">
        <f t="shared" ref="C35:E35" si="17">SUM(C26:C34)</f>
        <v>0.28731343283582095</v>
      </c>
      <c r="D35" s="3">
        <f t="shared" si="17"/>
        <v>2.1144278606965175E-2</v>
      </c>
      <c r="E35" s="3">
        <f t="shared" si="17"/>
        <v>7.462686567164179E-3</v>
      </c>
      <c r="F35" s="3"/>
    </row>
    <row r="36" spans="1:14" ht="15.75" thickBot="1" x14ac:dyDescent="0.3">
      <c r="B36" s="4">
        <f>B35*$G$12</f>
        <v>550</v>
      </c>
      <c r="C36" s="5">
        <f t="shared" ref="C36:F36" si="18">C35*$G$12</f>
        <v>231.00000000000003</v>
      </c>
      <c r="D36" s="5">
        <f t="shared" si="18"/>
        <v>17</v>
      </c>
      <c r="E36" s="5">
        <f t="shared" si="18"/>
        <v>6</v>
      </c>
      <c r="F36" s="6">
        <f t="shared" si="18"/>
        <v>0</v>
      </c>
      <c r="H36" s="1"/>
    </row>
    <row r="37" spans="1:14" x14ac:dyDescent="0.25">
      <c r="A37" t="s">
        <v>25</v>
      </c>
    </row>
    <row r="38" spans="1:14" x14ac:dyDescent="0.25">
      <c r="A38" t="s">
        <v>26</v>
      </c>
      <c r="B38" s="3">
        <f>B26/B$35</f>
        <v>0.7272727272727274</v>
      </c>
      <c r="C38" s="3">
        <f t="shared" ref="C38:F39" si="19">C26/C$35</f>
        <v>0.78354978354978344</v>
      </c>
      <c r="D38" s="3">
        <f t="shared" si="19"/>
        <v>0.94117647058823528</v>
      </c>
      <c r="E38" s="3">
        <f t="shared" si="19"/>
        <v>1</v>
      </c>
      <c r="F38" s="3"/>
      <c r="I38" s="3">
        <f>B26/$G26</f>
        <v>0.66334991708126034</v>
      </c>
      <c r="J38" s="3">
        <f t="shared" ref="J38:M44" si="20">C26/$G26</f>
        <v>0.30016583747927034</v>
      </c>
      <c r="K38" s="3">
        <f t="shared" si="20"/>
        <v>2.6533996683250415E-2</v>
      </c>
      <c r="L38" s="3">
        <f t="shared" si="20"/>
        <v>9.9502487562189053E-3</v>
      </c>
      <c r="M38" s="3">
        <f t="shared" si="20"/>
        <v>0</v>
      </c>
      <c r="N38">
        <f>SUM(I38:M38)</f>
        <v>0.99999999999999989</v>
      </c>
    </row>
    <row r="39" spans="1:14" x14ac:dyDescent="0.25">
      <c r="A39" t="s">
        <v>27</v>
      </c>
      <c r="B39" s="3">
        <f>B27/B$35</f>
        <v>0.13272727272727275</v>
      </c>
      <c r="C39" s="3">
        <f t="shared" si="19"/>
        <v>0.10822510822510821</v>
      </c>
      <c r="D39" s="3">
        <f t="shared" si="19"/>
        <v>5.8823529411764705E-2</v>
      </c>
      <c r="E39" s="3">
        <f t="shared" si="19"/>
        <v>0</v>
      </c>
      <c r="F39" s="3"/>
      <c r="H39" s="3"/>
      <c r="I39" s="3">
        <f>B27/$G27</f>
        <v>0.73737373737373746</v>
      </c>
      <c r="J39" s="3">
        <f t="shared" si="20"/>
        <v>0.25252525252525254</v>
      </c>
      <c r="K39" s="3">
        <f t="shared" si="20"/>
        <v>1.0101010101010102E-2</v>
      </c>
      <c r="L39" s="3">
        <f t="shared" si="20"/>
        <v>0</v>
      </c>
      <c r="M39" s="3">
        <f t="shared" si="20"/>
        <v>0</v>
      </c>
      <c r="N39">
        <f>SUM(I39:M39)</f>
        <v>1.0000000000000002</v>
      </c>
    </row>
    <row r="40" spans="1:14" x14ac:dyDescent="0.25">
      <c r="A40" t="s">
        <v>28</v>
      </c>
      <c r="B40" s="3">
        <f t="shared" ref="B40:F44" si="21">B28/B$35</f>
        <v>0.10545454545454547</v>
      </c>
      <c r="C40" s="3">
        <f t="shared" si="21"/>
        <v>7.7922077922077906E-2</v>
      </c>
      <c r="D40" s="3">
        <f t="shared" si="21"/>
        <v>0</v>
      </c>
      <c r="E40" s="3">
        <f t="shared" si="21"/>
        <v>0</v>
      </c>
      <c r="F40" s="3"/>
      <c r="I40" s="3">
        <f t="shared" ref="I40:I44" si="22">B28/$G28</f>
        <v>0.76315789473684215</v>
      </c>
      <c r="J40" s="3">
        <f t="shared" si="20"/>
        <v>0.23684210526315788</v>
      </c>
      <c r="K40" s="3">
        <f t="shared" si="20"/>
        <v>0</v>
      </c>
      <c r="L40" s="3">
        <f t="shared" si="20"/>
        <v>0</v>
      </c>
      <c r="M40" s="3">
        <f t="shared" si="20"/>
        <v>0</v>
      </c>
      <c r="N40">
        <f t="shared" ref="N40:N44" si="23">SUM(I40:M40)</f>
        <v>1</v>
      </c>
    </row>
    <row r="41" spans="1:14" x14ac:dyDescent="0.25">
      <c r="A41" t="s">
        <v>29</v>
      </c>
      <c r="B41" s="3">
        <f t="shared" si="21"/>
        <v>1.6363636363636365E-2</v>
      </c>
      <c r="C41" s="3">
        <f t="shared" si="21"/>
        <v>4.3290043290043281E-3</v>
      </c>
      <c r="D41" s="3">
        <f t="shared" si="21"/>
        <v>0</v>
      </c>
      <c r="E41" s="3">
        <f t="shared" si="21"/>
        <v>0</v>
      </c>
      <c r="F41" s="3"/>
      <c r="I41" s="3">
        <f t="shared" si="22"/>
        <v>0.9</v>
      </c>
      <c r="J41" s="3">
        <f t="shared" si="20"/>
        <v>0.1</v>
      </c>
      <c r="K41" s="3">
        <f t="shared" si="20"/>
        <v>0</v>
      </c>
      <c r="L41" s="3">
        <f t="shared" si="20"/>
        <v>0</v>
      </c>
      <c r="M41" s="3">
        <f t="shared" si="20"/>
        <v>0</v>
      </c>
      <c r="N41">
        <f t="shared" si="23"/>
        <v>1</v>
      </c>
    </row>
    <row r="42" spans="1:14" x14ac:dyDescent="0.25">
      <c r="A42" t="s">
        <v>30</v>
      </c>
      <c r="B42" s="3">
        <f t="shared" si="21"/>
        <v>1.8181818181818184E-2</v>
      </c>
      <c r="C42" s="3">
        <f t="shared" si="21"/>
        <v>2.5974025974025969E-2</v>
      </c>
      <c r="D42" s="3">
        <f t="shared" si="21"/>
        <v>0</v>
      </c>
      <c r="E42" s="3">
        <f t="shared" si="21"/>
        <v>0</v>
      </c>
      <c r="F42" s="3"/>
      <c r="I42" s="3">
        <f t="shared" si="22"/>
        <v>0.625</v>
      </c>
      <c r="J42" s="3">
        <f t="shared" si="20"/>
        <v>0.375</v>
      </c>
      <c r="K42" s="3">
        <f t="shared" si="20"/>
        <v>0</v>
      </c>
      <c r="L42" s="3">
        <f t="shared" si="20"/>
        <v>0</v>
      </c>
      <c r="M42" s="3">
        <f t="shared" si="20"/>
        <v>0</v>
      </c>
      <c r="N42">
        <f t="shared" si="23"/>
        <v>1</v>
      </c>
    </row>
    <row r="43" spans="1:14" x14ac:dyDescent="0.25">
      <c r="B43" s="3"/>
      <c r="C43" s="3"/>
      <c r="D43" s="3"/>
      <c r="E43" s="3"/>
      <c r="F43" s="3"/>
      <c r="I43" s="3"/>
      <c r="J43" s="3"/>
      <c r="K43" s="3"/>
      <c r="L43" s="3"/>
      <c r="M43" s="3"/>
    </row>
    <row r="44" spans="1:14" x14ac:dyDescent="0.25">
      <c r="B44" s="3"/>
      <c r="C44" s="3"/>
      <c r="D44" s="3"/>
      <c r="E44" s="3"/>
      <c r="F44" s="3"/>
      <c r="I44" s="3"/>
      <c r="J44" s="3"/>
      <c r="K44" s="3"/>
      <c r="L44" s="3"/>
      <c r="M44" s="3"/>
    </row>
    <row r="45" spans="1:14" x14ac:dyDescent="0.25">
      <c r="B45" s="3"/>
      <c r="C45" s="3"/>
      <c r="D45" s="3"/>
      <c r="E45" s="3"/>
      <c r="F45" s="3"/>
      <c r="I45" s="3"/>
      <c r="J45" s="3"/>
      <c r="K45" s="3"/>
      <c r="L45" s="3"/>
      <c r="M45" s="3"/>
    </row>
    <row r="46" spans="1:14" x14ac:dyDescent="0.25">
      <c r="B46" s="3"/>
      <c r="C46" s="3"/>
      <c r="D46" s="3"/>
      <c r="E46" s="3"/>
      <c r="F46" s="3"/>
      <c r="I46" s="3"/>
      <c r="J46" s="3"/>
      <c r="K46" s="3"/>
      <c r="L46" s="3"/>
      <c r="M46" s="3"/>
    </row>
    <row r="47" spans="1:14" x14ac:dyDescent="0.25">
      <c r="B47" s="1">
        <f>SUM(B38:B46)</f>
        <v>1</v>
      </c>
      <c r="C47" s="1">
        <f t="shared" ref="C47:F47" si="24">SUM(C38:C46)</f>
        <v>0.99999999999999989</v>
      </c>
      <c r="D47" s="1">
        <f t="shared" si="24"/>
        <v>1</v>
      </c>
      <c r="E47" s="1">
        <f t="shared" si="24"/>
        <v>1</v>
      </c>
      <c r="F47" s="1"/>
    </row>
    <row r="48" spans="1:14" x14ac:dyDescent="0.25">
      <c r="A48" t="s">
        <v>25</v>
      </c>
      <c r="B48" t="s">
        <v>31</v>
      </c>
      <c r="C48" t="s">
        <v>32</v>
      </c>
      <c r="D48" t="s">
        <v>33</v>
      </c>
      <c r="E48" t="s">
        <v>34</v>
      </c>
      <c r="I48" t="s">
        <v>31</v>
      </c>
      <c r="J48" t="s">
        <v>32</v>
      </c>
      <c r="K48" t="s">
        <v>33</v>
      </c>
      <c r="L48" t="s">
        <v>34</v>
      </c>
    </row>
    <row r="49" spans="1:13" x14ac:dyDescent="0.25">
      <c r="A49" t="s">
        <v>26</v>
      </c>
      <c r="B49" s="3">
        <f>B38</f>
        <v>0.7272727272727274</v>
      </c>
      <c r="C49" s="3">
        <f t="shared" ref="C49:F49" si="25">C38</f>
        <v>0.78354978354978344</v>
      </c>
      <c r="D49" s="3">
        <f t="shared" si="25"/>
        <v>0.94117647058823528</v>
      </c>
      <c r="E49" s="3">
        <f t="shared" si="25"/>
        <v>1</v>
      </c>
      <c r="F49" s="3"/>
      <c r="I49" s="3">
        <f>I38</f>
        <v>0.66334991708126034</v>
      </c>
      <c r="J49" s="3">
        <f>J38+I49</f>
        <v>0.96351575456053062</v>
      </c>
      <c r="K49" s="3">
        <f t="shared" ref="K49:M49" si="26">K38+J49</f>
        <v>0.99004975124378103</v>
      </c>
      <c r="L49" s="3">
        <f t="shared" si="26"/>
        <v>0.99999999999999989</v>
      </c>
      <c r="M49" s="3"/>
    </row>
    <row r="50" spans="1:13" x14ac:dyDescent="0.25">
      <c r="A50" t="s">
        <v>27</v>
      </c>
      <c r="B50" s="3">
        <f>B49+B39</f>
        <v>0.8600000000000001</v>
      </c>
      <c r="C50" s="3">
        <f t="shared" ref="C50:F55" si="27">C49+C39</f>
        <v>0.89177489177489166</v>
      </c>
      <c r="D50" s="3">
        <f t="shared" si="27"/>
        <v>1</v>
      </c>
      <c r="E50" s="3">
        <f t="shared" si="27"/>
        <v>1</v>
      </c>
      <c r="F50" s="3"/>
      <c r="I50" s="3">
        <f>I39</f>
        <v>0.73737373737373746</v>
      </c>
      <c r="J50" s="3">
        <f t="shared" ref="J50:J55" si="28">I50+J39</f>
        <v>0.98989898989899006</v>
      </c>
      <c r="K50" s="3">
        <f t="shared" ref="K50:L50" si="29">J50+K39</f>
        <v>1.0000000000000002</v>
      </c>
      <c r="L50" s="3">
        <f t="shared" si="29"/>
        <v>1.0000000000000002</v>
      </c>
      <c r="M50" s="3"/>
    </row>
    <row r="51" spans="1:13" x14ac:dyDescent="0.25">
      <c r="A51" t="s">
        <v>28</v>
      </c>
      <c r="B51" s="3">
        <f t="shared" ref="B51:B53" si="30">B50+B40</f>
        <v>0.96545454545454557</v>
      </c>
      <c r="C51" s="3">
        <f t="shared" si="27"/>
        <v>0.96969696969696961</v>
      </c>
      <c r="D51" s="3">
        <f t="shared" si="27"/>
        <v>1</v>
      </c>
      <c r="E51" s="3">
        <f t="shared" si="27"/>
        <v>1</v>
      </c>
      <c r="F51" s="3"/>
      <c r="I51" s="3">
        <f t="shared" ref="I51:I55" si="31">I40</f>
        <v>0.76315789473684215</v>
      </c>
      <c r="J51" s="3">
        <f t="shared" si="28"/>
        <v>1</v>
      </c>
      <c r="K51" s="3"/>
      <c r="L51" s="3"/>
      <c r="M51" s="3"/>
    </row>
    <row r="52" spans="1:13" x14ac:dyDescent="0.25">
      <c r="A52" t="s">
        <v>29</v>
      </c>
      <c r="B52" s="3">
        <f t="shared" si="30"/>
        <v>0.98181818181818192</v>
      </c>
      <c r="C52" s="3">
        <f t="shared" si="27"/>
        <v>0.97402597402597391</v>
      </c>
      <c r="D52" s="3">
        <f t="shared" si="27"/>
        <v>1</v>
      </c>
      <c r="E52" s="3"/>
      <c r="F52" s="3"/>
      <c r="I52" s="3">
        <f t="shared" si="31"/>
        <v>0.9</v>
      </c>
      <c r="J52" s="3">
        <f t="shared" si="28"/>
        <v>1</v>
      </c>
      <c r="K52" s="3">
        <f>J52+K41</f>
        <v>1</v>
      </c>
      <c r="L52" s="3"/>
      <c r="M52" s="3"/>
    </row>
    <row r="53" spans="1:13" x14ac:dyDescent="0.25">
      <c r="A53" t="s">
        <v>30</v>
      </c>
      <c r="B53" s="3">
        <f t="shared" si="30"/>
        <v>1</v>
      </c>
      <c r="C53" s="3">
        <f t="shared" si="27"/>
        <v>0.99999999999999989</v>
      </c>
      <c r="D53" s="3">
        <f t="shared" si="27"/>
        <v>1</v>
      </c>
      <c r="E53" s="3"/>
      <c r="F53" s="3"/>
      <c r="I53" s="3">
        <f t="shared" si="31"/>
        <v>0.625</v>
      </c>
      <c r="J53" s="3">
        <f t="shared" si="28"/>
        <v>1</v>
      </c>
      <c r="K53" s="3">
        <f>J53+K42</f>
        <v>1</v>
      </c>
      <c r="L53" s="3"/>
      <c r="M53" s="3"/>
    </row>
    <row r="54" spans="1:13" x14ac:dyDescent="0.25">
      <c r="B54" s="3"/>
      <c r="C54" s="3"/>
      <c r="D54" s="3"/>
      <c r="E54" s="3"/>
      <c r="F54" s="3"/>
      <c r="I54" s="3">
        <f t="shared" si="31"/>
        <v>0</v>
      </c>
      <c r="J54" s="3">
        <f t="shared" si="28"/>
        <v>0</v>
      </c>
      <c r="K54" s="3"/>
      <c r="L54" s="3"/>
      <c r="M54" s="3"/>
    </row>
    <row r="55" spans="1:13" x14ac:dyDescent="0.25">
      <c r="B55" s="3"/>
      <c r="C55" s="3"/>
      <c r="D55" s="3"/>
      <c r="E55" s="3"/>
      <c r="F55" s="3"/>
      <c r="I55" s="3">
        <f t="shared" si="31"/>
        <v>0</v>
      </c>
      <c r="J55" s="3">
        <f t="shared" si="28"/>
        <v>0</v>
      </c>
      <c r="K55" s="3"/>
      <c r="L55" s="3"/>
      <c r="M55" s="3"/>
    </row>
    <row r="56" spans="1:13" x14ac:dyDescent="0.25">
      <c r="B56" s="3"/>
      <c r="C56" s="3"/>
      <c r="D56" s="3"/>
      <c r="E56" s="3"/>
      <c r="F56" s="3"/>
      <c r="I56" s="3"/>
      <c r="J56" s="3"/>
      <c r="K56" s="3"/>
      <c r="L56" s="3"/>
      <c r="M56" s="3"/>
    </row>
    <row r="57" spans="1:13" x14ac:dyDescent="0.25">
      <c r="B57" s="3"/>
      <c r="C57" s="3"/>
      <c r="D57" s="3"/>
      <c r="E57" s="3"/>
      <c r="F57" s="3"/>
      <c r="I57" s="3"/>
      <c r="J57" s="3"/>
      <c r="K57" s="3"/>
      <c r="L57" s="3"/>
      <c r="M57" s="3"/>
    </row>
    <row r="58" spans="1:13" x14ac:dyDescent="0.25">
      <c r="B58" s="3"/>
    </row>
    <row r="60" spans="1:13" x14ac:dyDescent="0.25">
      <c r="A60" s="2"/>
    </row>
    <row r="61" spans="1:13" x14ac:dyDescent="0.25">
      <c r="A61" s="2"/>
    </row>
    <row r="62" spans="1:13" x14ac:dyDescent="0.25">
      <c r="A6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zoomScale="80" zoomScaleNormal="80" workbookViewId="0">
      <selection activeCell="H29" sqref="H29:H3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3" x14ac:dyDescent="0.25">
      <c r="A2" t="s">
        <v>5</v>
      </c>
      <c r="B2">
        <v>234</v>
      </c>
      <c r="C2">
        <v>1071</v>
      </c>
      <c r="D2">
        <v>335</v>
      </c>
      <c r="E2">
        <v>165</v>
      </c>
      <c r="F2">
        <v>35</v>
      </c>
      <c r="G2">
        <f>SUM(B2:F2)</f>
        <v>1840</v>
      </c>
    </row>
    <row r="3" spans="1:13" x14ac:dyDescent="0.25">
      <c r="A3" s="2" t="s">
        <v>12</v>
      </c>
      <c r="B3">
        <v>35</v>
      </c>
      <c r="C3">
        <v>170</v>
      </c>
      <c r="D3">
        <v>40</v>
      </c>
      <c r="E3">
        <v>14</v>
      </c>
      <c r="F3">
        <v>2</v>
      </c>
      <c r="G3">
        <f t="shared" ref="G3:G10" si="0">SUM(B3:F3)</f>
        <v>261</v>
      </c>
    </row>
    <row r="4" spans="1:13" x14ac:dyDescent="0.25">
      <c r="A4" s="2" t="s">
        <v>13</v>
      </c>
      <c r="B4">
        <v>2</v>
      </c>
      <c r="C4">
        <v>72</v>
      </c>
      <c r="D4">
        <v>14</v>
      </c>
      <c r="E4">
        <v>1</v>
      </c>
      <c r="F4">
        <v>0</v>
      </c>
      <c r="G4">
        <f t="shared" si="0"/>
        <v>89</v>
      </c>
    </row>
    <row r="5" spans="1:13" x14ac:dyDescent="0.25">
      <c r="A5" t="s">
        <v>6</v>
      </c>
      <c r="B5">
        <v>0</v>
      </c>
      <c r="C5">
        <v>105</v>
      </c>
      <c r="D5">
        <v>12</v>
      </c>
      <c r="E5">
        <v>0</v>
      </c>
      <c r="F5">
        <v>0</v>
      </c>
      <c r="G5">
        <f t="shared" si="0"/>
        <v>117</v>
      </c>
    </row>
    <row r="6" spans="1:13" x14ac:dyDescent="0.25">
      <c r="A6" t="s">
        <v>7</v>
      </c>
      <c r="B6">
        <v>1</v>
      </c>
      <c r="C6">
        <v>20</v>
      </c>
      <c r="D6">
        <v>6</v>
      </c>
      <c r="E6">
        <v>0</v>
      </c>
      <c r="F6">
        <v>0</v>
      </c>
      <c r="G6">
        <f t="shared" si="0"/>
        <v>27</v>
      </c>
    </row>
    <row r="7" spans="1:13" x14ac:dyDescent="0.25">
      <c r="A7" t="s">
        <v>8</v>
      </c>
      <c r="B7">
        <v>0</v>
      </c>
      <c r="C7">
        <v>2</v>
      </c>
      <c r="D7">
        <v>0</v>
      </c>
      <c r="E7">
        <v>0</v>
      </c>
      <c r="F7">
        <v>0</v>
      </c>
      <c r="G7">
        <f t="shared" si="0"/>
        <v>2</v>
      </c>
    </row>
    <row r="8" spans="1:13" x14ac:dyDescent="0.25">
      <c r="A8" t="s">
        <v>9</v>
      </c>
      <c r="B8">
        <v>0</v>
      </c>
      <c r="C8">
        <v>1</v>
      </c>
      <c r="D8">
        <v>0</v>
      </c>
      <c r="E8">
        <v>0</v>
      </c>
      <c r="F8">
        <v>0</v>
      </c>
      <c r="G8">
        <f t="shared" si="0"/>
        <v>1</v>
      </c>
    </row>
    <row r="9" spans="1:13" x14ac:dyDescent="0.25">
      <c r="A9" t="s">
        <v>10</v>
      </c>
      <c r="B9">
        <v>0</v>
      </c>
      <c r="C9">
        <v>2</v>
      </c>
      <c r="D9">
        <v>0</v>
      </c>
      <c r="E9">
        <v>0</v>
      </c>
      <c r="F9">
        <v>0</v>
      </c>
      <c r="G9">
        <f t="shared" si="0"/>
        <v>2</v>
      </c>
    </row>
    <row r="10" spans="1:13" x14ac:dyDescent="0.25">
      <c r="A10" t="s">
        <v>11</v>
      </c>
      <c r="B10">
        <v>0</v>
      </c>
      <c r="C10">
        <v>17</v>
      </c>
      <c r="D10">
        <v>0</v>
      </c>
      <c r="E10">
        <v>0</v>
      </c>
      <c r="F10">
        <v>0</v>
      </c>
      <c r="G10">
        <f t="shared" si="0"/>
        <v>17</v>
      </c>
    </row>
    <row r="11" spans="1:13" x14ac:dyDescent="0.25">
      <c r="B11">
        <f>SUM(B2:B10)</f>
        <v>272</v>
      </c>
      <c r="C11">
        <f t="shared" ref="C11:F11" si="1">SUM(C2:C10)</f>
        <v>1460</v>
      </c>
      <c r="D11">
        <f t="shared" si="1"/>
        <v>407</v>
      </c>
      <c r="E11">
        <f t="shared" si="1"/>
        <v>180</v>
      </c>
      <c r="F11">
        <f t="shared" si="1"/>
        <v>37</v>
      </c>
    </row>
    <row r="12" spans="1:13" x14ac:dyDescent="0.25">
      <c r="I12" t="s">
        <v>0</v>
      </c>
      <c r="J12" t="s">
        <v>1</v>
      </c>
      <c r="K12" t="s">
        <v>2</v>
      </c>
      <c r="L12" t="s">
        <v>3</v>
      </c>
      <c r="M12" t="s">
        <v>4</v>
      </c>
    </row>
    <row r="13" spans="1:13" x14ac:dyDescent="0.25">
      <c r="A13" t="s">
        <v>5</v>
      </c>
      <c r="I13" s="3">
        <f>B22/$G$22</f>
        <v>7.3643410852713184E-2</v>
      </c>
      <c r="J13" s="3">
        <f t="shared" ref="J13:M13" si="2">C22/$G$22</f>
        <v>0.75387596899224807</v>
      </c>
      <c r="K13" s="3">
        <f t="shared" si="2"/>
        <v>0.13953488372093023</v>
      </c>
      <c r="L13" s="3">
        <f t="shared" si="2"/>
        <v>2.9069767441860465E-2</v>
      </c>
      <c r="M13" s="3">
        <f t="shared" si="2"/>
        <v>3.875968992248062E-3</v>
      </c>
    </row>
    <row r="14" spans="1:13" x14ac:dyDescent="0.25">
      <c r="A14" s="2" t="s">
        <v>12</v>
      </c>
      <c r="B14">
        <f>B3</f>
        <v>35</v>
      </c>
      <c r="C14">
        <f t="shared" ref="C14:F14" si="3">C3</f>
        <v>170</v>
      </c>
      <c r="D14">
        <f t="shared" si="3"/>
        <v>40</v>
      </c>
      <c r="E14">
        <f t="shared" si="3"/>
        <v>14</v>
      </c>
      <c r="F14">
        <f t="shared" si="3"/>
        <v>2</v>
      </c>
      <c r="G14">
        <f t="shared" ref="G14:G21" si="4">SUM(B14:F14)</f>
        <v>261</v>
      </c>
      <c r="H14" s="3">
        <f>G14/$G$22</f>
        <v>0.5058139534883721</v>
      </c>
    </row>
    <row r="15" spans="1:13" x14ac:dyDescent="0.25">
      <c r="A15" s="2" t="s">
        <v>13</v>
      </c>
      <c r="B15">
        <f t="shared" ref="B15:F21" si="5">B4</f>
        <v>2</v>
      </c>
      <c r="C15">
        <f t="shared" si="5"/>
        <v>72</v>
      </c>
      <c r="D15">
        <f t="shared" si="5"/>
        <v>14</v>
      </c>
      <c r="E15">
        <f t="shared" si="5"/>
        <v>1</v>
      </c>
      <c r="F15">
        <f t="shared" si="5"/>
        <v>0</v>
      </c>
      <c r="G15">
        <f t="shared" si="4"/>
        <v>89</v>
      </c>
      <c r="H15" s="3">
        <f t="shared" ref="H15:H21" si="6">G15/$G$22</f>
        <v>0.17248062015503876</v>
      </c>
    </row>
    <row r="16" spans="1:13" x14ac:dyDescent="0.25">
      <c r="A16" t="s">
        <v>6</v>
      </c>
      <c r="B16">
        <f t="shared" si="5"/>
        <v>0</v>
      </c>
      <c r="C16">
        <f t="shared" si="5"/>
        <v>105</v>
      </c>
      <c r="D16">
        <f t="shared" si="5"/>
        <v>12</v>
      </c>
      <c r="E16">
        <f t="shared" si="5"/>
        <v>0</v>
      </c>
      <c r="F16">
        <f t="shared" si="5"/>
        <v>0</v>
      </c>
      <c r="G16">
        <f t="shared" si="4"/>
        <v>117</v>
      </c>
      <c r="H16" s="3">
        <f t="shared" si="6"/>
        <v>0.22674418604651161</v>
      </c>
    </row>
    <row r="17" spans="1:19" x14ac:dyDescent="0.25">
      <c r="A17" t="s">
        <v>7</v>
      </c>
      <c r="B17">
        <f t="shared" si="5"/>
        <v>1</v>
      </c>
      <c r="C17">
        <f t="shared" si="5"/>
        <v>20</v>
      </c>
      <c r="D17">
        <f t="shared" si="5"/>
        <v>6</v>
      </c>
      <c r="E17">
        <f t="shared" si="5"/>
        <v>0</v>
      </c>
      <c r="F17">
        <f t="shared" si="5"/>
        <v>0</v>
      </c>
      <c r="G17">
        <f t="shared" si="4"/>
        <v>27</v>
      </c>
      <c r="H17" s="3">
        <f t="shared" si="6"/>
        <v>5.232558139534884E-2</v>
      </c>
    </row>
    <row r="18" spans="1:19" x14ac:dyDescent="0.25">
      <c r="A18" t="s">
        <v>8</v>
      </c>
      <c r="B18">
        <f t="shared" si="5"/>
        <v>0</v>
      </c>
      <c r="C18">
        <f t="shared" si="5"/>
        <v>2</v>
      </c>
      <c r="D18">
        <f t="shared" si="5"/>
        <v>0</v>
      </c>
      <c r="E18">
        <f t="shared" si="5"/>
        <v>0</v>
      </c>
      <c r="F18">
        <f t="shared" si="5"/>
        <v>0</v>
      </c>
      <c r="G18">
        <f t="shared" si="4"/>
        <v>2</v>
      </c>
      <c r="H18" s="3">
        <f t="shared" si="6"/>
        <v>3.875968992248062E-3</v>
      </c>
    </row>
    <row r="19" spans="1:19" x14ac:dyDescent="0.25">
      <c r="A19" t="s">
        <v>9</v>
      </c>
      <c r="B19">
        <f t="shared" si="5"/>
        <v>0</v>
      </c>
      <c r="C19">
        <f t="shared" si="5"/>
        <v>1</v>
      </c>
      <c r="D19">
        <f t="shared" si="5"/>
        <v>0</v>
      </c>
      <c r="E19">
        <f t="shared" si="5"/>
        <v>0</v>
      </c>
      <c r="F19">
        <f t="shared" si="5"/>
        <v>0</v>
      </c>
      <c r="G19">
        <f t="shared" si="4"/>
        <v>1</v>
      </c>
      <c r="H19" s="3">
        <f t="shared" si="6"/>
        <v>1.937984496124031E-3</v>
      </c>
    </row>
    <row r="20" spans="1:19" x14ac:dyDescent="0.25">
      <c r="A20" t="s">
        <v>10</v>
      </c>
      <c r="B20">
        <f t="shared" si="5"/>
        <v>0</v>
      </c>
      <c r="C20">
        <f t="shared" si="5"/>
        <v>2</v>
      </c>
      <c r="D20">
        <f t="shared" si="5"/>
        <v>0</v>
      </c>
      <c r="E20">
        <f t="shared" si="5"/>
        <v>0</v>
      </c>
      <c r="F20">
        <f t="shared" si="5"/>
        <v>0</v>
      </c>
      <c r="G20">
        <f t="shared" si="4"/>
        <v>2</v>
      </c>
      <c r="H20" s="3">
        <f t="shared" si="6"/>
        <v>3.875968992248062E-3</v>
      </c>
    </row>
    <row r="21" spans="1:19" x14ac:dyDescent="0.25">
      <c r="A21" t="s">
        <v>11</v>
      </c>
      <c r="B21">
        <f t="shared" si="5"/>
        <v>0</v>
      </c>
      <c r="C21">
        <f t="shared" si="5"/>
        <v>17</v>
      </c>
      <c r="D21">
        <f t="shared" si="5"/>
        <v>0</v>
      </c>
      <c r="E21">
        <f t="shared" si="5"/>
        <v>0</v>
      </c>
      <c r="F21">
        <f t="shared" si="5"/>
        <v>0</v>
      </c>
      <c r="G21">
        <f t="shared" si="4"/>
        <v>17</v>
      </c>
      <c r="H21" s="3">
        <f t="shared" si="6"/>
        <v>3.294573643410853E-2</v>
      </c>
    </row>
    <row r="22" spans="1:19" x14ac:dyDescent="0.25">
      <c r="B22">
        <f>SUM(B14:B21)</f>
        <v>38</v>
      </c>
      <c r="C22">
        <f t="shared" ref="C22:G22" si="7">SUM(C14:C21)</f>
        <v>389</v>
      </c>
      <c r="D22">
        <f t="shared" si="7"/>
        <v>72</v>
      </c>
      <c r="E22">
        <f t="shared" si="7"/>
        <v>15</v>
      </c>
      <c r="F22">
        <f t="shared" si="7"/>
        <v>2</v>
      </c>
      <c r="G22">
        <f t="shared" si="7"/>
        <v>516</v>
      </c>
      <c r="I22" t="s">
        <v>0</v>
      </c>
      <c r="J22" t="s">
        <v>1</v>
      </c>
      <c r="K22" t="s">
        <v>2</v>
      </c>
      <c r="L22" t="s">
        <v>3</v>
      </c>
      <c r="M22" t="s">
        <v>4</v>
      </c>
      <c r="O22" t="s">
        <v>0</v>
      </c>
      <c r="P22" t="s">
        <v>1</v>
      </c>
      <c r="Q22" t="s">
        <v>2</v>
      </c>
      <c r="R22" t="s">
        <v>3</v>
      </c>
      <c r="S22" t="s">
        <v>4</v>
      </c>
    </row>
    <row r="23" spans="1:19" x14ac:dyDescent="0.25">
      <c r="I23" s="3">
        <f>B32/$G$22</f>
        <v>0</v>
      </c>
      <c r="J23" s="3">
        <f t="shared" ref="J23:M23" si="8">C32/$G$22</f>
        <v>6.384832642269095E-5</v>
      </c>
      <c r="K23" s="3">
        <f t="shared" si="8"/>
        <v>0</v>
      </c>
      <c r="L23" s="3">
        <f t="shared" si="8"/>
        <v>0</v>
      </c>
      <c r="M23" s="3">
        <f t="shared" si="8"/>
        <v>0</v>
      </c>
      <c r="O23" s="3">
        <f>H32/$G$22</f>
        <v>0.1276966528453819</v>
      </c>
      <c r="P23" s="3">
        <f t="shared" ref="P23:S23" si="9">I32/$G$22</f>
        <v>0</v>
      </c>
      <c r="Q23" s="3">
        <f t="shared" si="9"/>
        <v>8.4693409856320131E-5</v>
      </c>
      <c r="R23" s="3">
        <f t="shared" si="9"/>
        <v>0</v>
      </c>
      <c r="S23" s="3">
        <f t="shared" si="9"/>
        <v>0</v>
      </c>
    </row>
    <row r="24" spans="1:19" x14ac:dyDescent="0.25">
      <c r="I24" t="s">
        <v>14</v>
      </c>
      <c r="O24" t="s">
        <v>15</v>
      </c>
    </row>
    <row r="25" spans="1:19" x14ac:dyDescent="0.25">
      <c r="A25" s="2" t="s">
        <v>12</v>
      </c>
      <c r="B25">
        <f>B14/SUM($B$3:$F$10)</f>
        <v>6.7829457364341081E-2</v>
      </c>
      <c r="C25">
        <f t="shared" ref="C25:F25" si="10">C14/SUM($B$3:$F$10)</f>
        <v>0.32945736434108525</v>
      </c>
      <c r="D25">
        <f t="shared" si="10"/>
        <v>7.7519379844961239E-2</v>
      </c>
      <c r="E25">
        <f t="shared" si="10"/>
        <v>2.7131782945736434E-2</v>
      </c>
      <c r="F25">
        <f t="shared" si="10"/>
        <v>3.875968992248062E-3</v>
      </c>
      <c r="G25" s="3">
        <f>SUM(B25:F25)</f>
        <v>0.5058139534883721</v>
      </c>
      <c r="H25" s="1">
        <f>G25*2000</f>
        <v>1011.6279069767442</v>
      </c>
      <c r="I25">
        <f>B25/B$33</f>
        <v>0.92105263157894746</v>
      </c>
      <c r="J25">
        <f t="shared" ref="J25:M32" si="11">C25/C$33</f>
        <v>0.43701799485861181</v>
      </c>
      <c r="K25">
        <f t="shared" si="11"/>
        <v>0.55555555555555558</v>
      </c>
      <c r="L25">
        <f t="shared" si="11"/>
        <v>0.93333333333333335</v>
      </c>
      <c r="M25">
        <f t="shared" si="11"/>
        <v>1</v>
      </c>
      <c r="O25">
        <f>B25/$G25</f>
        <v>0.13409961685823754</v>
      </c>
      <c r="P25">
        <f t="shared" ref="P25:S32" si="12">C25/$G25</f>
        <v>0.65134099616858232</v>
      </c>
      <c r="Q25">
        <f t="shared" si="12"/>
        <v>0.1532567049808429</v>
      </c>
      <c r="R25">
        <f t="shared" si="12"/>
        <v>5.3639846743295021E-2</v>
      </c>
      <c r="S25">
        <f t="shared" si="12"/>
        <v>7.6628352490421452E-3</v>
      </c>
    </row>
    <row r="26" spans="1:19" x14ac:dyDescent="0.25">
      <c r="A26" s="2" t="s">
        <v>13</v>
      </c>
      <c r="B26">
        <f t="shared" ref="B26:F32" si="13">B15/SUM($B$3:$F$10)</f>
        <v>3.875968992248062E-3</v>
      </c>
      <c r="C26">
        <f t="shared" si="13"/>
        <v>0.13953488372093023</v>
      </c>
      <c r="D26">
        <f t="shared" si="13"/>
        <v>2.7131782945736434E-2</v>
      </c>
      <c r="E26">
        <f t="shared" si="13"/>
        <v>1.937984496124031E-3</v>
      </c>
      <c r="F26">
        <f t="shared" si="13"/>
        <v>0</v>
      </c>
      <c r="G26" s="3">
        <f t="shared" ref="G26:G32" si="14">SUM(B26:F26)</f>
        <v>0.17248062015503876</v>
      </c>
      <c r="H26" s="1">
        <f t="shared" ref="H26:H32" si="15">G26*2000</f>
        <v>344.96124031007753</v>
      </c>
      <c r="I26">
        <f t="shared" ref="I26:I32" si="16">B26/B$33</f>
        <v>5.2631578947368425E-2</v>
      </c>
      <c r="J26">
        <f t="shared" si="11"/>
        <v>0.18508997429305912</v>
      </c>
      <c r="K26">
        <f t="shared" si="11"/>
        <v>0.19444444444444445</v>
      </c>
      <c r="L26">
        <f t="shared" si="11"/>
        <v>6.6666666666666666E-2</v>
      </c>
      <c r="M26">
        <f t="shared" si="11"/>
        <v>0</v>
      </c>
      <c r="O26">
        <f t="shared" ref="O26:O32" si="17">B26/$G26</f>
        <v>2.247191011235955E-2</v>
      </c>
      <c r="P26">
        <f t="shared" si="12"/>
        <v>0.8089887640449438</v>
      </c>
      <c r="Q26">
        <f t="shared" si="12"/>
        <v>0.15730337078651685</v>
      </c>
      <c r="R26">
        <f t="shared" si="12"/>
        <v>1.1235955056179775E-2</v>
      </c>
      <c r="S26">
        <f t="shared" si="12"/>
        <v>0</v>
      </c>
    </row>
    <row r="27" spans="1:19" x14ac:dyDescent="0.25">
      <c r="A27" t="s">
        <v>6</v>
      </c>
      <c r="B27">
        <f t="shared" si="13"/>
        <v>0</v>
      </c>
      <c r="C27">
        <f t="shared" si="13"/>
        <v>0.20348837209302326</v>
      </c>
      <c r="D27">
        <f t="shared" si="13"/>
        <v>2.3255813953488372E-2</v>
      </c>
      <c r="E27">
        <f t="shared" si="13"/>
        <v>0</v>
      </c>
      <c r="F27">
        <f t="shared" si="13"/>
        <v>0</v>
      </c>
      <c r="G27" s="3">
        <f t="shared" si="14"/>
        <v>0.22674418604651164</v>
      </c>
      <c r="H27" s="1">
        <f t="shared" si="15"/>
        <v>453.48837209302326</v>
      </c>
      <c r="I27">
        <f t="shared" si="16"/>
        <v>0</v>
      </c>
      <c r="J27">
        <f t="shared" si="11"/>
        <v>0.26992287917737789</v>
      </c>
      <c r="K27">
        <f t="shared" si="11"/>
        <v>0.16666666666666666</v>
      </c>
      <c r="L27">
        <f t="shared" si="11"/>
        <v>0</v>
      </c>
      <c r="M27">
        <f t="shared" si="11"/>
        <v>0</v>
      </c>
      <c r="O27">
        <f t="shared" si="17"/>
        <v>0</v>
      </c>
      <c r="P27">
        <f t="shared" si="12"/>
        <v>0.89743589743589736</v>
      </c>
      <c r="Q27">
        <f t="shared" si="12"/>
        <v>0.10256410256410256</v>
      </c>
      <c r="R27">
        <f t="shared" si="12"/>
        <v>0</v>
      </c>
      <c r="S27">
        <f t="shared" si="12"/>
        <v>0</v>
      </c>
    </row>
    <row r="28" spans="1:19" x14ac:dyDescent="0.25">
      <c r="A28" t="s">
        <v>7</v>
      </c>
      <c r="B28">
        <f t="shared" si="13"/>
        <v>1.937984496124031E-3</v>
      </c>
      <c r="C28">
        <f t="shared" si="13"/>
        <v>3.875968992248062E-2</v>
      </c>
      <c r="D28">
        <f t="shared" si="13"/>
        <v>1.1627906976744186E-2</v>
      </c>
      <c r="E28">
        <f t="shared" si="13"/>
        <v>0</v>
      </c>
      <c r="F28">
        <f t="shared" si="13"/>
        <v>0</v>
      </c>
      <c r="G28" s="3">
        <f t="shared" si="14"/>
        <v>5.232558139534884E-2</v>
      </c>
      <c r="H28" s="1">
        <f t="shared" si="15"/>
        <v>104.65116279069768</v>
      </c>
      <c r="I28">
        <f t="shared" si="16"/>
        <v>2.6315789473684213E-2</v>
      </c>
      <c r="J28">
        <f t="shared" si="11"/>
        <v>5.1413881748071981E-2</v>
      </c>
      <c r="K28">
        <f t="shared" si="11"/>
        <v>8.3333333333333329E-2</v>
      </c>
      <c r="L28">
        <f t="shared" si="11"/>
        <v>0</v>
      </c>
      <c r="M28">
        <f t="shared" si="11"/>
        <v>0</v>
      </c>
      <c r="O28">
        <f t="shared" si="17"/>
        <v>3.7037037037037035E-2</v>
      </c>
      <c r="P28">
        <f t="shared" si="12"/>
        <v>0.7407407407407407</v>
      </c>
      <c r="Q28">
        <f t="shared" si="12"/>
        <v>0.22222222222222221</v>
      </c>
      <c r="R28">
        <f t="shared" si="12"/>
        <v>0</v>
      </c>
      <c r="S28">
        <f t="shared" si="12"/>
        <v>0</v>
      </c>
    </row>
    <row r="29" spans="1:19" x14ac:dyDescent="0.25">
      <c r="A29" t="s">
        <v>8</v>
      </c>
      <c r="B29">
        <f t="shared" si="13"/>
        <v>0</v>
      </c>
      <c r="C29">
        <f t="shared" si="13"/>
        <v>3.875968992248062E-3</v>
      </c>
      <c r="D29">
        <f t="shared" si="13"/>
        <v>0</v>
      </c>
      <c r="E29">
        <f t="shared" si="13"/>
        <v>0</v>
      </c>
      <c r="F29">
        <f t="shared" si="13"/>
        <v>0</v>
      </c>
      <c r="G29" s="3">
        <f t="shared" si="14"/>
        <v>3.875968992248062E-3</v>
      </c>
      <c r="H29" s="1">
        <f t="shared" si="15"/>
        <v>7.7519379844961236</v>
      </c>
      <c r="I29">
        <f t="shared" si="16"/>
        <v>0</v>
      </c>
      <c r="J29">
        <f t="shared" si="11"/>
        <v>5.1413881748071976E-3</v>
      </c>
      <c r="K29">
        <f t="shared" si="11"/>
        <v>0</v>
      </c>
      <c r="L29">
        <f t="shared" si="11"/>
        <v>0</v>
      </c>
      <c r="M29">
        <f t="shared" si="11"/>
        <v>0</v>
      </c>
      <c r="O29">
        <f t="shared" si="17"/>
        <v>0</v>
      </c>
      <c r="P29">
        <f t="shared" si="12"/>
        <v>1</v>
      </c>
      <c r="Q29">
        <f t="shared" si="12"/>
        <v>0</v>
      </c>
      <c r="R29">
        <f t="shared" si="12"/>
        <v>0</v>
      </c>
      <c r="S29">
        <f t="shared" si="12"/>
        <v>0</v>
      </c>
    </row>
    <row r="30" spans="1:19" x14ac:dyDescent="0.25">
      <c r="A30" t="s">
        <v>9</v>
      </c>
      <c r="B30">
        <f t="shared" si="13"/>
        <v>0</v>
      </c>
      <c r="C30">
        <f t="shared" si="13"/>
        <v>1.937984496124031E-3</v>
      </c>
      <c r="D30">
        <f t="shared" si="13"/>
        <v>0</v>
      </c>
      <c r="E30">
        <f t="shared" si="13"/>
        <v>0</v>
      </c>
      <c r="F30">
        <f t="shared" si="13"/>
        <v>0</v>
      </c>
      <c r="G30" s="3">
        <f t="shared" si="14"/>
        <v>1.937984496124031E-3</v>
      </c>
      <c r="H30" s="1">
        <f t="shared" si="15"/>
        <v>3.8759689922480618</v>
      </c>
      <c r="I30">
        <f t="shared" si="16"/>
        <v>0</v>
      </c>
      <c r="J30">
        <f t="shared" si="11"/>
        <v>2.5706940874035988E-3</v>
      </c>
      <c r="K30">
        <f t="shared" si="11"/>
        <v>0</v>
      </c>
      <c r="L30">
        <f t="shared" si="11"/>
        <v>0</v>
      </c>
      <c r="M30">
        <f t="shared" si="11"/>
        <v>0</v>
      </c>
      <c r="O30">
        <f t="shared" si="17"/>
        <v>0</v>
      </c>
      <c r="P30">
        <f t="shared" si="12"/>
        <v>1</v>
      </c>
      <c r="Q30">
        <f t="shared" si="12"/>
        <v>0</v>
      </c>
      <c r="R30">
        <f t="shared" si="12"/>
        <v>0</v>
      </c>
      <c r="S30">
        <f t="shared" si="12"/>
        <v>0</v>
      </c>
    </row>
    <row r="31" spans="1:19" x14ac:dyDescent="0.25">
      <c r="A31" t="s">
        <v>10</v>
      </c>
      <c r="B31">
        <f t="shared" si="13"/>
        <v>0</v>
      </c>
      <c r="C31">
        <f t="shared" si="13"/>
        <v>3.875968992248062E-3</v>
      </c>
      <c r="D31">
        <f t="shared" si="13"/>
        <v>0</v>
      </c>
      <c r="E31">
        <f t="shared" si="13"/>
        <v>0</v>
      </c>
      <c r="F31">
        <f t="shared" si="13"/>
        <v>0</v>
      </c>
      <c r="G31" s="3">
        <f t="shared" si="14"/>
        <v>3.875968992248062E-3</v>
      </c>
      <c r="H31" s="1">
        <f t="shared" si="15"/>
        <v>7.7519379844961236</v>
      </c>
      <c r="I31">
        <f t="shared" si="16"/>
        <v>0</v>
      </c>
      <c r="J31">
        <f t="shared" si="11"/>
        <v>5.1413881748071976E-3</v>
      </c>
      <c r="K31">
        <f t="shared" si="11"/>
        <v>0</v>
      </c>
      <c r="L31">
        <f t="shared" si="11"/>
        <v>0</v>
      </c>
      <c r="M31">
        <f t="shared" si="11"/>
        <v>0</v>
      </c>
      <c r="O31">
        <f t="shared" si="17"/>
        <v>0</v>
      </c>
      <c r="P31">
        <f t="shared" si="12"/>
        <v>1</v>
      </c>
      <c r="Q31">
        <f t="shared" si="12"/>
        <v>0</v>
      </c>
      <c r="R31">
        <f t="shared" si="12"/>
        <v>0</v>
      </c>
      <c r="S31">
        <f t="shared" si="12"/>
        <v>0</v>
      </c>
    </row>
    <row r="32" spans="1:19" x14ac:dyDescent="0.25">
      <c r="A32" t="s">
        <v>11</v>
      </c>
      <c r="B32">
        <f t="shared" si="13"/>
        <v>0</v>
      </c>
      <c r="C32">
        <f t="shared" si="13"/>
        <v>3.294573643410853E-2</v>
      </c>
      <c r="D32">
        <f t="shared" si="13"/>
        <v>0</v>
      </c>
      <c r="E32">
        <f t="shared" si="13"/>
        <v>0</v>
      </c>
      <c r="F32">
        <f t="shared" si="13"/>
        <v>0</v>
      </c>
      <c r="G32" s="3">
        <f t="shared" si="14"/>
        <v>3.294573643410853E-2</v>
      </c>
      <c r="H32" s="1">
        <f t="shared" si="15"/>
        <v>65.891472868217065</v>
      </c>
      <c r="I32">
        <f t="shared" si="16"/>
        <v>0</v>
      </c>
      <c r="J32">
        <f t="shared" si="11"/>
        <v>4.3701799485861184E-2</v>
      </c>
      <c r="K32">
        <f t="shared" si="11"/>
        <v>0</v>
      </c>
      <c r="L32">
        <f t="shared" si="11"/>
        <v>0</v>
      </c>
      <c r="M32">
        <f t="shared" si="11"/>
        <v>0</v>
      </c>
      <c r="O32">
        <f t="shared" si="17"/>
        <v>0</v>
      </c>
      <c r="P32">
        <f t="shared" si="12"/>
        <v>1</v>
      </c>
      <c r="Q32">
        <f t="shared" si="12"/>
        <v>0</v>
      </c>
      <c r="R32">
        <f t="shared" si="12"/>
        <v>0</v>
      </c>
      <c r="S32">
        <f t="shared" si="12"/>
        <v>0</v>
      </c>
    </row>
    <row r="33" spans="1:14" x14ac:dyDescent="0.25">
      <c r="B33" s="3">
        <f>SUM(B25:B32)</f>
        <v>7.364341085271317E-2</v>
      </c>
      <c r="C33" s="3">
        <f t="shared" ref="C33:F33" si="18">SUM(C25:C32)</f>
        <v>0.75387596899224807</v>
      </c>
      <c r="D33" s="3">
        <f t="shared" si="18"/>
        <v>0.13953488372093023</v>
      </c>
      <c r="E33" s="3">
        <f t="shared" si="18"/>
        <v>2.9069767441860465E-2</v>
      </c>
      <c r="F33" s="3">
        <f t="shared" si="18"/>
        <v>3.875968992248062E-3</v>
      </c>
    </row>
    <row r="34" spans="1:14" x14ac:dyDescent="0.25">
      <c r="B34" s="1">
        <f>B33*2000</f>
        <v>147.28682170542635</v>
      </c>
      <c r="C34" s="1">
        <f t="shared" ref="C34:F34" si="19">C33*2000</f>
        <v>1507.7519379844962</v>
      </c>
      <c r="D34" s="1">
        <f t="shared" si="19"/>
        <v>279.06976744186045</v>
      </c>
      <c r="E34" s="1">
        <f t="shared" si="19"/>
        <v>58.139534883720927</v>
      </c>
      <c r="F34" s="1">
        <f t="shared" si="19"/>
        <v>7.7519379844961236</v>
      </c>
    </row>
    <row r="37" spans="1:14" x14ac:dyDescent="0.25">
      <c r="A37" s="2" t="s">
        <v>12</v>
      </c>
      <c r="B37" s="3">
        <f>B25/B$33</f>
        <v>0.92105263157894746</v>
      </c>
      <c r="C37" s="3">
        <f t="shared" ref="C37:F37" si="20">C25/C$33</f>
        <v>0.43701799485861181</v>
      </c>
      <c r="D37" s="3">
        <f t="shared" si="20"/>
        <v>0.55555555555555558</v>
      </c>
      <c r="E37" s="3">
        <f t="shared" si="20"/>
        <v>0.93333333333333335</v>
      </c>
      <c r="F37" s="3">
        <f t="shared" si="20"/>
        <v>1</v>
      </c>
      <c r="H37" s="3"/>
      <c r="I37" s="3">
        <f>B25/$G25</f>
        <v>0.13409961685823754</v>
      </c>
      <c r="J37" s="3">
        <f t="shared" ref="J37:M44" si="21">C25/$G25</f>
        <v>0.65134099616858232</v>
      </c>
      <c r="K37" s="3">
        <f t="shared" si="21"/>
        <v>0.1532567049808429</v>
      </c>
      <c r="L37" s="3">
        <f t="shared" si="21"/>
        <v>5.3639846743295021E-2</v>
      </c>
      <c r="M37" s="3">
        <f t="shared" si="21"/>
        <v>7.6628352490421452E-3</v>
      </c>
      <c r="N37">
        <f>SUM(I37:M37)</f>
        <v>0.99999999999999989</v>
      </c>
    </row>
    <row r="38" spans="1:14" x14ac:dyDescent="0.25">
      <c r="A38" s="2" t="s">
        <v>13</v>
      </c>
      <c r="B38" s="3">
        <f t="shared" ref="B38:F44" si="22">B26/B$33</f>
        <v>5.2631578947368425E-2</v>
      </c>
      <c r="C38" s="3">
        <f t="shared" si="22"/>
        <v>0.18508997429305912</v>
      </c>
      <c r="D38" s="3">
        <f t="shared" si="22"/>
        <v>0.19444444444444445</v>
      </c>
      <c r="E38" s="3">
        <f t="shared" si="22"/>
        <v>6.6666666666666666E-2</v>
      </c>
      <c r="F38" s="3">
        <f t="shared" si="22"/>
        <v>0</v>
      </c>
      <c r="I38" s="3">
        <f t="shared" ref="I38:I44" si="23">B26/$G26</f>
        <v>2.247191011235955E-2</v>
      </c>
      <c r="J38" s="3">
        <f t="shared" si="21"/>
        <v>0.8089887640449438</v>
      </c>
      <c r="K38" s="3">
        <f t="shared" si="21"/>
        <v>0.15730337078651685</v>
      </c>
      <c r="L38" s="3">
        <f t="shared" si="21"/>
        <v>1.1235955056179775E-2</v>
      </c>
      <c r="M38" s="3">
        <f t="shared" si="21"/>
        <v>0</v>
      </c>
      <c r="N38">
        <f t="shared" ref="N38:N44" si="24">SUM(I38:M38)</f>
        <v>1</v>
      </c>
    </row>
    <row r="39" spans="1:14" x14ac:dyDescent="0.25">
      <c r="A39" t="s">
        <v>6</v>
      </c>
      <c r="B39" s="3">
        <f t="shared" si="22"/>
        <v>0</v>
      </c>
      <c r="C39" s="3">
        <f t="shared" si="22"/>
        <v>0.26992287917737789</v>
      </c>
      <c r="D39" s="3">
        <f t="shared" si="22"/>
        <v>0.16666666666666666</v>
      </c>
      <c r="E39" s="3">
        <f t="shared" si="22"/>
        <v>0</v>
      </c>
      <c r="F39" s="3">
        <f t="shared" si="22"/>
        <v>0</v>
      </c>
      <c r="I39" s="3">
        <f t="shared" si="23"/>
        <v>0</v>
      </c>
      <c r="J39" s="3">
        <f t="shared" si="21"/>
        <v>0.89743589743589736</v>
      </c>
      <c r="K39" s="3">
        <f t="shared" si="21"/>
        <v>0.10256410256410256</v>
      </c>
      <c r="L39" s="3">
        <f t="shared" si="21"/>
        <v>0</v>
      </c>
      <c r="M39" s="3">
        <f t="shared" si="21"/>
        <v>0</v>
      </c>
      <c r="N39">
        <f t="shared" si="24"/>
        <v>0.99999999999999989</v>
      </c>
    </row>
    <row r="40" spans="1:14" x14ac:dyDescent="0.25">
      <c r="A40" t="s">
        <v>7</v>
      </c>
      <c r="B40" s="3">
        <f t="shared" si="22"/>
        <v>2.6315789473684213E-2</v>
      </c>
      <c r="C40" s="3">
        <f t="shared" si="22"/>
        <v>5.1413881748071981E-2</v>
      </c>
      <c r="D40" s="3">
        <f t="shared" si="22"/>
        <v>8.3333333333333329E-2</v>
      </c>
      <c r="E40" s="3">
        <f t="shared" si="22"/>
        <v>0</v>
      </c>
      <c r="F40" s="3">
        <f t="shared" si="22"/>
        <v>0</v>
      </c>
      <c r="I40" s="3">
        <f t="shared" si="23"/>
        <v>3.7037037037037035E-2</v>
      </c>
      <c r="J40" s="3">
        <f t="shared" si="21"/>
        <v>0.7407407407407407</v>
      </c>
      <c r="K40" s="3">
        <f t="shared" si="21"/>
        <v>0.22222222222222221</v>
      </c>
      <c r="L40" s="3">
        <f t="shared" si="21"/>
        <v>0</v>
      </c>
      <c r="M40" s="3">
        <f t="shared" si="21"/>
        <v>0</v>
      </c>
      <c r="N40">
        <f t="shared" si="24"/>
        <v>0.99999999999999989</v>
      </c>
    </row>
    <row r="41" spans="1:14" x14ac:dyDescent="0.25">
      <c r="A41" t="s">
        <v>8</v>
      </c>
      <c r="B41" s="3">
        <f t="shared" si="22"/>
        <v>0</v>
      </c>
      <c r="C41" s="3">
        <f t="shared" si="22"/>
        <v>5.1413881748071976E-3</v>
      </c>
      <c r="D41" s="3">
        <f t="shared" si="22"/>
        <v>0</v>
      </c>
      <c r="E41" s="3">
        <f t="shared" si="22"/>
        <v>0</v>
      </c>
      <c r="F41" s="3">
        <f t="shared" si="22"/>
        <v>0</v>
      </c>
      <c r="I41" s="3">
        <f t="shared" si="23"/>
        <v>0</v>
      </c>
      <c r="J41" s="3">
        <f t="shared" si="21"/>
        <v>1</v>
      </c>
      <c r="K41" s="3">
        <f t="shared" si="21"/>
        <v>0</v>
      </c>
      <c r="L41" s="3">
        <f t="shared" si="21"/>
        <v>0</v>
      </c>
      <c r="M41" s="3">
        <f t="shared" si="21"/>
        <v>0</v>
      </c>
      <c r="N41">
        <f t="shared" si="24"/>
        <v>1</v>
      </c>
    </row>
    <row r="42" spans="1:14" x14ac:dyDescent="0.25">
      <c r="A42" t="s">
        <v>9</v>
      </c>
      <c r="B42" s="3">
        <f t="shared" si="22"/>
        <v>0</v>
      </c>
      <c r="C42" s="3">
        <f t="shared" si="22"/>
        <v>2.5706940874035988E-3</v>
      </c>
      <c r="D42" s="3">
        <f t="shared" si="22"/>
        <v>0</v>
      </c>
      <c r="E42" s="3">
        <f t="shared" si="22"/>
        <v>0</v>
      </c>
      <c r="F42" s="3">
        <f t="shared" si="22"/>
        <v>0</v>
      </c>
      <c r="I42" s="3">
        <f t="shared" si="23"/>
        <v>0</v>
      </c>
      <c r="J42" s="3">
        <f t="shared" si="21"/>
        <v>1</v>
      </c>
      <c r="K42" s="3">
        <f t="shared" si="21"/>
        <v>0</v>
      </c>
      <c r="L42" s="3">
        <f t="shared" si="21"/>
        <v>0</v>
      </c>
      <c r="M42" s="3">
        <f t="shared" si="21"/>
        <v>0</v>
      </c>
      <c r="N42">
        <f t="shared" si="24"/>
        <v>1</v>
      </c>
    </row>
    <row r="43" spans="1:14" x14ac:dyDescent="0.25">
      <c r="A43" t="s">
        <v>10</v>
      </c>
      <c r="B43" s="3">
        <f t="shared" si="22"/>
        <v>0</v>
      </c>
      <c r="C43" s="3">
        <f t="shared" si="22"/>
        <v>5.1413881748071976E-3</v>
      </c>
      <c r="D43" s="3">
        <f t="shared" si="22"/>
        <v>0</v>
      </c>
      <c r="E43" s="3">
        <f t="shared" si="22"/>
        <v>0</v>
      </c>
      <c r="F43" s="3">
        <f t="shared" si="22"/>
        <v>0</v>
      </c>
      <c r="I43" s="3">
        <f t="shared" si="23"/>
        <v>0</v>
      </c>
      <c r="J43" s="3">
        <f t="shared" si="21"/>
        <v>1</v>
      </c>
      <c r="K43" s="3">
        <f t="shared" si="21"/>
        <v>0</v>
      </c>
      <c r="L43" s="3">
        <f t="shared" si="21"/>
        <v>0</v>
      </c>
      <c r="M43" s="3">
        <f t="shared" si="21"/>
        <v>0</v>
      </c>
      <c r="N43">
        <f t="shared" si="24"/>
        <v>1</v>
      </c>
    </row>
    <row r="44" spans="1:14" x14ac:dyDescent="0.25">
      <c r="A44" t="s">
        <v>11</v>
      </c>
      <c r="B44" s="3">
        <f t="shared" si="22"/>
        <v>0</v>
      </c>
      <c r="C44" s="3">
        <f t="shared" si="22"/>
        <v>4.3701799485861184E-2</v>
      </c>
      <c r="D44" s="3">
        <f t="shared" si="22"/>
        <v>0</v>
      </c>
      <c r="E44" s="3">
        <f t="shared" si="22"/>
        <v>0</v>
      </c>
      <c r="F44" s="3">
        <f t="shared" si="22"/>
        <v>0</v>
      </c>
      <c r="I44" s="3">
        <f t="shared" si="23"/>
        <v>0</v>
      </c>
      <c r="J44" s="3">
        <f t="shared" si="21"/>
        <v>1</v>
      </c>
      <c r="K44" s="3">
        <f t="shared" si="21"/>
        <v>0</v>
      </c>
      <c r="L44" s="3">
        <f t="shared" si="21"/>
        <v>0</v>
      </c>
      <c r="M44" s="3">
        <f t="shared" si="21"/>
        <v>0</v>
      </c>
      <c r="N44">
        <f t="shared" si="24"/>
        <v>1</v>
      </c>
    </row>
    <row r="45" spans="1:14" x14ac:dyDescent="0.25">
      <c r="B45" s="1">
        <f>SUM(B37:B44)</f>
        <v>1.0000000000000002</v>
      </c>
      <c r="C45" s="1">
        <f t="shared" ref="C45:F45" si="25">SUM(C37:C44)</f>
        <v>1</v>
      </c>
      <c r="D45" s="1">
        <f t="shared" si="25"/>
        <v>1</v>
      </c>
      <c r="E45" s="1">
        <f t="shared" si="25"/>
        <v>1</v>
      </c>
      <c r="F45" s="1">
        <f t="shared" si="25"/>
        <v>1</v>
      </c>
    </row>
    <row r="47" spans="1:14" x14ac:dyDescent="0.25">
      <c r="A47" s="2" t="s">
        <v>12</v>
      </c>
      <c r="B47" s="3">
        <f>B37</f>
        <v>0.92105263157894746</v>
      </c>
      <c r="C47" s="3">
        <f t="shared" ref="C47:F47" si="26">C37</f>
        <v>0.43701799485861181</v>
      </c>
      <c r="D47" s="3">
        <f t="shared" si="26"/>
        <v>0.55555555555555558</v>
      </c>
      <c r="E47" s="3">
        <f t="shared" si="26"/>
        <v>0.93333333333333335</v>
      </c>
      <c r="F47" s="3">
        <f t="shared" si="26"/>
        <v>1</v>
      </c>
      <c r="I47" s="3">
        <f>I37</f>
        <v>0.13409961685823754</v>
      </c>
      <c r="J47" s="3">
        <f>I47+J37</f>
        <v>0.78544061302681989</v>
      </c>
      <c r="K47" s="3">
        <f t="shared" ref="K47:M47" si="27">J47+K37</f>
        <v>0.93869731800766276</v>
      </c>
      <c r="L47" s="3">
        <f t="shared" si="27"/>
        <v>0.99233716475095779</v>
      </c>
      <c r="M47" s="3">
        <f t="shared" si="27"/>
        <v>0.99999999999999989</v>
      </c>
    </row>
    <row r="48" spans="1:14" x14ac:dyDescent="0.25">
      <c r="A48" s="2" t="s">
        <v>13</v>
      </c>
      <c r="B48" s="3">
        <f>B47+B38</f>
        <v>0.97368421052631593</v>
      </c>
      <c r="C48" s="3">
        <f t="shared" ref="C48:D54" si="28">C47+C38</f>
        <v>0.62210796915167088</v>
      </c>
      <c r="D48" s="3">
        <f t="shared" si="28"/>
        <v>0.75</v>
      </c>
      <c r="E48" s="3"/>
      <c r="F48" s="3"/>
      <c r="I48" s="3">
        <f t="shared" ref="I48:I54" si="29">I38</f>
        <v>2.247191011235955E-2</v>
      </c>
      <c r="J48" s="3">
        <f t="shared" ref="J48:L54" si="30">I48+J38</f>
        <v>0.8314606741573034</v>
      </c>
      <c r="K48" s="3">
        <f t="shared" si="30"/>
        <v>0.9887640449438202</v>
      </c>
      <c r="L48" s="3">
        <f t="shared" si="30"/>
        <v>1</v>
      </c>
      <c r="M48" s="3"/>
    </row>
    <row r="49" spans="1:13" x14ac:dyDescent="0.25">
      <c r="A49" t="s">
        <v>6</v>
      </c>
      <c r="B49" s="3">
        <f t="shared" ref="B49:B50" si="31">B48+B39</f>
        <v>0.97368421052631593</v>
      </c>
      <c r="C49" s="3">
        <f t="shared" si="28"/>
        <v>0.89203084832904878</v>
      </c>
      <c r="D49" s="3">
        <f t="shared" si="28"/>
        <v>0.91666666666666663</v>
      </c>
      <c r="E49" s="3"/>
      <c r="F49" s="3"/>
      <c r="I49" s="3">
        <f t="shared" si="29"/>
        <v>0</v>
      </c>
      <c r="J49" s="3">
        <f t="shared" si="30"/>
        <v>0.89743589743589736</v>
      </c>
      <c r="K49" s="3">
        <f t="shared" si="30"/>
        <v>0.99999999999999989</v>
      </c>
      <c r="L49" s="3"/>
      <c r="M49" s="3"/>
    </row>
    <row r="50" spans="1:13" x14ac:dyDescent="0.25">
      <c r="A50" t="s">
        <v>7</v>
      </c>
      <c r="B50" s="3">
        <f t="shared" si="31"/>
        <v>1.0000000000000002</v>
      </c>
      <c r="C50" s="3">
        <f t="shared" si="28"/>
        <v>0.94344473007712071</v>
      </c>
      <c r="D50" s="3">
        <f t="shared" si="28"/>
        <v>1</v>
      </c>
      <c r="E50" s="3"/>
      <c r="F50" s="3"/>
      <c r="I50" s="3">
        <f t="shared" si="29"/>
        <v>3.7037037037037035E-2</v>
      </c>
      <c r="J50" s="3">
        <f t="shared" si="30"/>
        <v>0.77777777777777768</v>
      </c>
      <c r="K50" s="3">
        <f t="shared" si="30"/>
        <v>0.99999999999999989</v>
      </c>
      <c r="L50" s="3"/>
      <c r="M50" s="3"/>
    </row>
    <row r="51" spans="1:13" x14ac:dyDescent="0.25">
      <c r="A51" t="s">
        <v>8</v>
      </c>
      <c r="B51" s="3"/>
      <c r="C51" s="3">
        <f t="shared" si="28"/>
        <v>0.94858611825192796</v>
      </c>
      <c r="D51" s="3"/>
      <c r="E51" s="3"/>
      <c r="F51" s="3"/>
      <c r="I51" s="3">
        <f t="shared" si="29"/>
        <v>0</v>
      </c>
      <c r="J51" s="3">
        <f t="shared" si="30"/>
        <v>1</v>
      </c>
      <c r="K51" s="3"/>
      <c r="L51" s="3"/>
      <c r="M51" s="3"/>
    </row>
    <row r="52" spans="1:13" x14ac:dyDescent="0.25">
      <c r="A52" t="s">
        <v>9</v>
      </c>
      <c r="B52" s="3"/>
      <c r="C52" s="3">
        <f t="shared" si="28"/>
        <v>0.95115681233933158</v>
      </c>
      <c r="D52" s="3"/>
      <c r="E52" s="3"/>
      <c r="F52" s="3"/>
      <c r="I52" s="3">
        <f t="shared" si="29"/>
        <v>0</v>
      </c>
      <c r="J52" s="3">
        <f t="shared" si="30"/>
        <v>1</v>
      </c>
      <c r="K52" s="3"/>
      <c r="L52" s="3"/>
      <c r="M52" s="3"/>
    </row>
    <row r="53" spans="1:13" x14ac:dyDescent="0.25">
      <c r="A53" t="s">
        <v>10</v>
      </c>
      <c r="B53" s="3"/>
      <c r="C53" s="3">
        <f t="shared" si="28"/>
        <v>0.95629820051413883</v>
      </c>
      <c r="D53" s="3"/>
      <c r="E53" s="3"/>
      <c r="F53" s="3"/>
      <c r="I53" s="3">
        <f t="shared" si="29"/>
        <v>0</v>
      </c>
      <c r="J53" s="3">
        <f t="shared" si="30"/>
        <v>1</v>
      </c>
      <c r="K53" s="3"/>
      <c r="L53" s="3"/>
      <c r="M53" s="3"/>
    </row>
    <row r="54" spans="1:13" x14ac:dyDescent="0.25">
      <c r="A54" t="s">
        <v>11</v>
      </c>
      <c r="B54" s="3"/>
      <c r="C54" s="3">
        <f t="shared" si="28"/>
        <v>1</v>
      </c>
      <c r="D54" s="3"/>
      <c r="E54" s="3"/>
      <c r="F54" s="3"/>
      <c r="I54" s="3">
        <f t="shared" si="29"/>
        <v>0</v>
      </c>
      <c r="J54" s="3">
        <f t="shared" si="30"/>
        <v>1</v>
      </c>
      <c r="K54" s="3"/>
      <c r="L54" s="3"/>
      <c r="M54" s="3"/>
    </row>
    <row r="55" spans="1:13" x14ac:dyDescent="0.25">
      <c r="B5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zoomScale="80" zoomScaleNormal="80" workbookViewId="0">
      <selection activeCell="K2" sqref="K2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K1" t="s">
        <v>0</v>
      </c>
      <c r="L1" t="s">
        <v>1</v>
      </c>
      <c r="M1" t="s">
        <v>2</v>
      </c>
      <c r="N1" t="s">
        <v>3</v>
      </c>
      <c r="O1" t="s">
        <v>16</v>
      </c>
    </row>
    <row r="2" spans="1:15" x14ac:dyDescent="0.25">
      <c r="A2">
        <v>0</v>
      </c>
      <c r="B2">
        <v>131</v>
      </c>
      <c r="C2">
        <v>537</v>
      </c>
      <c r="D2">
        <v>140</v>
      </c>
      <c r="E2">
        <v>87</v>
      </c>
      <c r="F2">
        <v>31</v>
      </c>
      <c r="G2">
        <f>SUM(B2:F2)</f>
        <v>926</v>
      </c>
      <c r="J2" t="s">
        <v>5</v>
      </c>
      <c r="K2">
        <v>234</v>
      </c>
      <c r="L2">
        <v>1071</v>
      </c>
      <c r="M2">
        <v>335</v>
      </c>
      <c r="N2">
        <v>165</v>
      </c>
      <c r="O2">
        <v>35</v>
      </c>
    </row>
    <row r="3" spans="1:15" x14ac:dyDescent="0.25">
      <c r="A3" s="2" t="s">
        <v>24</v>
      </c>
      <c r="B3">
        <f>'frequencia_encharcamientos (2)'!B2-frequencia_encharcamientos!B2</f>
        <v>103</v>
      </c>
      <c r="C3">
        <f>'frequencia_encharcamientos (2)'!C2-frequencia_encharcamientos!C2</f>
        <v>534</v>
      </c>
      <c r="D3">
        <f>'frequencia_encharcamientos (2)'!D2-frequencia_encharcamientos!D2</f>
        <v>195</v>
      </c>
      <c r="E3">
        <f>'frequencia_encharcamientos (2)'!E2-frequencia_encharcamientos!E2</f>
        <v>78</v>
      </c>
      <c r="F3">
        <f>'frequencia_encharcamientos (2)'!F2-frequencia_encharcamientos!F2</f>
        <v>4</v>
      </c>
      <c r="G3">
        <f>SUM(B3:F3)</f>
        <v>914</v>
      </c>
      <c r="J3">
        <v>0</v>
      </c>
      <c r="K3">
        <v>131</v>
      </c>
      <c r="L3">
        <v>537</v>
      </c>
      <c r="M3">
        <v>140</v>
      </c>
      <c r="N3">
        <v>87</v>
      </c>
      <c r="O3">
        <v>31</v>
      </c>
    </row>
    <row r="4" spans="1:15" x14ac:dyDescent="0.25">
      <c r="A4" s="2" t="s">
        <v>12</v>
      </c>
      <c r="B4">
        <v>35</v>
      </c>
      <c r="C4">
        <v>170</v>
      </c>
      <c r="D4">
        <v>40</v>
      </c>
      <c r="E4">
        <v>14</v>
      </c>
      <c r="F4">
        <v>2</v>
      </c>
      <c r="G4">
        <f t="shared" ref="G4:G11" si="0">SUM(B4:F4)</f>
        <v>261</v>
      </c>
      <c r="J4" t="s">
        <v>17</v>
      </c>
      <c r="K4">
        <v>160</v>
      </c>
      <c r="L4">
        <v>749</v>
      </c>
      <c r="M4">
        <v>238</v>
      </c>
      <c r="N4">
        <v>95</v>
      </c>
      <c r="O4">
        <v>9</v>
      </c>
    </row>
    <row r="5" spans="1:15" x14ac:dyDescent="0.25">
      <c r="A5" s="2" t="s">
        <v>13</v>
      </c>
      <c r="B5">
        <v>2</v>
      </c>
      <c r="C5">
        <v>72</v>
      </c>
      <c r="D5">
        <v>14</v>
      </c>
      <c r="E5">
        <v>1</v>
      </c>
      <c r="F5">
        <v>0</v>
      </c>
      <c r="G5">
        <f t="shared" si="0"/>
        <v>89</v>
      </c>
      <c r="J5" t="s">
        <v>18</v>
      </c>
      <c r="K5">
        <v>2</v>
      </c>
      <c r="L5">
        <v>109</v>
      </c>
      <c r="M5">
        <v>26</v>
      </c>
      <c r="N5">
        <v>1</v>
      </c>
      <c r="O5">
        <v>0</v>
      </c>
    </row>
    <row r="6" spans="1:15" x14ac:dyDescent="0.25">
      <c r="A6" t="s">
        <v>6</v>
      </c>
      <c r="B6">
        <v>0</v>
      </c>
      <c r="C6">
        <v>105</v>
      </c>
      <c r="D6">
        <v>12</v>
      </c>
      <c r="E6">
        <v>0</v>
      </c>
      <c r="F6">
        <v>0</v>
      </c>
      <c r="G6">
        <f t="shared" si="0"/>
        <v>117</v>
      </c>
      <c r="J6" t="s">
        <v>19</v>
      </c>
      <c r="K6">
        <v>0</v>
      </c>
      <c r="L6">
        <v>68</v>
      </c>
      <c r="M6">
        <v>0</v>
      </c>
      <c r="N6">
        <v>0</v>
      </c>
      <c r="O6">
        <v>0</v>
      </c>
    </row>
    <row r="7" spans="1:15" x14ac:dyDescent="0.25">
      <c r="A7" t="s">
        <v>7</v>
      </c>
      <c r="B7">
        <v>1</v>
      </c>
      <c r="C7">
        <v>20</v>
      </c>
      <c r="D7">
        <v>6</v>
      </c>
      <c r="E7">
        <v>0</v>
      </c>
      <c r="F7">
        <v>0</v>
      </c>
      <c r="G7">
        <f t="shared" si="0"/>
        <v>27</v>
      </c>
      <c r="J7" t="s">
        <v>20</v>
      </c>
      <c r="K7">
        <v>1</v>
      </c>
      <c r="L7">
        <v>16</v>
      </c>
      <c r="M7">
        <v>3</v>
      </c>
      <c r="N7">
        <v>0</v>
      </c>
      <c r="O7">
        <v>0</v>
      </c>
    </row>
    <row r="8" spans="1:15" x14ac:dyDescent="0.25">
      <c r="A8" t="s">
        <v>8</v>
      </c>
      <c r="B8">
        <v>0</v>
      </c>
      <c r="C8">
        <v>2</v>
      </c>
      <c r="D8">
        <v>0</v>
      </c>
      <c r="E8">
        <v>0</v>
      </c>
      <c r="F8">
        <v>0</v>
      </c>
      <c r="G8">
        <f t="shared" si="0"/>
        <v>2</v>
      </c>
      <c r="J8" t="s">
        <v>21</v>
      </c>
      <c r="K8">
        <v>0</v>
      </c>
      <c r="L8">
        <v>6</v>
      </c>
      <c r="M8">
        <v>3</v>
      </c>
      <c r="N8">
        <v>0</v>
      </c>
      <c r="O8">
        <v>0</v>
      </c>
    </row>
    <row r="9" spans="1:15" x14ac:dyDescent="0.25">
      <c r="A9" t="s">
        <v>9</v>
      </c>
      <c r="B9">
        <v>0</v>
      </c>
      <c r="C9">
        <v>1</v>
      </c>
      <c r="D9">
        <v>0</v>
      </c>
      <c r="E9">
        <v>0</v>
      </c>
      <c r="F9">
        <v>0</v>
      </c>
      <c r="G9">
        <f t="shared" si="0"/>
        <v>1</v>
      </c>
      <c r="J9" t="s">
        <v>22</v>
      </c>
      <c r="K9">
        <v>0</v>
      </c>
      <c r="L9">
        <v>1</v>
      </c>
      <c r="M9">
        <v>0</v>
      </c>
      <c r="N9">
        <v>0</v>
      </c>
      <c r="O9">
        <v>0</v>
      </c>
    </row>
    <row r="10" spans="1:15" x14ac:dyDescent="0.25">
      <c r="A10" t="s">
        <v>10</v>
      </c>
      <c r="B10">
        <v>0</v>
      </c>
      <c r="C10">
        <v>2</v>
      </c>
      <c r="D10">
        <v>0</v>
      </c>
      <c r="E10">
        <v>0</v>
      </c>
      <c r="F10">
        <v>0</v>
      </c>
      <c r="G10">
        <f t="shared" si="0"/>
        <v>2</v>
      </c>
      <c r="J10" t="s">
        <v>23</v>
      </c>
      <c r="K10">
        <v>0</v>
      </c>
      <c r="L10">
        <v>18</v>
      </c>
      <c r="M10">
        <v>0</v>
      </c>
      <c r="N10">
        <v>0</v>
      </c>
      <c r="O10">
        <v>0</v>
      </c>
    </row>
    <row r="11" spans="1:15" x14ac:dyDescent="0.25">
      <c r="A11" t="s">
        <v>11</v>
      </c>
      <c r="B11">
        <v>0</v>
      </c>
      <c r="C11">
        <v>17</v>
      </c>
      <c r="D11">
        <v>0</v>
      </c>
      <c r="E11">
        <v>0</v>
      </c>
      <c r="F11">
        <v>0</v>
      </c>
      <c r="G11">
        <f t="shared" si="0"/>
        <v>17</v>
      </c>
    </row>
    <row r="12" spans="1:15" x14ac:dyDescent="0.25">
      <c r="B12">
        <f>SUM(B3:B11)</f>
        <v>141</v>
      </c>
      <c r="C12">
        <f t="shared" ref="C12:F12" si="1">SUM(C3:C11)</f>
        <v>923</v>
      </c>
      <c r="D12">
        <f t="shared" si="1"/>
        <v>267</v>
      </c>
      <c r="E12">
        <f t="shared" si="1"/>
        <v>93</v>
      </c>
      <c r="F12">
        <f t="shared" si="1"/>
        <v>6</v>
      </c>
      <c r="G12" s="10">
        <f>SUM(B3:F11)</f>
        <v>1430</v>
      </c>
      <c r="H12" s="10">
        <f>SUM(B2:F10)</f>
        <v>2339</v>
      </c>
      <c r="I12" s="11">
        <f>G12/H12</f>
        <v>0.61137238135955541</v>
      </c>
    </row>
    <row r="13" spans="1:15" x14ac:dyDescent="0.25">
      <c r="I13" t="s">
        <v>0</v>
      </c>
      <c r="J13" t="s">
        <v>1</v>
      </c>
      <c r="K13" t="s">
        <v>2</v>
      </c>
      <c r="L13" t="s">
        <v>3</v>
      </c>
      <c r="M13" t="s">
        <v>4</v>
      </c>
    </row>
    <row r="14" spans="1:15" x14ac:dyDescent="0.25">
      <c r="A14" s="2" t="s">
        <v>24</v>
      </c>
      <c r="B14">
        <f>B3</f>
        <v>103</v>
      </c>
      <c r="C14">
        <f t="shared" ref="C14:F14" si="2">C3</f>
        <v>534</v>
      </c>
      <c r="D14">
        <f t="shared" si="2"/>
        <v>195</v>
      </c>
      <c r="E14">
        <f t="shared" si="2"/>
        <v>78</v>
      </c>
      <c r="F14">
        <f t="shared" si="2"/>
        <v>4</v>
      </c>
      <c r="G14">
        <f t="shared" ref="G14:G22" si="3">SUM(B14:F14)</f>
        <v>914</v>
      </c>
      <c r="I14" s="3">
        <f>B23/$G$23</f>
        <v>7.3643410852713184E-2</v>
      </c>
      <c r="J14" s="3">
        <f t="shared" ref="J14:M14" si="4">C23/$G$23</f>
        <v>0.75387596899224807</v>
      </c>
      <c r="K14" s="3">
        <f t="shared" si="4"/>
        <v>0.13953488372093023</v>
      </c>
      <c r="L14" s="3">
        <f t="shared" si="4"/>
        <v>2.9069767441860465E-2</v>
      </c>
      <c r="M14" s="3">
        <f t="shared" si="4"/>
        <v>3.875968992248062E-3</v>
      </c>
    </row>
    <row r="15" spans="1:15" x14ac:dyDescent="0.25">
      <c r="A15" s="2" t="s">
        <v>12</v>
      </c>
      <c r="B15">
        <f>B4</f>
        <v>35</v>
      </c>
      <c r="C15">
        <f t="shared" ref="C15:F15" si="5">C4</f>
        <v>170</v>
      </c>
      <c r="D15">
        <f t="shared" si="5"/>
        <v>40</v>
      </c>
      <c r="E15">
        <f t="shared" si="5"/>
        <v>14</v>
      </c>
      <c r="F15">
        <f t="shared" si="5"/>
        <v>2</v>
      </c>
      <c r="G15">
        <f t="shared" si="3"/>
        <v>261</v>
      </c>
      <c r="H15" s="3">
        <f>G15/$G$23</f>
        <v>0.5058139534883721</v>
      </c>
    </row>
    <row r="16" spans="1:15" x14ac:dyDescent="0.25">
      <c r="A16" s="2" t="s">
        <v>13</v>
      </c>
      <c r="B16">
        <f t="shared" ref="B16:F16" si="6">B5</f>
        <v>2</v>
      </c>
      <c r="C16">
        <f t="shared" si="6"/>
        <v>72</v>
      </c>
      <c r="D16">
        <f t="shared" si="6"/>
        <v>14</v>
      </c>
      <c r="E16">
        <f t="shared" si="6"/>
        <v>1</v>
      </c>
      <c r="F16">
        <f t="shared" si="6"/>
        <v>0</v>
      </c>
      <c r="G16">
        <f t="shared" si="3"/>
        <v>89</v>
      </c>
      <c r="H16" s="3">
        <f t="shared" ref="H16:H22" si="7">G16/$G$23</f>
        <v>0.17248062015503876</v>
      </c>
    </row>
    <row r="17" spans="1:19" x14ac:dyDescent="0.25">
      <c r="A17" t="s">
        <v>6</v>
      </c>
      <c r="B17">
        <f t="shared" ref="B17:F17" si="8">B6</f>
        <v>0</v>
      </c>
      <c r="C17">
        <f t="shared" si="8"/>
        <v>105</v>
      </c>
      <c r="D17">
        <f t="shared" si="8"/>
        <v>12</v>
      </c>
      <c r="E17">
        <f t="shared" si="8"/>
        <v>0</v>
      </c>
      <c r="F17">
        <f t="shared" si="8"/>
        <v>0</v>
      </c>
      <c r="G17">
        <f t="shared" si="3"/>
        <v>117</v>
      </c>
      <c r="H17" s="3">
        <f t="shared" si="7"/>
        <v>0.22674418604651161</v>
      </c>
    </row>
    <row r="18" spans="1:19" x14ac:dyDescent="0.25">
      <c r="A18" t="s">
        <v>7</v>
      </c>
      <c r="B18">
        <f t="shared" ref="B18:F18" si="9">B7</f>
        <v>1</v>
      </c>
      <c r="C18">
        <f t="shared" si="9"/>
        <v>20</v>
      </c>
      <c r="D18">
        <f t="shared" si="9"/>
        <v>6</v>
      </c>
      <c r="E18">
        <f t="shared" si="9"/>
        <v>0</v>
      </c>
      <c r="F18">
        <f t="shared" si="9"/>
        <v>0</v>
      </c>
      <c r="G18">
        <f t="shared" si="3"/>
        <v>27</v>
      </c>
      <c r="H18" s="3">
        <f t="shared" si="7"/>
        <v>5.232558139534884E-2</v>
      </c>
    </row>
    <row r="19" spans="1:19" x14ac:dyDescent="0.25">
      <c r="A19" t="s">
        <v>8</v>
      </c>
      <c r="B19">
        <f t="shared" ref="B19:F19" si="10">B8</f>
        <v>0</v>
      </c>
      <c r="C19">
        <f t="shared" si="10"/>
        <v>2</v>
      </c>
      <c r="D19">
        <f t="shared" si="10"/>
        <v>0</v>
      </c>
      <c r="E19">
        <f t="shared" si="10"/>
        <v>0</v>
      </c>
      <c r="F19">
        <f t="shared" si="10"/>
        <v>0</v>
      </c>
      <c r="G19">
        <f t="shared" si="3"/>
        <v>2</v>
      </c>
      <c r="H19" s="3">
        <f t="shared" si="7"/>
        <v>3.875968992248062E-3</v>
      </c>
    </row>
    <row r="20" spans="1:19" x14ac:dyDescent="0.25">
      <c r="A20" t="s">
        <v>9</v>
      </c>
      <c r="B20">
        <f t="shared" ref="B20:F20" si="11">B9</f>
        <v>0</v>
      </c>
      <c r="C20">
        <f t="shared" si="11"/>
        <v>1</v>
      </c>
      <c r="D20">
        <f t="shared" si="11"/>
        <v>0</v>
      </c>
      <c r="E20">
        <f t="shared" si="11"/>
        <v>0</v>
      </c>
      <c r="F20">
        <f t="shared" si="11"/>
        <v>0</v>
      </c>
      <c r="G20">
        <f t="shared" si="3"/>
        <v>1</v>
      </c>
      <c r="H20" s="3">
        <f t="shared" si="7"/>
        <v>1.937984496124031E-3</v>
      </c>
    </row>
    <row r="21" spans="1:19" x14ac:dyDescent="0.25">
      <c r="A21" t="s">
        <v>10</v>
      </c>
      <c r="B21">
        <f t="shared" ref="B21:F21" si="12">B10</f>
        <v>0</v>
      </c>
      <c r="C21">
        <f t="shared" si="12"/>
        <v>2</v>
      </c>
      <c r="D21">
        <f t="shared" si="12"/>
        <v>0</v>
      </c>
      <c r="E21">
        <f t="shared" si="12"/>
        <v>0</v>
      </c>
      <c r="F21">
        <f t="shared" si="12"/>
        <v>0</v>
      </c>
      <c r="G21">
        <f t="shared" si="3"/>
        <v>2</v>
      </c>
      <c r="H21" s="3">
        <f t="shared" si="7"/>
        <v>3.875968992248062E-3</v>
      </c>
    </row>
    <row r="22" spans="1:19" x14ac:dyDescent="0.25">
      <c r="A22" t="s">
        <v>11</v>
      </c>
      <c r="B22">
        <f t="shared" ref="B22:F22" si="13">B11</f>
        <v>0</v>
      </c>
      <c r="C22">
        <f t="shared" si="13"/>
        <v>17</v>
      </c>
      <c r="D22">
        <f t="shared" si="13"/>
        <v>0</v>
      </c>
      <c r="E22">
        <f t="shared" si="13"/>
        <v>0</v>
      </c>
      <c r="F22">
        <f t="shared" si="13"/>
        <v>0</v>
      </c>
      <c r="G22">
        <f t="shared" si="3"/>
        <v>17</v>
      </c>
      <c r="H22" s="3">
        <f t="shared" si="7"/>
        <v>3.294573643410853E-2</v>
      </c>
    </row>
    <row r="23" spans="1:19" x14ac:dyDescent="0.25">
      <c r="B23">
        <f>SUM(B15:B22)</f>
        <v>38</v>
      </c>
      <c r="C23">
        <f t="shared" ref="C23:G23" si="14">SUM(C15:C22)</f>
        <v>389</v>
      </c>
      <c r="D23">
        <f t="shared" si="14"/>
        <v>72</v>
      </c>
      <c r="E23">
        <f t="shared" si="14"/>
        <v>15</v>
      </c>
      <c r="F23">
        <f t="shared" si="14"/>
        <v>2</v>
      </c>
      <c r="G23">
        <f t="shared" si="14"/>
        <v>516</v>
      </c>
      <c r="I23" t="s">
        <v>0</v>
      </c>
      <c r="J23" t="s">
        <v>1</v>
      </c>
      <c r="K23" t="s">
        <v>2</v>
      </c>
      <c r="L23" t="s">
        <v>3</v>
      </c>
      <c r="M23" t="s">
        <v>4</v>
      </c>
      <c r="O23" t="s">
        <v>0</v>
      </c>
      <c r="P23" t="s">
        <v>1</v>
      </c>
      <c r="Q23" t="s">
        <v>2</v>
      </c>
      <c r="R23" t="s">
        <v>3</v>
      </c>
      <c r="S23" t="s">
        <v>4</v>
      </c>
    </row>
    <row r="24" spans="1:19" x14ac:dyDescent="0.25">
      <c r="I24" s="3">
        <f>B34/$G$23</f>
        <v>0</v>
      </c>
      <c r="J24" s="3">
        <f t="shared" ref="J24" si="15">C34/$G$23</f>
        <v>2.303897652734862E-5</v>
      </c>
      <c r="K24" s="3">
        <f t="shared" ref="K24" si="16">D34/$G$23</f>
        <v>0</v>
      </c>
      <c r="L24" s="3">
        <f t="shared" ref="L24" si="17">E34/$G$23</f>
        <v>0</v>
      </c>
      <c r="M24" s="3">
        <f t="shared" ref="M24" si="18">F34/$G$23</f>
        <v>0</v>
      </c>
      <c r="O24" s="3">
        <f>H34/$G$23</f>
        <v>3.294573643410853E-2</v>
      </c>
      <c r="P24" s="3">
        <f t="shared" ref="P24" si="19">I34/$G$23</f>
        <v>0</v>
      </c>
      <c r="Q24" s="3">
        <f t="shared" ref="Q24" si="20">J34/$G$23</f>
        <v>3.5694188986033082E-5</v>
      </c>
      <c r="R24" s="3">
        <f t="shared" ref="R24" si="21">K34/$G$23</f>
        <v>0</v>
      </c>
      <c r="S24" s="3">
        <f t="shared" ref="S24" si="22">L34/$G$23</f>
        <v>0</v>
      </c>
    </row>
    <row r="25" spans="1:19" ht="15.75" thickBot="1" x14ac:dyDescent="0.3">
      <c r="I25" t="s">
        <v>14</v>
      </c>
      <c r="O25" t="s">
        <v>15</v>
      </c>
    </row>
    <row r="26" spans="1:19" x14ac:dyDescent="0.25">
      <c r="A26" s="2" t="s">
        <v>24</v>
      </c>
      <c r="B26">
        <f>B14/SUM($B$3:$F$11)</f>
        <v>7.2027972027972023E-2</v>
      </c>
      <c r="C26">
        <f t="shared" ref="C26:F26" si="23">C14/SUM($B$3:$F$11)</f>
        <v>0.37342657342657343</v>
      </c>
      <c r="D26">
        <f t="shared" si="23"/>
        <v>0.13636363636363635</v>
      </c>
      <c r="E26">
        <f t="shared" si="23"/>
        <v>5.4545454545454543E-2</v>
      </c>
      <c r="F26">
        <f t="shared" si="23"/>
        <v>2.7972027972027972E-3</v>
      </c>
      <c r="G26" s="3">
        <f>SUM(B26:F26)</f>
        <v>0.6391608391608391</v>
      </c>
      <c r="H26" s="7">
        <f>G26*$G$12</f>
        <v>913.99999999999989</v>
      </c>
      <c r="I26">
        <f t="shared" ref="I26:M26" si="24">B26/B$35</f>
        <v>0.73049645390070916</v>
      </c>
      <c r="J26">
        <f t="shared" si="24"/>
        <v>0.57854821235102927</v>
      </c>
      <c r="K26">
        <f t="shared" si="24"/>
        <v>0.7303370786516854</v>
      </c>
      <c r="L26">
        <f t="shared" si="24"/>
        <v>0.83870967741935487</v>
      </c>
      <c r="M26">
        <f t="shared" si="24"/>
        <v>0.66666666666666663</v>
      </c>
      <c r="O26">
        <f t="shared" ref="O26:S26" si="25">B26/$G26</f>
        <v>0.11269146608315099</v>
      </c>
      <c r="P26">
        <f t="shared" si="25"/>
        <v>0.58424507658643332</v>
      </c>
      <c r="Q26">
        <f t="shared" si="25"/>
        <v>0.21334792122538293</v>
      </c>
      <c r="R26">
        <f t="shared" si="25"/>
        <v>8.5339168490153175E-2</v>
      </c>
      <c r="S26">
        <f t="shared" si="25"/>
        <v>4.3763676148796506E-3</v>
      </c>
    </row>
    <row r="27" spans="1:19" x14ac:dyDescent="0.25">
      <c r="A27" s="2" t="s">
        <v>12</v>
      </c>
      <c r="B27">
        <f>B15/SUM($B$3:$F$11)</f>
        <v>2.4475524475524476E-2</v>
      </c>
      <c r="C27">
        <f t="shared" ref="C27:F27" si="26">C15/SUM($B$3:$F$11)</f>
        <v>0.11888111888111888</v>
      </c>
      <c r="D27">
        <f t="shared" si="26"/>
        <v>2.7972027972027972E-2</v>
      </c>
      <c r="E27">
        <f t="shared" si="26"/>
        <v>9.7902097902097911E-3</v>
      </c>
      <c r="F27">
        <f t="shared" si="26"/>
        <v>1.3986013986013986E-3</v>
      </c>
      <c r="G27" s="3">
        <f>SUM(B27:F27)</f>
        <v>0.18251748251748251</v>
      </c>
      <c r="H27" s="8">
        <f t="shared" ref="H27:H34" si="27">G27*$G$12</f>
        <v>261</v>
      </c>
      <c r="I27">
        <f>B27/B$35</f>
        <v>0.24822695035460993</v>
      </c>
      <c r="J27">
        <f t="shared" ref="J27:J34" si="28">C27/C$35</f>
        <v>0.18418201516793067</v>
      </c>
      <c r="K27">
        <f t="shared" ref="K27:K34" si="29">D27/D$35</f>
        <v>0.14981273408239704</v>
      </c>
      <c r="L27">
        <f t="shared" ref="L27:L34" si="30">E27/E$35</f>
        <v>0.15053763440860218</v>
      </c>
      <c r="M27">
        <f t="shared" ref="M27:M34" si="31">F27/F$35</f>
        <v>0.33333333333333331</v>
      </c>
      <c r="O27">
        <f>B27/$G27</f>
        <v>0.13409961685823757</v>
      </c>
      <c r="P27">
        <f t="shared" ref="P27:S27" si="32">C27/$G27</f>
        <v>0.65134099616858243</v>
      </c>
      <c r="Q27">
        <f t="shared" si="32"/>
        <v>0.15325670498084293</v>
      </c>
      <c r="R27">
        <f t="shared" si="32"/>
        <v>5.3639846743295028E-2</v>
      </c>
      <c r="S27">
        <f t="shared" si="32"/>
        <v>7.6628352490421461E-3</v>
      </c>
    </row>
    <row r="28" spans="1:19" x14ac:dyDescent="0.25">
      <c r="A28" s="2" t="s">
        <v>13</v>
      </c>
      <c r="B28">
        <f t="shared" ref="B28:F28" si="33">B16/SUM($B$3:$F$11)</f>
        <v>1.3986013986013986E-3</v>
      </c>
      <c r="C28">
        <f t="shared" si="33"/>
        <v>5.0349650349650353E-2</v>
      </c>
      <c r="D28">
        <f t="shared" si="33"/>
        <v>9.7902097902097911E-3</v>
      </c>
      <c r="E28">
        <f t="shared" si="33"/>
        <v>6.993006993006993E-4</v>
      </c>
      <c r="F28">
        <f t="shared" si="33"/>
        <v>0</v>
      </c>
      <c r="G28" s="3">
        <f t="shared" ref="G28:G34" si="34">SUM(B28:F28)</f>
        <v>6.2237762237762242E-2</v>
      </c>
      <c r="H28" s="8">
        <f t="shared" si="27"/>
        <v>89</v>
      </c>
      <c r="I28">
        <f t="shared" ref="I28:I34" si="35">B28/B$35</f>
        <v>1.4184397163120567E-2</v>
      </c>
      <c r="J28">
        <f t="shared" si="28"/>
        <v>7.8006500541711821E-2</v>
      </c>
      <c r="K28">
        <f t="shared" si="29"/>
        <v>5.2434456928838961E-2</v>
      </c>
      <c r="L28">
        <f t="shared" si="30"/>
        <v>1.0752688172043012E-2</v>
      </c>
      <c r="M28">
        <f t="shared" si="31"/>
        <v>0</v>
      </c>
      <c r="O28">
        <f t="shared" ref="O28:O34" si="36">B28/$G28</f>
        <v>2.247191011235955E-2</v>
      </c>
      <c r="P28">
        <f t="shared" ref="P28:P34" si="37">C28/$G28</f>
        <v>0.8089887640449438</v>
      </c>
      <c r="Q28">
        <f t="shared" ref="Q28:Q34" si="38">D28/$G28</f>
        <v>0.15730337078651685</v>
      </c>
      <c r="R28">
        <f t="shared" ref="R28:R34" si="39">E28/$G28</f>
        <v>1.1235955056179775E-2</v>
      </c>
      <c r="S28">
        <f t="shared" ref="S28:S34" si="40">F28/$G28</f>
        <v>0</v>
      </c>
    </row>
    <row r="29" spans="1:19" x14ac:dyDescent="0.25">
      <c r="A29" t="s">
        <v>6</v>
      </c>
      <c r="B29">
        <f t="shared" ref="B29:F29" si="41">B17/SUM($B$3:$F$11)</f>
        <v>0</v>
      </c>
      <c r="C29">
        <f t="shared" si="41"/>
        <v>7.3426573426573424E-2</v>
      </c>
      <c r="D29">
        <f t="shared" si="41"/>
        <v>8.3916083916083916E-3</v>
      </c>
      <c r="E29">
        <f t="shared" si="41"/>
        <v>0</v>
      </c>
      <c r="F29">
        <f t="shared" si="41"/>
        <v>0</v>
      </c>
      <c r="G29" s="3">
        <f t="shared" si="34"/>
        <v>8.1818181818181818E-2</v>
      </c>
      <c r="H29" s="8">
        <f t="shared" si="27"/>
        <v>117</v>
      </c>
      <c r="I29">
        <f t="shared" si="35"/>
        <v>0</v>
      </c>
      <c r="J29">
        <f t="shared" si="28"/>
        <v>0.11375947995666306</v>
      </c>
      <c r="K29">
        <f t="shared" si="29"/>
        <v>4.4943820224719107E-2</v>
      </c>
      <c r="L29">
        <f t="shared" si="30"/>
        <v>0</v>
      </c>
      <c r="M29">
        <f t="shared" si="31"/>
        <v>0</v>
      </c>
      <c r="O29">
        <f t="shared" si="36"/>
        <v>0</v>
      </c>
      <c r="P29">
        <f t="shared" si="37"/>
        <v>0.89743589743589747</v>
      </c>
      <c r="Q29">
        <f t="shared" si="38"/>
        <v>0.10256410256410256</v>
      </c>
      <c r="R29">
        <f t="shared" si="39"/>
        <v>0</v>
      </c>
      <c r="S29">
        <f t="shared" si="40"/>
        <v>0</v>
      </c>
    </row>
    <row r="30" spans="1:19" x14ac:dyDescent="0.25">
      <c r="A30" t="s">
        <v>7</v>
      </c>
      <c r="B30">
        <f t="shared" ref="B30:F30" si="42">B18/SUM($B$3:$F$11)</f>
        <v>6.993006993006993E-4</v>
      </c>
      <c r="C30">
        <f t="shared" si="42"/>
        <v>1.3986013986013986E-2</v>
      </c>
      <c r="D30">
        <f t="shared" si="42"/>
        <v>4.1958041958041958E-3</v>
      </c>
      <c r="E30">
        <f t="shared" si="42"/>
        <v>0</v>
      </c>
      <c r="F30">
        <f t="shared" si="42"/>
        <v>0</v>
      </c>
      <c r="G30" s="3">
        <f t="shared" si="34"/>
        <v>1.8881118881118882E-2</v>
      </c>
      <c r="H30" s="8">
        <f t="shared" si="27"/>
        <v>27</v>
      </c>
      <c r="I30">
        <f t="shared" si="35"/>
        <v>7.0921985815602835E-3</v>
      </c>
      <c r="J30">
        <f t="shared" si="28"/>
        <v>2.1668472372697728E-2</v>
      </c>
      <c r="K30">
        <f t="shared" si="29"/>
        <v>2.2471910112359553E-2</v>
      </c>
      <c r="L30">
        <f t="shared" si="30"/>
        <v>0</v>
      </c>
      <c r="M30">
        <f t="shared" si="31"/>
        <v>0</v>
      </c>
      <c r="O30">
        <f t="shared" si="36"/>
        <v>3.7037037037037035E-2</v>
      </c>
      <c r="P30">
        <f t="shared" si="37"/>
        <v>0.7407407407407407</v>
      </c>
      <c r="Q30">
        <f t="shared" si="38"/>
        <v>0.22222222222222221</v>
      </c>
      <c r="R30">
        <f t="shared" si="39"/>
        <v>0</v>
      </c>
      <c r="S30">
        <f t="shared" si="40"/>
        <v>0</v>
      </c>
    </row>
    <row r="31" spans="1:19" x14ac:dyDescent="0.25">
      <c r="A31" t="s">
        <v>8</v>
      </c>
      <c r="B31">
        <f t="shared" ref="B31:F31" si="43">B19/SUM($B$3:$F$11)</f>
        <v>0</v>
      </c>
      <c r="C31">
        <f t="shared" si="43"/>
        <v>1.3986013986013986E-3</v>
      </c>
      <c r="D31">
        <f t="shared" si="43"/>
        <v>0</v>
      </c>
      <c r="E31">
        <f t="shared" si="43"/>
        <v>0</v>
      </c>
      <c r="F31">
        <f t="shared" si="43"/>
        <v>0</v>
      </c>
      <c r="G31" s="3">
        <f t="shared" si="34"/>
        <v>1.3986013986013986E-3</v>
      </c>
      <c r="H31" s="8">
        <f t="shared" si="27"/>
        <v>2</v>
      </c>
      <c r="I31">
        <f t="shared" si="35"/>
        <v>0</v>
      </c>
      <c r="J31">
        <f t="shared" si="28"/>
        <v>2.1668472372697728E-3</v>
      </c>
      <c r="K31">
        <f t="shared" si="29"/>
        <v>0</v>
      </c>
      <c r="L31">
        <f t="shared" si="30"/>
        <v>0</v>
      </c>
      <c r="M31">
        <f t="shared" si="31"/>
        <v>0</v>
      </c>
      <c r="O31">
        <f t="shared" si="36"/>
        <v>0</v>
      </c>
      <c r="P31">
        <f t="shared" si="37"/>
        <v>1</v>
      </c>
      <c r="Q31">
        <f t="shared" si="38"/>
        <v>0</v>
      </c>
      <c r="R31">
        <f t="shared" si="39"/>
        <v>0</v>
      </c>
      <c r="S31">
        <f t="shared" si="40"/>
        <v>0</v>
      </c>
    </row>
    <row r="32" spans="1:19" x14ac:dyDescent="0.25">
      <c r="A32" t="s">
        <v>9</v>
      </c>
      <c r="B32">
        <f t="shared" ref="B32:F32" si="44">B20/SUM($B$3:$F$11)</f>
        <v>0</v>
      </c>
      <c r="C32">
        <f t="shared" si="44"/>
        <v>6.993006993006993E-4</v>
      </c>
      <c r="D32">
        <f t="shared" si="44"/>
        <v>0</v>
      </c>
      <c r="E32">
        <f t="shared" si="44"/>
        <v>0</v>
      </c>
      <c r="F32">
        <f t="shared" si="44"/>
        <v>0</v>
      </c>
      <c r="G32" s="3">
        <f t="shared" si="34"/>
        <v>6.993006993006993E-4</v>
      </c>
      <c r="H32" s="8">
        <f t="shared" si="27"/>
        <v>1</v>
      </c>
      <c r="I32">
        <f t="shared" si="35"/>
        <v>0</v>
      </c>
      <c r="J32">
        <f t="shared" si="28"/>
        <v>1.0834236186348864E-3</v>
      </c>
      <c r="K32">
        <f t="shared" si="29"/>
        <v>0</v>
      </c>
      <c r="L32">
        <f t="shared" si="30"/>
        <v>0</v>
      </c>
      <c r="M32">
        <f t="shared" si="31"/>
        <v>0</v>
      </c>
      <c r="O32">
        <f t="shared" si="36"/>
        <v>0</v>
      </c>
      <c r="P32">
        <f t="shared" si="37"/>
        <v>1</v>
      </c>
      <c r="Q32">
        <f t="shared" si="38"/>
        <v>0</v>
      </c>
      <c r="R32">
        <f t="shared" si="39"/>
        <v>0</v>
      </c>
      <c r="S32">
        <f t="shared" si="40"/>
        <v>0</v>
      </c>
    </row>
    <row r="33" spans="1:19" x14ac:dyDescent="0.25">
      <c r="A33" t="s">
        <v>10</v>
      </c>
      <c r="B33">
        <f t="shared" ref="B33:F33" si="45">B21/SUM($B$3:$F$11)</f>
        <v>0</v>
      </c>
      <c r="C33">
        <f t="shared" si="45"/>
        <v>1.3986013986013986E-3</v>
      </c>
      <c r="D33">
        <f t="shared" si="45"/>
        <v>0</v>
      </c>
      <c r="E33">
        <f t="shared" si="45"/>
        <v>0</v>
      </c>
      <c r="F33">
        <f t="shared" si="45"/>
        <v>0</v>
      </c>
      <c r="G33" s="3">
        <f t="shared" si="34"/>
        <v>1.3986013986013986E-3</v>
      </c>
      <c r="H33" s="8">
        <f t="shared" si="27"/>
        <v>2</v>
      </c>
      <c r="I33">
        <f t="shared" si="35"/>
        <v>0</v>
      </c>
      <c r="J33">
        <f t="shared" si="28"/>
        <v>2.1668472372697728E-3</v>
      </c>
      <c r="K33">
        <f t="shared" si="29"/>
        <v>0</v>
      </c>
      <c r="L33">
        <f t="shared" si="30"/>
        <v>0</v>
      </c>
      <c r="M33">
        <f t="shared" si="31"/>
        <v>0</v>
      </c>
      <c r="O33">
        <f t="shared" si="36"/>
        <v>0</v>
      </c>
      <c r="P33">
        <f t="shared" si="37"/>
        <v>1</v>
      </c>
      <c r="Q33">
        <f t="shared" si="38"/>
        <v>0</v>
      </c>
      <c r="R33">
        <f t="shared" si="39"/>
        <v>0</v>
      </c>
      <c r="S33">
        <f t="shared" si="40"/>
        <v>0</v>
      </c>
    </row>
    <row r="34" spans="1:19" ht="15.75" thickBot="1" x14ac:dyDescent="0.3">
      <c r="A34" t="s">
        <v>11</v>
      </c>
      <c r="B34">
        <f t="shared" ref="B34:F34" si="46">B22/SUM($B$3:$F$11)</f>
        <v>0</v>
      </c>
      <c r="C34">
        <f t="shared" si="46"/>
        <v>1.1888111888111888E-2</v>
      </c>
      <c r="D34">
        <f t="shared" si="46"/>
        <v>0</v>
      </c>
      <c r="E34">
        <f t="shared" si="46"/>
        <v>0</v>
      </c>
      <c r="F34">
        <f t="shared" si="46"/>
        <v>0</v>
      </c>
      <c r="G34" s="3">
        <f t="shared" si="34"/>
        <v>1.1888111888111888E-2</v>
      </c>
      <c r="H34" s="9">
        <f t="shared" si="27"/>
        <v>17</v>
      </c>
      <c r="I34">
        <f t="shared" si="35"/>
        <v>0</v>
      </c>
      <c r="J34">
        <f t="shared" si="28"/>
        <v>1.8418201516793069E-2</v>
      </c>
      <c r="K34">
        <f t="shared" si="29"/>
        <v>0</v>
      </c>
      <c r="L34">
        <f t="shared" si="30"/>
        <v>0</v>
      </c>
      <c r="M34">
        <f t="shared" si="31"/>
        <v>0</v>
      </c>
      <c r="O34">
        <f t="shared" si="36"/>
        <v>0</v>
      </c>
      <c r="P34">
        <f t="shared" si="37"/>
        <v>1</v>
      </c>
      <c r="Q34">
        <f t="shared" si="38"/>
        <v>0</v>
      </c>
      <c r="R34">
        <f t="shared" si="39"/>
        <v>0</v>
      </c>
      <c r="S34">
        <f t="shared" si="40"/>
        <v>0</v>
      </c>
    </row>
    <row r="35" spans="1:19" ht="15.75" thickBot="1" x14ac:dyDescent="0.3">
      <c r="B35" s="3">
        <f>SUM(B26:B34)</f>
        <v>9.8601398601398604E-2</v>
      </c>
      <c r="C35" s="3">
        <f t="shared" ref="C35:F35" si="47">SUM(C26:C34)</f>
        <v>0.64545454545454539</v>
      </c>
      <c r="D35" s="3">
        <f t="shared" si="47"/>
        <v>0.18671328671328669</v>
      </c>
      <c r="E35" s="3">
        <f t="shared" si="47"/>
        <v>6.5034965034965031E-2</v>
      </c>
      <c r="F35" s="3">
        <f t="shared" si="47"/>
        <v>4.1958041958041958E-3</v>
      </c>
    </row>
    <row r="36" spans="1:19" ht="15.75" thickBot="1" x14ac:dyDescent="0.3">
      <c r="B36" s="4">
        <f>B35*$G$12</f>
        <v>141</v>
      </c>
      <c r="C36" s="5">
        <f t="shared" ref="C36:F36" si="48">C35*$G$12</f>
        <v>922.99999999999989</v>
      </c>
      <c r="D36" s="5">
        <f t="shared" si="48"/>
        <v>266.99999999999994</v>
      </c>
      <c r="E36" s="5">
        <f t="shared" si="48"/>
        <v>93</v>
      </c>
      <c r="F36" s="6">
        <f t="shared" si="48"/>
        <v>6</v>
      </c>
      <c r="H36" s="1"/>
    </row>
    <row r="38" spans="1:19" x14ac:dyDescent="0.25">
      <c r="A38" s="2" t="s">
        <v>24</v>
      </c>
      <c r="B38" s="3">
        <f>B26/B$35</f>
        <v>0.73049645390070916</v>
      </c>
      <c r="C38" s="3">
        <f t="shared" ref="C38:F38" si="49">C26/C$35</f>
        <v>0.57854821235102927</v>
      </c>
      <c r="D38" s="3">
        <f t="shared" si="49"/>
        <v>0.7303370786516854</v>
      </c>
      <c r="E38" s="3">
        <f t="shared" si="49"/>
        <v>0.83870967741935487</v>
      </c>
      <c r="F38" s="3">
        <f t="shared" si="49"/>
        <v>0.66666666666666663</v>
      </c>
      <c r="I38" s="3">
        <f>B26/$G26</f>
        <v>0.11269146608315099</v>
      </c>
      <c r="J38" s="3">
        <f t="shared" ref="J38:M38" si="50">C26/$G26</f>
        <v>0.58424507658643332</v>
      </c>
      <c r="K38" s="3">
        <f t="shared" si="50"/>
        <v>0.21334792122538293</v>
      </c>
      <c r="L38" s="3">
        <f t="shared" si="50"/>
        <v>8.5339168490153175E-2</v>
      </c>
      <c r="M38" s="3">
        <f t="shared" si="50"/>
        <v>4.3763676148796506E-3</v>
      </c>
      <c r="N38">
        <f>SUM(I38:M38)</f>
        <v>1</v>
      </c>
    </row>
    <row r="39" spans="1:19" x14ac:dyDescent="0.25">
      <c r="A39" s="2" t="s">
        <v>12</v>
      </c>
      <c r="B39" s="3">
        <f>B27/B$35</f>
        <v>0.24822695035460993</v>
      </c>
      <c r="C39" s="3">
        <f t="shared" ref="C39:F39" si="51">C27/C$35</f>
        <v>0.18418201516793067</v>
      </c>
      <c r="D39" s="3">
        <f t="shared" si="51"/>
        <v>0.14981273408239704</v>
      </c>
      <c r="E39" s="3">
        <f t="shared" si="51"/>
        <v>0.15053763440860218</v>
      </c>
      <c r="F39" s="3">
        <f t="shared" si="51"/>
        <v>0.33333333333333331</v>
      </c>
      <c r="H39" s="3"/>
      <c r="I39" s="3">
        <f>B27/$G27</f>
        <v>0.13409961685823757</v>
      </c>
      <c r="J39" s="3">
        <f t="shared" ref="J39:M39" si="52">C27/$G27</f>
        <v>0.65134099616858243</v>
      </c>
      <c r="K39" s="3">
        <f t="shared" si="52"/>
        <v>0.15325670498084293</v>
      </c>
      <c r="L39" s="3">
        <f t="shared" si="52"/>
        <v>5.3639846743295028E-2</v>
      </c>
      <c r="M39" s="3">
        <f t="shared" si="52"/>
        <v>7.6628352490421461E-3</v>
      </c>
      <c r="N39">
        <f>SUM(I39:M39)</f>
        <v>1.0000000000000002</v>
      </c>
    </row>
    <row r="40" spans="1:19" x14ac:dyDescent="0.25">
      <c r="A40" s="2" t="s">
        <v>13</v>
      </c>
      <c r="B40" s="3">
        <f t="shared" ref="B40:F40" si="53">B28/B$35</f>
        <v>1.4184397163120567E-2</v>
      </c>
      <c r="C40" s="3">
        <f t="shared" si="53"/>
        <v>7.8006500541711821E-2</v>
      </c>
      <c r="D40" s="3">
        <f t="shared" si="53"/>
        <v>5.2434456928838961E-2</v>
      </c>
      <c r="E40" s="3">
        <f t="shared" si="53"/>
        <v>1.0752688172043012E-2</v>
      </c>
      <c r="F40" s="3">
        <f t="shared" si="53"/>
        <v>0</v>
      </c>
      <c r="I40" s="3">
        <f t="shared" ref="I40:I46" si="54">B28/$G28</f>
        <v>2.247191011235955E-2</v>
      </c>
      <c r="J40" s="3">
        <f t="shared" ref="J40:J46" si="55">C28/$G28</f>
        <v>0.8089887640449438</v>
      </c>
      <c r="K40" s="3">
        <f t="shared" ref="K40:K46" si="56">D28/$G28</f>
        <v>0.15730337078651685</v>
      </c>
      <c r="L40" s="3">
        <f t="shared" ref="L40:L46" si="57">E28/$G28</f>
        <v>1.1235955056179775E-2</v>
      </c>
      <c r="M40" s="3">
        <f t="shared" ref="M40:M46" si="58">F28/$G28</f>
        <v>0</v>
      </c>
      <c r="N40">
        <f t="shared" ref="N40:N46" si="59">SUM(I40:M40)</f>
        <v>1</v>
      </c>
    </row>
    <row r="41" spans="1:19" x14ac:dyDescent="0.25">
      <c r="A41" t="s">
        <v>6</v>
      </c>
      <c r="B41" s="3">
        <f t="shared" ref="B41:F41" si="60">B29/B$35</f>
        <v>0</v>
      </c>
      <c r="C41" s="3">
        <f t="shared" si="60"/>
        <v>0.11375947995666306</v>
      </c>
      <c r="D41" s="3">
        <f t="shared" si="60"/>
        <v>4.4943820224719107E-2</v>
      </c>
      <c r="E41" s="3">
        <f t="shared" si="60"/>
        <v>0</v>
      </c>
      <c r="F41" s="3">
        <f t="shared" si="60"/>
        <v>0</v>
      </c>
      <c r="I41" s="3">
        <f t="shared" si="54"/>
        <v>0</v>
      </c>
      <c r="J41" s="3">
        <f t="shared" si="55"/>
        <v>0.89743589743589747</v>
      </c>
      <c r="K41" s="3">
        <f t="shared" si="56"/>
        <v>0.10256410256410256</v>
      </c>
      <c r="L41" s="3">
        <f t="shared" si="57"/>
        <v>0</v>
      </c>
      <c r="M41" s="3">
        <f t="shared" si="58"/>
        <v>0</v>
      </c>
      <c r="N41">
        <f t="shared" si="59"/>
        <v>1</v>
      </c>
    </row>
    <row r="42" spans="1:19" x14ac:dyDescent="0.25">
      <c r="A42" t="s">
        <v>7</v>
      </c>
      <c r="B42" s="3">
        <f t="shared" ref="B42:F42" si="61">B30/B$35</f>
        <v>7.0921985815602835E-3</v>
      </c>
      <c r="C42" s="3">
        <f t="shared" si="61"/>
        <v>2.1668472372697728E-2</v>
      </c>
      <c r="D42" s="3">
        <f t="shared" si="61"/>
        <v>2.2471910112359553E-2</v>
      </c>
      <c r="E42" s="3">
        <f t="shared" si="61"/>
        <v>0</v>
      </c>
      <c r="F42" s="3">
        <f t="shared" si="61"/>
        <v>0</v>
      </c>
      <c r="I42" s="3">
        <f t="shared" si="54"/>
        <v>3.7037037037037035E-2</v>
      </c>
      <c r="J42" s="3">
        <f t="shared" si="55"/>
        <v>0.7407407407407407</v>
      </c>
      <c r="K42" s="3">
        <f t="shared" si="56"/>
        <v>0.22222222222222221</v>
      </c>
      <c r="L42" s="3">
        <f t="shared" si="57"/>
        <v>0</v>
      </c>
      <c r="M42" s="3">
        <f t="shared" si="58"/>
        <v>0</v>
      </c>
      <c r="N42">
        <f t="shared" si="59"/>
        <v>0.99999999999999989</v>
      </c>
    </row>
    <row r="43" spans="1:19" x14ac:dyDescent="0.25">
      <c r="A43" t="s">
        <v>8</v>
      </c>
      <c r="B43" s="3">
        <f t="shared" ref="B43:F43" si="62">B31/B$35</f>
        <v>0</v>
      </c>
      <c r="C43" s="3">
        <f t="shared" si="62"/>
        <v>2.1668472372697728E-3</v>
      </c>
      <c r="D43" s="3">
        <f t="shared" si="62"/>
        <v>0</v>
      </c>
      <c r="E43" s="3">
        <f t="shared" si="62"/>
        <v>0</v>
      </c>
      <c r="F43" s="3">
        <f t="shared" si="62"/>
        <v>0</v>
      </c>
      <c r="I43" s="3">
        <f t="shared" si="54"/>
        <v>0</v>
      </c>
      <c r="J43" s="3">
        <f t="shared" si="55"/>
        <v>1</v>
      </c>
      <c r="K43" s="3">
        <f t="shared" si="56"/>
        <v>0</v>
      </c>
      <c r="L43" s="3">
        <f t="shared" si="57"/>
        <v>0</v>
      </c>
      <c r="M43" s="3">
        <f t="shared" si="58"/>
        <v>0</v>
      </c>
      <c r="N43">
        <f t="shared" si="59"/>
        <v>1</v>
      </c>
    </row>
    <row r="44" spans="1:19" x14ac:dyDescent="0.25">
      <c r="A44" t="s">
        <v>9</v>
      </c>
      <c r="B44" s="3">
        <f t="shared" ref="B44:F44" si="63">B32/B$35</f>
        <v>0</v>
      </c>
      <c r="C44" s="3">
        <f t="shared" si="63"/>
        <v>1.0834236186348864E-3</v>
      </c>
      <c r="D44" s="3">
        <f t="shared" si="63"/>
        <v>0</v>
      </c>
      <c r="E44" s="3">
        <f t="shared" si="63"/>
        <v>0</v>
      </c>
      <c r="F44" s="3">
        <f t="shared" si="63"/>
        <v>0</v>
      </c>
      <c r="I44" s="3">
        <f t="shared" si="54"/>
        <v>0</v>
      </c>
      <c r="J44" s="3">
        <f t="shared" si="55"/>
        <v>1</v>
      </c>
      <c r="K44" s="3">
        <f t="shared" si="56"/>
        <v>0</v>
      </c>
      <c r="L44" s="3">
        <f t="shared" si="57"/>
        <v>0</v>
      </c>
      <c r="M44" s="3">
        <f t="shared" si="58"/>
        <v>0</v>
      </c>
      <c r="N44">
        <f t="shared" si="59"/>
        <v>1</v>
      </c>
    </row>
    <row r="45" spans="1:19" x14ac:dyDescent="0.25">
      <c r="A45" t="s">
        <v>10</v>
      </c>
      <c r="B45" s="3">
        <f t="shared" ref="B45:F45" si="64">B33/B$35</f>
        <v>0</v>
      </c>
      <c r="C45" s="3">
        <f t="shared" si="64"/>
        <v>2.1668472372697728E-3</v>
      </c>
      <c r="D45" s="3">
        <f t="shared" si="64"/>
        <v>0</v>
      </c>
      <c r="E45" s="3">
        <f t="shared" si="64"/>
        <v>0</v>
      </c>
      <c r="F45" s="3">
        <f t="shared" si="64"/>
        <v>0</v>
      </c>
      <c r="I45" s="3">
        <f t="shared" si="54"/>
        <v>0</v>
      </c>
      <c r="J45" s="3">
        <f t="shared" si="55"/>
        <v>1</v>
      </c>
      <c r="K45" s="3">
        <f t="shared" si="56"/>
        <v>0</v>
      </c>
      <c r="L45" s="3">
        <f t="shared" si="57"/>
        <v>0</v>
      </c>
      <c r="M45" s="3">
        <f t="shared" si="58"/>
        <v>0</v>
      </c>
      <c r="N45">
        <f t="shared" si="59"/>
        <v>1</v>
      </c>
    </row>
    <row r="46" spans="1:19" x14ac:dyDescent="0.25">
      <c r="A46" t="s">
        <v>11</v>
      </c>
      <c r="B46" s="3">
        <f t="shared" ref="B46:F46" si="65">B34/B$35</f>
        <v>0</v>
      </c>
      <c r="C46" s="3">
        <f t="shared" si="65"/>
        <v>1.8418201516793069E-2</v>
      </c>
      <c r="D46" s="3">
        <f t="shared" si="65"/>
        <v>0</v>
      </c>
      <c r="E46" s="3">
        <f t="shared" si="65"/>
        <v>0</v>
      </c>
      <c r="F46" s="3">
        <f t="shared" si="65"/>
        <v>0</v>
      </c>
      <c r="I46" s="3">
        <f t="shared" si="54"/>
        <v>0</v>
      </c>
      <c r="J46" s="3">
        <f t="shared" si="55"/>
        <v>1</v>
      </c>
      <c r="K46" s="3">
        <f t="shared" si="56"/>
        <v>0</v>
      </c>
      <c r="L46" s="3">
        <f t="shared" si="57"/>
        <v>0</v>
      </c>
      <c r="M46" s="3">
        <f t="shared" si="58"/>
        <v>0</v>
      </c>
      <c r="N46">
        <f t="shared" si="59"/>
        <v>1</v>
      </c>
    </row>
    <row r="47" spans="1:19" x14ac:dyDescent="0.25">
      <c r="B47" s="1">
        <f>SUM(B38:B46)</f>
        <v>1</v>
      </c>
      <c r="C47" s="1">
        <f t="shared" ref="C47:F47" si="66">SUM(C38:C46)</f>
        <v>1</v>
      </c>
      <c r="D47" s="1">
        <f t="shared" si="66"/>
        <v>1</v>
      </c>
      <c r="E47" s="1">
        <f t="shared" si="66"/>
        <v>1</v>
      </c>
      <c r="F47" s="1">
        <f t="shared" si="66"/>
        <v>1</v>
      </c>
    </row>
    <row r="48" spans="1:19" x14ac:dyDescent="0.25">
      <c r="B48" t="s">
        <v>0</v>
      </c>
      <c r="C48" t="s">
        <v>1</v>
      </c>
      <c r="D48" t="s">
        <v>2</v>
      </c>
      <c r="E48" t="s">
        <v>3</v>
      </c>
      <c r="F48" t="s">
        <v>4</v>
      </c>
      <c r="I48" t="s">
        <v>0</v>
      </c>
      <c r="J48" t="s">
        <v>1</v>
      </c>
      <c r="K48" t="s">
        <v>2</v>
      </c>
      <c r="L48" t="s">
        <v>3</v>
      </c>
      <c r="M48" t="s">
        <v>4</v>
      </c>
    </row>
    <row r="49" spans="1:13" x14ac:dyDescent="0.25">
      <c r="A49" s="2" t="s">
        <v>24</v>
      </c>
      <c r="B49" s="3">
        <f>B38</f>
        <v>0.73049645390070916</v>
      </c>
      <c r="C49" s="3">
        <f t="shared" ref="C49:F49" si="67">C38</f>
        <v>0.57854821235102927</v>
      </c>
      <c r="D49" s="3">
        <f t="shared" si="67"/>
        <v>0.7303370786516854</v>
      </c>
      <c r="E49" s="3">
        <f t="shared" si="67"/>
        <v>0.83870967741935487</v>
      </c>
      <c r="F49" s="3">
        <f t="shared" si="67"/>
        <v>0.66666666666666663</v>
      </c>
      <c r="I49" s="3">
        <f>I38</f>
        <v>0.11269146608315099</v>
      </c>
      <c r="J49" s="3">
        <f>J38+I49</f>
        <v>0.69693654266958427</v>
      </c>
      <c r="K49" s="3">
        <f t="shared" ref="K49:M49" si="68">K38+J49</f>
        <v>0.9102844638949672</v>
      </c>
      <c r="L49" s="3">
        <f t="shared" si="68"/>
        <v>0.99562363238512042</v>
      </c>
      <c r="M49" s="3">
        <f t="shared" si="68"/>
        <v>1</v>
      </c>
    </row>
    <row r="50" spans="1:13" x14ac:dyDescent="0.25">
      <c r="A50" s="2" t="s">
        <v>12</v>
      </c>
      <c r="B50" s="3">
        <f>B49+B39</f>
        <v>0.97872340425531912</v>
      </c>
      <c r="C50" s="3">
        <f t="shared" ref="C50:F50" si="69">C49+C39</f>
        <v>0.76273022751895991</v>
      </c>
      <c r="D50" s="3">
        <f t="shared" si="69"/>
        <v>0.88014981273408244</v>
      </c>
      <c r="E50" s="3">
        <f t="shared" si="69"/>
        <v>0.989247311827957</v>
      </c>
      <c r="F50" s="3">
        <f t="shared" si="69"/>
        <v>1</v>
      </c>
      <c r="I50" s="3">
        <f>I39</f>
        <v>0.13409961685823757</v>
      </c>
      <c r="J50" s="3">
        <f t="shared" ref="J50:J57" si="70">I50+J39</f>
        <v>0.78544061302682</v>
      </c>
      <c r="K50" s="3">
        <f t="shared" ref="K50:M50" si="71">J50+K39</f>
        <v>0.93869731800766298</v>
      </c>
      <c r="L50" s="3">
        <f t="shared" si="71"/>
        <v>0.99233716475095801</v>
      </c>
      <c r="M50" s="3">
        <f t="shared" si="71"/>
        <v>1.0000000000000002</v>
      </c>
    </row>
    <row r="51" spans="1:13" x14ac:dyDescent="0.25">
      <c r="A51" s="2" t="s">
        <v>13</v>
      </c>
      <c r="B51" s="3">
        <f t="shared" ref="B51:B53" si="72">B50+B40</f>
        <v>0.99290780141843971</v>
      </c>
      <c r="C51" s="3">
        <f t="shared" ref="C51:C57" si="73">C50+C40</f>
        <v>0.84073672806067168</v>
      </c>
      <c r="D51" s="3">
        <f t="shared" ref="D51:D53" si="74">D50+D40</f>
        <v>0.93258426966292141</v>
      </c>
      <c r="E51" s="3">
        <f t="shared" ref="E51" si="75">E50+E40</f>
        <v>1</v>
      </c>
      <c r="F51" s="3"/>
      <c r="I51" s="3">
        <f t="shared" ref="I51:I57" si="76">I40</f>
        <v>2.247191011235955E-2</v>
      </c>
      <c r="J51" s="3">
        <f t="shared" si="70"/>
        <v>0.8314606741573034</v>
      </c>
      <c r="K51" s="3">
        <f>J51+K40</f>
        <v>0.9887640449438202</v>
      </c>
      <c r="L51" s="3">
        <f>K51+L40</f>
        <v>1</v>
      </c>
      <c r="M51" s="3"/>
    </row>
    <row r="52" spans="1:13" x14ac:dyDescent="0.25">
      <c r="A52" t="s">
        <v>6</v>
      </c>
      <c r="B52" s="3">
        <f t="shared" si="72"/>
        <v>0.99290780141843971</v>
      </c>
      <c r="C52" s="3">
        <f t="shared" si="73"/>
        <v>0.9544962080173347</v>
      </c>
      <c r="D52" s="3">
        <f t="shared" si="74"/>
        <v>0.97752808988764051</v>
      </c>
      <c r="E52" s="3"/>
      <c r="F52" s="3"/>
      <c r="I52" s="3">
        <f t="shared" si="76"/>
        <v>0</v>
      </c>
      <c r="J52" s="3">
        <f t="shared" si="70"/>
        <v>0.89743589743589747</v>
      </c>
      <c r="K52" s="3">
        <f>J52+K41</f>
        <v>1</v>
      </c>
      <c r="L52" s="3"/>
      <c r="M52" s="3"/>
    </row>
    <row r="53" spans="1:13" x14ac:dyDescent="0.25">
      <c r="A53" t="s">
        <v>7</v>
      </c>
      <c r="B53" s="3">
        <f t="shared" si="72"/>
        <v>1</v>
      </c>
      <c r="C53" s="3">
        <f t="shared" si="73"/>
        <v>0.97616468039003246</v>
      </c>
      <c r="D53" s="3">
        <f t="shared" si="74"/>
        <v>1</v>
      </c>
      <c r="E53" s="3"/>
      <c r="F53" s="3"/>
      <c r="I53" s="3">
        <f t="shared" si="76"/>
        <v>3.7037037037037035E-2</v>
      </c>
      <c r="J53" s="3">
        <f t="shared" si="70"/>
        <v>0.77777777777777768</v>
      </c>
      <c r="K53" s="3">
        <f>J53+K42</f>
        <v>0.99999999999999989</v>
      </c>
      <c r="L53" s="3"/>
      <c r="M53" s="3"/>
    </row>
    <row r="54" spans="1:13" x14ac:dyDescent="0.25">
      <c r="A54" t="s">
        <v>8</v>
      </c>
      <c r="B54" s="3"/>
      <c r="C54" s="3">
        <f t="shared" si="73"/>
        <v>0.97833152762730224</v>
      </c>
      <c r="D54" s="3"/>
      <c r="E54" s="3"/>
      <c r="F54" s="3"/>
      <c r="I54" s="3">
        <f t="shared" si="76"/>
        <v>0</v>
      </c>
      <c r="J54" s="3">
        <f t="shared" si="70"/>
        <v>1</v>
      </c>
      <c r="K54" s="3"/>
      <c r="L54" s="3"/>
      <c r="M54" s="3"/>
    </row>
    <row r="55" spans="1:13" x14ac:dyDescent="0.25">
      <c r="A55" t="s">
        <v>9</v>
      </c>
      <c r="B55" s="3"/>
      <c r="C55" s="3">
        <f t="shared" si="73"/>
        <v>0.97941495124593714</v>
      </c>
      <c r="D55" s="3"/>
      <c r="E55" s="3"/>
      <c r="F55" s="3"/>
      <c r="I55" s="3">
        <f t="shared" si="76"/>
        <v>0</v>
      </c>
      <c r="J55" s="3">
        <f t="shared" si="70"/>
        <v>1</v>
      </c>
      <c r="K55" s="3"/>
      <c r="L55" s="3"/>
      <c r="M55" s="3"/>
    </row>
    <row r="56" spans="1:13" x14ac:dyDescent="0.25">
      <c r="A56" t="s">
        <v>10</v>
      </c>
      <c r="B56" s="3"/>
      <c r="C56" s="3">
        <f t="shared" si="73"/>
        <v>0.98158179848320692</v>
      </c>
      <c r="D56" s="3"/>
      <c r="E56" s="3"/>
      <c r="F56" s="3"/>
      <c r="I56" s="3">
        <f t="shared" si="76"/>
        <v>0</v>
      </c>
      <c r="J56" s="3">
        <f t="shared" si="70"/>
        <v>1</v>
      </c>
      <c r="K56" s="3"/>
      <c r="L56" s="3"/>
      <c r="M56" s="3"/>
    </row>
    <row r="57" spans="1:13" x14ac:dyDescent="0.25">
      <c r="A57" t="s">
        <v>11</v>
      </c>
      <c r="B57" s="3"/>
      <c r="C57" s="3">
        <f t="shared" si="73"/>
        <v>1</v>
      </c>
      <c r="D57" s="3"/>
      <c r="E57" s="3"/>
      <c r="F57" s="3"/>
      <c r="I57" s="3">
        <f t="shared" si="76"/>
        <v>0</v>
      </c>
      <c r="J57" s="3">
        <f t="shared" si="70"/>
        <v>1</v>
      </c>
      <c r="K57" s="3"/>
      <c r="L57" s="3"/>
      <c r="M57" s="3"/>
    </row>
    <row r="58" spans="1:13" x14ac:dyDescent="0.25">
      <c r="B58" s="3"/>
    </row>
    <row r="60" spans="1:13" x14ac:dyDescent="0.25">
      <c r="A60" s="2"/>
    </row>
    <row r="61" spans="1:13" x14ac:dyDescent="0.25">
      <c r="A61" s="2"/>
    </row>
    <row r="62" spans="1:13" x14ac:dyDescent="0.25">
      <c r="A6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frequencia_encharcamientos  (3)</vt:lpstr>
      <vt:lpstr>frequencia_encharcamientos (2)</vt:lpstr>
      <vt:lpstr>frequencia_encharcamientos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Baeza-Castro</dc:creator>
  <cp:lastModifiedBy>Andres Baeza-Castro</cp:lastModifiedBy>
  <dcterms:created xsi:type="dcterms:W3CDTF">2017-08-31T20:38:02Z</dcterms:created>
  <dcterms:modified xsi:type="dcterms:W3CDTF">2017-09-08T20:28:41Z</dcterms:modified>
</cp:coreProperties>
</file>