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d\CUARTO AÑO\Base de datos avanzadas\Trabajo Practico\TP_DBA\Creaciones\"/>
    </mc:Choice>
  </mc:AlternateContent>
  <xr:revisionPtr revIDLastSave="0" documentId="13_ncr:1_{EE13E874-6BB4-4DC5-B421-6EB358A9E08E}" xr6:coauthVersionLast="46" xr6:coauthVersionMax="46" xr10:uidLastSave="{00000000-0000-0000-0000-000000000000}"/>
  <bookViews>
    <workbookView xWindow="-120" yWindow="-120" windowWidth="20730" windowHeight="11160" firstSheet="13" activeTab="16" xr2:uid="{07F8E7B2-9205-4136-B2D9-1DF552422D8E}"/>
  </bookViews>
  <sheets>
    <sheet name="Loacalizaciones" sheetId="1" r:id="rId1"/>
    <sheet name="Localidades" sheetId="2" r:id="rId2"/>
    <sheet name="Direcciones" sheetId="3" r:id="rId3"/>
    <sheet name="Anuncios" sheetId="4" r:id="rId4"/>
    <sheet name="Divisas" sheetId="5" r:id="rId5"/>
    <sheet name="Precios" sheetId="6" r:id="rId6"/>
    <sheet name="TipoInmueble" sheetId="7" r:id="rId7"/>
    <sheet name="TipoOperacion" sheetId="8" r:id="rId8"/>
    <sheet name="Estados" sheetId="9" r:id="rId9"/>
    <sheet name="Personas" sheetId="10" r:id="rId10"/>
    <sheet name="Clientes" sheetId="11" r:id="rId11"/>
    <sheet name="Dueño" sheetId="12" r:id="rId12"/>
    <sheet name="Inmueble" sheetId="13" r:id="rId13"/>
    <sheet name="PeriodoOcupacion" sheetId="14" r:id="rId14"/>
    <sheet name="contratos_finalidades" sheetId="15" r:id="rId15"/>
    <sheet name="contrato_estados" sheetId="16" r:id="rId16"/>
    <sheet name="ContratoAlquiler" sheetId="17" r:id="rId17"/>
    <sheet name="TipoGarantia" sheetId="19" r:id="rId18"/>
    <sheet name="Garante" sheetId="21" r:id="rId19"/>
    <sheet name="PrecioAlquiler" sheetId="22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6" l="1"/>
  <c r="A5" i="16"/>
  <c r="A6" i="16"/>
  <c r="A4" i="15"/>
  <c r="A5" i="15"/>
  <c r="A6" i="15"/>
  <c r="A8" i="7"/>
  <c r="A7" i="7"/>
  <c r="A7" i="2"/>
  <c r="A8" i="2"/>
  <c r="A9" i="2"/>
  <c r="A10" i="2"/>
  <c r="A11" i="2"/>
  <c r="A12" i="2"/>
  <c r="A13" i="2"/>
  <c r="A14" i="2"/>
  <c r="A15" i="2"/>
  <c r="E4" i="2"/>
  <c r="A4" i="22"/>
  <c r="A5" i="22"/>
  <c r="A6" i="22"/>
  <c r="A3" i="22"/>
  <c r="A4" i="21"/>
  <c r="A5" i="21"/>
  <c r="A6" i="21"/>
  <c r="A3" i="21"/>
  <c r="A4" i="19"/>
  <c r="A5" i="19"/>
  <c r="A6" i="19"/>
  <c r="A3" i="19"/>
  <c r="A4" i="17"/>
  <c r="A5" i="17"/>
  <c r="A6" i="17"/>
  <c r="A3" i="16"/>
  <c r="A3" i="15"/>
  <c r="A4" i="14"/>
  <c r="A5" i="14"/>
  <c r="A6" i="14"/>
  <c r="A3" i="14"/>
  <c r="A4" i="12"/>
  <c r="A6" i="12"/>
  <c r="A5" i="10"/>
  <c r="A6" i="10"/>
  <c r="A3" i="10"/>
  <c r="A4" i="9"/>
  <c r="A5" i="9"/>
  <c r="A6" i="9"/>
  <c r="A3" i="9"/>
  <c r="A4" i="8"/>
  <c r="A5" i="8"/>
  <c r="A6" i="8"/>
  <c r="A3" i="8"/>
  <c r="A4" i="7"/>
  <c r="A5" i="7"/>
  <c r="A6" i="7"/>
  <c r="A3" i="7"/>
  <c r="A4" i="6"/>
  <c r="A5" i="6"/>
  <c r="A6" i="6"/>
  <c r="A3" i="6"/>
  <c r="A4" i="5"/>
  <c r="A5" i="5"/>
  <c r="A6" i="5"/>
  <c r="A3" i="5"/>
  <c r="A4" i="4"/>
  <c r="A5" i="4"/>
  <c r="A6" i="4"/>
  <c r="A3" i="4"/>
  <c r="A4" i="2"/>
  <c r="A4" i="1"/>
  <c r="A5" i="1"/>
  <c r="A6" i="1"/>
  <c r="A7" i="1"/>
  <c r="A8" i="1"/>
  <c r="A9" i="1"/>
  <c r="A10" i="1"/>
  <c r="A3" i="1"/>
  <c r="C4" i="22"/>
  <c r="C5" i="22"/>
  <c r="C6" i="22"/>
  <c r="B4" i="22"/>
  <c r="B5" i="22"/>
  <c r="B6" i="22"/>
  <c r="B3" i="22"/>
  <c r="C4" i="21"/>
  <c r="C5" i="21"/>
  <c r="C6" i="21"/>
  <c r="D4" i="21"/>
  <c r="D5" i="21"/>
  <c r="D6" i="21"/>
  <c r="G4" i="21"/>
  <c r="G5" i="21"/>
  <c r="G6" i="21"/>
  <c r="G3" i="21"/>
  <c r="D3" i="21"/>
  <c r="C3" i="21"/>
  <c r="E3" i="17"/>
  <c r="A3" i="17" s="1"/>
  <c r="C4" i="17"/>
  <c r="C5" i="17"/>
  <c r="C6" i="17"/>
  <c r="C3" i="17"/>
  <c r="B4" i="17"/>
  <c r="B5" i="17"/>
  <c r="B6" i="17"/>
  <c r="C4" i="14"/>
  <c r="C5" i="14"/>
  <c r="C6" i="14"/>
  <c r="C3" i="14"/>
  <c r="C4" i="13"/>
  <c r="D4" i="13"/>
  <c r="E4" i="13"/>
  <c r="G4" i="13"/>
  <c r="H4" i="13"/>
  <c r="I4" i="13"/>
  <c r="C5" i="13"/>
  <c r="G5" i="13"/>
  <c r="H5" i="13"/>
  <c r="C6" i="13"/>
  <c r="D6" i="13"/>
  <c r="E6" i="13"/>
  <c r="F6" i="13"/>
  <c r="G6" i="13"/>
  <c r="H6" i="13"/>
  <c r="H3" i="13"/>
  <c r="G3" i="13"/>
  <c r="E3" i="13"/>
  <c r="D3" i="13"/>
  <c r="C3" i="13"/>
  <c r="C4" i="12"/>
  <c r="C5" i="12"/>
  <c r="A5" i="12" s="1"/>
  <c r="C6" i="12"/>
  <c r="C3" i="12"/>
  <c r="A3" i="12" s="1"/>
  <c r="C4" i="11"/>
  <c r="A4" i="11" s="1"/>
  <c r="C5" i="11"/>
  <c r="A5" i="11" s="1"/>
  <c r="C6" i="11"/>
  <c r="A6" i="11" s="1"/>
  <c r="C3" i="11"/>
  <c r="A3" i="11" s="1"/>
  <c r="G4" i="10"/>
  <c r="A4" i="10" s="1"/>
  <c r="G5" i="10"/>
  <c r="G6" i="10"/>
  <c r="G3" i="10"/>
  <c r="C4" i="6"/>
  <c r="A4" i="3"/>
  <c r="A5" i="3"/>
  <c r="A6" i="3"/>
  <c r="A3" i="3"/>
  <c r="E5" i="2"/>
  <c r="A5" i="2" s="1"/>
  <c r="A6" i="2"/>
  <c r="E3" i="2"/>
  <c r="A3" i="2" s="1"/>
  <c r="A3" i="13" l="1"/>
  <c r="A6" i="13"/>
  <c r="A5" i="13"/>
  <c r="A4" i="13"/>
</calcChain>
</file>

<file path=xl/sharedStrings.xml><?xml version="1.0" encoding="utf-8"?>
<sst xmlns="http://schemas.openxmlformats.org/spreadsheetml/2006/main" count="185" uniqueCount="146">
  <si>
    <t>provincia</t>
  </si>
  <si>
    <t>Localizaciones</t>
  </si>
  <si>
    <t>Entre Rios</t>
  </si>
  <si>
    <t>Cordoba</t>
  </si>
  <si>
    <t>Misiones</t>
  </si>
  <si>
    <t>Buenos Aires</t>
  </si>
  <si>
    <t>Localidades</t>
  </si>
  <si>
    <t>id_localidad</t>
  </si>
  <si>
    <t>nombre</t>
  </si>
  <si>
    <t>codigo_postal</t>
  </si>
  <si>
    <t>id_provincia</t>
  </si>
  <si>
    <t>Direcciones</t>
  </si>
  <si>
    <t>calle</t>
  </si>
  <si>
    <t>numero</t>
  </si>
  <si>
    <t>departamento</t>
  </si>
  <si>
    <t>piso</t>
  </si>
  <si>
    <t>observaciones</t>
  </si>
  <si>
    <t>id_direccion</t>
  </si>
  <si>
    <t>Anuncios</t>
  </si>
  <si>
    <t>id_anuncio</t>
  </si>
  <si>
    <t>titulo</t>
  </si>
  <si>
    <t>texto</t>
  </si>
  <si>
    <t>fecha</t>
  </si>
  <si>
    <t>vigencia</t>
  </si>
  <si>
    <t>tipo_vigencia</t>
  </si>
  <si>
    <t>text</t>
  </si>
  <si>
    <t>Divisas</t>
  </si>
  <si>
    <t>id_divisa</t>
  </si>
  <si>
    <t>acronimo</t>
  </si>
  <si>
    <t>descripcion</t>
  </si>
  <si>
    <t>Precios</t>
  </si>
  <si>
    <t>id_precio</t>
  </si>
  <si>
    <t>monto</t>
  </si>
  <si>
    <t>id_tipo</t>
  </si>
  <si>
    <t>TipoOperacion</t>
  </si>
  <si>
    <t>id_operacion</t>
  </si>
  <si>
    <t>id_localizacion</t>
  </si>
  <si>
    <t>id_estado</t>
  </si>
  <si>
    <t>id_persona</t>
  </si>
  <si>
    <t>dni</t>
  </si>
  <si>
    <t>fechanacimiento</t>
  </si>
  <si>
    <t>fechainscripcion</t>
  </si>
  <si>
    <t>nombrecompleto</t>
  </si>
  <si>
    <t>Personas</t>
  </si>
  <si>
    <t>Clientes</t>
  </si>
  <si>
    <t>id_cliente</t>
  </si>
  <si>
    <t>Dueños</t>
  </si>
  <si>
    <t>id_dueño</t>
  </si>
  <si>
    <t>Inmuebles</t>
  </si>
  <si>
    <t>id_inmueble</t>
  </si>
  <si>
    <t>id_tipoInmueble</t>
  </si>
  <si>
    <t>id_tipoOperacion</t>
  </si>
  <si>
    <t>PeriodoOcupacion</t>
  </si>
  <si>
    <t>id_periodo</t>
  </si>
  <si>
    <t>fechainicio</t>
  </si>
  <si>
    <t>fechabaja</t>
  </si>
  <si>
    <t>motivobaja</t>
  </si>
  <si>
    <t>sad</t>
  </si>
  <si>
    <t>asdd</t>
  </si>
  <si>
    <t>dsfsdf</t>
  </si>
  <si>
    <t>contratos_finalidades</t>
  </si>
  <si>
    <t>id_finalidad</t>
  </si>
  <si>
    <t>ContratoAlquiler</t>
  </si>
  <si>
    <t>fechacontrato</t>
  </si>
  <si>
    <t>vencimiento_cuota</t>
  </si>
  <si>
    <t>precio_inicial</t>
  </si>
  <si>
    <t>periodo_vigencia</t>
  </si>
  <si>
    <t>TipoGarantia</t>
  </si>
  <si>
    <t>id_garantia</t>
  </si>
  <si>
    <t>Garante</t>
  </si>
  <si>
    <t>id_inmuble</t>
  </si>
  <si>
    <t>id_tipogarantia</t>
  </si>
  <si>
    <t>PrecioAlquiler</t>
  </si>
  <si>
    <t>importe</t>
  </si>
  <si>
    <t>fechadefinicion</t>
  </si>
  <si>
    <t>Santa Fe</t>
  </si>
  <si>
    <t>La Pampa</t>
  </si>
  <si>
    <t>Jujuy</t>
  </si>
  <si>
    <t>Neuquen</t>
  </si>
  <si>
    <t>tipoInmueble</t>
  </si>
  <si>
    <t>16-07-1993</t>
  </si>
  <si>
    <t>Parana</t>
  </si>
  <si>
    <t>Villa Carlos Paz</t>
  </si>
  <si>
    <t>Rosario</t>
  </si>
  <si>
    <t>Oro Verde</t>
  </si>
  <si>
    <t>Division de los Andes</t>
  </si>
  <si>
    <t>Porton Negro</t>
  </si>
  <si>
    <t>Victorio Camerano</t>
  </si>
  <si>
    <t>Porton Azul</t>
  </si>
  <si>
    <t>Los Pinos</t>
  </si>
  <si>
    <t>B</t>
  </si>
  <si>
    <t>No tiene porton</t>
  </si>
  <si>
    <t>NULL</t>
  </si>
  <si>
    <t>Venta Casa</t>
  </si>
  <si>
    <t>Vendo casa</t>
  </si>
  <si>
    <t>20-01-2021</t>
  </si>
  <si>
    <t>D</t>
  </si>
  <si>
    <t>21-03-2021</t>
  </si>
  <si>
    <t>28-02-2020</t>
  </si>
  <si>
    <t>04-11-2020</t>
  </si>
  <si>
    <t>Alquilo Dpto</t>
  </si>
  <si>
    <t>Alquiler Dpto</t>
  </si>
  <si>
    <t>Alquilo casa roja</t>
  </si>
  <si>
    <t>La pinte yo</t>
  </si>
  <si>
    <t>Alquiler dpto rosa</t>
  </si>
  <si>
    <t>Info al DM</t>
  </si>
  <si>
    <t>USD</t>
  </si>
  <si>
    <t>Dolares</t>
  </si>
  <si>
    <t>ARS</t>
  </si>
  <si>
    <t>Pesos</t>
  </si>
  <si>
    <t>EUR</t>
  </si>
  <si>
    <t>Euros</t>
  </si>
  <si>
    <t>Yenes</t>
  </si>
  <si>
    <t>JPY</t>
  </si>
  <si>
    <t>Monoambiente</t>
  </si>
  <si>
    <t>Duplex</t>
  </si>
  <si>
    <t>Departamento</t>
  </si>
  <si>
    <t>Casa</t>
  </si>
  <si>
    <t>Cochera</t>
  </si>
  <si>
    <t>Galpon</t>
  </si>
  <si>
    <t>Venta</t>
  </si>
  <si>
    <t>Alquiler</t>
  </si>
  <si>
    <t>Anulado</t>
  </si>
  <si>
    <t>Disponible</t>
  </si>
  <si>
    <t>Alquilado</t>
  </si>
  <si>
    <t>Vendido</t>
  </si>
  <si>
    <t>imueble_estados</t>
  </si>
  <si>
    <t>20-11-1998</t>
  </si>
  <si>
    <t>24-05-2021</t>
  </si>
  <si>
    <t>Matias Nicolas Sotelo</t>
  </si>
  <si>
    <t>16-07-1996</t>
  </si>
  <si>
    <t>01-01-2021</t>
  </si>
  <si>
    <t>Atilio Mariano Modenutti</t>
  </si>
  <si>
    <t>01-01-1995</t>
  </si>
  <si>
    <t>01-05-2021</t>
  </si>
  <si>
    <t>Juan Ignacio Gerstner</t>
  </si>
  <si>
    <t>Vacaciones</t>
  </si>
  <si>
    <t>Ocupacion temporal</t>
  </si>
  <si>
    <t>Negocios</t>
  </si>
  <si>
    <t>otros</t>
  </si>
  <si>
    <t>Activo</t>
  </si>
  <si>
    <t>Finalizado</t>
  </si>
  <si>
    <t>Baja a pedido del cliente</t>
  </si>
  <si>
    <t>Baja a pedido del dueño</t>
  </si>
  <si>
    <t>contratos_estados</t>
  </si>
  <si>
    <t>10-05-2021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</si>
</sst>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FC8E-BF25-4A75-9515-53EF0248B621}">
  <dimension ref="A2:C10"/>
  <sheetViews>
    <sheetView zoomScale="145" zoomScaleNormal="145" workbookViewId="0">
      <selection activeCell="A3" sqref="A3:A10"/>
    </sheetView>
  </sheetViews>
  <sheetFormatPr defaultColWidth="11.42578125" defaultRowHeight="15" x14ac:dyDescent="0.25"/>
  <cols>
    <col min="1" max="1" width="70.85546875" bestFit="1" customWidth="1"/>
    <col min="2" max="2" width="16.140625" bestFit="1" customWidth="1"/>
  </cols>
  <sheetData>
    <row r="2" spans="1:3" x14ac:dyDescent="0.25">
      <c r="A2" t="s">
        <v>1</v>
      </c>
      <c r="B2" t="s">
        <v>36</v>
      </c>
      <c r="C2" t="s">
        <v>0</v>
      </c>
    </row>
    <row r="3" spans="1:3" x14ac:dyDescent="0.25">
      <c r="A3" t="str">
        <f>CONCATENATE("insert into"," ",$A$2, "(",$B$2,", ",$C$2,") values (", B3,", '",C3,"');")</f>
        <v>insert into Localizaciones(id_localizacion, provincia) values (10, 'Entre Rios');</v>
      </c>
      <c r="B3">
        <v>10</v>
      </c>
      <c r="C3" t="s">
        <v>2</v>
      </c>
    </row>
    <row r="4" spans="1:3" x14ac:dyDescent="0.25">
      <c r="A4" t="str">
        <f t="shared" ref="A4:A10" si="0">CONCATENATE("insert into"," ",$A$2, "(",$B$2,", ",$C$2,") values (", B4,", '",C4,"');")</f>
        <v>insert into Localizaciones(id_localizacion, provincia) values (11, 'Cordoba');</v>
      </c>
      <c r="B4">
        <v>11</v>
      </c>
      <c r="C4" t="s">
        <v>3</v>
      </c>
    </row>
    <row r="5" spans="1:3" x14ac:dyDescent="0.25">
      <c r="A5" t="str">
        <f t="shared" si="0"/>
        <v>insert into Localizaciones(id_localizacion, provincia) values (12, 'Misiones');</v>
      </c>
      <c r="B5">
        <v>12</v>
      </c>
      <c r="C5" t="s">
        <v>4</v>
      </c>
    </row>
    <row r="6" spans="1:3" x14ac:dyDescent="0.25">
      <c r="A6" t="str">
        <f t="shared" si="0"/>
        <v>insert into Localizaciones(id_localizacion, provincia) values (13, 'Buenos Aires');</v>
      </c>
      <c r="B6">
        <v>13</v>
      </c>
      <c r="C6" t="s">
        <v>5</v>
      </c>
    </row>
    <row r="7" spans="1:3" x14ac:dyDescent="0.25">
      <c r="A7" t="str">
        <f t="shared" si="0"/>
        <v>insert into Localizaciones(id_localizacion, provincia) values (14, 'Santa Fe');</v>
      </c>
      <c r="B7">
        <v>14</v>
      </c>
      <c r="C7" t="s">
        <v>75</v>
      </c>
    </row>
    <row r="8" spans="1:3" x14ac:dyDescent="0.25">
      <c r="A8" t="str">
        <f t="shared" si="0"/>
        <v>insert into Localizaciones(id_localizacion, provincia) values (15, 'La Pampa');</v>
      </c>
      <c r="B8">
        <v>15</v>
      </c>
      <c r="C8" t="s">
        <v>76</v>
      </c>
    </row>
    <row r="9" spans="1:3" x14ac:dyDescent="0.25">
      <c r="A9" t="str">
        <f t="shared" si="0"/>
        <v>insert into Localizaciones(id_localizacion, provincia) values (16, 'Jujuy');</v>
      </c>
      <c r="B9">
        <v>16</v>
      </c>
      <c r="C9" t="s">
        <v>77</v>
      </c>
    </row>
    <row r="10" spans="1:3" x14ac:dyDescent="0.25">
      <c r="A10" t="str">
        <f t="shared" si="0"/>
        <v>insert into Localizaciones(id_localizacion, provincia) values (17, 'Neuquen');</v>
      </c>
      <c r="B10">
        <v>17</v>
      </c>
      <c r="C10" t="s">
        <v>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F400-F799-400D-B60E-43E65597DFBD}">
  <dimension ref="A2:G6"/>
  <sheetViews>
    <sheetView workbookViewId="0">
      <selection activeCell="A20" sqref="A20"/>
    </sheetView>
  </sheetViews>
  <sheetFormatPr defaultColWidth="11.42578125" defaultRowHeight="15" x14ac:dyDescent="0.25"/>
  <cols>
    <col min="1" max="1" width="125.85546875" bestFit="1" customWidth="1"/>
    <col min="4" max="4" width="15.85546875" style="2" bestFit="1" customWidth="1"/>
    <col min="5" max="5" width="15.42578125" style="2" bestFit="1" customWidth="1"/>
    <col min="6" max="6" width="23.5703125" customWidth="1"/>
    <col min="7" max="7" width="11.85546875" bestFit="1" customWidth="1"/>
  </cols>
  <sheetData>
    <row r="2" spans="1:7" x14ac:dyDescent="0.25">
      <c r="A2" t="s">
        <v>43</v>
      </c>
      <c r="B2" t="s">
        <v>38</v>
      </c>
      <c r="C2" t="s">
        <v>39</v>
      </c>
      <c r="D2" s="2" t="s">
        <v>40</v>
      </c>
      <c r="E2" s="2" t="s">
        <v>41</v>
      </c>
      <c r="F2" t="s">
        <v>42</v>
      </c>
      <c r="G2" s="1" t="s">
        <v>17</v>
      </c>
    </row>
    <row r="3" spans="1:7" x14ac:dyDescent="0.25">
      <c r="A3" t="str">
        <f>CONCATENATE("insert into"," ",$A$2, "(",$B$2,", ",$C$2,", ",$D$2,", ",$E$2,", ",$F$2,", ",$G$2,") values (", B3,", '",C3,"', '",D3,"', '",E3,"', '",F3,"',",G3,");")</f>
        <v>insert into Personas(id_persona, dni, fechanacimiento, fechainscripcion, nombrecompleto, id_direccion) values (10, '41154249', '20-11-1998', '24-05-2021', 'Matias Nicolas Sotelo',1);</v>
      </c>
      <c r="B3">
        <v>10</v>
      </c>
      <c r="C3">
        <v>41154249</v>
      </c>
      <c r="D3" s="2" t="s">
        <v>127</v>
      </c>
      <c r="E3" s="2" t="s">
        <v>128</v>
      </c>
      <c r="F3" t="s">
        <v>129</v>
      </c>
      <c r="G3">
        <f>Direcciones!B3</f>
        <v>1</v>
      </c>
    </row>
    <row r="4" spans="1:7" x14ac:dyDescent="0.25">
      <c r="A4" t="str">
        <f t="shared" ref="A4:A6" si="0">CONCATENATE("insert into"," ",$A$2, "(",$B$2,", ",$C$2,", ",$D$2,", ",$E$2,", ",$F$2,", ",$G$2,") values (", B4,", '",C4,"', '",D4,"', '",E4,"', '",F4,"',",G4,");")</f>
        <v>insert into Personas(id_persona, dni, fechanacimiento, fechainscripcion, nombrecompleto, id_direccion) values (11, '39717392', '16-07-1996', '01-01-2021', 'Atilio Mariano Modenutti',2);</v>
      </c>
      <c r="B4">
        <v>11</v>
      </c>
      <c r="C4">
        <v>39717392</v>
      </c>
      <c r="D4" s="2" t="s">
        <v>130</v>
      </c>
      <c r="E4" s="2" t="s">
        <v>131</v>
      </c>
      <c r="F4" t="s">
        <v>132</v>
      </c>
      <c r="G4">
        <f>Direcciones!B4</f>
        <v>2</v>
      </c>
    </row>
    <row r="5" spans="1:7" x14ac:dyDescent="0.25">
      <c r="A5" t="str">
        <f t="shared" si="0"/>
        <v>insert into Personas(id_persona, dni, fechanacimiento, fechainscripcion, nombrecompleto, id_direccion) values (12, '42560204', '01-01-1995', '01-05-2021', 'Juan Ignacio Gerstner',3);</v>
      </c>
      <c r="B5">
        <v>12</v>
      </c>
      <c r="C5">
        <v>42560204</v>
      </c>
      <c r="D5" s="2" t="s">
        <v>133</v>
      </c>
      <c r="E5" s="2" t="s">
        <v>134</v>
      </c>
      <c r="F5" t="s">
        <v>135</v>
      </c>
      <c r="G5">
        <f>Direcciones!B5</f>
        <v>3</v>
      </c>
    </row>
    <row r="6" spans="1:7" x14ac:dyDescent="0.25">
      <c r="A6" t="str">
        <f t="shared" si="0"/>
        <v>insert into Personas(id_persona, dni, fechanacimiento, fechainscripcion, nombrecompleto, id_direccion) values (13, '', '', '', '',4);</v>
      </c>
      <c r="B6">
        <v>13</v>
      </c>
      <c r="G6">
        <f>Direcciones!B6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83C8-D408-4F11-94C1-D918E1B2643E}">
  <dimension ref="A2:C6"/>
  <sheetViews>
    <sheetView workbookViewId="0">
      <selection activeCell="D15" sqref="D15"/>
    </sheetView>
  </sheetViews>
  <sheetFormatPr defaultColWidth="11.42578125" defaultRowHeight="15" x14ac:dyDescent="0.25"/>
  <cols>
    <col min="1" max="1" width="60" customWidth="1"/>
  </cols>
  <sheetData>
    <row r="2" spans="1:3" x14ac:dyDescent="0.25">
      <c r="A2" t="s">
        <v>44</v>
      </c>
      <c r="B2" t="s">
        <v>45</v>
      </c>
      <c r="C2" s="1" t="s">
        <v>38</v>
      </c>
    </row>
    <row r="3" spans="1:3" x14ac:dyDescent="0.25">
      <c r="A3" t="str">
        <f>CONCATENATE("insert into"," ",$A$2, "(",$B$2,", ",$C$2,") values (", B3,", ",C3,");")</f>
        <v>insert into Clientes(id_cliente, id_persona) values (1, 10);</v>
      </c>
      <c r="B3">
        <v>1</v>
      </c>
      <c r="C3">
        <f>Personas!B3</f>
        <v>10</v>
      </c>
    </row>
    <row r="4" spans="1:3" x14ac:dyDescent="0.25">
      <c r="A4" t="str">
        <f t="shared" ref="A4:A6" si="0">CONCATENATE("insert into"," ",$A$2, "(",$B$2,", ",$C$2,") values (", B4,", ",C4,");")</f>
        <v>insert into Clientes(id_cliente, id_persona) values (2, 11);</v>
      </c>
      <c r="B4">
        <v>2</v>
      </c>
      <c r="C4">
        <f>Personas!B4</f>
        <v>11</v>
      </c>
    </row>
    <row r="5" spans="1:3" x14ac:dyDescent="0.25">
      <c r="A5" t="str">
        <f t="shared" si="0"/>
        <v>insert into Clientes(id_cliente, id_persona) values (3, 12);</v>
      </c>
      <c r="B5">
        <v>3</v>
      </c>
      <c r="C5">
        <f>Personas!B5</f>
        <v>12</v>
      </c>
    </row>
    <row r="6" spans="1:3" x14ac:dyDescent="0.25">
      <c r="A6" t="str">
        <f t="shared" si="0"/>
        <v>insert into Clientes(id_cliente, id_persona) values (4, 13);</v>
      </c>
      <c r="B6">
        <v>4</v>
      </c>
      <c r="C6">
        <f>Personas!B6</f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7E1E-99EA-4383-BC0A-48C492FDCDA2}">
  <dimension ref="A2:C6"/>
  <sheetViews>
    <sheetView workbookViewId="0">
      <selection activeCell="E18" sqref="E18"/>
    </sheetView>
  </sheetViews>
  <sheetFormatPr defaultColWidth="11.42578125" defaultRowHeight="15" x14ac:dyDescent="0.25"/>
  <cols>
    <col min="1" max="1" width="48.5703125" bestFit="1" customWidth="1"/>
  </cols>
  <sheetData>
    <row r="2" spans="1:3" x14ac:dyDescent="0.25">
      <c r="A2" t="s">
        <v>46</v>
      </c>
      <c r="B2" t="s">
        <v>47</v>
      </c>
      <c r="C2" s="1" t="s">
        <v>38</v>
      </c>
    </row>
    <row r="3" spans="1:3" x14ac:dyDescent="0.25">
      <c r="A3" t="str">
        <f>CONCATENATE("insert into"," ",$A$2, "(",$B$2,", ",$C$2,") values (", B3,", ",C3,");")</f>
        <v>insert into Dueños(id_dueño, id_persona) values (1, 10);</v>
      </c>
      <c r="B3">
        <v>1</v>
      </c>
      <c r="C3">
        <f>Personas!B3</f>
        <v>10</v>
      </c>
    </row>
    <row r="4" spans="1:3" x14ac:dyDescent="0.25">
      <c r="A4" t="str">
        <f t="shared" ref="A4:A6" si="0">CONCATENATE("insert into"," ",$A$2, "(",$B$2,", ",$C$2,") values (", B4,", ",C4,");")</f>
        <v>insert into Dueños(id_dueño, id_persona) values (2, 11);</v>
      </c>
      <c r="B4">
        <v>2</v>
      </c>
      <c r="C4">
        <f>Personas!B4</f>
        <v>11</v>
      </c>
    </row>
    <row r="5" spans="1:3" x14ac:dyDescent="0.25">
      <c r="A5" t="str">
        <f t="shared" si="0"/>
        <v>insert into Dueños(id_dueño, id_persona) values (3, 12);</v>
      </c>
      <c r="B5">
        <v>3</v>
      </c>
      <c r="C5">
        <f>Personas!B5</f>
        <v>12</v>
      </c>
    </row>
    <row r="6" spans="1:3" x14ac:dyDescent="0.25">
      <c r="A6" t="str">
        <f t="shared" si="0"/>
        <v>insert into Dueños(id_dueño, id_persona) values (6, 13);</v>
      </c>
      <c r="B6">
        <v>6</v>
      </c>
      <c r="C6">
        <f>Personas!B6</f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5617-8BD6-476E-B9EE-BF5B22784FA6}">
  <dimension ref="A2:I6"/>
  <sheetViews>
    <sheetView workbookViewId="0">
      <selection activeCell="A3" sqref="A3:A5"/>
    </sheetView>
  </sheetViews>
  <sheetFormatPr defaultColWidth="11.42578125" defaultRowHeight="15" x14ac:dyDescent="0.25"/>
  <cols>
    <col min="1" max="1" width="150.42578125" bestFit="1" customWidth="1"/>
    <col min="2" max="2" width="14.85546875" customWidth="1"/>
    <col min="3" max="3" width="17.28515625" customWidth="1"/>
    <col min="4" max="4" width="16.5703125" bestFit="1" customWidth="1"/>
  </cols>
  <sheetData>
    <row r="2" spans="1:9" x14ac:dyDescent="0.25">
      <c r="A2" t="s">
        <v>48</v>
      </c>
      <c r="B2" t="s">
        <v>49</v>
      </c>
      <c r="C2" s="1" t="s">
        <v>50</v>
      </c>
      <c r="D2" s="1" t="s">
        <v>51</v>
      </c>
      <c r="E2" s="1" t="s">
        <v>37</v>
      </c>
      <c r="F2" s="1" t="s">
        <v>17</v>
      </c>
      <c r="G2" s="1" t="s">
        <v>19</v>
      </c>
      <c r="H2" s="1" t="s">
        <v>31</v>
      </c>
      <c r="I2" s="1" t="s">
        <v>47</v>
      </c>
    </row>
    <row r="3" spans="1:9" x14ac:dyDescent="0.25">
      <c r="A3" t="str">
        <f>CONCATENATE("insert into"," ",$A$2, "(",$B$2,", ",$C$2,", ",$D$2,", ",$E$2,", ",$F$2,", ",$G$2,", ",$H$2,", ",$I$2,") values (", B3,", ",C3,", ",D3,", ",E3,", ",F3,", ",G3,", ",H3,", ",I3,");")</f>
        <v>insert into Inmuebles(id_inmueble, id_tipoInmueble, id_tipoOperacion, id_estado, id_direccion, id_anuncio, id_precio, id_dueño) values (1, 101, 1, 1, 3, 1, 1, 2);</v>
      </c>
      <c r="B3">
        <v>1</v>
      </c>
      <c r="C3">
        <f>TipoInmueble!B3</f>
        <v>101</v>
      </c>
      <c r="D3">
        <f>TipoOperacion!B3</f>
        <v>1</v>
      </c>
      <c r="E3">
        <f>Estados!B3</f>
        <v>1</v>
      </c>
      <c r="F3">
        <v>3</v>
      </c>
      <c r="G3">
        <f>Anuncios!B3</f>
        <v>1</v>
      </c>
      <c r="H3">
        <f>Precios!B3</f>
        <v>1</v>
      </c>
      <c r="I3">
        <v>2</v>
      </c>
    </row>
    <row r="4" spans="1:9" x14ac:dyDescent="0.25">
      <c r="A4" t="str">
        <f t="shared" ref="A4:A6" si="0">CONCATENATE("insert into"," ",$A$2, "(",$B$2,", ",$C$2,", ",$D$2,", ",$E$2,", ",$F$2,", ",$G$2,", ",$H$2,", ",$I$2,") values (", B4,", ",C4,", ",D4,", ",E4,", ",F4,", ",G4,", ",H4,", ",I4,");")</f>
        <v>insert into Inmuebles(id_inmueble, id_tipoInmueble, id_tipoOperacion, id_estado, id_direccion, id_anuncio, id_precio, id_dueño) values (2, 102, 2, 2, 1, 2, 2, 2);</v>
      </c>
      <c r="B4">
        <v>2</v>
      </c>
      <c r="C4">
        <f>TipoInmueble!B4</f>
        <v>102</v>
      </c>
      <c r="D4">
        <f>TipoOperacion!B4</f>
        <v>2</v>
      </c>
      <c r="E4">
        <f>Estados!B4</f>
        <v>2</v>
      </c>
      <c r="F4">
        <v>1</v>
      </c>
      <c r="G4">
        <f>Anuncios!B4</f>
        <v>2</v>
      </c>
      <c r="H4">
        <f>Precios!B4</f>
        <v>2</v>
      </c>
      <c r="I4">
        <f>Dueño!B4</f>
        <v>2</v>
      </c>
    </row>
    <row r="5" spans="1:9" x14ac:dyDescent="0.25">
      <c r="A5" t="str">
        <f t="shared" si="0"/>
        <v>insert into Inmuebles(id_inmueble, id_tipoInmueble, id_tipoOperacion, id_estado, id_direccion, id_anuncio, id_precio, id_dueño) values (3, 103, 2, 1, 4, 3, 3, 2);</v>
      </c>
      <c r="B5">
        <v>3</v>
      </c>
      <c r="C5">
        <f>TipoInmueble!B5</f>
        <v>103</v>
      </c>
      <c r="D5">
        <v>2</v>
      </c>
      <c r="E5">
        <v>1</v>
      </c>
      <c r="F5">
        <v>4</v>
      </c>
      <c r="G5">
        <f>Anuncios!B5</f>
        <v>3</v>
      </c>
      <c r="H5">
        <f>Precios!B5</f>
        <v>3</v>
      </c>
      <c r="I5">
        <v>2</v>
      </c>
    </row>
    <row r="6" spans="1:9" x14ac:dyDescent="0.25">
      <c r="A6" t="str">
        <f t="shared" si="0"/>
        <v>insert into Inmuebles(id_inmueble, id_tipoInmueble, id_tipoOperacion, id_estado, id_direccion, id_anuncio, id_precio, id_dueño) values (4, 104, 0, 4, 4, 4, 4, 2);</v>
      </c>
      <c r="B6">
        <v>4</v>
      </c>
      <c r="C6">
        <f>TipoInmueble!B6</f>
        <v>104</v>
      </c>
      <c r="D6">
        <f>TipoOperacion!B6</f>
        <v>0</v>
      </c>
      <c r="E6">
        <f>Estados!B6</f>
        <v>4</v>
      </c>
      <c r="F6">
        <f>Direcciones!B6</f>
        <v>4</v>
      </c>
      <c r="G6">
        <f>Anuncios!B6</f>
        <v>4</v>
      </c>
      <c r="H6">
        <f>Precios!B6</f>
        <v>4</v>
      </c>
      <c r="I6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EF68-0D2F-41DA-BAE6-0819249D6C17}">
  <dimension ref="A2:F6"/>
  <sheetViews>
    <sheetView workbookViewId="0">
      <selection activeCell="A8" sqref="A8"/>
    </sheetView>
  </sheetViews>
  <sheetFormatPr defaultColWidth="11.42578125" defaultRowHeight="15" x14ac:dyDescent="0.25"/>
  <cols>
    <col min="1" max="1" width="113.85546875" bestFit="1" customWidth="1"/>
    <col min="3" max="3" width="14.140625" customWidth="1"/>
    <col min="4" max="4" width="13.28515625" style="2" customWidth="1"/>
    <col min="5" max="5" width="11.42578125" style="2"/>
  </cols>
  <sheetData>
    <row r="2" spans="1:6" x14ac:dyDescent="0.25">
      <c r="A2" t="s">
        <v>52</v>
      </c>
      <c r="B2" t="s">
        <v>53</v>
      </c>
      <c r="C2" s="1" t="s">
        <v>49</v>
      </c>
      <c r="D2" s="2" t="s">
        <v>54</v>
      </c>
      <c r="E2" s="2" t="s">
        <v>55</v>
      </c>
      <c r="F2" t="s">
        <v>56</v>
      </c>
    </row>
    <row r="3" spans="1:6" x14ac:dyDescent="0.25">
      <c r="A3" t="str">
        <f>CONCATENATE("insert into"," ",$A$2, "(",$B$2,", ",$C$2,", ",$D$2,", ",$E$2,", ",$F$2,") values (", B3,", ",C3,", '",D3,"', '",E3,"', '",F3,"');")</f>
        <v>insert into PeriodoOcupacion(id_periodo, id_inmueble, fechainicio, fechabaja, motivobaja) values (54, 1, 'dsfsdf', 'asdd', 'sad');</v>
      </c>
      <c r="B3">
        <v>54</v>
      </c>
      <c r="C3">
        <f>Inmueble!B3</f>
        <v>1</v>
      </c>
      <c r="D3" s="2" t="s">
        <v>59</v>
      </c>
      <c r="E3" s="2" t="s">
        <v>58</v>
      </c>
      <c r="F3" t="s">
        <v>57</v>
      </c>
    </row>
    <row r="4" spans="1:6" x14ac:dyDescent="0.25">
      <c r="A4" t="str">
        <f t="shared" ref="A4:A6" si="0">CONCATENATE("insert into"," ",$A$2, "(",$B$2,", ",$C$2,", ",$D$2,", ",$E$2,", ",$F$2,") values (", B4,", ",C4,", '",D4,"', '",E4,"', '",F4,"');")</f>
        <v>insert into PeriodoOcupacion(id_periodo, id_inmueble, fechainicio, fechabaja, motivobaja) values (, 2, '', '', '');</v>
      </c>
      <c r="C4">
        <f>Inmueble!B4</f>
        <v>2</v>
      </c>
    </row>
    <row r="5" spans="1:6" x14ac:dyDescent="0.25">
      <c r="A5" t="str">
        <f t="shared" si="0"/>
        <v>insert into PeriodoOcupacion(id_periodo, id_inmueble, fechainicio, fechabaja, motivobaja) values (, 3, '', '', '');</v>
      </c>
      <c r="C5">
        <f>Inmueble!B5</f>
        <v>3</v>
      </c>
    </row>
    <row r="6" spans="1:6" x14ac:dyDescent="0.25">
      <c r="A6" t="str">
        <f t="shared" si="0"/>
        <v>insert into PeriodoOcupacion(id_periodo, id_inmueble, fechainicio, fechabaja, motivobaja) values (, 4, '', '', '');</v>
      </c>
      <c r="C6">
        <f>Inmueble!B6</f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E7A4-180C-4E0D-93BF-9A42355C5974}">
  <dimension ref="A2:C6"/>
  <sheetViews>
    <sheetView workbookViewId="0">
      <selection activeCell="B18" sqref="B18"/>
    </sheetView>
  </sheetViews>
  <sheetFormatPr defaultColWidth="11.42578125" defaultRowHeight="15" x14ac:dyDescent="0.25"/>
  <cols>
    <col min="1" max="1" width="82.28515625" customWidth="1"/>
    <col min="2" max="2" width="11.28515625" customWidth="1"/>
    <col min="3" max="3" width="23.28515625" customWidth="1"/>
  </cols>
  <sheetData>
    <row r="2" spans="1:3" x14ac:dyDescent="0.25">
      <c r="A2" t="s">
        <v>60</v>
      </c>
      <c r="B2" t="s">
        <v>61</v>
      </c>
      <c r="C2" t="s">
        <v>29</v>
      </c>
    </row>
    <row r="3" spans="1:3" x14ac:dyDescent="0.25">
      <c r="A3" t="str">
        <f>CONCATENATE("insert into"," ",$A$2, "(",$B$2,", ",$C$2,") values (", B3,", '",C3,"');")</f>
        <v>insert into contratos_finalidades(id_finalidad, descripcion) values (1, 'Vacaciones');</v>
      </c>
      <c r="B3">
        <v>1</v>
      </c>
      <c r="C3" t="s">
        <v>136</v>
      </c>
    </row>
    <row r="4" spans="1:3" x14ac:dyDescent="0.25">
      <c r="A4" t="str">
        <f t="shared" ref="A4:A6" si="0">CONCATENATE("insert into"," ",$A$2, "(",$B$2,", ",$C$2,") values (", B4,", '",C4,"');")</f>
        <v>insert into contratos_finalidades(id_finalidad, descripcion) values (2, 'Ocupacion temporal');</v>
      </c>
      <c r="B4">
        <v>2</v>
      </c>
      <c r="C4" t="s">
        <v>137</v>
      </c>
    </row>
    <row r="5" spans="1:3" x14ac:dyDescent="0.25">
      <c r="A5" t="str">
        <f t="shared" si="0"/>
        <v>insert into contratos_finalidades(id_finalidad, descripcion) values (3, 'Negocios');</v>
      </c>
      <c r="B5">
        <v>3</v>
      </c>
      <c r="C5" t="s">
        <v>138</v>
      </c>
    </row>
    <row r="6" spans="1:3" x14ac:dyDescent="0.25">
      <c r="A6" t="str">
        <f t="shared" si="0"/>
        <v>insert into contratos_finalidades(id_finalidad, descripcion) values (4, 'otros');</v>
      </c>
      <c r="B6">
        <v>4</v>
      </c>
      <c r="C6" t="s">
        <v>139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00A-28DB-4B8D-BFE3-A23147DD58A8}">
  <dimension ref="A2:C6"/>
  <sheetViews>
    <sheetView workbookViewId="0">
      <selection activeCell="A22" sqref="A22"/>
    </sheetView>
  </sheetViews>
  <sheetFormatPr defaultColWidth="11.42578125" defaultRowHeight="15" x14ac:dyDescent="0.25"/>
  <cols>
    <col min="1" max="1" width="80.42578125" customWidth="1"/>
    <col min="3" max="3" width="23.140625" customWidth="1"/>
  </cols>
  <sheetData>
    <row r="2" spans="1:3" x14ac:dyDescent="0.25">
      <c r="A2" t="s">
        <v>144</v>
      </c>
      <c r="B2" t="s">
        <v>37</v>
      </c>
      <c r="C2" t="s">
        <v>29</v>
      </c>
    </row>
    <row r="3" spans="1:3" x14ac:dyDescent="0.25">
      <c r="A3" t="str">
        <f>CONCATENATE("insert into"," ",$A$2, "(",$B$2,", ",$C$2,") values (", B3,", '",C3,"');")</f>
        <v>insert into contratos_estados(id_estado, descripcion) values (1, 'Activo');</v>
      </c>
      <c r="B3">
        <v>1</v>
      </c>
      <c r="C3" t="s">
        <v>140</v>
      </c>
    </row>
    <row r="4" spans="1:3" x14ac:dyDescent="0.25">
      <c r="A4" t="str">
        <f t="shared" ref="A4:A6" si="0">CONCATENATE("insert into"," ",$A$2, "(",$B$2,", ",$C$2,") values (", B4,", '",C4,"');")</f>
        <v>insert into contratos_estados(id_estado, descripcion) values (2, 'Finalizado');</v>
      </c>
      <c r="B4">
        <v>2</v>
      </c>
      <c r="C4" t="s">
        <v>141</v>
      </c>
    </row>
    <row r="5" spans="1:3" x14ac:dyDescent="0.25">
      <c r="A5" t="str">
        <f t="shared" si="0"/>
        <v>insert into contratos_estados(id_estado, descripcion) values (3, 'Baja a pedido del cliente');</v>
      </c>
      <c r="B5">
        <v>3</v>
      </c>
      <c r="C5" t="s">
        <v>142</v>
      </c>
    </row>
    <row r="6" spans="1:3" x14ac:dyDescent="0.25">
      <c r="A6" t="str">
        <f t="shared" si="0"/>
        <v>insert into contratos_estados(id_estado, descripcion) values (4, 'Baja a pedido del dueño');</v>
      </c>
      <c r="B6">
        <v>4</v>
      </c>
      <c r="C6" t="s">
        <v>143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835C-F8A9-4D3F-8437-36FDBA866345}">
  <dimension ref="A2:I6"/>
  <sheetViews>
    <sheetView tabSelected="1" workbookViewId="0">
      <selection activeCell="A3" sqref="A3"/>
    </sheetView>
  </sheetViews>
  <sheetFormatPr defaultColWidth="11.42578125" defaultRowHeight="15" x14ac:dyDescent="0.25"/>
  <cols>
    <col min="1" max="1" width="169" customWidth="1"/>
    <col min="4" max="4" width="16.28515625" style="2" customWidth="1"/>
    <col min="6" max="6" width="20.140625" customWidth="1"/>
    <col min="9" max="9" width="14.5703125" customWidth="1"/>
  </cols>
  <sheetData>
    <row r="2" spans="1:9" x14ac:dyDescent="0.25">
      <c r="A2" t="s">
        <v>62</v>
      </c>
      <c r="B2" s="1" t="s">
        <v>49</v>
      </c>
      <c r="C2" s="1" t="s">
        <v>45</v>
      </c>
      <c r="D2" s="2" t="s">
        <v>63</v>
      </c>
      <c r="E2" s="1" t="s">
        <v>37</v>
      </c>
      <c r="F2" t="s">
        <v>66</v>
      </c>
      <c r="G2" t="s">
        <v>64</v>
      </c>
      <c r="H2" s="1" t="s">
        <v>61</v>
      </c>
      <c r="I2" t="s">
        <v>65</v>
      </c>
    </row>
    <row r="3" spans="1:9" x14ac:dyDescent="0.25">
      <c r="A3" t="str">
        <f>CONCATENATE("insert into"," ",$A$2, "(",$B$2,", ",$C$2,", ",$D$2,", ",$E$2,", ",$F$2,", ",$G$2,", ",$H$2,", ",$I$2,") values (", B3,", ",C3,", '",D3,"', ",E3,", ",F3,", ",G3,", ",H3,", ",I3,");")</f>
        <v>insert into ContratoAlquiler(id_inmueble, id_cliente, fechacontrato, id_estado, periodo_vigencia, vencimiento_cuota, id_finalidad, precio_inicial) values (1000, 1, '10-05-2021', 1, 6, 44510, 2, 1500);</v>
      </c>
      <c r="B3">
        <v>1000</v>
      </c>
      <c r="C3">
        <f>Clientes!B3</f>
        <v>1</v>
      </c>
      <c r="D3" s="2" t="s">
        <v>145</v>
      </c>
      <c r="E3">
        <f>contrato_estados!B3</f>
        <v>1</v>
      </c>
      <c r="F3">
        <v>6</v>
      </c>
      <c r="G3" s="3">
        <v>44510</v>
      </c>
      <c r="H3">
        <v>2</v>
      </c>
      <c r="I3">
        <v>1500</v>
      </c>
    </row>
    <row r="4" spans="1:9" x14ac:dyDescent="0.25">
      <c r="A4" t="str">
        <f t="shared" ref="A4:A6" si="0">CONCATENATE("insert into"," ",$A$2, "(",$B$2,", ",$C$2,", ",$D$2,", ",$E$2,", ",$F$2,", ",$G$2,", ",$H$2,", ",$I$2,") values (", B4,", ",C4,", '",D4,"', ",E4,", ",F4,", ",G4,", ",H4,", ",I4,");")</f>
        <v>insert into ContratoAlquiler(id_inmueble, id_cliente, fechacontrato, id_estado, periodo_vigencia, vencimiento_cuota, id_finalidad, precio_inicial) values (2, 2, '', , , , , );</v>
      </c>
      <c r="B4">
        <f>Inmueble!B4</f>
        <v>2</v>
      </c>
      <c r="C4">
        <f>Clientes!B4</f>
        <v>2</v>
      </c>
    </row>
    <row r="5" spans="1:9" x14ac:dyDescent="0.25">
      <c r="A5" t="str">
        <f t="shared" si="0"/>
        <v>insert into ContratoAlquiler(id_inmueble, id_cliente, fechacontrato, id_estado, periodo_vigencia, vencimiento_cuota, id_finalidad, precio_inicial) values (3, 3, '', , , , , );</v>
      </c>
      <c r="B5">
        <f>Inmueble!B5</f>
        <v>3</v>
      </c>
      <c r="C5">
        <f>Clientes!B5</f>
        <v>3</v>
      </c>
    </row>
    <row r="6" spans="1:9" x14ac:dyDescent="0.25">
      <c r="A6" t="str">
        <f t="shared" si="0"/>
        <v>insert into ContratoAlquiler(id_inmueble, id_cliente, fechacontrato, id_estado, periodo_vigencia, vencimiento_cuota, id_finalidad, precio_inicial) values (4, 4, '', , , , , );</v>
      </c>
      <c r="B6">
        <f>Inmueble!B6</f>
        <v>4</v>
      </c>
      <c r="C6">
        <f>Clientes!B6</f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01A5-89B4-4C7A-852C-1ABE43F6B186}">
  <dimension ref="A2:C6"/>
  <sheetViews>
    <sheetView workbookViewId="0">
      <selection activeCell="A3" sqref="A3:A6"/>
    </sheetView>
  </sheetViews>
  <sheetFormatPr defaultColWidth="11.42578125" defaultRowHeight="15" x14ac:dyDescent="0.25"/>
  <cols>
    <col min="1" max="1" width="68.5703125" customWidth="1"/>
  </cols>
  <sheetData>
    <row r="2" spans="1:3" x14ac:dyDescent="0.25">
      <c r="A2" t="s">
        <v>67</v>
      </c>
      <c r="B2" t="s">
        <v>68</v>
      </c>
      <c r="C2" t="s">
        <v>29</v>
      </c>
    </row>
    <row r="3" spans="1:3" x14ac:dyDescent="0.25">
      <c r="A3" t="str">
        <f>CONCATENATE("insert into"," ",$A$2, "(",$B$2,", ",$C$2,") values (", B3,", '",C3,"');")</f>
        <v>insert into TipoGarantia(id_garantia, descripcion) values (44, 'text');</v>
      </c>
      <c r="B3">
        <v>44</v>
      </c>
      <c r="C3" t="s">
        <v>25</v>
      </c>
    </row>
    <row r="4" spans="1:3" x14ac:dyDescent="0.25">
      <c r="A4" t="str">
        <f t="shared" ref="A4:A6" si="0">CONCATENATE("insert into"," ",$A$2, "(",$B$2,", ",$C$2,") values (", B4,", '",C4,"');")</f>
        <v>insert into TipoGarantia(id_garantia, descripcion) values (, '');</v>
      </c>
    </row>
    <row r="5" spans="1:3" x14ac:dyDescent="0.25">
      <c r="A5" t="str">
        <f t="shared" si="0"/>
        <v>insert into TipoGarantia(id_garantia, descripcion) values (, '');</v>
      </c>
    </row>
    <row r="6" spans="1:3" x14ac:dyDescent="0.25">
      <c r="A6" t="str">
        <f t="shared" si="0"/>
        <v>insert into TipoGarantia(id_garantia, descripcion) values (, '');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EA13-CEC4-44B7-84F7-34CD6AA8981C}">
  <dimension ref="A2:G6"/>
  <sheetViews>
    <sheetView zoomScale="85" zoomScaleNormal="85" workbookViewId="0">
      <selection activeCell="A3" sqref="A3:A6"/>
    </sheetView>
  </sheetViews>
  <sheetFormatPr defaultColWidth="11.42578125" defaultRowHeight="15" x14ac:dyDescent="0.25"/>
  <cols>
    <col min="1" max="1" width="119.140625" customWidth="1"/>
    <col min="2" max="2" width="12.5703125" customWidth="1"/>
    <col min="3" max="3" width="13" customWidth="1"/>
    <col min="4" max="4" width="12.42578125" customWidth="1"/>
    <col min="5" max="5" width="12.5703125" customWidth="1"/>
    <col min="6" max="6" width="21.5703125" customWidth="1"/>
    <col min="7" max="7" width="14.42578125" bestFit="1" customWidth="1"/>
  </cols>
  <sheetData>
    <row r="2" spans="1:7" x14ac:dyDescent="0.25">
      <c r="A2" t="s">
        <v>69</v>
      </c>
      <c r="B2" t="s">
        <v>39</v>
      </c>
      <c r="C2" s="1" t="s">
        <v>70</v>
      </c>
      <c r="D2" s="1" t="s">
        <v>45</v>
      </c>
      <c r="E2" t="s">
        <v>8</v>
      </c>
      <c r="F2" t="s">
        <v>40</v>
      </c>
      <c r="G2" s="1" t="s">
        <v>71</v>
      </c>
    </row>
    <row r="3" spans="1:7" x14ac:dyDescent="0.25">
      <c r="A3" t="str">
        <f>CONCATENATE("insert into"," ",$A$2, "(",$B$2,", ",$C$2,", ",$D$2,", ",$E$2,", ",$F$2,", ",$G$2,") values ('", B3,"', ",C3,", ",D3,", '",E3,"', '",F3,"', ",G3,");")</f>
        <v>insert into Garante(dni, id_inmuble, id_cliente, nombre, fechanacimiento, id_tipogarantia) values ('555', 1, 1, 'text', 'text', 44);</v>
      </c>
      <c r="B3">
        <v>555</v>
      </c>
      <c r="C3">
        <f>Inmueble!B3</f>
        <v>1</v>
      </c>
      <c r="D3">
        <f>Clientes!B3</f>
        <v>1</v>
      </c>
      <c r="E3" t="s">
        <v>25</v>
      </c>
      <c r="F3" t="s">
        <v>25</v>
      </c>
      <c r="G3">
        <f>TipoGarantia!B3</f>
        <v>44</v>
      </c>
    </row>
    <row r="4" spans="1:7" x14ac:dyDescent="0.25">
      <c r="A4" t="str">
        <f t="shared" ref="A4:A6" si="0">CONCATENATE("insert into"," ",$A$2, "(",$B$2,", ",$C$2,", ",$D$2,", ",$E$2,", ",$F$2,", ",$G$2,") values ('", B4,"', ",C4,", ",D4,", '",E4,"', '",F4,"', ",G4,");")</f>
        <v>insert into Garante(dni, id_inmuble, id_cliente, nombre, fechanacimiento, id_tipogarantia) values ('', 2, 2, '', '', 0);</v>
      </c>
      <c r="C4">
        <f>Inmueble!B4</f>
        <v>2</v>
      </c>
      <c r="D4">
        <f>Clientes!B4</f>
        <v>2</v>
      </c>
      <c r="G4">
        <f>TipoGarantia!B4</f>
        <v>0</v>
      </c>
    </row>
    <row r="5" spans="1:7" x14ac:dyDescent="0.25">
      <c r="A5" t="str">
        <f t="shared" si="0"/>
        <v>insert into Garante(dni, id_inmuble, id_cliente, nombre, fechanacimiento, id_tipogarantia) values ('', 3, 3, '', '', 0);</v>
      </c>
      <c r="C5">
        <f>Inmueble!B5</f>
        <v>3</v>
      </c>
      <c r="D5">
        <f>Clientes!B5</f>
        <v>3</v>
      </c>
      <c r="G5">
        <f>TipoGarantia!B5</f>
        <v>0</v>
      </c>
    </row>
    <row r="6" spans="1:7" x14ac:dyDescent="0.25">
      <c r="A6" t="str">
        <f t="shared" si="0"/>
        <v>insert into Garante(dni, id_inmuble, id_cliente, nombre, fechanacimiento, id_tipogarantia) values ('', 4, 4, '', '', 0);</v>
      </c>
      <c r="C6">
        <f>Inmueble!B6</f>
        <v>4</v>
      </c>
      <c r="D6">
        <f>Clientes!B6</f>
        <v>4</v>
      </c>
      <c r="G6">
        <f>TipoGarantia!B6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61FE-EB73-46B5-8EBE-4CA189BEA7B8}">
  <dimension ref="A2:E15"/>
  <sheetViews>
    <sheetView zoomScale="130" zoomScaleNormal="130" workbookViewId="0">
      <selection activeCell="H10" sqref="H10"/>
    </sheetView>
  </sheetViews>
  <sheetFormatPr defaultColWidth="11.42578125" defaultRowHeight="15" x14ac:dyDescent="0.25"/>
  <cols>
    <col min="1" max="1" width="93.28515625" bestFit="1" customWidth="1"/>
    <col min="3" max="3" width="15.42578125" customWidth="1"/>
    <col min="4" max="4" width="13.28515625" bestFit="1" customWidth="1"/>
  </cols>
  <sheetData>
    <row r="2" spans="1:5" x14ac:dyDescent="0.25">
      <c r="A2" t="s">
        <v>6</v>
      </c>
      <c r="B2" t="s">
        <v>7</v>
      </c>
      <c r="C2" t="s">
        <v>8</v>
      </c>
      <c r="D2" t="s">
        <v>9</v>
      </c>
      <c r="E2" s="1" t="s">
        <v>10</v>
      </c>
    </row>
    <row r="3" spans="1:5" x14ac:dyDescent="0.25">
      <c r="A3" t="str">
        <f>CONCATENATE("insert into"," ",$A$2, "(",$B$2,", ",$C$2,", ",$D$2,", ",$E$2,") values (", B3,", '",C3,"'",", ",D3,", ",E3,");")</f>
        <v>insert into Localidades(id_localidad, nombre, codigo_postal, id_provincia) values (1, 'Parana', 3100, 10);</v>
      </c>
      <c r="B3">
        <v>1</v>
      </c>
      <c r="C3" t="s">
        <v>81</v>
      </c>
      <c r="D3">
        <v>3100</v>
      </c>
      <c r="E3">
        <f>Loacalizaciones!B3</f>
        <v>10</v>
      </c>
    </row>
    <row r="4" spans="1:5" x14ac:dyDescent="0.25">
      <c r="A4" t="str">
        <f t="shared" ref="A4:A15" si="0">CONCATENATE("insert into"," ",$A$2, "(",$B$2,", ",$C$2,", ",$D$2,", ",$E$2,") values (", B4,", '",C4,"'",", ",D4,", ",E4,");")</f>
        <v>insert into Localidades(id_localidad, nombre, codigo_postal, id_provincia) values (2, 'Cordoba', 5800, 11);</v>
      </c>
      <c r="B4">
        <v>2</v>
      </c>
      <c r="C4" t="s">
        <v>3</v>
      </c>
      <c r="D4">
        <v>5800</v>
      </c>
      <c r="E4">
        <f>Loacalizaciones!B4</f>
        <v>11</v>
      </c>
    </row>
    <row r="5" spans="1:5" x14ac:dyDescent="0.25">
      <c r="A5" t="str">
        <f t="shared" si="0"/>
        <v>insert into Localidades(id_localidad, nombre, codigo_postal, id_provincia) values (3, 'Misiones', 3300, 12);</v>
      </c>
      <c r="B5">
        <v>3</v>
      </c>
      <c r="C5" t="s">
        <v>4</v>
      </c>
      <c r="D5">
        <v>3300</v>
      </c>
      <c r="E5">
        <f>Loacalizaciones!B5</f>
        <v>12</v>
      </c>
    </row>
    <row r="6" spans="1:5" x14ac:dyDescent="0.25">
      <c r="A6" t="str">
        <f>CONCATENATE("insert into"," ",$A$2, "(",$B$2,", ",$C$2,", ",$D$2,", ",$E$2,") values (", B6,", '",C6,"'",", ",D6,", ",E6,");")</f>
        <v>insert into Localidades(id_localidad, nombre, codigo_postal, id_provincia) values (4, 'Villa Carlos Paz', 5800, 11);</v>
      </c>
      <c r="B6">
        <v>4</v>
      </c>
      <c r="C6" t="s">
        <v>82</v>
      </c>
      <c r="D6">
        <v>5800</v>
      </c>
      <c r="E6">
        <v>11</v>
      </c>
    </row>
    <row r="7" spans="1:5" x14ac:dyDescent="0.25">
      <c r="A7" t="str">
        <f>CONCATENATE("insert into"," ",$A$2, "(",$B$2,", ",$C$2,", ",$D$2,", ",$E$2,") values (", B7,", '",C7,"'",", ",D7,", ",E7,");")</f>
        <v>insert into Localidades(id_localidad, nombre, codigo_postal, id_provincia) values (5, 'Santa Fe', 3000, 14);</v>
      </c>
      <c r="B7">
        <v>5</v>
      </c>
      <c r="C7" t="s">
        <v>75</v>
      </c>
      <c r="D7">
        <v>3000</v>
      </c>
      <c r="E7">
        <v>14</v>
      </c>
    </row>
    <row r="8" spans="1:5" x14ac:dyDescent="0.25">
      <c r="A8" t="str">
        <f>CONCATENATE("insert into"," ",$A$2, "(",$B$2,", ",$C$2,", ",$D$2,", ",$E$2,") values (", B8,", '",C8,"'",", ",D8,", ",E8,");")</f>
        <v>insert into Localidades(id_localidad, nombre, codigo_postal, id_provincia) values (6, 'Rosario', 3000, 14);</v>
      </c>
      <c r="B8">
        <v>6</v>
      </c>
      <c r="C8" t="s">
        <v>83</v>
      </c>
      <c r="D8">
        <v>3000</v>
      </c>
      <c r="E8">
        <v>14</v>
      </c>
    </row>
    <row r="9" spans="1:5" x14ac:dyDescent="0.25">
      <c r="A9" t="str">
        <f t="shared" si="0"/>
        <v>insert into Localidades(id_localidad, nombre, codigo_postal, id_provincia) values (7, 'Oro Verde', 3100, 10);</v>
      </c>
      <c r="B9">
        <v>7</v>
      </c>
      <c r="C9" t="s">
        <v>84</v>
      </c>
      <c r="D9">
        <v>3100</v>
      </c>
      <c r="E9">
        <v>10</v>
      </c>
    </row>
    <row r="10" spans="1:5" x14ac:dyDescent="0.25">
      <c r="A10" t="str">
        <f t="shared" si="0"/>
        <v>insert into Localidades(id_localidad, nombre, codigo_postal, id_provincia) values (, '', , );</v>
      </c>
    </row>
    <row r="11" spans="1:5" x14ac:dyDescent="0.25">
      <c r="A11" t="str">
        <f t="shared" si="0"/>
        <v>insert into Localidades(id_localidad, nombre, codigo_postal, id_provincia) values (, '', , );</v>
      </c>
    </row>
    <row r="12" spans="1:5" x14ac:dyDescent="0.25">
      <c r="A12" t="str">
        <f t="shared" si="0"/>
        <v>insert into Localidades(id_localidad, nombre, codigo_postal, id_provincia) values (, '', , );</v>
      </c>
    </row>
    <row r="13" spans="1:5" x14ac:dyDescent="0.25">
      <c r="A13" t="str">
        <f t="shared" si="0"/>
        <v>insert into Localidades(id_localidad, nombre, codigo_postal, id_provincia) values (, '', , );</v>
      </c>
    </row>
    <row r="14" spans="1:5" x14ac:dyDescent="0.25">
      <c r="A14" t="str">
        <f t="shared" si="0"/>
        <v>insert into Localidades(id_localidad, nombre, codigo_postal, id_provincia) values (, '', , );</v>
      </c>
    </row>
    <row r="15" spans="1:5" x14ac:dyDescent="0.25">
      <c r="A15" t="str">
        <f t="shared" si="0"/>
        <v>insert into Localidades(id_localidad, nombre, codigo_postal, id_provincia) values (, '', , 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FE91-DCFD-44A3-97C3-123B696EEE88}">
  <dimension ref="A2:E6"/>
  <sheetViews>
    <sheetView workbookViewId="0">
      <selection activeCell="D9" sqref="D9"/>
    </sheetView>
  </sheetViews>
  <sheetFormatPr defaultColWidth="11.42578125" defaultRowHeight="15" x14ac:dyDescent="0.25"/>
  <cols>
    <col min="1" max="1" width="101.140625" customWidth="1"/>
    <col min="2" max="2" width="14.7109375" customWidth="1"/>
    <col min="5" max="5" width="14.85546875" style="2" bestFit="1" customWidth="1"/>
  </cols>
  <sheetData>
    <row r="2" spans="1:5" x14ac:dyDescent="0.25">
      <c r="A2" t="s">
        <v>72</v>
      </c>
      <c r="B2" s="1" t="s">
        <v>49</v>
      </c>
      <c r="C2" s="1" t="s">
        <v>45</v>
      </c>
      <c r="D2" t="s">
        <v>73</v>
      </c>
      <c r="E2" s="2" t="s">
        <v>74</v>
      </c>
    </row>
    <row r="3" spans="1:5" x14ac:dyDescent="0.25">
      <c r="A3" t="str">
        <f>CONCATENATE("insert into"," ",$A$2, "(",$B$2,", ",$C$2,", ",$D$2,", ",$E$2,") values (", B3,", ",C3,", ",D3,", '",E3,"');")</f>
        <v>insert into PrecioAlquiler(id_inmueble, id_cliente, importe, fechadefinicion) values (1, 1, 123, '16-07-1993');</v>
      </c>
      <c r="B3">
        <f>Inmueble!B3</f>
        <v>1</v>
      </c>
      <c r="C3">
        <v>1</v>
      </c>
      <c r="D3">
        <v>123</v>
      </c>
      <c r="E3" s="2" t="s">
        <v>80</v>
      </c>
    </row>
    <row r="4" spans="1:5" x14ac:dyDescent="0.25">
      <c r="A4" t="str">
        <f t="shared" ref="A4:A6" si="0">CONCATENATE("insert into"," ",$A$2, "(",$B$2,", ",$C$2,", ",$D$2,", ",$E$2,") values (", B4,", ",C4,", ",D4,", '",E4,"');")</f>
        <v>insert into PrecioAlquiler(id_inmueble, id_cliente, importe, fechadefinicion) values (2, 2, , '');</v>
      </c>
      <c r="B4">
        <f>Inmueble!B4</f>
        <v>2</v>
      </c>
      <c r="C4">
        <f>Clientes!B4</f>
        <v>2</v>
      </c>
    </row>
    <row r="5" spans="1:5" x14ac:dyDescent="0.25">
      <c r="A5" t="str">
        <f t="shared" si="0"/>
        <v>insert into PrecioAlquiler(id_inmueble, id_cliente, importe, fechadefinicion) values (3, 3, , '');</v>
      </c>
      <c r="B5">
        <f>Inmueble!B5</f>
        <v>3</v>
      </c>
      <c r="C5">
        <f>Clientes!B5</f>
        <v>3</v>
      </c>
    </row>
    <row r="6" spans="1:5" x14ac:dyDescent="0.25">
      <c r="A6" t="str">
        <f t="shared" si="0"/>
        <v>insert into PrecioAlquiler(id_inmueble, id_cliente, importe, fechadefinicion) values (4, 4, , '');</v>
      </c>
      <c r="B6">
        <f>Inmueble!B6</f>
        <v>4</v>
      </c>
      <c r="C6">
        <f>Clientes!B6</f>
        <v>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E33F-EDC6-4193-835A-9EA1B105323F}">
  <dimension ref="A2:H6"/>
  <sheetViews>
    <sheetView zoomScale="85" zoomScaleNormal="85" workbookViewId="0">
      <selection activeCell="B8" sqref="B8"/>
    </sheetView>
  </sheetViews>
  <sheetFormatPr defaultColWidth="11.42578125" defaultRowHeight="15" x14ac:dyDescent="0.25"/>
  <cols>
    <col min="1" max="1" width="134.28515625" customWidth="1"/>
    <col min="2" max="2" width="16" customWidth="1"/>
    <col min="3" max="3" width="15.85546875" customWidth="1"/>
    <col min="4" max="4" width="21.28515625" customWidth="1"/>
    <col min="6" max="6" width="13.7109375" bestFit="1" customWidth="1"/>
    <col min="8" max="8" width="13.7109375" bestFit="1" customWidth="1"/>
  </cols>
  <sheetData>
    <row r="2" spans="1:8" x14ac:dyDescent="0.25">
      <c r="A2" t="s">
        <v>11</v>
      </c>
      <c r="B2" t="s">
        <v>17</v>
      </c>
      <c r="C2" s="1" t="s">
        <v>7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 x14ac:dyDescent="0.25">
      <c r="A3" t="str">
        <f>CONCATENATE("insert into"," ",$A$2, "(",$B$2,", ",$C$2,", ",$D$2,", ",$E$2,", ",$F$2,", ",$G$2,", ",$H$2,") values (", B3,", ",C3,", '",D3,"', ",E3,", '",F3,"',",G3,", '",H3,"');")</f>
        <v>insert into Direcciones(id_direccion, id_localidad, calle, numero, departamento, piso, observaciones) values (1, 1, 'Division de los Andes', 1276, 'NULL',NULL, 'Porton Negro');</v>
      </c>
      <c r="B3">
        <v>1</v>
      </c>
      <c r="C3">
        <v>1</v>
      </c>
      <c r="D3" t="s">
        <v>85</v>
      </c>
      <c r="E3">
        <v>1276</v>
      </c>
      <c r="F3" t="s">
        <v>92</v>
      </c>
      <c r="G3" t="s">
        <v>92</v>
      </c>
      <c r="H3" t="s">
        <v>86</v>
      </c>
    </row>
    <row r="4" spans="1:8" x14ac:dyDescent="0.25">
      <c r="A4" t="str">
        <f t="shared" ref="A4:A6" si="0">CONCATENATE("insert into"," ",$A$2, "(",$B$2,", ",$C$2,", ",$D$2,", ",$E$2,", ",$F$2,", ",$G$2,", ",$H$2,") values (", B4,", ",C4,", '",D4,"', ",E4,", '",F4,"',",G4,", '",H4,"');")</f>
        <v>insert into Direcciones(id_direccion, id_localidad, calle, numero, departamento, piso, observaciones) values (2, 1, 'Victorio Camerano', 2052, 'NULL',NULL, 'Porton Azul');</v>
      </c>
      <c r="B4">
        <v>2</v>
      </c>
      <c r="C4">
        <v>1</v>
      </c>
      <c r="D4" t="s">
        <v>87</v>
      </c>
      <c r="E4">
        <v>2052</v>
      </c>
      <c r="F4" t="s">
        <v>92</v>
      </c>
      <c r="G4" t="s">
        <v>92</v>
      </c>
      <c r="H4" t="s">
        <v>88</v>
      </c>
    </row>
    <row r="5" spans="1:8" x14ac:dyDescent="0.25">
      <c r="A5" t="str">
        <f t="shared" si="0"/>
        <v>insert into Direcciones(id_direccion, id_localidad, calle, numero, departamento, piso, observaciones) values (3, 7, 'Los Pinos', 111, 'B',3, 'No tiene porton');</v>
      </c>
      <c r="B5">
        <v>3</v>
      </c>
      <c r="C5">
        <v>7</v>
      </c>
      <c r="D5" t="s">
        <v>89</v>
      </c>
      <c r="E5">
        <v>111</v>
      </c>
      <c r="F5" t="s">
        <v>90</v>
      </c>
      <c r="G5">
        <v>3</v>
      </c>
      <c r="H5" t="s">
        <v>91</v>
      </c>
    </row>
    <row r="6" spans="1:8" x14ac:dyDescent="0.25">
      <c r="A6" t="str">
        <f t="shared" si="0"/>
        <v>insert into Direcciones(id_direccion, id_localidad, calle, numero, departamento, piso, observaciones) values (4, 4, '', , '',, '');</v>
      </c>
      <c r="B6">
        <v>4</v>
      </c>
      <c r="C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1C6D-7DD7-4D1D-A527-670D7B3D55D5}">
  <dimension ref="A2:G6"/>
  <sheetViews>
    <sheetView workbookViewId="0">
      <selection activeCell="A11" sqref="A11"/>
    </sheetView>
  </sheetViews>
  <sheetFormatPr defaultColWidth="11.42578125" defaultRowHeight="15" x14ac:dyDescent="0.25"/>
  <cols>
    <col min="1" max="1" width="113.28515625" bestFit="1" customWidth="1"/>
    <col min="3" max="3" width="16.5703125" customWidth="1"/>
    <col min="4" max="4" width="15" customWidth="1"/>
    <col min="5" max="5" width="11.42578125" style="2"/>
    <col min="7" max="7" width="12.85546875" bestFit="1" customWidth="1"/>
  </cols>
  <sheetData>
    <row r="2" spans="1:7" x14ac:dyDescent="0.25">
      <c r="A2" t="s">
        <v>18</v>
      </c>
      <c r="B2" t="s">
        <v>19</v>
      </c>
      <c r="C2" t="s">
        <v>20</v>
      </c>
      <c r="D2" t="s">
        <v>21</v>
      </c>
      <c r="E2" s="2" t="s">
        <v>22</v>
      </c>
      <c r="F2" t="s">
        <v>23</v>
      </c>
      <c r="G2" t="s">
        <v>24</v>
      </c>
    </row>
    <row r="3" spans="1:7" x14ac:dyDescent="0.25">
      <c r="A3" t="str">
        <f>CONCATENATE("insert into"," ",$A$2, "(",$B$2,", ",$C$2,", ",$D$2,", ",$E$2,", ",$F$2,", ",$G$2,") values (", B3,", '",C3,"', '",D3,"', '",E3,"', ",F3,",'",G3,"');")</f>
        <v>insert into Anuncios(id_anuncio, titulo, texto, fecha, vigencia, tipo_vigencia) values (1, 'Venta Casa', 'Vendo casa', '20-01-2021', 30,'D');</v>
      </c>
      <c r="B3">
        <v>1</v>
      </c>
      <c r="C3" t="s">
        <v>93</v>
      </c>
      <c r="D3" t="s">
        <v>94</v>
      </c>
      <c r="E3" s="2" t="s">
        <v>95</v>
      </c>
      <c r="F3">
        <v>30</v>
      </c>
      <c r="G3" t="s">
        <v>96</v>
      </c>
    </row>
    <row r="4" spans="1:7" x14ac:dyDescent="0.25">
      <c r="A4" t="str">
        <f t="shared" ref="A4:A6" si="0">CONCATENATE("insert into"," ",$A$2, "(",$B$2,", ",$C$2,", ",$D$2,", ",$E$2,", ",$F$2,", ",$G$2,") values (", B4,", '",C4,"', '",D4,"', '",E4,"', ",F4,",'",G4,"');")</f>
        <v>insert into Anuncios(id_anuncio, titulo, texto, fecha, vigencia, tipo_vigencia) values (2, 'Alquiler Dpto', 'Alquilo Dpto', '21-03-2021', 15,'D');</v>
      </c>
      <c r="B4">
        <v>2</v>
      </c>
      <c r="C4" t="s">
        <v>101</v>
      </c>
      <c r="D4" t="s">
        <v>100</v>
      </c>
      <c r="E4" s="2" t="s">
        <v>97</v>
      </c>
      <c r="F4">
        <v>15</v>
      </c>
      <c r="G4" t="s">
        <v>96</v>
      </c>
    </row>
    <row r="5" spans="1:7" x14ac:dyDescent="0.25">
      <c r="A5" t="str">
        <f t="shared" si="0"/>
        <v>insert into Anuncios(id_anuncio, titulo, texto, fecha, vigencia, tipo_vigencia) values (3, 'Alquilo casa roja', 'La pinte yo', '28-02-2020', 10,'D');</v>
      </c>
      <c r="B5">
        <v>3</v>
      </c>
      <c r="C5" t="s">
        <v>102</v>
      </c>
      <c r="D5" t="s">
        <v>103</v>
      </c>
      <c r="E5" s="2" t="s">
        <v>98</v>
      </c>
      <c r="F5">
        <v>10</v>
      </c>
      <c r="G5" t="s">
        <v>96</v>
      </c>
    </row>
    <row r="6" spans="1:7" x14ac:dyDescent="0.25">
      <c r="A6" t="str">
        <f t="shared" si="0"/>
        <v>insert into Anuncios(id_anuncio, titulo, texto, fecha, vigencia, tipo_vigencia) values (4, 'Alquiler dpto rosa', 'Info al DM', '04-11-2020', 5,'D');</v>
      </c>
      <c r="B6">
        <v>4</v>
      </c>
      <c r="C6" t="s">
        <v>104</v>
      </c>
      <c r="D6" t="s">
        <v>105</v>
      </c>
      <c r="E6" s="2" t="s">
        <v>99</v>
      </c>
      <c r="F6">
        <v>5</v>
      </c>
      <c r="G6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3E84-62DA-47CC-B76E-B14330588428}">
  <dimension ref="A2:D6"/>
  <sheetViews>
    <sheetView workbookViewId="0">
      <selection activeCell="A3" sqref="A3:A6"/>
    </sheetView>
  </sheetViews>
  <sheetFormatPr defaultColWidth="11.42578125" defaultRowHeight="15" x14ac:dyDescent="0.25"/>
  <cols>
    <col min="1" max="1" width="75.5703125" customWidth="1"/>
  </cols>
  <sheetData>
    <row r="2" spans="1:4" x14ac:dyDescent="0.25">
      <c r="A2" t="s">
        <v>26</v>
      </c>
      <c r="B2" t="s">
        <v>27</v>
      </c>
      <c r="C2" t="s">
        <v>28</v>
      </c>
      <c r="D2" t="s">
        <v>29</v>
      </c>
    </row>
    <row r="3" spans="1:4" x14ac:dyDescent="0.25">
      <c r="A3" t="str">
        <f>CONCATENATE("insert into"," ",$A$2, "(",$B$2,", ",$C$2,", ",$D$2,") values (", B3,", '",C3,"', '",D3,"');")</f>
        <v>insert into Divisas(id_divisa, acronimo, descripcion) values (1, 'USD', 'Dolares');</v>
      </c>
      <c r="B3">
        <v>1</v>
      </c>
      <c r="C3" t="s">
        <v>106</v>
      </c>
      <c r="D3" t="s">
        <v>107</v>
      </c>
    </row>
    <row r="4" spans="1:4" x14ac:dyDescent="0.25">
      <c r="A4" t="str">
        <f t="shared" ref="A4:A6" si="0">CONCATENATE("insert into"," ",$A$2, "(",$B$2,", ",$C$2,", ",$D$2,") values (", B4,", '",C4,"', '",D4,"');")</f>
        <v>insert into Divisas(id_divisa, acronimo, descripcion) values (2, 'ARS', 'Pesos');</v>
      </c>
      <c r="B4">
        <v>2</v>
      </c>
      <c r="C4" t="s">
        <v>108</v>
      </c>
      <c r="D4" t="s">
        <v>109</v>
      </c>
    </row>
    <row r="5" spans="1:4" x14ac:dyDescent="0.25">
      <c r="A5" t="str">
        <f t="shared" si="0"/>
        <v>insert into Divisas(id_divisa, acronimo, descripcion) values (3, 'EUR', 'Euros');</v>
      </c>
      <c r="B5">
        <v>3</v>
      </c>
      <c r="C5" t="s">
        <v>110</v>
      </c>
      <c r="D5" t="s">
        <v>111</v>
      </c>
    </row>
    <row r="6" spans="1:4" x14ac:dyDescent="0.25">
      <c r="A6" t="str">
        <f t="shared" si="0"/>
        <v>insert into Divisas(id_divisa, acronimo, descripcion) values (4, 'JPY', 'Yenes');</v>
      </c>
      <c r="B6">
        <v>4</v>
      </c>
      <c r="C6" t="s">
        <v>113</v>
      </c>
      <c r="D6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9371-E566-40B8-8004-F63DDD1538D6}">
  <dimension ref="A2:D6"/>
  <sheetViews>
    <sheetView workbookViewId="0">
      <selection activeCell="B17" sqref="B17"/>
    </sheetView>
  </sheetViews>
  <sheetFormatPr defaultColWidth="11.42578125" defaultRowHeight="15" x14ac:dyDescent="0.25"/>
  <cols>
    <col min="1" max="1" width="69.140625" customWidth="1"/>
    <col min="2" max="2" width="9.28515625" bestFit="1" customWidth="1"/>
  </cols>
  <sheetData>
    <row r="2" spans="1:4" x14ac:dyDescent="0.25">
      <c r="A2" t="s">
        <v>30</v>
      </c>
      <c r="B2" t="s">
        <v>31</v>
      </c>
      <c r="C2" s="1" t="s">
        <v>27</v>
      </c>
      <c r="D2" t="s">
        <v>32</v>
      </c>
    </row>
    <row r="3" spans="1:4" x14ac:dyDescent="0.25">
      <c r="A3" t="str">
        <f>CONCATENATE("insert into"," ",$A$2, "(",$B$2,", ",$C$2,", ",$D$2,") values (", B3,", ",C3,", ",D3,");")</f>
        <v>insert into Precios(id_precio, id_divisa, monto) values (1, 2, 5000);</v>
      </c>
      <c r="B3">
        <v>1</v>
      </c>
      <c r="C3">
        <v>2</v>
      </c>
      <c r="D3">
        <v>5000</v>
      </c>
    </row>
    <row r="4" spans="1:4" x14ac:dyDescent="0.25">
      <c r="A4" t="str">
        <f t="shared" ref="A4:A6" si="0">CONCATENATE("insert into"," ",$A$2, "(",$B$2,", ",$C$2,", ",$D$2,") values (", B4,", ",C4,", ",D4,");")</f>
        <v>insert into Precios(id_precio, id_divisa, monto) values (2, 2, 5500);</v>
      </c>
      <c r="B4">
        <v>2</v>
      </c>
      <c r="C4">
        <f>Divisas!B4</f>
        <v>2</v>
      </c>
      <c r="D4">
        <v>5500</v>
      </c>
    </row>
    <row r="5" spans="1:4" x14ac:dyDescent="0.25">
      <c r="A5" t="str">
        <f t="shared" si="0"/>
        <v>insert into Precios(id_precio, id_divisa, monto) values (3, 4, 15000);</v>
      </c>
      <c r="B5">
        <v>3</v>
      </c>
      <c r="C5">
        <v>4</v>
      </c>
      <c r="D5">
        <v>15000</v>
      </c>
    </row>
    <row r="6" spans="1:4" x14ac:dyDescent="0.25">
      <c r="A6" t="str">
        <f t="shared" si="0"/>
        <v>insert into Precios(id_precio, id_divisa, monto) values (4, 1, 100);</v>
      </c>
      <c r="B6">
        <v>4</v>
      </c>
      <c r="C6">
        <v>1</v>
      </c>
      <c r="D6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7789-4A68-43D5-91CC-F010F95E46AD}">
  <dimension ref="A2:C8"/>
  <sheetViews>
    <sheetView workbookViewId="0">
      <selection activeCell="B15" sqref="B15"/>
    </sheetView>
  </sheetViews>
  <sheetFormatPr defaultColWidth="11.42578125" defaultRowHeight="15" x14ac:dyDescent="0.25"/>
  <cols>
    <col min="1" max="1" width="59.28515625" bestFit="1" customWidth="1"/>
    <col min="2" max="2" width="14.5703125" customWidth="1"/>
    <col min="3" max="3" width="16.7109375" customWidth="1"/>
  </cols>
  <sheetData>
    <row r="2" spans="1:3" x14ac:dyDescent="0.25">
      <c r="A2" t="s">
        <v>79</v>
      </c>
      <c r="B2" t="s">
        <v>33</v>
      </c>
      <c r="C2" t="s">
        <v>29</v>
      </c>
    </row>
    <row r="3" spans="1:3" x14ac:dyDescent="0.25">
      <c r="A3" t="str">
        <f>CONCATENATE("insert into"," ",$A$2, "(",$B$2,", ",$C$2,") values (", B3,", '",C3,"');")</f>
        <v>insert into tipoInmueble(id_tipo, descripcion) values (101, 'Monoambiente');</v>
      </c>
      <c r="B3">
        <v>101</v>
      </c>
      <c r="C3" t="s">
        <v>114</v>
      </c>
    </row>
    <row r="4" spans="1:3" x14ac:dyDescent="0.25">
      <c r="A4" t="str">
        <f t="shared" ref="A4:A8" si="0">CONCATENATE("insert into"," ",$A$2, "(",$B$2,", ",$C$2,") values (", B4,", '",C4,"');")</f>
        <v>insert into tipoInmueble(id_tipo, descripcion) values (102, 'Duplex');</v>
      </c>
      <c r="B4">
        <v>102</v>
      </c>
      <c r="C4" t="s">
        <v>115</v>
      </c>
    </row>
    <row r="5" spans="1:3" x14ac:dyDescent="0.25">
      <c r="A5" t="str">
        <f t="shared" si="0"/>
        <v>insert into tipoInmueble(id_tipo, descripcion) values (103, 'Departamento');</v>
      </c>
      <c r="B5">
        <v>103</v>
      </c>
      <c r="C5" t="s">
        <v>116</v>
      </c>
    </row>
    <row r="6" spans="1:3" x14ac:dyDescent="0.25">
      <c r="A6" t="str">
        <f t="shared" si="0"/>
        <v>insert into tipoInmueble(id_tipo, descripcion) values (104, 'Casa');</v>
      </c>
      <c r="B6">
        <v>104</v>
      </c>
      <c r="C6" t="s">
        <v>117</v>
      </c>
    </row>
    <row r="7" spans="1:3" x14ac:dyDescent="0.25">
      <c r="A7" t="str">
        <f t="shared" si="0"/>
        <v>insert into tipoInmueble(id_tipo, descripcion) values (105, 'Cochera');</v>
      </c>
      <c r="B7">
        <v>105</v>
      </c>
      <c r="C7" t="s">
        <v>118</v>
      </c>
    </row>
    <row r="8" spans="1:3" x14ac:dyDescent="0.25">
      <c r="A8" t="str">
        <f t="shared" si="0"/>
        <v>insert into tipoInmueble(id_tipo, descripcion) values (106, 'Galpon');</v>
      </c>
      <c r="B8">
        <v>106</v>
      </c>
      <c r="C8" t="s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D21A-5FFF-4718-A551-858933F70A7D}">
  <dimension ref="A2:C6"/>
  <sheetViews>
    <sheetView workbookViewId="0">
      <selection activeCell="C7" sqref="C7"/>
    </sheetView>
  </sheetViews>
  <sheetFormatPr defaultColWidth="11.42578125" defaultRowHeight="15" x14ac:dyDescent="0.25"/>
  <cols>
    <col min="1" max="1" width="68" customWidth="1"/>
    <col min="2" max="2" width="12.5703125" bestFit="1" customWidth="1"/>
  </cols>
  <sheetData>
    <row r="2" spans="1:3" x14ac:dyDescent="0.25">
      <c r="A2" t="s">
        <v>34</v>
      </c>
      <c r="B2" t="s">
        <v>35</v>
      </c>
      <c r="C2" t="s">
        <v>29</v>
      </c>
    </row>
    <row r="3" spans="1:3" x14ac:dyDescent="0.25">
      <c r="A3" t="str">
        <f>CONCATENATE("insert into"," ",$A$2, "(",$B$2,", ",$C$2,") values (", B3,", '",C3,"');")</f>
        <v>insert into TipoOperacion(id_operacion, descripcion) values (1, 'Venta');</v>
      </c>
      <c r="B3">
        <v>1</v>
      </c>
      <c r="C3" t="s">
        <v>120</v>
      </c>
    </row>
    <row r="4" spans="1:3" x14ac:dyDescent="0.25">
      <c r="A4" t="str">
        <f t="shared" ref="A4:A6" si="0">CONCATENATE("insert into"," ",$A$2, "(",$B$2,", ",$C$2,") values (", B4,", '",C4,"');")</f>
        <v>insert into TipoOperacion(id_operacion, descripcion) values (2, 'Alquiler');</v>
      </c>
      <c r="B4">
        <v>2</v>
      </c>
      <c r="C4" t="s">
        <v>121</v>
      </c>
    </row>
    <row r="5" spans="1:3" x14ac:dyDescent="0.25">
      <c r="A5" t="str">
        <f t="shared" si="0"/>
        <v>insert into TipoOperacion(id_operacion, descripcion) values (, '');</v>
      </c>
    </row>
    <row r="6" spans="1:3" x14ac:dyDescent="0.25">
      <c r="A6" t="str">
        <f t="shared" si="0"/>
        <v>insert into TipoOperacion(id_operacion, descripcion) values (, '');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43B4-50BE-4C04-90D0-B304BF467196}">
  <dimension ref="A2:C6"/>
  <sheetViews>
    <sheetView workbookViewId="0">
      <selection activeCell="B11" sqref="B11"/>
    </sheetView>
  </sheetViews>
  <sheetFormatPr defaultColWidth="11.42578125" defaultRowHeight="15" x14ac:dyDescent="0.25"/>
  <cols>
    <col min="1" max="1" width="67.7109375" customWidth="1"/>
  </cols>
  <sheetData>
    <row r="2" spans="1:3" x14ac:dyDescent="0.25">
      <c r="A2" t="s">
        <v>126</v>
      </c>
      <c r="B2" t="s">
        <v>37</v>
      </c>
      <c r="C2" t="s">
        <v>29</v>
      </c>
    </row>
    <row r="3" spans="1:3" x14ac:dyDescent="0.25">
      <c r="A3" t="str">
        <f>CONCATENATE("insert into"," ",$A$2, "(",$B$2,", ",$C$2,") values (", B3,", '",C3,"');")</f>
        <v>insert into imueble_estados(id_estado, descripcion) values (1, 'Anulado');</v>
      </c>
      <c r="B3">
        <v>1</v>
      </c>
      <c r="C3" t="s">
        <v>122</v>
      </c>
    </row>
    <row r="4" spans="1:3" x14ac:dyDescent="0.25">
      <c r="A4" t="str">
        <f t="shared" ref="A4:A6" si="0">CONCATENATE("insert into"," ",$A$2, "(",$B$2,", ",$C$2,") values (", B4,", '",C4,"');")</f>
        <v>insert into imueble_estados(id_estado, descripcion) values (2, 'Disponible');</v>
      </c>
      <c r="B4">
        <v>2</v>
      </c>
      <c r="C4" t="s">
        <v>123</v>
      </c>
    </row>
    <row r="5" spans="1:3" x14ac:dyDescent="0.25">
      <c r="A5" t="str">
        <f t="shared" si="0"/>
        <v>insert into imueble_estados(id_estado, descripcion) values (3, 'Alquilado');</v>
      </c>
      <c r="B5">
        <v>3</v>
      </c>
      <c r="C5" t="s">
        <v>124</v>
      </c>
    </row>
    <row r="6" spans="1:3" x14ac:dyDescent="0.25">
      <c r="A6" t="str">
        <f t="shared" si="0"/>
        <v>insert into imueble_estados(id_estado, descripcion) values (4, 'Vendido');</v>
      </c>
      <c r="B6">
        <v>4</v>
      </c>
      <c r="C6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Loacalizaciones</vt:lpstr>
      <vt:lpstr>Localidades</vt:lpstr>
      <vt:lpstr>Direcciones</vt:lpstr>
      <vt:lpstr>Anuncios</vt:lpstr>
      <vt:lpstr>Divisas</vt:lpstr>
      <vt:lpstr>Precios</vt:lpstr>
      <vt:lpstr>TipoInmueble</vt:lpstr>
      <vt:lpstr>TipoOperacion</vt:lpstr>
      <vt:lpstr>Estados</vt:lpstr>
      <vt:lpstr>Personas</vt:lpstr>
      <vt:lpstr>Clientes</vt:lpstr>
      <vt:lpstr>Dueño</vt:lpstr>
      <vt:lpstr>Inmueble</vt:lpstr>
      <vt:lpstr>PeriodoOcupacion</vt:lpstr>
      <vt:lpstr>contratos_finalidades</vt:lpstr>
      <vt:lpstr>contrato_estados</vt:lpstr>
      <vt:lpstr>ContratoAlquiler</vt:lpstr>
      <vt:lpstr>TipoGarantia</vt:lpstr>
      <vt:lpstr>Garante</vt:lpstr>
      <vt:lpstr>PrecioAlquiler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Atilio</dc:creator>
  <cp:lastModifiedBy>Usuario</cp:lastModifiedBy>
  <dcterms:created xsi:type="dcterms:W3CDTF">2021-05-25T00:47:52Z</dcterms:created>
  <dcterms:modified xsi:type="dcterms:W3CDTF">2021-05-25T23:10:14Z</dcterms:modified>
</cp:coreProperties>
</file>