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Blogs\K_means_clustering\"/>
    </mc:Choice>
  </mc:AlternateContent>
  <bookViews>
    <workbookView xWindow="0" yWindow="0" windowWidth="24000" windowHeight="9060" activeTab="1"/>
  </bookViews>
  <sheets>
    <sheet name="K-Means_OD_ds" sheetId="1" r:id="rId1"/>
    <sheet name="Iterations" sheetId="3" r:id="rId2"/>
  </sheets>
  <definedNames>
    <definedName name="_xlnm._FilterDatabase" localSheetId="1" hidden="1">Iterations!$R$1:$T$25</definedName>
    <definedName name="_xlnm._FilterDatabase" localSheetId="0" hidden="1">'K-Means_OD_ds'!$A$1:$J$1</definedName>
  </definedNames>
  <calcPr calcId="171027"/>
</workbook>
</file>

<file path=xl/calcChain.xml><?xml version="1.0" encoding="utf-8"?>
<calcChain xmlns="http://schemas.openxmlformats.org/spreadsheetml/2006/main">
  <c r="R25" i="3" l="1"/>
  <c r="S28" i="3"/>
  <c r="R28" i="3"/>
  <c r="S25" i="3"/>
  <c r="P2" i="3"/>
  <c r="P28" i="3"/>
  <c r="O28" i="3"/>
  <c r="P3" i="3" s="1"/>
  <c r="P25" i="3"/>
  <c r="O25" i="3"/>
  <c r="O4" i="3" s="1"/>
  <c r="M28" i="3"/>
  <c r="L28" i="3"/>
  <c r="M3" i="3" s="1"/>
  <c r="M25" i="3"/>
  <c r="L25" i="3"/>
  <c r="L18" i="3" s="1"/>
  <c r="M10" i="3"/>
  <c r="M15" i="3"/>
  <c r="M19" i="3"/>
  <c r="J28" i="3"/>
  <c r="I28" i="3"/>
  <c r="J6" i="3" s="1"/>
  <c r="J25" i="3"/>
  <c r="I25" i="3"/>
  <c r="I3" i="3" s="1"/>
  <c r="G8" i="3"/>
  <c r="G25" i="3"/>
  <c r="G2" i="3"/>
  <c r="G28" i="3"/>
  <c r="F28" i="3"/>
  <c r="G6" i="3" s="1"/>
  <c r="F25" i="3"/>
  <c r="F15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C17" i="3"/>
  <c r="E17" i="3" s="1"/>
  <c r="C18" i="3"/>
  <c r="E18" i="3" s="1"/>
  <c r="C19" i="3"/>
  <c r="E19" i="3" s="1"/>
  <c r="C20" i="3"/>
  <c r="E20" i="3" s="1"/>
  <c r="C21" i="3"/>
  <c r="E21" i="3" s="1"/>
  <c r="C2" i="3"/>
  <c r="E2" i="3" s="1"/>
  <c r="G7" i="3" l="1"/>
  <c r="M11" i="3"/>
  <c r="P21" i="3"/>
  <c r="S3" i="3"/>
  <c r="G16" i="3"/>
  <c r="P9" i="3"/>
  <c r="G15" i="3"/>
  <c r="M18" i="3"/>
  <c r="N18" i="3" s="1"/>
  <c r="M7" i="3"/>
  <c r="P5" i="3"/>
  <c r="I21" i="3"/>
  <c r="I13" i="3"/>
  <c r="I5" i="3"/>
  <c r="S13" i="3"/>
  <c r="I12" i="3"/>
  <c r="L4" i="3"/>
  <c r="S9" i="3"/>
  <c r="G19" i="3"/>
  <c r="G11" i="3"/>
  <c r="G3" i="3"/>
  <c r="I16" i="3"/>
  <c r="I8" i="3"/>
  <c r="L8" i="3"/>
  <c r="M14" i="3"/>
  <c r="M6" i="3"/>
  <c r="P13" i="3"/>
  <c r="S17" i="3"/>
  <c r="I20" i="3"/>
  <c r="I4" i="3"/>
  <c r="O5" i="3"/>
  <c r="Q5" i="3" s="1"/>
  <c r="G20" i="3"/>
  <c r="G12" i="3"/>
  <c r="G4" i="3"/>
  <c r="I17" i="3"/>
  <c r="I9" i="3"/>
  <c r="P17" i="3"/>
  <c r="S21" i="3"/>
  <c r="S5" i="3"/>
  <c r="G21" i="3"/>
  <c r="G17" i="3"/>
  <c r="G13" i="3"/>
  <c r="G9" i="3"/>
  <c r="G5" i="3"/>
  <c r="J2" i="3"/>
  <c r="I18" i="3"/>
  <c r="I14" i="3"/>
  <c r="I10" i="3"/>
  <c r="I6" i="3"/>
  <c r="K6" i="3" s="1"/>
  <c r="J21" i="3"/>
  <c r="J17" i="3"/>
  <c r="J13" i="3"/>
  <c r="J9" i="3"/>
  <c r="J5" i="3"/>
  <c r="K5" i="3" s="1"/>
  <c r="L19" i="3"/>
  <c r="N19" i="3" s="1"/>
  <c r="L9" i="3"/>
  <c r="M20" i="3"/>
  <c r="M16" i="3"/>
  <c r="M12" i="3"/>
  <c r="M8" i="3"/>
  <c r="L5" i="3"/>
  <c r="O2" i="3"/>
  <c r="Q2" i="3" s="1"/>
  <c r="O19" i="3"/>
  <c r="O15" i="3"/>
  <c r="O11" i="3"/>
  <c r="O7" i="3"/>
  <c r="O3" i="3"/>
  <c r="Q3" i="3" s="1"/>
  <c r="P18" i="3"/>
  <c r="P14" i="3"/>
  <c r="P10" i="3"/>
  <c r="P6" i="3"/>
  <c r="R4" i="3"/>
  <c r="S2" i="3"/>
  <c r="S18" i="3"/>
  <c r="S14" i="3"/>
  <c r="S10" i="3"/>
  <c r="S6" i="3"/>
  <c r="E16" i="3"/>
  <c r="J20" i="3"/>
  <c r="J16" i="3"/>
  <c r="K16" i="3" s="1"/>
  <c r="J12" i="3"/>
  <c r="J8" i="3"/>
  <c r="J4" i="3"/>
  <c r="K4" i="3" s="1"/>
  <c r="O18" i="3"/>
  <c r="O14" i="3"/>
  <c r="Q14" i="3" s="1"/>
  <c r="O10" i="3"/>
  <c r="O6" i="3"/>
  <c r="Q6" i="3" s="1"/>
  <c r="J19" i="3"/>
  <c r="J15" i="3"/>
  <c r="J11" i="3"/>
  <c r="J7" i="3"/>
  <c r="J3" i="3"/>
  <c r="K3" i="3" s="1"/>
  <c r="L2" i="3"/>
  <c r="L15" i="3"/>
  <c r="N15" i="3" s="1"/>
  <c r="L3" i="3"/>
  <c r="N3" i="3" s="1"/>
  <c r="O21" i="3"/>
  <c r="Q21" i="3" s="1"/>
  <c r="O17" i="3"/>
  <c r="Q17" i="3" s="1"/>
  <c r="O13" i="3"/>
  <c r="O9" i="3"/>
  <c r="Q9" i="3" s="1"/>
  <c r="P20" i="3"/>
  <c r="P16" i="3"/>
  <c r="P12" i="3"/>
  <c r="P8" i="3"/>
  <c r="P4" i="3"/>
  <c r="Q4" i="3" s="1"/>
  <c r="S20" i="3"/>
  <c r="S16" i="3"/>
  <c r="S12" i="3"/>
  <c r="S8" i="3"/>
  <c r="S4" i="3"/>
  <c r="G18" i="3"/>
  <c r="G14" i="3"/>
  <c r="G10" i="3"/>
  <c r="I2" i="3"/>
  <c r="I19" i="3"/>
  <c r="I15" i="3"/>
  <c r="I11" i="3"/>
  <c r="I7" i="3"/>
  <c r="K7" i="3" s="1"/>
  <c r="J18" i="3"/>
  <c r="J14" i="3"/>
  <c r="J10" i="3"/>
  <c r="M2" i="3"/>
  <c r="L13" i="3"/>
  <c r="M21" i="3"/>
  <c r="M17" i="3"/>
  <c r="M13" i="3"/>
  <c r="M9" i="3"/>
  <c r="N9" i="3" s="1"/>
  <c r="M4" i="3"/>
  <c r="O20" i="3"/>
  <c r="Q20" i="3" s="1"/>
  <c r="O16" i="3"/>
  <c r="Q16" i="3" s="1"/>
  <c r="O12" i="3"/>
  <c r="O8" i="3"/>
  <c r="Q8" i="3" s="1"/>
  <c r="P19" i="3"/>
  <c r="P15" i="3"/>
  <c r="P11" i="3"/>
  <c r="P7" i="3"/>
  <c r="S19" i="3"/>
  <c r="S15" i="3"/>
  <c r="S11" i="3"/>
  <c r="S7" i="3"/>
  <c r="R15" i="3"/>
  <c r="R7" i="3"/>
  <c r="T7" i="3" s="1"/>
  <c r="R2" i="3"/>
  <c r="R18" i="3"/>
  <c r="R14" i="3"/>
  <c r="R10" i="3"/>
  <c r="R6" i="3"/>
  <c r="R21" i="3"/>
  <c r="R17" i="3"/>
  <c r="T17" i="3" s="1"/>
  <c r="R13" i="3"/>
  <c r="T13" i="3" s="1"/>
  <c r="R9" i="3"/>
  <c r="T9" i="3" s="1"/>
  <c r="R5" i="3"/>
  <c r="T5" i="3" s="1"/>
  <c r="R19" i="3"/>
  <c r="T19" i="3" s="1"/>
  <c r="R11" i="3"/>
  <c r="R3" i="3"/>
  <c r="R20" i="3"/>
  <c r="R16" i="3"/>
  <c r="R12" i="3"/>
  <c r="T12" i="3" s="1"/>
  <c r="R8" i="3"/>
  <c r="Q12" i="3"/>
  <c r="M5" i="3"/>
  <c r="L21" i="3"/>
  <c r="L17" i="3"/>
  <c r="L12" i="3"/>
  <c r="L7" i="3"/>
  <c r="L20" i="3"/>
  <c r="L16" i="3"/>
  <c r="L11" i="3"/>
  <c r="N11" i="3" s="1"/>
  <c r="L14" i="3"/>
  <c r="N14" i="3" s="1"/>
  <c r="L10" i="3"/>
  <c r="N10" i="3" s="1"/>
  <c r="L6" i="3"/>
  <c r="N12" i="3"/>
  <c r="N4" i="3"/>
  <c r="H15" i="3"/>
  <c r="F21" i="3"/>
  <c r="F17" i="3"/>
  <c r="F13" i="3"/>
  <c r="F9" i="3"/>
  <c r="F5" i="3"/>
  <c r="F20" i="3"/>
  <c r="F12" i="3"/>
  <c r="H12" i="3" s="1"/>
  <c r="F4" i="3"/>
  <c r="F19" i="3"/>
  <c r="F11" i="3"/>
  <c r="F7" i="3"/>
  <c r="H7" i="3" s="1"/>
  <c r="F3" i="3"/>
  <c r="F18" i="3"/>
  <c r="H18" i="3" s="1"/>
  <c r="F14" i="3"/>
  <c r="F10" i="3"/>
  <c r="H10" i="3" s="1"/>
  <c r="F6" i="3"/>
  <c r="H6" i="3" s="1"/>
  <c r="F16" i="3"/>
  <c r="H16" i="3" s="1"/>
  <c r="F8" i="3"/>
  <c r="H8" i="3" s="1"/>
  <c r="F2" i="3"/>
  <c r="H2" i="3" s="1"/>
  <c r="T11" i="3" l="1"/>
  <c r="T16" i="3"/>
  <c r="T21" i="3"/>
  <c r="N7" i="3"/>
  <c r="N6" i="3"/>
  <c r="N5" i="3"/>
  <c r="N8" i="3"/>
  <c r="N16" i="3"/>
  <c r="K11" i="3"/>
  <c r="K20" i="3"/>
  <c r="H11" i="3"/>
  <c r="H20" i="3"/>
  <c r="K17" i="3"/>
  <c r="N17" i="3"/>
  <c r="T8" i="3"/>
  <c r="T3" i="3"/>
  <c r="K19" i="3"/>
  <c r="K21" i="3"/>
  <c r="T10" i="3"/>
  <c r="N13" i="3"/>
  <c r="K12" i="3"/>
  <c r="K9" i="3"/>
  <c r="N2" i="3"/>
  <c r="T14" i="3"/>
  <c r="Q18" i="3"/>
  <c r="K13" i="3"/>
  <c r="K10" i="3"/>
  <c r="H3" i="3"/>
  <c r="H9" i="3"/>
  <c r="N20" i="3"/>
  <c r="T6" i="3"/>
  <c r="T2" i="3"/>
  <c r="Q13" i="3"/>
  <c r="K8" i="3"/>
  <c r="Q10" i="3"/>
  <c r="K18" i="3"/>
  <c r="T20" i="3"/>
  <c r="T18" i="3"/>
  <c r="K15" i="3"/>
  <c r="T4" i="3"/>
  <c r="Q15" i="3"/>
  <c r="H5" i="3"/>
  <c r="H21" i="3"/>
  <c r="Q19" i="3"/>
  <c r="K14" i="3"/>
  <c r="Q7" i="3"/>
  <c r="H13" i="3"/>
  <c r="N21" i="3"/>
  <c r="T15" i="3"/>
  <c r="Q11" i="3"/>
  <c r="K2" i="3"/>
  <c r="H17" i="3"/>
  <c r="H4" i="3"/>
  <c r="H19" i="3"/>
  <c r="H14" i="3"/>
  <c r="U25" i="3" l="1"/>
  <c r="V28" i="3"/>
  <c r="U28" i="3"/>
  <c r="V25" i="3"/>
  <c r="U4" i="3" l="1"/>
  <c r="V3" i="3"/>
  <c r="V7" i="3"/>
  <c r="V11" i="3"/>
  <c r="V15" i="3"/>
  <c r="V19" i="3"/>
  <c r="V2" i="3"/>
  <c r="V10" i="3"/>
  <c r="V4" i="3"/>
  <c r="W4" i="3" s="1"/>
  <c r="V8" i="3"/>
  <c r="V12" i="3"/>
  <c r="V16" i="3"/>
  <c r="V20" i="3"/>
  <c r="V6" i="3"/>
  <c r="V18" i="3"/>
  <c r="V5" i="3"/>
  <c r="V9" i="3"/>
  <c r="V13" i="3"/>
  <c r="V17" i="3"/>
  <c r="V21" i="3"/>
  <c r="V14" i="3"/>
  <c r="U15" i="3"/>
  <c r="U18" i="3"/>
  <c r="W18" i="3" s="1"/>
  <c r="U21" i="3"/>
  <c r="W21" i="3" s="1"/>
  <c r="U5" i="3"/>
  <c r="U8" i="3"/>
  <c r="W8" i="3" s="1"/>
  <c r="U12" i="3"/>
  <c r="W12" i="3" s="1"/>
  <c r="U11" i="3"/>
  <c r="W11" i="3" s="1"/>
  <c r="U14" i="3"/>
  <c r="W14" i="3" s="1"/>
  <c r="U17" i="3"/>
  <c r="U20" i="3"/>
  <c r="U2" i="3"/>
  <c r="W2" i="3" s="1"/>
  <c r="U7" i="3"/>
  <c r="W7" i="3" s="1"/>
  <c r="U10" i="3"/>
  <c r="U13" i="3"/>
  <c r="W13" i="3" s="1"/>
  <c r="U16" i="3"/>
  <c r="W16" i="3" s="1"/>
  <c r="U19" i="3"/>
  <c r="W19" i="3" s="1"/>
  <c r="U3" i="3"/>
  <c r="W3" i="3" s="1"/>
  <c r="U6" i="3"/>
  <c r="W6" i="3" s="1"/>
  <c r="U9" i="3"/>
  <c r="W9" i="3" l="1"/>
  <c r="W20" i="3"/>
  <c r="W17" i="3"/>
  <c r="W15" i="3"/>
  <c r="W10" i="3"/>
  <c r="W5" i="3"/>
  <c r="Y28" i="3" l="1"/>
  <c r="Y25" i="3"/>
  <c r="Z25" i="3"/>
  <c r="Z28" i="3"/>
</calcChain>
</file>

<file path=xl/sharedStrings.xml><?xml version="1.0" encoding="utf-8"?>
<sst xmlns="http://schemas.openxmlformats.org/spreadsheetml/2006/main" count="153" uniqueCount="55">
  <si>
    <t>Student.Name</t>
  </si>
  <si>
    <t>School.Name</t>
  </si>
  <si>
    <t>Student.Gender</t>
  </si>
  <si>
    <t>Student.Age</t>
  </si>
  <si>
    <t>Total.Marks</t>
  </si>
  <si>
    <t>Total.Percentage</t>
  </si>
  <si>
    <t>PCM.Percentage</t>
  </si>
  <si>
    <t>Student.Height</t>
  </si>
  <si>
    <t>Student.Weight</t>
  </si>
  <si>
    <t>Bob</t>
  </si>
  <si>
    <t>SDF</t>
  </si>
  <si>
    <t>M</t>
  </si>
  <si>
    <t>Cathe</t>
  </si>
  <si>
    <t>F</t>
  </si>
  <si>
    <t>Aditi</t>
  </si>
  <si>
    <t>ABC</t>
  </si>
  <si>
    <t>John</t>
  </si>
  <si>
    <t>XYZ</t>
  </si>
  <si>
    <t>Raj</t>
  </si>
  <si>
    <t>Milind</t>
  </si>
  <si>
    <t>MNO</t>
  </si>
  <si>
    <t>Anna</t>
  </si>
  <si>
    <t>AB School</t>
  </si>
  <si>
    <t>Nilima</t>
  </si>
  <si>
    <t>Nikita</t>
  </si>
  <si>
    <t>Stuart</t>
  </si>
  <si>
    <t>Abhi</t>
  </si>
  <si>
    <t>Aryan</t>
  </si>
  <si>
    <t>Sophia</t>
  </si>
  <si>
    <t>Nick</t>
  </si>
  <si>
    <t>Adi</t>
  </si>
  <si>
    <t>Mohan</t>
  </si>
  <si>
    <t>Soham</t>
  </si>
  <si>
    <t>Nikhil</t>
  </si>
  <si>
    <t>Jack</t>
  </si>
  <si>
    <t>Centroids</t>
  </si>
  <si>
    <t>Marks.(Science)</t>
  </si>
  <si>
    <t>C1</t>
  </si>
  <si>
    <t>C2</t>
  </si>
  <si>
    <t>t1</t>
  </si>
  <si>
    <t>s1</t>
  </si>
  <si>
    <t>t2</t>
  </si>
  <si>
    <t>s2</t>
  </si>
  <si>
    <t>D1</t>
  </si>
  <si>
    <t>D2</t>
  </si>
  <si>
    <t>C1 or C2?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</si>
  <si>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</si>
  <si>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</si>
  <si>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</si>
  <si>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</si>
  <si>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</si>
  <si>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</si>
  <si>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</si>
  <si>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Centroid has not moved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</si>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</sst>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rgb="FFC00000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/>
      <diagonal/>
    </border>
    <border>
      <left style="hair">
        <color theme="5"/>
      </left>
      <right/>
      <top style="hair">
        <color theme="5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8" tint="-0.249977111117893"/>
      </left>
      <right style="hair">
        <color theme="8" tint="-0.249977111117893"/>
      </right>
      <top/>
      <bottom/>
      <diagonal/>
    </border>
    <border>
      <left style="hair">
        <color theme="4"/>
      </left>
      <right/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indexed="64"/>
      </bottom>
      <diagonal/>
    </border>
    <border>
      <left style="hair">
        <color theme="4"/>
      </left>
      <right style="hair">
        <color theme="4"/>
      </right>
      <top style="hair">
        <color indexed="64"/>
      </top>
      <bottom style="hair">
        <color indexed="64"/>
      </bottom>
      <diagonal/>
    </border>
    <border>
      <left style="hair">
        <color theme="4"/>
      </left>
      <right style="hair">
        <color theme="4"/>
      </right>
      <top/>
      <bottom/>
      <diagonal/>
    </border>
    <border>
      <left style="hair">
        <color theme="4"/>
      </left>
      <right style="hair">
        <color theme="4"/>
      </right>
      <top style="hair">
        <color indexed="64"/>
      </top>
      <bottom style="hair">
        <color theme="4"/>
      </bottom>
      <diagonal/>
    </border>
    <border>
      <left style="hair">
        <color indexed="64"/>
      </left>
      <right style="hair">
        <color theme="4"/>
      </right>
      <top style="hair">
        <color theme="4"/>
      </top>
      <bottom style="hair">
        <color indexed="64"/>
      </bottom>
      <diagonal/>
    </border>
    <border>
      <left style="hair">
        <color theme="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theme="4"/>
      </right>
      <top style="hair">
        <color indexed="64"/>
      </top>
      <bottom style="hair">
        <color indexed="64"/>
      </bottom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/>
      <diagonal/>
    </border>
    <border>
      <left style="hair">
        <color theme="4"/>
      </left>
      <right style="hair">
        <color indexed="64"/>
      </right>
      <top style="hair">
        <color indexed="64"/>
      </top>
      <bottom style="hair">
        <color theme="4"/>
      </bottom>
      <diagonal/>
    </border>
    <border>
      <left style="hair">
        <color indexed="64"/>
      </left>
      <right style="hair">
        <color theme="4"/>
      </right>
      <top style="hair">
        <color indexed="64"/>
      </top>
      <bottom style="hair">
        <color theme="4"/>
      </bottom>
      <diagonal/>
    </border>
    <border>
      <left style="hair">
        <color theme="4"/>
      </left>
      <right style="hair">
        <color theme="8" tint="-0.249977111117893"/>
      </right>
      <top style="hair">
        <color theme="4"/>
      </top>
      <bottom/>
      <diagonal/>
    </border>
    <border>
      <left style="hair">
        <color theme="8" tint="-0.249977111117893"/>
      </left>
      <right style="hair">
        <color theme="4"/>
      </right>
      <top style="hair">
        <color theme="4"/>
      </top>
      <bottom/>
      <diagonal/>
    </border>
    <border>
      <left/>
      <right style="hair">
        <color theme="8" tint="-0.249977111117893"/>
      </right>
      <top/>
      <bottom/>
      <diagonal/>
    </border>
    <border>
      <left style="hair">
        <color theme="4"/>
      </left>
      <right/>
      <top style="hair">
        <color theme="4"/>
      </top>
      <bottom/>
      <diagonal/>
    </border>
    <border>
      <left/>
      <right style="hair">
        <color indexed="64"/>
      </right>
      <top style="hair">
        <color theme="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/>
      <right style="hair">
        <color theme="4"/>
      </right>
      <top style="hair">
        <color theme="4"/>
      </top>
      <bottom/>
      <diagonal/>
    </border>
    <border>
      <left/>
      <right/>
      <top/>
      <bottom style="hair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8" tint="-0.249977111117893"/>
      </right>
      <top/>
      <bottom/>
      <diagonal/>
    </border>
    <border>
      <left style="hair">
        <color theme="8" tint="-0.249977111117893"/>
      </left>
      <right style="hair">
        <color theme="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0" fillId="33" borderId="0" xfId="0" applyFill="1"/>
    <xf numFmtId="0" fontId="0" fillId="33" borderId="0" xfId="0" applyFont="1" applyFill="1" applyAlignment="1">
      <alignment horizontal="center" vertical="center" wrapText="1"/>
    </xf>
    <xf numFmtId="0" fontId="0" fillId="0" borderId="10" xfId="0" applyBorder="1"/>
    <xf numFmtId="0" fontId="0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9" fillId="34" borderId="17" xfId="0" applyFont="1" applyFill="1" applyBorder="1" applyAlignment="1">
      <alignment horizontal="center" vertical="center" wrapText="1"/>
    </xf>
    <xf numFmtId="0" fontId="20" fillId="33" borderId="19" xfId="0" applyFont="1" applyFill="1" applyBorder="1" applyAlignment="1">
      <alignment horizontal="center"/>
    </xf>
    <xf numFmtId="0" fontId="20" fillId="33" borderId="19" xfId="0" applyFont="1" applyFill="1" applyBorder="1" applyAlignment="1">
      <alignment horizontal="right"/>
    </xf>
    <xf numFmtId="0" fontId="20" fillId="36" borderId="19" xfId="0" applyFont="1" applyFill="1" applyBorder="1" applyAlignment="1">
      <alignment horizontal="center"/>
    </xf>
    <xf numFmtId="1" fontId="0" fillId="36" borderId="13" xfId="0" applyNumberFormat="1" applyFill="1" applyBorder="1" applyAlignment="1">
      <alignment horizontal="center" vertical="center"/>
    </xf>
    <xf numFmtId="1" fontId="0" fillId="36" borderId="16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21" fillId="35" borderId="10" xfId="0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21" fillId="35" borderId="13" xfId="0" applyFont="1" applyFill="1" applyBorder="1" applyAlignment="1">
      <alignment horizontal="center" vertical="center" wrapText="1"/>
    </xf>
    <xf numFmtId="0" fontId="13" fillId="35" borderId="13" xfId="0" applyFont="1" applyFill="1" applyBorder="1" applyAlignment="1">
      <alignment horizontal="center" vertical="center" wrapText="1"/>
    </xf>
    <xf numFmtId="0" fontId="20" fillId="36" borderId="19" xfId="0" applyFont="1" applyFill="1" applyBorder="1" applyAlignment="1">
      <alignment horizontal="center"/>
    </xf>
    <xf numFmtId="0" fontId="20" fillId="36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8" borderId="12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8" borderId="25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38" borderId="26" xfId="0" applyFont="1" applyFill="1" applyBorder="1" applyAlignment="1">
      <alignment horizontal="center" vertical="center" wrapText="1"/>
    </xf>
    <xf numFmtId="0" fontId="0" fillId="38" borderId="27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19" fillId="34" borderId="32" xfId="0" applyFont="1" applyFill="1" applyBorder="1" applyAlignment="1">
      <alignment horizontal="center" vertical="center" wrapText="1"/>
    </xf>
    <xf numFmtId="0" fontId="19" fillId="34" borderId="33" xfId="0" applyFont="1" applyFill="1" applyBorder="1" applyAlignment="1">
      <alignment horizontal="center" vertical="center" wrapText="1"/>
    </xf>
    <xf numFmtId="1" fontId="0" fillId="0" borderId="26" xfId="0" applyNumberFormat="1" applyFont="1" applyBorder="1" applyAlignment="1">
      <alignment horizontal="center" vertical="center" wrapText="1"/>
    </xf>
    <xf numFmtId="1" fontId="0" fillId="0" borderId="27" xfId="0" applyNumberFormat="1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Font="1" applyBorder="1" applyAlignment="1">
      <alignment horizontal="center" vertical="center" wrapText="1"/>
    </xf>
    <xf numFmtId="0" fontId="19" fillId="34" borderId="34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38" borderId="36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8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 wrapText="1"/>
    </xf>
    <xf numFmtId="0" fontId="22" fillId="33" borderId="0" xfId="0" applyFont="1" applyFill="1" applyBorder="1" applyAlignment="1">
      <alignment horizontal="center" vertical="center"/>
    </xf>
    <xf numFmtId="0" fontId="21" fillId="39" borderId="16" xfId="0" applyFont="1" applyFill="1" applyBorder="1" applyAlignment="1">
      <alignment horizontal="center" vertical="center" wrapText="1"/>
    </xf>
    <xf numFmtId="0" fontId="21" fillId="39" borderId="23" xfId="0" applyFont="1" applyFill="1" applyBorder="1" applyAlignment="1">
      <alignment horizontal="center" vertical="center" wrapText="1"/>
    </xf>
    <xf numFmtId="0" fontId="21" fillId="39" borderId="39" xfId="0" applyFont="1" applyFill="1" applyBorder="1" applyAlignment="1">
      <alignment horizontal="center" vertical="center" wrapText="1"/>
    </xf>
    <xf numFmtId="0" fontId="0" fillId="33" borderId="0" xfId="0" applyFill="1" applyAlignment="1">
      <alignment wrapText="1"/>
    </xf>
    <xf numFmtId="0" fontId="22" fillId="33" borderId="40" xfId="0" applyFont="1" applyFill="1" applyBorder="1" applyAlignment="1">
      <alignment horizontal="center" vertical="center"/>
    </xf>
    <xf numFmtId="0" fontId="22" fillId="33" borderId="41" xfId="0" applyFont="1" applyFill="1" applyBorder="1" applyAlignment="1">
      <alignment horizontal="center" vertical="center"/>
    </xf>
    <xf numFmtId="0" fontId="22" fillId="33" borderId="29" xfId="0" applyFont="1" applyFill="1" applyBorder="1" applyAlignment="1">
      <alignment horizontal="center" vertical="center"/>
    </xf>
    <xf numFmtId="0" fontId="22" fillId="33" borderId="42" xfId="0" applyFont="1" applyFill="1" applyBorder="1" applyAlignment="1">
      <alignment horizontal="center" vertical="center"/>
    </xf>
    <xf numFmtId="0" fontId="22" fillId="33" borderId="43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right"/>
    </xf>
    <xf numFmtId="0" fontId="19" fillId="34" borderId="44" xfId="0" applyFont="1" applyFill="1" applyBorder="1" applyAlignment="1">
      <alignment horizontal="center" vertical="center" wrapText="1"/>
    </xf>
    <xf numFmtId="0" fontId="19" fillId="34" borderId="45" xfId="0" applyFont="1" applyFill="1" applyBorder="1" applyAlignment="1">
      <alignment horizontal="center" vertical="center" wrapText="1"/>
    </xf>
    <xf numFmtId="0" fontId="20" fillId="33" borderId="20" xfId="0" applyFont="1" applyFill="1" applyBorder="1" applyAlignment="1">
      <alignment horizontal="right"/>
    </xf>
    <xf numFmtId="0" fontId="0" fillId="37" borderId="10" xfId="0" applyFont="1" applyFill="1" applyBorder="1" applyAlignment="1">
      <alignment horizontal="center" vertical="center" wrapText="1"/>
    </xf>
    <xf numFmtId="0" fontId="0" fillId="37" borderId="11" xfId="0" applyFont="1" applyFill="1" applyBorder="1" applyAlignment="1">
      <alignment horizontal="center" vertical="center" wrapText="1"/>
    </xf>
    <xf numFmtId="0" fontId="0" fillId="37" borderId="14" xfId="0" applyFont="1" applyFill="1" applyBorder="1" applyAlignment="1">
      <alignment horizontal="center" vertical="center" wrapText="1"/>
    </xf>
    <xf numFmtId="0" fontId="0" fillId="37" borderId="15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</a:t>
            </a:r>
            <a:r>
              <a:rPr lang="en-US" sz="1200" b="1" baseline="0"/>
              <a:t> and PCM Marks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'K-Means_OD_ds'!$E$2:$E$21</c:f>
              <c:numCache>
                <c:formatCode>General</c:formatCode>
                <c:ptCount val="20"/>
                <c:pt idx="0">
                  <c:v>680</c:v>
                </c:pt>
                <c:pt idx="1">
                  <c:v>679</c:v>
                </c:pt>
                <c:pt idx="2">
                  <c:v>708</c:v>
                </c:pt>
                <c:pt idx="3">
                  <c:v>672</c:v>
                </c:pt>
                <c:pt idx="4">
                  <c:v>672</c:v>
                </c:pt>
                <c:pt idx="5">
                  <c:v>720</c:v>
                </c:pt>
                <c:pt idx="6">
                  <c:v>668</c:v>
                </c:pt>
                <c:pt idx="7">
                  <c:v>716</c:v>
                </c:pt>
                <c:pt idx="8">
                  <c:v>712</c:v>
                </c:pt>
                <c:pt idx="9">
                  <c:v>720</c:v>
                </c:pt>
                <c:pt idx="10">
                  <c:v>720</c:v>
                </c:pt>
                <c:pt idx="11">
                  <c:v>728</c:v>
                </c:pt>
                <c:pt idx="12">
                  <c:v>740</c:v>
                </c:pt>
                <c:pt idx="13">
                  <c:v>732</c:v>
                </c:pt>
                <c:pt idx="14">
                  <c:v>732</c:v>
                </c:pt>
                <c:pt idx="15">
                  <c:v>708</c:v>
                </c:pt>
                <c:pt idx="16">
                  <c:v>752</c:v>
                </c:pt>
                <c:pt idx="17">
                  <c:v>716</c:v>
                </c:pt>
                <c:pt idx="18">
                  <c:v>732</c:v>
                </c:pt>
                <c:pt idx="19">
                  <c:v>720</c:v>
                </c:pt>
              </c:numCache>
            </c:numRef>
          </c:xVal>
          <c:yVal>
            <c:numRef>
              <c:f>'K-Means_OD_ds'!$F$2:$F$21</c:f>
              <c:numCache>
                <c:formatCode>General</c:formatCode>
                <c:ptCount val="20"/>
                <c:pt idx="0">
                  <c:v>440</c:v>
                </c:pt>
                <c:pt idx="1">
                  <c:v>448</c:v>
                </c:pt>
                <c:pt idx="2">
                  <c:v>448</c:v>
                </c:pt>
                <c:pt idx="3">
                  <c:v>464</c:v>
                </c:pt>
                <c:pt idx="4">
                  <c:v>480</c:v>
                </c:pt>
                <c:pt idx="5">
                  <c:v>536</c:v>
                </c:pt>
                <c:pt idx="6">
                  <c:v>544</c:v>
                </c:pt>
                <c:pt idx="7">
                  <c:v>544</c:v>
                </c:pt>
                <c:pt idx="8">
                  <c:v>552</c:v>
                </c:pt>
                <c:pt idx="9">
                  <c:v>560</c:v>
                </c:pt>
                <c:pt idx="10">
                  <c:v>568</c:v>
                </c:pt>
                <c:pt idx="11">
                  <c:v>576</c:v>
                </c:pt>
                <c:pt idx="12">
                  <c:v>576</c:v>
                </c:pt>
                <c:pt idx="13">
                  <c:v>584</c:v>
                </c:pt>
                <c:pt idx="14">
                  <c:v>584</c:v>
                </c:pt>
                <c:pt idx="15">
                  <c:v>608</c:v>
                </c:pt>
                <c:pt idx="16">
                  <c:v>616</c:v>
                </c:pt>
                <c:pt idx="17">
                  <c:v>640</c:v>
                </c:pt>
                <c:pt idx="18">
                  <c:v>672</c:v>
                </c:pt>
                <c:pt idx="19">
                  <c:v>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B-4D48-BA55-73249EB2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41840"/>
        <c:axId val="380370240"/>
      </c:scatterChart>
      <c:valAx>
        <c:axId val="3662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0240"/>
        <c:crosses val="autoZero"/>
        <c:crossBetween val="midCat"/>
      </c:valAx>
      <c:valAx>
        <c:axId val="3803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587373</xdr:colOff>
      <xdr:row>0</xdr:row>
      <xdr:rowOff>416987</xdr:rowOff>
    </xdr:from>
    <xdr:to>
      <xdr:col>18</xdr:col>
      <xdr:colOff>264584</xdr:colOff>
      <xdr:row>12</xdr:row>
      <xdr:rowOff>16937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DFEDF-FFAC-4147-94B3-B8DA4DDAD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="90" zoomScaleNormal="90" workbookViewId="0">
      <selection activeCell="N22" sqref="N22"/>
    </sheetView>
  </sheetViews>
  <sheetFormatPr defaultRowHeight="15" x14ac:dyDescent="0.25"/>
  <cols>
    <col min="5" max="6" width="9.140625" customWidth="1"/>
    <col min="9" max="9" width="14.5703125" bestFit="1" customWidth="1"/>
    <col min="10" max="10" width="15.140625" bestFit="1" customWidth="1"/>
    <col min="11" max="41" width="9.140625" style="1"/>
  </cols>
  <sheetData>
    <row r="1" spans="1:11" ht="37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36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1" x14ac:dyDescent="0.25">
      <c r="A2" s="4" t="s">
        <v>27</v>
      </c>
      <c r="B2" s="4" t="s">
        <v>10</v>
      </c>
      <c r="C2" s="4" t="s">
        <v>11</v>
      </c>
      <c r="D2" s="4">
        <v>16</v>
      </c>
      <c r="E2" s="4">
        <v>680</v>
      </c>
      <c r="F2" s="4">
        <v>440</v>
      </c>
      <c r="G2" s="4">
        <v>85</v>
      </c>
      <c r="H2" s="4">
        <v>55.000000000000007</v>
      </c>
      <c r="I2" s="4">
        <v>167</v>
      </c>
      <c r="J2" s="4">
        <v>56</v>
      </c>
      <c r="K2" s="2"/>
    </row>
    <row r="3" spans="1:11" x14ac:dyDescent="0.25">
      <c r="A3" s="4" t="s">
        <v>12</v>
      </c>
      <c r="B3" s="4" t="s">
        <v>10</v>
      </c>
      <c r="C3" s="4" t="s">
        <v>13</v>
      </c>
      <c r="D3" s="4">
        <v>15</v>
      </c>
      <c r="E3" s="4">
        <v>679</v>
      </c>
      <c r="F3" s="4">
        <v>448</v>
      </c>
      <c r="G3" s="4">
        <v>85</v>
      </c>
      <c r="H3" s="4">
        <v>56.000000000000007</v>
      </c>
      <c r="I3" s="4">
        <v>170</v>
      </c>
      <c r="J3" s="4">
        <v>56</v>
      </c>
      <c r="K3" s="2"/>
    </row>
    <row r="4" spans="1:11" x14ac:dyDescent="0.25">
      <c r="A4" s="4" t="s">
        <v>28</v>
      </c>
      <c r="B4" s="4" t="s">
        <v>15</v>
      </c>
      <c r="C4" s="4" t="s">
        <v>13</v>
      </c>
      <c r="D4" s="4">
        <v>15</v>
      </c>
      <c r="E4" s="4">
        <v>708</v>
      </c>
      <c r="F4" s="4">
        <v>448</v>
      </c>
      <c r="G4" s="4">
        <v>88.5</v>
      </c>
      <c r="H4" s="4">
        <v>56.000000000000007</v>
      </c>
      <c r="I4" s="4">
        <v>177</v>
      </c>
      <c r="J4" s="4">
        <v>56</v>
      </c>
      <c r="K4" s="2"/>
    </row>
    <row r="5" spans="1:11" ht="30" x14ac:dyDescent="0.25">
      <c r="A5" s="4" t="s">
        <v>31</v>
      </c>
      <c r="B5" s="4" t="s">
        <v>22</v>
      </c>
      <c r="C5" s="4" t="s">
        <v>11</v>
      </c>
      <c r="D5" s="4">
        <v>17</v>
      </c>
      <c r="E5" s="4">
        <v>672</v>
      </c>
      <c r="F5" s="4">
        <v>464</v>
      </c>
      <c r="G5" s="4">
        <v>84</v>
      </c>
      <c r="H5" s="4">
        <v>57.999999999999993</v>
      </c>
      <c r="I5" s="4">
        <v>168</v>
      </c>
      <c r="J5" s="4">
        <v>58</v>
      </c>
      <c r="K5" s="2"/>
    </row>
    <row r="6" spans="1:11" x14ac:dyDescent="0.25">
      <c r="A6" s="4" t="s">
        <v>14</v>
      </c>
      <c r="B6" s="4" t="s">
        <v>15</v>
      </c>
      <c r="C6" s="4" t="s">
        <v>13</v>
      </c>
      <c r="D6" s="4">
        <v>17</v>
      </c>
      <c r="E6" s="4">
        <v>672</v>
      </c>
      <c r="F6" s="4">
        <v>480</v>
      </c>
      <c r="G6" s="4">
        <v>84</v>
      </c>
      <c r="H6" s="4">
        <v>60</v>
      </c>
      <c r="I6" s="4">
        <v>168</v>
      </c>
      <c r="J6" s="4">
        <v>60</v>
      </c>
      <c r="K6" s="2"/>
    </row>
    <row r="7" spans="1:11" x14ac:dyDescent="0.25">
      <c r="A7" s="4" t="s">
        <v>26</v>
      </c>
      <c r="B7" s="4" t="s">
        <v>10</v>
      </c>
      <c r="C7" s="4" t="s">
        <v>11</v>
      </c>
      <c r="D7" s="4">
        <v>17</v>
      </c>
      <c r="E7" s="4">
        <v>720</v>
      </c>
      <c r="F7" s="4">
        <v>536</v>
      </c>
      <c r="G7" s="4">
        <v>90</v>
      </c>
      <c r="H7" s="4">
        <v>67</v>
      </c>
      <c r="I7" s="4">
        <v>180</v>
      </c>
      <c r="J7" s="4">
        <v>67</v>
      </c>
      <c r="K7" s="2"/>
    </row>
    <row r="8" spans="1:11" x14ac:dyDescent="0.25">
      <c r="A8" s="4" t="s">
        <v>32</v>
      </c>
      <c r="B8" s="4" t="s">
        <v>17</v>
      </c>
      <c r="C8" s="4" t="s">
        <v>11</v>
      </c>
      <c r="D8" s="4">
        <v>17</v>
      </c>
      <c r="E8" s="4">
        <v>668</v>
      </c>
      <c r="F8" s="4">
        <v>544</v>
      </c>
      <c r="G8" s="4">
        <v>83.5</v>
      </c>
      <c r="H8" s="4">
        <v>68</v>
      </c>
      <c r="I8" s="4">
        <v>167</v>
      </c>
      <c r="J8" s="4">
        <v>68</v>
      </c>
      <c r="K8" s="2"/>
    </row>
    <row r="9" spans="1:11" x14ac:dyDescent="0.25">
      <c r="A9" s="4" t="s">
        <v>16</v>
      </c>
      <c r="B9" s="4" t="s">
        <v>17</v>
      </c>
      <c r="C9" s="4" t="s">
        <v>11</v>
      </c>
      <c r="D9" s="4">
        <v>16</v>
      </c>
      <c r="E9" s="4">
        <v>716</v>
      </c>
      <c r="F9" s="4">
        <v>544</v>
      </c>
      <c r="G9" s="4">
        <v>89.5</v>
      </c>
      <c r="H9" s="4">
        <v>68</v>
      </c>
      <c r="I9" s="4">
        <v>179</v>
      </c>
      <c r="J9" s="4">
        <v>68</v>
      </c>
      <c r="K9" s="2"/>
    </row>
    <row r="10" spans="1:11" x14ac:dyDescent="0.25">
      <c r="A10" s="4" t="s">
        <v>34</v>
      </c>
      <c r="B10" s="4" t="s">
        <v>17</v>
      </c>
      <c r="C10" s="4" t="s">
        <v>11</v>
      </c>
      <c r="D10" s="4">
        <v>15</v>
      </c>
      <c r="E10" s="4">
        <v>712</v>
      </c>
      <c r="F10" s="4">
        <v>552</v>
      </c>
      <c r="G10" s="4">
        <v>89</v>
      </c>
      <c r="H10" s="4">
        <v>69</v>
      </c>
      <c r="I10" s="4">
        <v>178</v>
      </c>
      <c r="J10" s="4">
        <v>69</v>
      </c>
      <c r="K10" s="2"/>
    </row>
    <row r="11" spans="1:11" x14ac:dyDescent="0.25">
      <c r="A11" s="4" t="s">
        <v>23</v>
      </c>
      <c r="B11" s="4" t="s">
        <v>17</v>
      </c>
      <c r="C11" s="4" t="s">
        <v>13</v>
      </c>
      <c r="D11" s="4">
        <v>17</v>
      </c>
      <c r="E11" s="4">
        <v>720</v>
      </c>
      <c r="F11" s="4">
        <v>560</v>
      </c>
      <c r="G11" s="4">
        <v>90</v>
      </c>
      <c r="H11" s="4">
        <v>70</v>
      </c>
      <c r="I11" s="4">
        <v>175</v>
      </c>
      <c r="J11" s="4">
        <v>79</v>
      </c>
      <c r="K11" s="2"/>
    </row>
    <row r="12" spans="1:11" ht="30" x14ac:dyDescent="0.25">
      <c r="A12" s="4" t="s">
        <v>21</v>
      </c>
      <c r="B12" s="4" t="s">
        <v>22</v>
      </c>
      <c r="C12" s="4" t="s">
        <v>13</v>
      </c>
      <c r="D12" s="4">
        <v>15</v>
      </c>
      <c r="E12" s="4">
        <v>720</v>
      </c>
      <c r="F12" s="4">
        <v>568</v>
      </c>
      <c r="G12" s="4">
        <v>90</v>
      </c>
      <c r="H12" s="4">
        <v>71</v>
      </c>
      <c r="I12" s="4">
        <v>180</v>
      </c>
      <c r="J12" s="4">
        <v>71</v>
      </c>
      <c r="K12" s="2"/>
    </row>
    <row r="13" spans="1:11" x14ac:dyDescent="0.25">
      <c r="A13" s="4" t="s">
        <v>18</v>
      </c>
      <c r="B13" s="4" t="s">
        <v>10</v>
      </c>
      <c r="C13" s="4" t="s">
        <v>11</v>
      </c>
      <c r="D13" s="4">
        <v>17</v>
      </c>
      <c r="E13" s="4">
        <v>728</v>
      </c>
      <c r="F13" s="4">
        <v>576</v>
      </c>
      <c r="G13" s="4">
        <v>91</v>
      </c>
      <c r="H13" s="4">
        <v>72</v>
      </c>
      <c r="I13" s="4">
        <v>182</v>
      </c>
      <c r="J13" s="4">
        <v>61</v>
      </c>
      <c r="K13" s="2"/>
    </row>
    <row r="14" spans="1:11" x14ac:dyDescent="0.25">
      <c r="A14" s="4" t="s">
        <v>9</v>
      </c>
      <c r="B14" s="4" t="s">
        <v>10</v>
      </c>
      <c r="C14" s="4" t="s">
        <v>11</v>
      </c>
      <c r="D14" s="4">
        <v>17</v>
      </c>
      <c r="E14" s="4">
        <v>740</v>
      </c>
      <c r="F14" s="4">
        <v>576</v>
      </c>
      <c r="G14" s="4">
        <v>92.5</v>
      </c>
      <c r="H14" s="4">
        <v>72</v>
      </c>
      <c r="I14" s="4">
        <v>185</v>
      </c>
      <c r="J14" s="4">
        <v>80</v>
      </c>
      <c r="K14" s="2"/>
    </row>
    <row r="15" spans="1:11" x14ac:dyDescent="0.25">
      <c r="A15" s="4" t="s">
        <v>30</v>
      </c>
      <c r="B15" s="4" t="s">
        <v>20</v>
      </c>
      <c r="C15" s="4" t="s">
        <v>11</v>
      </c>
      <c r="D15" s="4">
        <v>18</v>
      </c>
      <c r="E15" s="4">
        <v>732</v>
      </c>
      <c r="F15" s="4">
        <v>584</v>
      </c>
      <c r="G15" s="4">
        <v>91.5</v>
      </c>
      <c r="H15" s="4">
        <v>73</v>
      </c>
      <c r="I15" s="4">
        <v>188</v>
      </c>
      <c r="J15" s="4">
        <v>84</v>
      </c>
      <c r="K15" s="2"/>
    </row>
    <row r="16" spans="1:11" x14ac:dyDescent="0.25">
      <c r="A16" s="4" t="s">
        <v>33</v>
      </c>
      <c r="B16" s="4" t="s">
        <v>10</v>
      </c>
      <c r="C16" s="4" t="s">
        <v>11</v>
      </c>
      <c r="D16" s="4">
        <v>18</v>
      </c>
      <c r="E16" s="4">
        <v>732</v>
      </c>
      <c r="F16" s="4">
        <v>584</v>
      </c>
      <c r="G16" s="4">
        <v>91.5</v>
      </c>
      <c r="H16" s="4">
        <v>73</v>
      </c>
      <c r="I16" s="4">
        <v>183</v>
      </c>
      <c r="J16" s="4">
        <v>75</v>
      </c>
      <c r="K16" s="2"/>
    </row>
    <row r="17" spans="1:11" x14ac:dyDescent="0.25">
      <c r="A17" s="4" t="s">
        <v>18</v>
      </c>
      <c r="B17" s="4" t="s">
        <v>20</v>
      </c>
      <c r="C17" s="4" t="s">
        <v>11</v>
      </c>
      <c r="D17" s="4">
        <v>17</v>
      </c>
      <c r="E17" s="4">
        <v>708</v>
      </c>
      <c r="F17" s="4">
        <v>608</v>
      </c>
      <c r="G17" s="4">
        <v>88.5</v>
      </c>
      <c r="H17" s="4">
        <v>76</v>
      </c>
      <c r="I17" s="4">
        <v>177</v>
      </c>
      <c r="J17" s="4">
        <v>76</v>
      </c>
      <c r="K17" s="2"/>
    </row>
    <row r="18" spans="1:11" x14ac:dyDescent="0.25">
      <c r="A18" s="4" t="s">
        <v>19</v>
      </c>
      <c r="B18" s="4" t="s">
        <v>20</v>
      </c>
      <c r="C18" s="4" t="s">
        <v>11</v>
      </c>
      <c r="D18" s="4">
        <v>17</v>
      </c>
      <c r="E18" s="4">
        <v>752</v>
      </c>
      <c r="F18" s="4">
        <v>616</v>
      </c>
      <c r="G18" s="4">
        <v>94</v>
      </c>
      <c r="H18" s="4">
        <v>77</v>
      </c>
      <c r="I18" s="4">
        <v>188</v>
      </c>
      <c r="J18" s="4">
        <v>77</v>
      </c>
      <c r="K18" s="2"/>
    </row>
    <row r="19" spans="1:11" x14ac:dyDescent="0.25">
      <c r="A19" s="4" t="s">
        <v>29</v>
      </c>
      <c r="B19" s="4" t="s">
        <v>20</v>
      </c>
      <c r="C19" s="4" t="s">
        <v>11</v>
      </c>
      <c r="D19" s="4">
        <v>18</v>
      </c>
      <c r="E19" s="4">
        <v>716</v>
      </c>
      <c r="F19" s="4">
        <v>640</v>
      </c>
      <c r="G19" s="4">
        <v>89.5</v>
      </c>
      <c r="H19" s="4">
        <v>80</v>
      </c>
      <c r="I19" s="4">
        <v>179</v>
      </c>
      <c r="J19" s="4">
        <v>80</v>
      </c>
      <c r="K19" s="2"/>
    </row>
    <row r="20" spans="1:11" x14ac:dyDescent="0.25">
      <c r="A20" s="4" t="s">
        <v>24</v>
      </c>
      <c r="B20" s="4" t="s">
        <v>17</v>
      </c>
      <c r="C20" s="4" t="s">
        <v>13</v>
      </c>
      <c r="D20" s="4">
        <v>18</v>
      </c>
      <c r="E20" s="4">
        <v>732</v>
      </c>
      <c r="F20" s="4">
        <v>672</v>
      </c>
      <c r="G20" s="4">
        <v>91.5</v>
      </c>
      <c r="H20" s="4">
        <v>84</v>
      </c>
      <c r="I20" s="4">
        <v>183</v>
      </c>
      <c r="J20" s="4">
        <v>84</v>
      </c>
      <c r="K20" s="2"/>
    </row>
    <row r="21" spans="1:11" x14ac:dyDescent="0.25">
      <c r="A21" s="4" t="s">
        <v>25</v>
      </c>
      <c r="B21" s="4" t="s">
        <v>10</v>
      </c>
      <c r="C21" s="4" t="s">
        <v>11</v>
      </c>
      <c r="D21" s="4">
        <v>17</v>
      </c>
      <c r="E21" s="4">
        <v>720</v>
      </c>
      <c r="F21" s="4">
        <v>704</v>
      </c>
      <c r="G21" s="4">
        <v>90</v>
      </c>
      <c r="H21" s="4">
        <v>88</v>
      </c>
      <c r="I21" s="4">
        <v>187</v>
      </c>
      <c r="J21" s="4">
        <v>89</v>
      </c>
      <c r="K21" s="2"/>
    </row>
    <row r="26" spans="1:11" x14ac:dyDescent="0.25">
      <c r="G2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6"/>
  <sheetViews>
    <sheetView tabSelected="1" zoomScale="90" zoomScaleNormal="90" workbookViewId="0">
      <selection activeCell="AC12" sqref="AC12"/>
    </sheetView>
  </sheetViews>
  <sheetFormatPr defaultRowHeight="15" x14ac:dyDescent="0.25"/>
  <cols>
    <col min="1" max="1" width="10.5703125" customWidth="1"/>
    <col min="2" max="2" width="13.28515625" customWidth="1"/>
    <col min="3" max="3" width="6.85546875" customWidth="1"/>
    <col min="4" max="4" width="7.7109375" customWidth="1"/>
    <col min="5" max="5" width="6" customWidth="1"/>
    <col min="6" max="7" width="8.85546875" customWidth="1"/>
    <col min="8" max="8" width="5.7109375" customWidth="1"/>
    <col min="9" max="9" width="6.7109375" customWidth="1"/>
    <col min="10" max="10" width="7.7109375" customWidth="1"/>
    <col min="11" max="11" width="6.7109375" customWidth="1"/>
    <col min="12" max="12" width="6.5703125" customWidth="1"/>
    <col min="13" max="13" width="6.7109375" customWidth="1"/>
    <col min="14" max="14" width="6.140625" customWidth="1"/>
    <col min="15" max="15" width="7.42578125" customWidth="1"/>
    <col min="16" max="16" width="7.140625" customWidth="1"/>
    <col min="17" max="17" width="7.42578125" customWidth="1"/>
    <col min="18" max="18" width="6.85546875" customWidth="1"/>
    <col min="19" max="19" width="6.42578125" customWidth="1"/>
    <col min="20" max="20" width="5.5703125" customWidth="1"/>
    <col min="21" max="21" width="6.42578125" customWidth="1"/>
    <col min="22" max="22" width="6.140625" customWidth="1"/>
    <col min="23" max="23" width="6" customWidth="1"/>
    <col min="28" max="28" width="12.5703125" customWidth="1"/>
    <col min="29" max="29" width="4.42578125" customWidth="1"/>
  </cols>
  <sheetData>
    <row r="1" spans="1:58" s="16" customFormat="1" ht="28.5" customHeight="1" x14ac:dyDescent="0.25">
      <c r="A1" s="17" t="s">
        <v>4</v>
      </c>
      <c r="B1" s="18" t="s">
        <v>36</v>
      </c>
      <c r="C1" s="19" t="s">
        <v>43</v>
      </c>
      <c r="D1" s="19" t="s">
        <v>44</v>
      </c>
      <c r="E1" s="19" t="s">
        <v>45</v>
      </c>
      <c r="F1" s="20" t="s">
        <v>43</v>
      </c>
      <c r="G1" s="20" t="s">
        <v>44</v>
      </c>
      <c r="H1" s="20" t="s">
        <v>45</v>
      </c>
      <c r="I1" s="19" t="s">
        <v>43</v>
      </c>
      <c r="J1" s="19" t="s">
        <v>44</v>
      </c>
      <c r="K1" s="19" t="s">
        <v>45</v>
      </c>
      <c r="L1" s="20" t="s">
        <v>43</v>
      </c>
      <c r="M1" s="20" t="s">
        <v>44</v>
      </c>
      <c r="N1" s="20" t="s">
        <v>45</v>
      </c>
      <c r="O1" s="19" t="s">
        <v>43</v>
      </c>
      <c r="P1" s="19" t="s">
        <v>44</v>
      </c>
      <c r="Q1" s="19" t="s">
        <v>45</v>
      </c>
      <c r="R1" s="20" t="s">
        <v>43</v>
      </c>
      <c r="S1" s="20" t="s">
        <v>44</v>
      </c>
      <c r="T1" s="20" t="s">
        <v>45</v>
      </c>
      <c r="U1" s="19" t="s">
        <v>43</v>
      </c>
      <c r="V1" s="19" t="s">
        <v>44</v>
      </c>
      <c r="W1" s="19" t="s">
        <v>45</v>
      </c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</row>
    <row r="2" spans="1:58" x14ac:dyDescent="0.25">
      <c r="A2" s="67">
        <v>680</v>
      </c>
      <c r="B2" s="68">
        <v>440</v>
      </c>
      <c r="C2" s="12">
        <f t="shared" ref="C2:C21" si="0">SQRT((A2-$C$25)^2+(B2-$D$25)^2)</f>
        <v>0</v>
      </c>
      <c r="D2" s="12">
        <f t="shared" ref="D2:D21" si="1">SQRT((A2-$C$28)^2+(B2-$D$28)^2)</f>
        <v>267.01310829245818</v>
      </c>
      <c r="E2" s="12">
        <f>IF(C2&lt;D2,1,2)</f>
        <v>1</v>
      </c>
      <c r="F2" s="14">
        <f>SQRT((A2-$F$25)^2+(B2-$G$25)^2)</f>
        <v>69.740072311049488</v>
      </c>
      <c r="G2" s="14">
        <f>SQRT((A2-$F$28)^2+(B2-$G$28)^2)</f>
        <v>184.37749789059151</v>
      </c>
      <c r="H2" s="14">
        <f>IF(F2&lt;G2,1,2)</f>
        <v>1</v>
      </c>
      <c r="I2" s="12">
        <f>SQRT((A2-$I$25)^2+(B2-$J$25)^2)</f>
        <v>63.329692877827888</v>
      </c>
      <c r="J2" s="12">
        <f>SQRT((A2-$I$28)^2+(B2-$J$28)^2)</f>
        <v>179.34280024578624</v>
      </c>
      <c r="K2" s="12">
        <f>IF(I2&lt;J2,1,2)</f>
        <v>1</v>
      </c>
      <c r="L2" s="14">
        <f>SQRT((A2-$L$25)^2+(B2-$M$25)^2)</f>
        <v>56.378898950880355</v>
      </c>
      <c r="M2" s="14">
        <f>SQRT((A2-$L$28)^2+(B2-$M$28)^2)</f>
        <v>174.52424113515477</v>
      </c>
      <c r="N2" s="14">
        <f>IF(L2&lt;M2,1,2)</f>
        <v>1</v>
      </c>
      <c r="O2" s="12">
        <f>SQRT((A2-$O$25)^2+(B2-$P$25)^2)</f>
        <v>48.906958860677484</v>
      </c>
      <c r="P2" s="12">
        <f>SQRT((A2-$O$28)^2+(B2-$P$28)^2)</f>
        <v>169.68729409645789</v>
      </c>
      <c r="Q2" s="12">
        <f>IF(O2&lt;P2,1,2)</f>
        <v>1</v>
      </c>
      <c r="R2" s="14">
        <f t="shared" ref="R2:R21" si="2">SQRT(($A2-$R$25)^2+($B2-$S$25)^2)</f>
        <v>40.386146341617327</v>
      </c>
      <c r="S2" s="14">
        <f t="shared" ref="S2:S21" si="3">SQRT(($A2-$R$28)^2+($B2-$S$28)^2)</f>
        <v>165.08631416401647</v>
      </c>
      <c r="T2" s="14">
        <f t="shared" ref="T2:T21" si="4">IF(R2&lt;S2,1,2)</f>
        <v>1</v>
      </c>
      <c r="U2" s="12">
        <f>SQRT(($A2-$U$25)^2+($B2-$V$25)^2)</f>
        <v>30.667119561873157</v>
      </c>
      <c r="V2" s="12">
        <f>SQRT(($A2-$U$28)^2+($B2-$V$28)^2)</f>
        <v>160.67434424312799</v>
      </c>
      <c r="W2" s="12">
        <f t="shared" ref="W2:W21" si="5">IF(U2&lt;V2,1,2)</f>
        <v>1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58" x14ac:dyDescent="0.25">
      <c r="A3" s="67">
        <v>679</v>
      </c>
      <c r="B3" s="68">
        <v>448</v>
      </c>
      <c r="C3" s="12">
        <f t="shared" si="0"/>
        <v>8.0622577482985491</v>
      </c>
      <c r="D3" s="12">
        <f t="shared" si="1"/>
        <v>259.26241532470533</v>
      </c>
      <c r="E3" s="12">
        <f t="shared" ref="E3:E21" si="6">IF(C3&lt;D3,1,2)</f>
        <v>1</v>
      </c>
      <c r="F3" s="14">
        <f t="shared" ref="F3:F21" si="7">SQRT((A3-$F$25)^2+(B3-$G$25)^2)</f>
        <v>62.293626221055661</v>
      </c>
      <c r="G3" s="14">
        <f t="shared" ref="G3:G21" si="8">SQRT((A3-$F$28)^2+(B3-$G$28)^2)</f>
        <v>176.95591276283596</v>
      </c>
      <c r="H3" s="14">
        <f t="shared" ref="H3:H21" si="9">IF(F3&lt;G3,1,2)</f>
        <v>1</v>
      </c>
      <c r="I3" s="12">
        <f t="shared" ref="I3:I21" si="10">SQRT((A3-$I$25)^2+(B3-$J$25)^2)</f>
        <v>55.852036668325745</v>
      </c>
      <c r="J3" s="12">
        <f t="shared" ref="J3:J21" si="11">SQRT((A3-$I$28)^2+(B3-$J$28)^2)</f>
        <v>171.93033472892441</v>
      </c>
      <c r="K3" s="12">
        <f t="shared" ref="K3:K21" si="12">IF(I3&lt;J3,1,2)</f>
        <v>1</v>
      </c>
      <c r="L3" s="14">
        <f t="shared" ref="L3:L21" si="13">SQRT((A3-$L$25)^2+(B3-$M$25)^2)</f>
        <v>48.842402141106646</v>
      </c>
      <c r="M3" s="14">
        <f t="shared" ref="M3:M21" si="14">SQRT((A3-$L$28)^2+(B3-$M$28)^2)</f>
        <v>167.12347590433581</v>
      </c>
      <c r="N3" s="14">
        <f t="shared" ref="N3:N21" si="15">IF(L3&lt;M3,1,2)</f>
        <v>1</v>
      </c>
      <c r="O3" s="12">
        <f t="shared" ref="O3:O21" si="16">SQRT((A3-$O$25)^2+(B3-$P$25)^2)</f>
        <v>41.323608567016507</v>
      </c>
      <c r="P3" s="12">
        <f t="shared" ref="P3:P21" si="17">SQRT((A3-$O$28)^2+(B3-$P$28)^2)</f>
        <v>162.28815250795253</v>
      </c>
      <c r="Q3" s="12">
        <f t="shared" ref="Q3:Q21" si="18">IF(O3&lt;P3,1,2)</f>
        <v>1</v>
      </c>
      <c r="R3" s="14">
        <f t="shared" si="2"/>
        <v>32.667777296127561</v>
      </c>
      <c r="S3" s="14">
        <f t="shared" si="3"/>
        <v>157.69795487074074</v>
      </c>
      <c r="T3" s="14">
        <f t="shared" si="4"/>
        <v>1</v>
      </c>
      <c r="U3" s="12">
        <f t="shared" ref="U3:U21" si="19">SQRT(($A3-$U$25)^2+($B3-$V$25)^2)</f>
        <v>22.681980121281807</v>
      </c>
      <c r="V3" s="12">
        <f t="shared" ref="V3:V21" si="20">SQRT(($A3-$U$28)^2+($B3-$V$28)^2)</f>
        <v>153.3048849681642</v>
      </c>
      <c r="W3" s="12">
        <f t="shared" si="5"/>
        <v>1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58" x14ac:dyDescent="0.25">
      <c r="A4" s="67">
        <v>708</v>
      </c>
      <c r="B4" s="68">
        <v>448</v>
      </c>
      <c r="C4" s="12">
        <f t="shared" si="0"/>
        <v>29.120439557122072</v>
      </c>
      <c r="D4" s="12">
        <f t="shared" si="1"/>
        <v>256.28109567426156</v>
      </c>
      <c r="E4" s="12">
        <f t="shared" si="6"/>
        <v>1</v>
      </c>
      <c r="F4" s="14">
        <f t="shared" si="7"/>
        <v>60.642360341337259</v>
      </c>
      <c r="G4" s="14">
        <f t="shared" si="8"/>
        <v>171.05800041556915</v>
      </c>
      <c r="H4" s="14">
        <f t="shared" si="9"/>
        <v>1</v>
      </c>
      <c r="I4" s="12">
        <f t="shared" si="10"/>
        <v>55.225447033048098</v>
      </c>
      <c r="J4" s="12">
        <f t="shared" si="11"/>
        <v>166.00915637397833</v>
      </c>
      <c r="K4" s="12">
        <f t="shared" si="12"/>
        <v>1</v>
      </c>
      <c r="L4" s="14">
        <f t="shared" si="13"/>
        <v>49.789805094597646</v>
      </c>
      <c r="M4" s="14">
        <f t="shared" si="14"/>
        <v>161.1565636780858</v>
      </c>
      <c r="N4" s="14">
        <f t="shared" si="15"/>
        <v>1</v>
      </c>
      <c r="O4" s="12">
        <f t="shared" si="16"/>
        <v>44.123583546670368</v>
      </c>
      <c r="P4" s="12">
        <f t="shared" si="17"/>
        <v>156.37277398717609</v>
      </c>
      <c r="Q4" s="12">
        <f t="shared" si="18"/>
        <v>1</v>
      </c>
      <c r="R4" s="14">
        <f t="shared" si="2"/>
        <v>39.077369618828378</v>
      </c>
      <c r="S4" s="14">
        <f t="shared" si="3"/>
        <v>151.75065190973504</v>
      </c>
      <c r="T4" s="14">
        <f t="shared" si="4"/>
        <v>1</v>
      </c>
      <c r="U4" s="12">
        <f t="shared" si="19"/>
        <v>36.154375791719701</v>
      </c>
      <c r="V4" s="12">
        <f t="shared" si="20"/>
        <v>147.25377234348792</v>
      </c>
      <c r="W4" s="12">
        <f t="shared" si="5"/>
        <v>1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67">
        <v>672</v>
      </c>
      <c r="B5" s="68">
        <v>464</v>
      </c>
      <c r="C5" s="12">
        <f t="shared" si="0"/>
        <v>25.298221281347036</v>
      </c>
      <c r="D5" s="12">
        <f t="shared" si="1"/>
        <v>244.75293665245368</v>
      </c>
      <c r="E5" s="12">
        <f t="shared" si="6"/>
        <v>1</v>
      </c>
      <c r="F5" s="14">
        <f t="shared" si="7"/>
        <v>50.29047853624936</v>
      </c>
      <c r="G5" s="14">
        <f t="shared" si="8"/>
        <v>163.96325996174866</v>
      </c>
      <c r="H5" s="14">
        <f t="shared" si="9"/>
        <v>1</v>
      </c>
      <c r="I5" s="12">
        <f t="shared" si="10"/>
        <v>43.920951720107382</v>
      </c>
      <c r="J5" s="12">
        <f t="shared" si="11"/>
        <v>158.98880463730768</v>
      </c>
      <c r="K5" s="12">
        <f t="shared" si="12"/>
        <v>1</v>
      </c>
      <c r="L5" s="14">
        <f t="shared" si="13"/>
        <v>36.925182948801606</v>
      </c>
      <c r="M5" s="14">
        <f t="shared" si="14"/>
        <v>154.24355539264934</v>
      </c>
      <c r="N5" s="14">
        <f t="shared" si="15"/>
        <v>1</v>
      </c>
      <c r="O5" s="12">
        <f t="shared" si="16"/>
        <v>29.629219108845916</v>
      </c>
      <c r="P5" s="12">
        <f t="shared" si="17"/>
        <v>149.43151534324272</v>
      </c>
      <c r="Q5" s="12">
        <f t="shared" si="18"/>
        <v>1</v>
      </c>
      <c r="R5" s="14">
        <f t="shared" si="2"/>
        <v>20.980554651137975</v>
      </c>
      <c r="S5" s="14">
        <f t="shared" si="3"/>
        <v>144.90086388641572</v>
      </c>
      <c r="T5" s="14">
        <f t="shared" si="4"/>
        <v>1</v>
      </c>
      <c r="U5" s="12">
        <f t="shared" si="19"/>
        <v>10.286182749473022</v>
      </c>
      <c r="V5" s="12">
        <f t="shared" si="20"/>
        <v>140.59959067493475</v>
      </c>
      <c r="W5" s="12">
        <f t="shared" si="5"/>
        <v>1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67">
        <v>672</v>
      </c>
      <c r="B6" s="68">
        <v>480</v>
      </c>
      <c r="C6" s="12">
        <f t="shared" si="0"/>
        <v>40.792156108742276</v>
      </c>
      <c r="D6" s="12">
        <f t="shared" si="1"/>
        <v>229.08513701242165</v>
      </c>
      <c r="E6" s="12">
        <f t="shared" si="6"/>
        <v>1</v>
      </c>
      <c r="F6" s="14">
        <f t="shared" si="7"/>
        <v>37.266185678726522</v>
      </c>
      <c r="G6" s="14">
        <f t="shared" si="8"/>
        <v>149.06059750448836</v>
      </c>
      <c r="H6" s="14">
        <f t="shared" si="9"/>
        <v>1</v>
      </c>
      <c r="I6" s="12">
        <f t="shared" si="10"/>
        <v>31.334485794408739</v>
      </c>
      <c r="J6" s="12">
        <f t="shared" si="11"/>
        <v>144.12439071857335</v>
      </c>
      <c r="K6" s="12">
        <f t="shared" si="12"/>
        <v>1</v>
      </c>
      <c r="L6" s="14">
        <f t="shared" si="13"/>
        <v>24.978262154259529</v>
      </c>
      <c r="M6" s="14">
        <f t="shared" si="14"/>
        <v>139.42408106265319</v>
      </c>
      <c r="N6" s="14">
        <f t="shared" si="15"/>
        <v>1</v>
      </c>
      <c r="O6" s="12">
        <f t="shared" si="16"/>
        <v>19.128267694697289</v>
      </c>
      <c r="P6" s="12">
        <f t="shared" si="17"/>
        <v>134.63696041990519</v>
      </c>
      <c r="Q6" s="12">
        <f t="shared" si="18"/>
        <v>1</v>
      </c>
      <c r="R6" s="14">
        <f t="shared" si="2"/>
        <v>13.571428571428555</v>
      </c>
      <c r="S6" s="14">
        <f t="shared" si="3"/>
        <v>130.15239133574994</v>
      </c>
      <c r="T6" s="14">
        <f t="shared" si="4"/>
        <v>1</v>
      </c>
      <c r="U6" s="12">
        <f t="shared" si="19"/>
        <v>12.184917817622836</v>
      </c>
      <c r="V6" s="12">
        <f t="shared" si="20"/>
        <v>125.91704428240183</v>
      </c>
      <c r="W6" s="12">
        <f t="shared" si="5"/>
        <v>1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67">
        <v>720</v>
      </c>
      <c r="B7" s="68">
        <v>536</v>
      </c>
      <c r="C7" s="12">
        <f t="shared" si="0"/>
        <v>104</v>
      </c>
      <c r="D7" s="12">
        <f t="shared" si="1"/>
        <v>168</v>
      </c>
      <c r="E7" s="12">
        <f t="shared" si="6"/>
        <v>1</v>
      </c>
      <c r="F7" s="14">
        <f t="shared" si="7"/>
        <v>36.517062693603869</v>
      </c>
      <c r="G7" s="14">
        <f t="shared" si="8"/>
        <v>82.259451031177107</v>
      </c>
      <c r="H7" s="14">
        <f t="shared" si="9"/>
        <v>1</v>
      </c>
      <c r="I7" s="12">
        <f t="shared" si="10"/>
        <v>42.701873495199202</v>
      </c>
      <c r="J7" s="12">
        <f t="shared" si="11"/>
        <v>77.215542476887336</v>
      </c>
      <c r="K7" s="12">
        <f t="shared" si="12"/>
        <v>1</v>
      </c>
      <c r="L7" s="14">
        <f t="shared" si="13"/>
        <v>49.619913366199427</v>
      </c>
      <c r="M7" s="14">
        <f t="shared" si="14"/>
        <v>72.366377289342537</v>
      </c>
      <c r="N7" s="14">
        <f t="shared" si="15"/>
        <v>1</v>
      </c>
      <c r="O7" s="12">
        <f t="shared" si="16"/>
        <v>56.937602908798333</v>
      </c>
      <c r="P7" s="12">
        <f t="shared" si="17"/>
        <v>67.600131492311334</v>
      </c>
      <c r="Q7" s="12">
        <f t="shared" si="18"/>
        <v>1</v>
      </c>
      <c r="R7" s="14">
        <f t="shared" si="2"/>
        <v>65.736797386336406</v>
      </c>
      <c r="S7" s="14">
        <f t="shared" si="3"/>
        <v>62.986802412144264</v>
      </c>
      <c r="T7" s="14">
        <f t="shared" si="4"/>
        <v>2</v>
      </c>
      <c r="U7" s="12">
        <f t="shared" si="19"/>
        <v>76.692930284059102</v>
      </c>
      <c r="V7" s="12">
        <f t="shared" si="20"/>
        <v>58.487745096991198</v>
      </c>
      <c r="W7" s="12">
        <f t="shared" si="5"/>
        <v>2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67">
        <v>668</v>
      </c>
      <c r="B8" s="68">
        <v>544</v>
      </c>
      <c r="C8" s="12">
        <f t="shared" si="0"/>
        <v>104.6900186264192</v>
      </c>
      <c r="D8" s="12">
        <f t="shared" si="1"/>
        <v>168.23792675850473</v>
      </c>
      <c r="E8" s="12">
        <f t="shared" si="6"/>
        <v>1</v>
      </c>
      <c r="F8" s="14">
        <f t="shared" si="7"/>
        <v>46.5114399861666</v>
      </c>
      <c r="G8" s="14">
        <f t="shared" si="8"/>
        <v>95.658858889026206</v>
      </c>
      <c r="H8" s="14">
        <f t="shared" si="9"/>
        <v>1</v>
      </c>
      <c r="I8" s="12">
        <f t="shared" si="10"/>
        <v>50.106386818448613</v>
      </c>
      <c r="J8" s="12">
        <f t="shared" si="11"/>
        <v>91.287677153052783</v>
      </c>
      <c r="K8" s="12">
        <f t="shared" si="12"/>
        <v>1</v>
      </c>
      <c r="L8" s="14">
        <f t="shared" si="13"/>
        <v>54.413256373201982</v>
      </c>
      <c r="M8" s="14">
        <f t="shared" si="14"/>
        <v>87.231050654839095</v>
      </c>
      <c r="N8" s="14">
        <f t="shared" si="15"/>
        <v>1</v>
      </c>
      <c r="O8" s="12">
        <f t="shared" si="16"/>
        <v>59.940725929871753</v>
      </c>
      <c r="P8" s="12">
        <f t="shared" si="17"/>
        <v>82.972552355851079</v>
      </c>
      <c r="Q8" s="12">
        <f t="shared" si="18"/>
        <v>1</v>
      </c>
      <c r="R8" s="14">
        <f t="shared" si="2"/>
        <v>66.368329058676892</v>
      </c>
      <c r="S8" s="14">
        <f t="shared" si="3"/>
        <v>79.215084332460421</v>
      </c>
      <c r="T8" s="14">
        <f t="shared" si="4"/>
        <v>1</v>
      </c>
      <c r="U8" s="12">
        <f t="shared" si="19"/>
        <v>74.281932901315599</v>
      </c>
      <c r="V8" s="12">
        <f t="shared" si="20"/>
        <v>75.903805932917805</v>
      </c>
      <c r="W8" s="12">
        <f t="shared" si="5"/>
        <v>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67">
        <v>716</v>
      </c>
      <c r="B9" s="68">
        <v>544</v>
      </c>
      <c r="C9" s="12">
        <f t="shared" si="0"/>
        <v>110.05453193758083</v>
      </c>
      <c r="D9" s="12">
        <f t="shared" si="1"/>
        <v>160.04999218994044</v>
      </c>
      <c r="E9" s="12">
        <f t="shared" si="6"/>
        <v>1</v>
      </c>
      <c r="F9" s="14">
        <f t="shared" si="7"/>
        <v>41.028210411700599</v>
      </c>
      <c r="G9" s="14">
        <f t="shared" si="8"/>
        <v>74.895153051564634</v>
      </c>
      <c r="H9" s="14">
        <f t="shared" si="9"/>
        <v>1</v>
      </c>
      <c r="I9" s="12">
        <f t="shared" si="10"/>
        <v>47.449446782865614</v>
      </c>
      <c r="J9" s="12">
        <f t="shared" si="11"/>
        <v>69.838671235927691</v>
      </c>
      <c r="K9" s="12">
        <f t="shared" si="12"/>
        <v>1</v>
      </c>
      <c r="L9" s="14">
        <f t="shared" si="13"/>
        <v>54.511183584678022</v>
      </c>
      <c r="M9" s="14">
        <f t="shared" si="14"/>
        <v>64.985185851586891</v>
      </c>
      <c r="N9" s="14">
        <f t="shared" si="15"/>
        <v>1</v>
      </c>
      <c r="O9" s="12">
        <f t="shared" si="16"/>
        <v>62.007182043695551</v>
      </c>
      <c r="P9" s="12">
        <f t="shared" si="17"/>
        <v>60.170129170913775</v>
      </c>
      <c r="Q9" s="12">
        <f t="shared" si="18"/>
        <v>2</v>
      </c>
      <c r="R9" s="14">
        <f t="shared" si="2"/>
        <v>70.865350907080639</v>
      </c>
      <c r="S9" s="14">
        <f t="shared" si="3"/>
        <v>55.541657696228022</v>
      </c>
      <c r="T9" s="14">
        <f t="shared" si="4"/>
        <v>2</v>
      </c>
      <c r="U9" s="12">
        <f t="shared" si="19"/>
        <v>81.76677537701697</v>
      </c>
      <c r="V9" s="12">
        <f t="shared" si="20"/>
        <v>51.059788883389757</v>
      </c>
      <c r="W9" s="12">
        <f t="shared" si="5"/>
        <v>2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67">
        <v>712</v>
      </c>
      <c r="B10" s="68">
        <v>552</v>
      </c>
      <c r="C10" s="12">
        <f t="shared" si="0"/>
        <v>116.48175822848829</v>
      </c>
      <c r="D10" s="12">
        <f t="shared" si="1"/>
        <v>152.21038072352357</v>
      </c>
      <c r="E10" s="12">
        <f t="shared" si="6"/>
        <v>1</v>
      </c>
      <c r="F10" s="14">
        <f t="shared" si="7"/>
        <v>46.830889714001373</v>
      </c>
      <c r="G10" s="14">
        <f t="shared" si="8"/>
        <v>67.911343804138923</v>
      </c>
      <c r="H10" s="14">
        <f t="shared" si="9"/>
        <v>1</v>
      </c>
      <c r="I10" s="12">
        <f t="shared" si="10"/>
        <v>53.286489844987877</v>
      </c>
      <c r="J10" s="12">
        <f t="shared" si="11"/>
        <v>62.870024654043156</v>
      </c>
      <c r="K10" s="12">
        <f t="shared" si="12"/>
        <v>1</v>
      </c>
      <c r="L10" s="14">
        <f t="shared" si="13"/>
        <v>60.339062547704572</v>
      </c>
      <c r="M10" s="14">
        <f t="shared" si="14"/>
        <v>58.045294368683386</v>
      </c>
      <c r="N10" s="14">
        <f t="shared" si="15"/>
        <v>2</v>
      </c>
      <c r="O10" s="12">
        <f t="shared" si="16"/>
        <v>67.881445366167625</v>
      </c>
      <c r="P10" s="12">
        <f t="shared" si="17"/>
        <v>53.208186504626475</v>
      </c>
      <c r="Q10" s="12">
        <f t="shared" si="18"/>
        <v>2</v>
      </c>
      <c r="R10" s="14">
        <f t="shared" si="2"/>
        <v>76.697258019795612</v>
      </c>
      <c r="S10" s="14">
        <f t="shared" si="3"/>
        <v>48.604672627057454</v>
      </c>
      <c r="T10" s="14">
        <f t="shared" si="4"/>
        <v>2</v>
      </c>
      <c r="U10" s="12">
        <f t="shared" si="19"/>
        <v>87.463166850712355</v>
      </c>
      <c r="V10" s="12">
        <f t="shared" si="20"/>
        <v>44.197146458816157</v>
      </c>
      <c r="W10" s="12">
        <f t="shared" si="5"/>
        <v>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67">
        <v>720</v>
      </c>
      <c r="B11" s="68">
        <v>560</v>
      </c>
      <c r="C11" s="12">
        <f t="shared" si="0"/>
        <v>126.49110640673517</v>
      </c>
      <c r="D11" s="12">
        <f t="shared" si="1"/>
        <v>144</v>
      </c>
      <c r="E11" s="12">
        <f t="shared" si="6"/>
        <v>1</v>
      </c>
      <c r="F11" s="14">
        <f t="shared" si="7"/>
        <v>57.192223363173611</v>
      </c>
      <c r="G11" s="14">
        <f t="shared" si="8"/>
        <v>58.457539724292971</v>
      </c>
      <c r="H11" s="14">
        <f t="shared" si="9"/>
        <v>1</v>
      </c>
      <c r="I11" s="12">
        <f t="shared" si="10"/>
        <v>63.644716984208479</v>
      </c>
      <c r="J11" s="12">
        <f t="shared" si="11"/>
        <v>53.40262165849159</v>
      </c>
      <c r="K11" s="12">
        <f t="shared" si="12"/>
        <v>2</v>
      </c>
      <c r="L11" s="14">
        <f t="shared" si="13"/>
        <v>70.716352204676141</v>
      </c>
      <c r="M11" s="14">
        <f t="shared" si="14"/>
        <v>48.54783787135603</v>
      </c>
      <c r="N11" s="14">
        <f t="shared" si="15"/>
        <v>2</v>
      </c>
      <c r="O11" s="12">
        <f t="shared" si="16"/>
        <v>78.242511622518862</v>
      </c>
      <c r="P11" s="12">
        <f t="shared" si="17"/>
        <v>43.746745910727817</v>
      </c>
      <c r="Q11" s="12">
        <f t="shared" si="18"/>
        <v>2</v>
      </c>
      <c r="R11" s="14">
        <f t="shared" si="2"/>
        <v>87.093780091417813</v>
      </c>
      <c r="S11" s="14">
        <f t="shared" si="3"/>
        <v>39.120508703024662</v>
      </c>
      <c r="T11" s="14">
        <f t="shared" si="4"/>
        <v>2</v>
      </c>
      <c r="U11" s="12">
        <f t="shared" si="19"/>
        <v>97.947973718477456</v>
      </c>
      <c r="V11" s="12">
        <f t="shared" si="20"/>
        <v>34.628052801396876</v>
      </c>
      <c r="W11" s="12">
        <f t="shared" si="5"/>
        <v>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67">
        <v>720</v>
      </c>
      <c r="B12" s="68">
        <v>568</v>
      </c>
      <c r="C12" s="12">
        <f t="shared" si="0"/>
        <v>134.10443691392169</v>
      </c>
      <c r="D12" s="12">
        <f t="shared" si="1"/>
        <v>136</v>
      </c>
      <c r="E12" s="12">
        <f t="shared" si="6"/>
        <v>1</v>
      </c>
      <c r="F12" s="14">
        <f t="shared" si="7"/>
        <v>64.596970478818307</v>
      </c>
      <c r="G12" s="14">
        <f t="shared" si="8"/>
        <v>50.565200545165894</v>
      </c>
      <c r="H12" s="14">
        <f t="shared" si="9"/>
        <v>2</v>
      </c>
      <c r="I12" s="12">
        <f t="shared" si="10"/>
        <v>71.056667526700082</v>
      </c>
      <c r="J12" s="12">
        <f t="shared" si="11"/>
        <v>45.508680490649205</v>
      </c>
      <c r="K12" s="12">
        <f t="shared" si="12"/>
        <v>2</v>
      </c>
      <c r="L12" s="14">
        <f t="shared" si="13"/>
        <v>78.12185796150797</v>
      </c>
      <c r="M12" s="14">
        <f t="shared" si="14"/>
        <v>40.655781409087083</v>
      </c>
      <c r="N12" s="14">
        <f t="shared" si="15"/>
        <v>2</v>
      </c>
      <c r="O12" s="12">
        <f t="shared" si="16"/>
        <v>85.661488575672095</v>
      </c>
      <c r="P12" s="12">
        <f t="shared" si="17"/>
        <v>35.839146815241669</v>
      </c>
      <c r="Q12" s="12">
        <f t="shared" si="18"/>
        <v>2</v>
      </c>
      <c r="R12" s="14">
        <f t="shared" si="2"/>
        <v>94.495113792260426</v>
      </c>
      <c r="S12" s="14">
        <f t="shared" si="3"/>
        <v>31.210679404263807</v>
      </c>
      <c r="T12" s="14">
        <f t="shared" si="4"/>
        <v>2</v>
      </c>
      <c r="U12" s="12">
        <f t="shared" si="19"/>
        <v>105.29548370603975</v>
      </c>
      <c r="V12" s="12">
        <f t="shared" si="20"/>
        <v>26.730705419889329</v>
      </c>
      <c r="W12" s="12">
        <f t="shared" si="5"/>
        <v>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67">
        <v>728</v>
      </c>
      <c r="B13" s="68">
        <v>576</v>
      </c>
      <c r="C13" s="12">
        <f t="shared" si="0"/>
        <v>144.22205101855957</v>
      </c>
      <c r="D13" s="12">
        <f t="shared" si="1"/>
        <v>128.24975633505119</v>
      </c>
      <c r="E13" s="12">
        <f t="shared" si="6"/>
        <v>2</v>
      </c>
      <c r="F13" s="14">
        <f t="shared" si="7"/>
        <v>75.063884637417388</v>
      </c>
      <c r="G13" s="14">
        <f t="shared" si="8"/>
        <v>41.787232972597948</v>
      </c>
      <c r="H13" s="14">
        <f t="shared" si="9"/>
        <v>2</v>
      </c>
      <c r="I13" s="12">
        <f t="shared" si="10"/>
        <v>81.51226901516111</v>
      </c>
      <c r="J13" s="12">
        <f t="shared" si="11"/>
        <v>36.799999999999955</v>
      </c>
      <c r="K13" s="12">
        <f t="shared" si="12"/>
        <v>2</v>
      </c>
      <c r="L13" s="14">
        <f t="shared" si="13"/>
        <v>88.583433504002471</v>
      </c>
      <c r="M13" s="14">
        <f t="shared" si="14"/>
        <v>32.008263395876931</v>
      </c>
      <c r="N13" s="14">
        <f t="shared" si="15"/>
        <v>2</v>
      </c>
      <c r="O13" s="12">
        <f t="shared" si="16"/>
        <v>96.103541167846672</v>
      </c>
      <c r="P13" s="12">
        <f t="shared" si="17"/>
        <v>27.406406388125991</v>
      </c>
      <c r="Q13" s="12">
        <f t="shared" si="18"/>
        <v>2</v>
      </c>
      <c r="R13" s="14">
        <f t="shared" si="2"/>
        <v>104.95800909634953</v>
      </c>
      <c r="S13" s="14">
        <f t="shared" si="3"/>
        <v>22.937011768661957</v>
      </c>
      <c r="T13" s="14">
        <f t="shared" si="4"/>
        <v>2</v>
      </c>
      <c r="U13" s="12">
        <f t="shared" si="19"/>
        <v>115.8237406099841</v>
      </c>
      <c r="V13" s="12">
        <f t="shared" si="20"/>
        <v>18.553837822919149</v>
      </c>
      <c r="W13" s="12">
        <f t="shared" si="5"/>
        <v>2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67">
        <v>740</v>
      </c>
      <c r="B14" s="68">
        <v>576</v>
      </c>
      <c r="C14" s="12">
        <f t="shared" si="0"/>
        <v>148.64723340849636</v>
      </c>
      <c r="D14" s="12">
        <f t="shared" si="1"/>
        <v>129.55307792561317</v>
      </c>
      <c r="E14" s="12">
        <f t="shared" si="6"/>
        <v>2</v>
      </c>
      <c r="F14" s="14">
        <f t="shared" si="7"/>
        <v>80.76253324939421</v>
      </c>
      <c r="G14" s="14">
        <f t="shared" si="8"/>
        <v>43.230076407205701</v>
      </c>
      <c r="H14" s="14">
        <f t="shared" si="9"/>
        <v>2</v>
      </c>
      <c r="I14" s="12">
        <f t="shared" si="10"/>
        <v>87.105969944659904</v>
      </c>
      <c r="J14" s="12">
        <f t="shared" si="11"/>
        <v>38.70710529088938</v>
      </c>
      <c r="K14" s="12">
        <f t="shared" si="12"/>
        <v>2</v>
      </c>
      <c r="L14" s="14">
        <f t="shared" si="13"/>
        <v>94.11530883987308</v>
      </c>
      <c r="M14" s="14">
        <f t="shared" si="14"/>
        <v>34.438110736136217</v>
      </c>
      <c r="N14" s="14">
        <f t="shared" si="15"/>
        <v>2</v>
      </c>
      <c r="O14" s="12">
        <f t="shared" si="16"/>
        <v>101.52285764792084</v>
      </c>
      <c r="P14" s="12">
        <f t="shared" si="17"/>
        <v>30.710114150082756</v>
      </c>
      <c r="Q14" s="12">
        <f t="shared" si="18"/>
        <v>2</v>
      </c>
      <c r="R14" s="14">
        <f t="shared" si="2"/>
        <v>110.35610263032626</v>
      </c>
      <c r="S14" s="14">
        <f t="shared" si="3"/>
        <v>27.139787164553709</v>
      </c>
      <c r="T14" s="14">
        <f t="shared" si="4"/>
        <v>2</v>
      </c>
      <c r="U14" s="12">
        <f t="shared" si="19"/>
        <v>121.30597218970252</v>
      </c>
      <c r="V14" s="12">
        <f t="shared" si="20"/>
        <v>23.741808469191135</v>
      </c>
      <c r="W14" s="12">
        <f t="shared" si="5"/>
        <v>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67">
        <v>732</v>
      </c>
      <c r="B15" s="68">
        <v>584</v>
      </c>
      <c r="C15" s="12">
        <f t="shared" si="0"/>
        <v>153.10127367203711</v>
      </c>
      <c r="D15" s="12">
        <f t="shared" si="1"/>
        <v>120.59850745345068</v>
      </c>
      <c r="E15" s="12">
        <f t="shared" si="6"/>
        <v>2</v>
      </c>
      <c r="F15" s="14">
        <f t="shared" si="7"/>
        <v>84.002410433735093</v>
      </c>
      <c r="G15" s="14">
        <f t="shared" si="8"/>
        <v>33.920750049941709</v>
      </c>
      <c r="H15" s="14">
        <f t="shared" si="9"/>
        <v>2</v>
      </c>
      <c r="I15" s="12">
        <f t="shared" si="10"/>
        <v>90.449156988885164</v>
      </c>
      <c r="J15" s="12">
        <f t="shared" si="11"/>
        <v>29.07645095261795</v>
      </c>
      <c r="K15" s="12">
        <f t="shared" si="12"/>
        <v>2</v>
      </c>
      <c r="L15" s="14">
        <f t="shared" si="13"/>
        <v>97.519925156191221</v>
      </c>
      <c r="M15" s="14">
        <f t="shared" si="14"/>
        <v>24.461134631043112</v>
      </c>
      <c r="N15" s="14">
        <f t="shared" si="15"/>
        <v>2</v>
      </c>
      <c r="O15" s="12">
        <f t="shared" si="16"/>
        <v>105.03756768413861</v>
      </c>
      <c r="P15" s="12">
        <f t="shared" si="17"/>
        <v>20.242968600918672</v>
      </c>
      <c r="Q15" s="12">
        <f t="shared" si="18"/>
        <v>2</v>
      </c>
      <c r="R15" s="14">
        <f t="shared" si="2"/>
        <v>113.89298593371745</v>
      </c>
      <c r="S15" s="14">
        <f t="shared" si="3"/>
        <v>16.246620039931113</v>
      </c>
      <c r="T15" s="14">
        <f t="shared" si="4"/>
        <v>2</v>
      </c>
      <c r="U15" s="12">
        <f t="shared" si="19"/>
        <v>124.76299754156096</v>
      </c>
      <c r="V15" s="12">
        <f t="shared" si="20"/>
        <v>12.522632571892093</v>
      </c>
      <c r="W15" s="12">
        <f t="shared" si="5"/>
        <v>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67">
        <v>732</v>
      </c>
      <c r="B16" s="68">
        <v>584</v>
      </c>
      <c r="C16" s="12">
        <f t="shared" si="0"/>
        <v>153.10127367203711</v>
      </c>
      <c r="D16" s="12">
        <f t="shared" si="1"/>
        <v>120.59850745345068</v>
      </c>
      <c r="E16" s="12">
        <f t="shared" si="6"/>
        <v>2</v>
      </c>
      <c r="F16" s="14">
        <f t="shared" si="7"/>
        <v>84.002410433735093</v>
      </c>
      <c r="G16" s="14">
        <f t="shared" si="8"/>
        <v>33.920750049941709</v>
      </c>
      <c r="H16" s="14">
        <f t="shared" si="9"/>
        <v>2</v>
      </c>
      <c r="I16" s="12">
        <f t="shared" si="10"/>
        <v>90.449156988885164</v>
      </c>
      <c r="J16" s="12">
        <f t="shared" si="11"/>
        <v>29.07645095261795</v>
      </c>
      <c r="K16" s="12">
        <f t="shared" si="12"/>
        <v>2</v>
      </c>
      <c r="L16" s="14">
        <f t="shared" si="13"/>
        <v>97.519925156191221</v>
      </c>
      <c r="M16" s="14">
        <f t="shared" si="14"/>
        <v>24.461134631043112</v>
      </c>
      <c r="N16" s="14">
        <f t="shared" si="15"/>
        <v>2</v>
      </c>
      <c r="O16" s="12">
        <f t="shared" si="16"/>
        <v>105.03756768413861</v>
      </c>
      <c r="P16" s="12">
        <f t="shared" si="17"/>
        <v>20.242968600918672</v>
      </c>
      <c r="Q16" s="12">
        <f t="shared" si="18"/>
        <v>2</v>
      </c>
      <c r="R16" s="14">
        <f t="shared" si="2"/>
        <v>113.89298593371745</v>
      </c>
      <c r="S16" s="14">
        <f t="shared" si="3"/>
        <v>16.246620039931113</v>
      </c>
      <c r="T16" s="14">
        <f t="shared" si="4"/>
        <v>2</v>
      </c>
      <c r="U16" s="12">
        <f t="shared" si="19"/>
        <v>124.76299754156096</v>
      </c>
      <c r="V16" s="12">
        <f t="shared" si="20"/>
        <v>12.522632571892093</v>
      </c>
      <c r="W16" s="12">
        <f t="shared" si="5"/>
        <v>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67">
        <v>708</v>
      </c>
      <c r="B17" s="68">
        <v>608</v>
      </c>
      <c r="C17" s="12">
        <f t="shared" si="0"/>
        <v>170.31735084835015</v>
      </c>
      <c r="D17" s="12">
        <f t="shared" si="1"/>
        <v>96.74709297958259</v>
      </c>
      <c r="E17" s="12">
        <f t="shared" si="6"/>
        <v>2</v>
      </c>
      <c r="F17" s="14">
        <f t="shared" si="7"/>
        <v>100.96464482249336</v>
      </c>
      <c r="G17" s="14">
        <f t="shared" si="8"/>
        <v>23.064054658362927</v>
      </c>
      <c r="H17" s="14">
        <f t="shared" si="9"/>
        <v>2</v>
      </c>
      <c r="I17" s="12">
        <f t="shared" si="10"/>
        <v>107.22802805237069</v>
      </c>
      <c r="J17" s="12">
        <f t="shared" si="11"/>
        <v>20.567936211491894</v>
      </c>
      <c r="K17" s="12">
        <f t="shared" si="12"/>
        <v>2</v>
      </c>
      <c r="L17" s="14">
        <f t="shared" si="13"/>
        <v>114.03275466199382</v>
      </c>
      <c r="M17" s="14">
        <f t="shared" si="14"/>
        <v>19.272727272727252</v>
      </c>
      <c r="N17" s="14">
        <f t="shared" si="15"/>
        <v>2</v>
      </c>
      <c r="O17" s="12">
        <f t="shared" si="16"/>
        <v>121.43677624591325</v>
      </c>
      <c r="P17" s="12">
        <f t="shared" si="17"/>
        <v>18.595100907975127</v>
      </c>
      <c r="Q17" s="12">
        <f t="shared" si="18"/>
        <v>2</v>
      </c>
      <c r="R17" s="14">
        <f t="shared" si="2"/>
        <v>129.9501474271058</v>
      </c>
      <c r="S17" s="14">
        <f t="shared" si="3"/>
        <v>19.547544829869107</v>
      </c>
      <c r="T17" s="14">
        <f t="shared" si="4"/>
        <v>2</v>
      </c>
      <c r="U17" s="12">
        <f t="shared" si="19"/>
        <v>140.19203099875381</v>
      </c>
      <c r="V17" s="12">
        <f t="shared" si="20"/>
        <v>21.731196422635904</v>
      </c>
      <c r="W17" s="12">
        <f t="shared" si="5"/>
        <v>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67">
        <v>752</v>
      </c>
      <c r="B18" s="68">
        <v>616</v>
      </c>
      <c r="C18" s="12">
        <f t="shared" si="0"/>
        <v>190.15782918407541</v>
      </c>
      <c r="D18" s="12">
        <f t="shared" si="1"/>
        <v>93.637599285757005</v>
      </c>
      <c r="E18" s="12">
        <f t="shared" si="6"/>
        <v>2</v>
      </c>
      <c r="F18" s="14">
        <f t="shared" si="7"/>
        <v>121.52233410344954</v>
      </c>
      <c r="G18" s="14">
        <f t="shared" si="8"/>
        <v>23.179386329609397</v>
      </c>
      <c r="H18" s="14">
        <f t="shared" si="9"/>
        <v>2</v>
      </c>
      <c r="I18" s="12">
        <f t="shared" si="10"/>
        <v>127.94784093528109</v>
      </c>
      <c r="J18" s="12">
        <f t="shared" si="11"/>
        <v>24.212393520674496</v>
      </c>
      <c r="K18" s="12">
        <f t="shared" si="12"/>
        <v>2</v>
      </c>
      <c r="L18" s="14">
        <f t="shared" si="13"/>
        <v>135.00914463769658</v>
      </c>
      <c r="M18" s="14">
        <f t="shared" si="14"/>
        <v>25.989190378480945</v>
      </c>
      <c r="N18" s="14">
        <f t="shared" si="15"/>
        <v>2</v>
      </c>
      <c r="O18" s="12">
        <f t="shared" si="16"/>
        <v>142.49873902950861</v>
      </c>
      <c r="P18" s="12">
        <f t="shared" si="17"/>
        <v>28.921349284645132</v>
      </c>
      <c r="Q18" s="12">
        <f t="shared" si="18"/>
        <v>2</v>
      </c>
      <c r="R18" s="14">
        <f t="shared" si="2"/>
        <v>151.3563844112326</v>
      </c>
      <c r="S18" s="14">
        <f t="shared" si="3"/>
        <v>31.835375359187367</v>
      </c>
      <c r="T18" s="14">
        <f t="shared" si="4"/>
        <v>2</v>
      </c>
      <c r="U18" s="12">
        <f t="shared" si="19"/>
        <v>162.2646158457091</v>
      </c>
      <c r="V18" s="12">
        <f t="shared" si="20"/>
        <v>34.75981728892112</v>
      </c>
      <c r="W18" s="12">
        <f t="shared" si="5"/>
        <v>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25">
      <c r="A19" s="67">
        <v>716</v>
      </c>
      <c r="B19" s="68">
        <v>640</v>
      </c>
      <c r="C19" s="12">
        <f t="shared" si="0"/>
        <v>203.21417273408861</v>
      </c>
      <c r="D19" s="12">
        <f t="shared" si="1"/>
        <v>64.124878167525594</v>
      </c>
      <c r="E19" s="12">
        <f t="shared" si="6"/>
        <v>2</v>
      </c>
      <c r="F19" s="14">
        <f t="shared" si="7"/>
        <v>133.72035084984245</v>
      </c>
      <c r="G19" s="14">
        <f t="shared" si="8"/>
        <v>25.689504029543837</v>
      </c>
      <c r="H19" s="14">
        <f t="shared" si="9"/>
        <v>2</v>
      </c>
      <c r="I19" s="12">
        <f t="shared" si="10"/>
        <v>140.02946118585186</v>
      </c>
      <c r="J19" s="12">
        <f t="shared" si="11"/>
        <v>29.729446681699315</v>
      </c>
      <c r="K19" s="12">
        <f t="shared" si="12"/>
        <v>2</v>
      </c>
      <c r="L19" s="14">
        <f t="shared" si="13"/>
        <v>146.88136642361803</v>
      </c>
      <c r="M19" s="14">
        <f t="shared" si="14"/>
        <v>33.927487088867764</v>
      </c>
      <c r="N19" s="14">
        <f t="shared" si="15"/>
        <v>2</v>
      </c>
      <c r="O19" s="12">
        <f t="shared" si="16"/>
        <v>154.31425930548349</v>
      </c>
      <c r="P19" s="12">
        <f t="shared" si="17"/>
        <v>38.005847503304565</v>
      </c>
      <c r="Q19" s="12">
        <f t="shared" si="18"/>
        <v>2</v>
      </c>
      <c r="R19" s="14">
        <f t="shared" si="2"/>
        <v>162.8677314853488</v>
      </c>
      <c r="S19" s="14">
        <f t="shared" si="3"/>
        <v>42.251431123130821</v>
      </c>
      <c r="T19" s="14">
        <f t="shared" si="4"/>
        <v>2</v>
      </c>
      <c r="U19" s="12">
        <f t="shared" si="19"/>
        <v>173.15254995395114</v>
      </c>
      <c r="V19" s="12">
        <f t="shared" si="20"/>
        <v>46.564416650047065</v>
      </c>
      <c r="W19" s="12">
        <f t="shared" si="5"/>
        <v>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25">
      <c r="A20" s="67">
        <v>732</v>
      </c>
      <c r="B20" s="68">
        <v>672</v>
      </c>
      <c r="C20" s="12">
        <f t="shared" si="0"/>
        <v>237.75617762741729</v>
      </c>
      <c r="D20" s="12">
        <f t="shared" si="1"/>
        <v>34.176014981270121</v>
      </c>
      <c r="E20" s="12">
        <f t="shared" si="6"/>
        <v>2</v>
      </c>
      <c r="F20" s="14">
        <f t="shared" si="7"/>
        <v>168.04881718916587</v>
      </c>
      <c r="G20" s="14">
        <f t="shared" si="8"/>
        <v>54.311402072324768</v>
      </c>
      <c r="H20" s="14">
        <f t="shared" si="9"/>
        <v>2</v>
      </c>
      <c r="I20" s="12">
        <f t="shared" si="10"/>
        <v>174.43465825345601</v>
      </c>
      <c r="J20" s="12">
        <f t="shared" si="11"/>
        <v>59.334981250523754</v>
      </c>
      <c r="K20" s="12">
        <f t="shared" si="12"/>
        <v>2</v>
      </c>
      <c r="L20" s="14">
        <f t="shared" si="13"/>
        <v>181.3796577538771</v>
      </c>
      <c r="M20" s="14">
        <f t="shared" si="14"/>
        <v>64.174349295010515</v>
      </c>
      <c r="N20" s="14">
        <f t="shared" si="15"/>
        <v>2</v>
      </c>
      <c r="O20" s="12">
        <f t="shared" si="16"/>
        <v>188.87268363900588</v>
      </c>
      <c r="P20" s="12">
        <f t="shared" si="17"/>
        <v>68.928304136335072</v>
      </c>
      <c r="Q20" s="12">
        <f t="shared" si="18"/>
        <v>2</v>
      </c>
      <c r="R20" s="14">
        <f t="shared" si="2"/>
        <v>197.533825571465</v>
      </c>
      <c r="S20" s="14">
        <f t="shared" si="3"/>
        <v>73.542967354719138</v>
      </c>
      <c r="T20" s="14">
        <f t="shared" si="4"/>
        <v>2</v>
      </c>
      <c r="U20" s="12">
        <f t="shared" si="19"/>
        <v>207.98190359313045</v>
      </c>
      <c r="V20" s="12">
        <f t="shared" si="20"/>
        <v>78.041851671041798</v>
      </c>
      <c r="W20" s="12">
        <f t="shared" si="5"/>
        <v>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25">
      <c r="A21" s="69">
        <v>720</v>
      </c>
      <c r="B21" s="70">
        <v>704</v>
      </c>
      <c r="C21" s="13">
        <f t="shared" si="0"/>
        <v>267.01310829245818</v>
      </c>
      <c r="D21" s="13">
        <f t="shared" si="1"/>
        <v>0</v>
      </c>
      <c r="E21" s="13">
        <f t="shared" si="6"/>
        <v>2</v>
      </c>
      <c r="F21" s="15">
        <f t="shared" si="7"/>
        <v>197.70603856723855</v>
      </c>
      <c r="G21" s="15">
        <f t="shared" si="8"/>
        <v>86.679201372747286</v>
      </c>
      <c r="H21" s="15">
        <f t="shared" si="9"/>
        <v>2</v>
      </c>
      <c r="I21" s="13">
        <f t="shared" si="10"/>
        <v>203.97512103195328</v>
      </c>
      <c r="J21" s="13">
        <f t="shared" si="11"/>
        <v>91.55020480588783</v>
      </c>
      <c r="K21" s="13">
        <f t="shared" si="12"/>
        <v>2</v>
      </c>
      <c r="L21" s="15">
        <f t="shared" si="13"/>
        <v>210.77192049496492</v>
      </c>
      <c r="M21" s="15">
        <f t="shared" si="14"/>
        <v>96.275087961442395</v>
      </c>
      <c r="N21" s="15">
        <f t="shared" si="15"/>
        <v>2</v>
      </c>
      <c r="O21" s="12">
        <f t="shared" si="16"/>
        <v>218.1602407062295</v>
      </c>
      <c r="P21" s="12">
        <f t="shared" si="17"/>
        <v>100.84531609240842</v>
      </c>
      <c r="Q21" s="13">
        <f t="shared" si="18"/>
        <v>2</v>
      </c>
      <c r="R21" s="14">
        <f t="shared" si="2"/>
        <v>226.63037424540482</v>
      </c>
      <c r="S21" s="14">
        <f t="shared" si="3"/>
        <v>105.36069352298789</v>
      </c>
      <c r="T21" s="15">
        <f t="shared" si="4"/>
        <v>2</v>
      </c>
      <c r="U21" s="13">
        <f t="shared" si="19"/>
        <v>236.76529634968793</v>
      </c>
      <c r="V21" s="13">
        <f t="shared" si="20"/>
        <v>109.82174796701518</v>
      </c>
      <c r="W21" s="13">
        <f t="shared" si="5"/>
        <v>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58" x14ac:dyDescent="0.25">
      <c r="A22" s="46"/>
      <c r="B22" s="23"/>
      <c r="C22" s="11"/>
      <c r="D22" s="11" t="s">
        <v>46</v>
      </c>
      <c r="E22" s="11"/>
      <c r="F22" s="9"/>
      <c r="G22" s="9" t="s">
        <v>47</v>
      </c>
      <c r="H22" s="9"/>
      <c r="I22" s="11"/>
      <c r="J22" s="11" t="s">
        <v>48</v>
      </c>
      <c r="K22" s="11"/>
      <c r="L22" s="9"/>
      <c r="M22" s="9" t="s">
        <v>49</v>
      </c>
      <c r="N22" s="9"/>
      <c r="O22" s="21" t="s">
        <v>50</v>
      </c>
      <c r="P22" s="21"/>
      <c r="Q22" s="22"/>
      <c r="R22" s="10"/>
      <c r="S22" s="10" t="s">
        <v>51</v>
      </c>
      <c r="T22" s="10"/>
      <c r="U22" s="63"/>
      <c r="V22" s="10" t="s">
        <v>52</v>
      </c>
      <c r="W22" s="6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58" ht="38.25" x14ac:dyDescent="0.25">
      <c r="A23" s="1"/>
      <c r="B23" s="52" t="s">
        <v>35</v>
      </c>
      <c r="C23" s="45" t="s">
        <v>4</v>
      </c>
      <c r="D23" s="8" t="s">
        <v>36</v>
      </c>
      <c r="E23" s="1"/>
      <c r="F23" s="37" t="s">
        <v>4</v>
      </c>
      <c r="G23" s="38" t="s">
        <v>36</v>
      </c>
      <c r="H23" s="1"/>
      <c r="I23" s="37" t="s">
        <v>4</v>
      </c>
      <c r="J23" s="38" t="s">
        <v>36</v>
      </c>
      <c r="K23" s="1"/>
      <c r="L23" s="37" t="s">
        <v>4</v>
      </c>
      <c r="M23" s="38" t="s">
        <v>36</v>
      </c>
      <c r="N23" s="1"/>
      <c r="O23" s="37" t="s">
        <v>4</v>
      </c>
      <c r="P23" s="38" t="s">
        <v>36</v>
      </c>
      <c r="Q23" s="1"/>
      <c r="R23" s="37" t="s">
        <v>4</v>
      </c>
      <c r="S23" s="38" t="s">
        <v>36</v>
      </c>
      <c r="T23" s="1"/>
      <c r="U23" s="64" t="s">
        <v>4</v>
      </c>
      <c r="V23" s="65" t="s">
        <v>36</v>
      </c>
      <c r="W23" s="26"/>
      <c r="X23" s="26"/>
      <c r="Y23" s="8" t="s">
        <v>4</v>
      </c>
      <c r="Z23" s="8" t="s">
        <v>36</v>
      </c>
      <c r="AA23" s="1"/>
      <c r="AB23" s="25"/>
      <c r="AC23" s="25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58" ht="15" customHeight="1" x14ac:dyDescent="0.25">
      <c r="A24" s="1"/>
      <c r="B24" s="27"/>
      <c r="C24" s="47" t="s">
        <v>39</v>
      </c>
      <c r="D24" s="31" t="s">
        <v>40</v>
      </c>
      <c r="E24" s="1"/>
      <c r="F24" s="34" t="s">
        <v>39</v>
      </c>
      <c r="G24" s="35" t="s">
        <v>40</v>
      </c>
      <c r="H24" s="1"/>
      <c r="I24" s="34" t="s">
        <v>39</v>
      </c>
      <c r="J24" s="35" t="s">
        <v>40</v>
      </c>
      <c r="K24" s="1"/>
      <c r="L24" s="34" t="s">
        <v>39</v>
      </c>
      <c r="M24" s="35" t="s">
        <v>40</v>
      </c>
      <c r="N24" s="1"/>
      <c r="O24" s="34" t="s">
        <v>39</v>
      </c>
      <c r="P24" s="35" t="s">
        <v>40</v>
      </c>
      <c r="Q24" s="1"/>
      <c r="R24" s="34" t="s">
        <v>39</v>
      </c>
      <c r="S24" s="35" t="s">
        <v>40</v>
      </c>
      <c r="T24" s="1"/>
      <c r="U24" s="34" t="s">
        <v>39</v>
      </c>
      <c r="V24" s="35" t="s">
        <v>40</v>
      </c>
      <c r="W24" s="26"/>
      <c r="X24" s="26"/>
      <c r="Y24" s="24" t="s">
        <v>39</v>
      </c>
      <c r="Z24" s="24" t="s">
        <v>40</v>
      </c>
      <c r="AB24" s="54" t="s">
        <v>53</v>
      </c>
      <c r="AC24" s="58" t="s">
        <v>54</v>
      </c>
      <c r="AD24" s="5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58" ht="15" customHeight="1" x14ac:dyDescent="0.25">
      <c r="A25" s="1"/>
      <c r="B25" s="28" t="s">
        <v>37</v>
      </c>
      <c r="C25" s="48">
        <v>680</v>
      </c>
      <c r="D25" s="32">
        <v>440</v>
      </c>
      <c r="E25" s="1"/>
      <c r="F25" s="39">
        <f>AVERAGE(A2:A12)</f>
        <v>697</v>
      </c>
      <c r="G25" s="40">
        <f>AVERAGE(B2:B12)</f>
        <v>507.63636363636363</v>
      </c>
      <c r="H25" s="1"/>
      <c r="I25" s="39">
        <f>AVERAGE(A2:A11)</f>
        <v>694.7</v>
      </c>
      <c r="J25" s="40">
        <f>AVERAGE(B2:B11)</f>
        <v>501.6</v>
      </c>
      <c r="K25" s="1"/>
      <c r="L25" s="39">
        <f>AVERAGE($A$2:$A$10)</f>
        <v>691.88888888888891</v>
      </c>
      <c r="M25" s="40">
        <f>AVERAGE($B$2:$B$10)</f>
        <v>495.11111111111109</v>
      </c>
      <c r="N25" s="1"/>
      <c r="O25" s="39">
        <f>AVERAGE($A$2:$A$9)</f>
        <v>689.375</v>
      </c>
      <c r="P25" s="40">
        <f>AVERAGE($B$2:$B$9)</f>
        <v>488</v>
      </c>
      <c r="Q25" s="1"/>
      <c r="R25" s="39">
        <f>AVERAGE($A$2:$A$8)</f>
        <v>685.57142857142856</v>
      </c>
      <c r="S25" s="40">
        <f>AVERAGE($B$2:$B$8)</f>
        <v>480</v>
      </c>
      <c r="T25" s="1"/>
      <c r="U25" s="39">
        <f>AVERAGEIF(T$2:T$21,1,$A$2:$A$21)</f>
        <v>679.83333333333337</v>
      </c>
      <c r="V25" s="40">
        <f>AVERAGEIF(T$2:T$21,1,$B$2:$B$21)</f>
        <v>470.66666666666669</v>
      </c>
      <c r="W25" s="26"/>
      <c r="X25" s="26"/>
      <c r="Y25" s="6">
        <f>AVERAGEIF(W$2:W$21,1,$A$2:$A$21)</f>
        <v>679.83333333333337</v>
      </c>
      <c r="Z25" s="6">
        <f>AVERAGEIF(W$2:W$21,1,$B$2:$B$21)</f>
        <v>470.66666666666669</v>
      </c>
      <c r="AA25" s="1"/>
      <c r="AB25" s="55"/>
      <c r="AC25" s="53"/>
      <c r="AD25" s="60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58" x14ac:dyDescent="0.25">
      <c r="A26" s="1"/>
      <c r="B26" s="29"/>
      <c r="C26" s="49"/>
      <c r="D26" s="33"/>
      <c r="E26" s="1"/>
      <c r="F26" s="41"/>
      <c r="G26" s="42"/>
      <c r="H26" s="1"/>
      <c r="I26" s="41"/>
      <c r="J26" s="42"/>
      <c r="K26" s="1"/>
      <c r="L26" s="41"/>
      <c r="M26" s="42"/>
      <c r="N26" s="1"/>
      <c r="O26" s="41"/>
      <c r="P26" s="42"/>
      <c r="Q26" s="1"/>
      <c r="R26" s="41"/>
      <c r="S26" s="42"/>
      <c r="T26" s="1"/>
      <c r="U26" s="41"/>
      <c r="V26" s="42"/>
      <c r="W26" s="26"/>
      <c r="X26" s="26"/>
      <c r="Y26" s="7"/>
      <c r="Z26" s="7"/>
      <c r="AB26" s="56"/>
      <c r="AC26" s="61"/>
      <c r="AD26" s="6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58" x14ac:dyDescent="0.25">
      <c r="A27" s="1"/>
      <c r="B27" s="28"/>
      <c r="C27" s="50" t="s">
        <v>41</v>
      </c>
      <c r="D27" s="35" t="s">
        <v>42</v>
      </c>
      <c r="E27" s="1"/>
      <c r="F27" s="34" t="s">
        <v>41</v>
      </c>
      <c r="G27" s="35" t="s">
        <v>42</v>
      </c>
      <c r="H27" s="1"/>
      <c r="I27" s="34" t="s">
        <v>41</v>
      </c>
      <c r="J27" s="35" t="s">
        <v>42</v>
      </c>
      <c r="K27" s="1"/>
      <c r="L27" s="34" t="s">
        <v>41</v>
      </c>
      <c r="M27" s="35" t="s">
        <v>42</v>
      </c>
      <c r="N27" s="1"/>
      <c r="O27" s="34" t="s">
        <v>41</v>
      </c>
      <c r="P27" s="35" t="s">
        <v>42</v>
      </c>
      <c r="Q27" s="1"/>
      <c r="R27" s="34" t="s">
        <v>41</v>
      </c>
      <c r="S27" s="35" t="s">
        <v>42</v>
      </c>
      <c r="T27" s="1"/>
      <c r="U27" s="34" t="s">
        <v>41</v>
      </c>
      <c r="V27" s="35" t="s">
        <v>42</v>
      </c>
      <c r="W27" s="26"/>
      <c r="X27" s="26"/>
      <c r="Y27" s="24" t="s">
        <v>41</v>
      </c>
      <c r="Z27" s="24" t="s">
        <v>42</v>
      </c>
      <c r="AA27" s="1"/>
      <c r="AB27" s="25"/>
      <c r="AC27" s="25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58" x14ac:dyDescent="0.25">
      <c r="A28" s="1"/>
      <c r="B28" s="30" t="s">
        <v>38</v>
      </c>
      <c r="C28" s="51">
        <v>720</v>
      </c>
      <c r="D28" s="36">
        <v>704</v>
      </c>
      <c r="E28" s="1"/>
      <c r="F28" s="43">
        <f>AVERAGE(A13:A21)</f>
        <v>728.88888888888891</v>
      </c>
      <c r="G28" s="44">
        <f>AVERAGE(B13:B21)</f>
        <v>617.77777777777783</v>
      </c>
      <c r="H28" s="1"/>
      <c r="I28" s="43">
        <f>AVERAGE(A12:A21)</f>
        <v>728</v>
      </c>
      <c r="J28" s="44">
        <f>AVERAGE(B12:B21)</f>
        <v>612.79999999999995</v>
      </c>
      <c r="K28" s="1"/>
      <c r="L28" s="43">
        <f>AVERAGE($A$11:$A$21)</f>
        <v>727.27272727272725</v>
      </c>
      <c r="M28" s="44">
        <f>AVERAGE($B$11:$B$21)</f>
        <v>608</v>
      </c>
      <c r="N28" s="1"/>
      <c r="O28" s="43">
        <f>AVERAGE($A$10:$A$21)</f>
        <v>726</v>
      </c>
      <c r="P28" s="44">
        <f>AVERAGE($B$10:$B$21)</f>
        <v>603.33333333333337</v>
      </c>
      <c r="Q28" s="1"/>
      <c r="R28" s="43">
        <f>AVERAGE($A$9:$A$21)</f>
        <v>725.23076923076928</v>
      </c>
      <c r="S28" s="44">
        <f>AVERAGE($B$9:$B$21)</f>
        <v>598.76923076923072</v>
      </c>
      <c r="T28" s="1"/>
      <c r="U28" s="43">
        <f>AVERAGEIF(T$2:T$21,2,$A$2:$A$21)</f>
        <v>724.85714285714289</v>
      </c>
      <c r="V28" s="44">
        <f>AVERAGEIF(T$2:T$21,2,$B$2:$B$21)</f>
        <v>594.28571428571433</v>
      </c>
      <c r="W28" s="26"/>
      <c r="X28" s="26"/>
      <c r="Y28" s="6">
        <f>AVERAGEIF(W$2:W$21,2,$A$2:$A$21)</f>
        <v>724.85714285714289</v>
      </c>
      <c r="Z28" s="6">
        <f>AVERAGEIF(W$2:W$21,2,$B$2:$B$21)</f>
        <v>594.28571428571433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5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5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5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58" x14ac:dyDescent="0.25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4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4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4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4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4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4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4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4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4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</sheetData>
  <mergeCells count="4">
    <mergeCell ref="AC24:AD26"/>
    <mergeCell ref="O22:Q22"/>
    <mergeCell ref="A22:B22"/>
    <mergeCell ref="AB24:A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K-Means_OD_ds</vt:lpstr>
      <vt:lpstr>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</dc:creator>
  <cp:lastModifiedBy>Soujanya</cp:lastModifiedBy>
  <dcterms:created xsi:type="dcterms:W3CDTF">2017-09-29T10:42:30Z</dcterms:created>
  <dcterms:modified xsi:type="dcterms:W3CDTF">2017-09-30T07:08:34Z</dcterms:modified>
</cp:coreProperties>
</file>