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4380" windowHeight="4420" tabRatio="237"/>
  </bookViews>
  <sheets>
    <sheet name="Sheet1" sheetId="1" r:id="rId1"/>
    <sheet name="Sheet2" sheetId="2" r:id="rId2"/>
    <sheet name="Sheet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8" i="2" l="1"/>
  <c r="K70" i="2" s="1"/>
  <c r="H120" i="2"/>
  <c r="L94" i="2"/>
  <c r="I94" i="2" s="1"/>
  <c r="K55" i="2"/>
  <c r="K57" i="2" s="1"/>
  <c r="H81" i="2"/>
  <c r="D8" i="3"/>
  <c r="H3" i="2"/>
  <c r="H42" i="2"/>
  <c r="K42" i="2" s="1"/>
  <c r="K44" i="2" s="1"/>
  <c r="L55" i="2"/>
  <c r="I55" i="2" s="1"/>
  <c r="I81" i="2" s="1"/>
  <c r="I3" i="2"/>
  <c r="L68" i="2" l="1"/>
  <c r="I68" i="2" s="1"/>
  <c r="K69" i="2"/>
  <c r="L120" i="2"/>
  <c r="L133" i="2" s="1"/>
  <c r="I133" i="2" s="1"/>
  <c r="K81" i="2"/>
  <c r="K83" i="2" s="1"/>
  <c r="K120" i="2"/>
  <c r="K122" i="2" s="1"/>
  <c r="K56" i="2"/>
  <c r="K121" i="2"/>
  <c r="I16" i="2"/>
  <c r="I42" i="2" s="1"/>
  <c r="K43" i="2"/>
  <c r="K3" i="2"/>
  <c r="K5" i="2" s="1"/>
  <c r="K4" i="2"/>
  <c r="K82" i="2" l="1"/>
  <c r="I120" i="2"/>
</calcChain>
</file>

<file path=xl/sharedStrings.xml><?xml version="1.0" encoding="utf-8"?>
<sst xmlns="http://schemas.openxmlformats.org/spreadsheetml/2006/main" count="217" uniqueCount="150">
  <si>
    <t>Subscriber Initial Setup</t>
  </si>
  <si>
    <t>Set subscription rules</t>
  </si>
  <si>
    <t>Set delivery charges rules</t>
  </si>
  <si>
    <t>url</t>
  </si>
  <si>
    <t>/subscriptionrules</t>
  </si>
  <si>
    <t>/deliverychargerules</t>
  </si>
  <si>
    <t>business/account</t>
  </si>
  <si>
    <t>Setup Business Account and Budget</t>
  </si>
  <si>
    <t>business/configure</t>
  </si>
  <si>
    <t>business/provision/others</t>
  </si>
  <si>
    <t>Add total business budget into Others Account</t>
  </si>
  <si>
    <t>Set up Product(s)</t>
  </si>
  <si>
    <t>product/category</t>
  </si>
  <si>
    <t>Define product category and its subcategories</t>
  </si>
  <si>
    <t>Register product</t>
  </si>
  <si>
    <t>product/register</t>
  </si>
  <si>
    <t>Configure product</t>
  </si>
  <si>
    <t>product/config/{productId}</t>
  </si>
  <si>
    <t>forecast/manual/{productId}</t>
  </si>
  <si>
    <t>Set up manual forecast for the product</t>
  </si>
  <si>
    <t>Set up manual forecast for Subscriber</t>
  </si>
  <si>
    <t>subscriber/forecast/manual/subscriber</t>
  </si>
  <si>
    <t>Setup subscription specific manual forecasts</t>
  </si>
  <si>
    <t>subscriber/forecast/manual/subscription</t>
  </si>
  <si>
    <t>Set up subscription manual forecast</t>
  </si>
  <si>
    <t>Set up delivery manual forecast</t>
  </si>
  <si>
    <t>subscriber/forecast/manual/delivery</t>
  </si>
  <si>
    <t>business/provision/benefits</t>
  </si>
  <si>
    <t>Define benefit schemes</t>
  </si>
  <si>
    <t>MISSING</t>
  </si>
  <si>
    <t>Define payment scheme</t>
  </si>
  <si>
    <t>Simulate benefit scheme and validate for expected outcome</t>
  </si>
  <si>
    <t>Simulate defined payment scheme and validate for expected outcome</t>
  </si>
  <si>
    <t>payments/scheme</t>
  </si>
  <si>
    <t>Assign opening offer price for each product</t>
  </si>
  <si>
    <t>pricing/openprice/{productId}</t>
  </si>
  <si>
    <t>Register Subscriber</t>
  </si>
  <si>
    <t>Register subscriber</t>
  </si>
  <si>
    <t>/subscriber</t>
  </si>
  <si>
    <t>subscriber/password/{subscriberId}</t>
  </si>
  <si>
    <t>Register Subscription</t>
  </si>
  <si>
    <t>Register subscription</t>
  </si>
  <si>
    <t>/subscription</t>
  </si>
  <si>
    <t>Add items to subscription</t>
  </si>
  <si>
    <t>subscription/additem/{subscriberId}</t>
  </si>
  <si>
    <t>Add shipping address</t>
  </si>
  <si>
    <t>Add billing address</t>
  </si>
  <si>
    <t>subscription/addshippingaddress/{subscriberId}</t>
  </si>
  <si>
    <t>subscription/addbillingaddress/{subscriberId}</t>
  </si>
  <si>
    <t>Add contact details</t>
  </si>
  <si>
    <t>subscription/addcontactdetails/{subscriberId}</t>
  </si>
  <si>
    <t>Select payment scheme</t>
  </si>
  <si>
    <t>subscription/selectpayment/{subscriberId}</t>
  </si>
  <si>
    <t>Confirm subscription</t>
  </si>
  <si>
    <t>subscription/confirmsubscription/{subscriberId}</t>
  </si>
  <si>
    <t>Make Payment</t>
  </si>
  <si>
    <t>Make payment</t>
  </si>
  <si>
    <t>/payments</t>
  </si>
  <si>
    <t>Delivery Dispatch</t>
  </si>
  <si>
    <t>Trigger Delivery Dispatch process(batch)</t>
  </si>
  <si>
    <t>batch/deliver/trigger</t>
  </si>
  <si>
    <t>Modify Subscription</t>
  </si>
  <si>
    <t>Add new item to subscription</t>
  </si>
  <si>
    <t>delivery/update/{subscriberId}/{subscriptionId}/{deliveryId}</t>
  </si>
  <si>
    <t>Colgate 300 gms</t>
  </si>
  <si>
    <t>product</t>
  </si>
  <si>
    <t>offer price</t>
  </si>
  <si>
    <t>type</t>
  </si>
  <si>
    <t>periodicity</t>
  </si>
  <si>
    <t>Price commited</t>
  </si>
  <si>
    <t>quantity</t>
  </si>
  <si>
    <t>20% advance, rest after 6, 9 delivery</t>
  </si>
  <si>
    <t>installments</t>
  </si>
  <si>
    <t>deliveries amount</t>
  </si>
  <si>
    <t>subscriber to a single product</t>
  </si>
  <si>
    <t>NA</t>
  </si>
  <si>
    <t>installment recvd</t>
  </si>
  <si>
    <t>amount received</t>
  </si>
  <si>
    <t>Add a new product</t>
  </si>
  <si>
    <t>Lux 200 gms</t>
  </si>
  <si>
    <t>Price Committed</t>
  </si>
  <si>
    <t>Total Pending</t>
  </si>
  <si>
    <t>payment made</t>
  </si>
  <si>
    <t>Total Subscription Amt.</t>
  </si>
  <si>
    <t>Make Payment second time</t>
  </si>
  <si>
    <t>Add a non committed product</t>
  </si>
  <si>
    <t>Jemini Refined Oil</t>
  </si>
  <si>
    <t>non committed</t>
  </si>
  <si>
    <t>Make payment thrid time</t>
  </si>
  <si>
    <t>Change price of non committed product</t>
  </si>
  <si>
    <t>Make payment for fourth time</t>
  </si>
  <si>
    <t>payment scheme</t>
  </si>
  <si>
    <t>Make delivery</t>
  </si>
  <si>
    <t>delivered</t>
  </si>
  <si>
    <t>Make advance payment first time</t>
  </si>
  <si>
    <t>already delivered</t>
  </si>
  <si>
    <t>could not be delivered, due to insufficient adv payment</t>
  </si>
  <si>
    <t xml:space="preserve"> delivered</t>
  </si>
  <si>
    <t>?</t>
  </si>
  <si>
    <t>Subscriber</t>
  </si>
  <si>
    <t>Business</t>
  </si>
  <si>
    <t>Payments</t>
  </si>
  <si>
    <t>Benefits</t>
  </si>
  <si>
    <t>Create business Account</t>
  </si>
  <si>
    <t xml:space="preserve">Register cumulative provision in others account ( and in Others Account View).
</t>
  </si>
  <si>
    <t>Register product categories and their child categories in CategoryDetailsView.</t>
  </si>
  <si>
    <t xml:space="preserve">A new product with attributes susch as name, parent category, weight/volume range, identifiers of its substitutes and complements, if product needs any specific handling( refrigeration, larger space etc), its pricing category( non committed/price committed/ discount committed), current tagged price, registration date gets registered with system( Product View and TaggedPriceView on read side).
Also registration of a new product added a product count with product analyser who is responsible for monitoring product domain metrics. </t>
  </si>
  <si>
    <t>The same attributes of product get registered with business domain as this domain needs product details such as product identifier, tagged price and offer price for its various operations.
Also the Business Account add one product count with itself in order to track how many product is is providing business provisions to.</t>
  </si>
  <si>
    <t>Attributes such as product name pricing cateogry as well as tagged price are registered with payment domains. Payment domain needs this information to calculate total  payment of a subscription account which has comprised of various products.</t>
  </si>
  <si>
    <t xml:space="preserve">Configuration parameters for a newly registered product such as actual demand aggregation period for target forecast, threshold difference between forecast and actuals in order to change the offer price, is corss price elasiticty to be considered while price determination, is advertising expenses considered while determining the offer price, should the price change happen in autopilot mode, or a price change recommendation to be made to merchant or to keep it manual, pricing strategy algorithm, demand curve period( historical actual demand records) which should be considered for forecast calculation, tentative percantage change ins product demand, cost header types used to calculate the breakeven price of the product, minimum percentage of stock that should be present in inventory for smooth operations are set with registered product.
The same are stored in Product Configuration View. Availability of product tagged price and configuration paramters trigger calculation of breakeven price of that product.
</t>
  </si>
  <si>
    <t>Breakeven price calculator takes fixed expense per unit, variable expense per unit, purchase price, MRP.
The calculated breakeven price gets registered with  associated tagged price. When any of the operating ocst changes OR if tagged price changes the break even price should be recalculated. The same is stored in Tagged Price Versions View on read side.</t>
  </si>
  <si>
    <t xml:space="preserve">Forecast is needed to determine so many things such as offer price of a product, budget provisions for various provision headers etc. Since no historical data is present at the inception of system/bew product merchant has to start with setting up manul forecast. Forecast is registered for each new product in terms of new subscriptions per period, churned subscriptions per period and total subscriptions per period. Forecast gets stored only on read side in Product Forecast View.
</t>
  </si>
  <si>
    <t>Introduction of manual forecast for first ime after product registration OR Revision of  forecasts for a product triggers determination of product trend change. A Trend is determined for each forecastable entity such as new forecast, chruned forecast and total forecast.  A trend is calculated by comparing new forecast value of an entity with its existing ( latest) forecast value and calculate what is the new refernce and what is increase/decrease in that reference value. Hence Trend is defined as reference(original) value of the forecastable entity and  expected change in it.  For example: Refernce Total Subscription Count, Change in total subscription count( new value- old value)/old value. This trend change is used to determine offer price of that product. It is stored in Product Forecast Trend View ( only on read side)</t>
  </si>
  <si>
    <t>Product.</t>
  </si>
  <si>
    <t>Increase in trend in total product count triggers increase in demand for that product at Product Inventory. Demand gets added in Product Inventory in tow parts. Increase in overall demand gets added in total demand( Product Inventory View on read side). Increase in demand for each specific period in the forecast period gets added to its corresponding period segment in the inventory provision calendar ( Inventory Provision Calendar View on read side). Similar treatment is given if the demand trend is decreasing.</t>
  </si>
  <si>
    <t>Set subscriber credentials</t>
  </si>
  <si>
    <t>Rules such as
Min. permissible subscription amount, minimum amount for discount eligibility, minimum permissible discount, minimum amount eligible for free shipping, difference between delivery preparation and dispatch dates, actuals aggregation period for target forecast, contingency stock percentage, subscription amount ranges are set in Subscription Rule ( and Subscription Rule View)</t>
  </si>
  <si>
    <t>The change of trend gets registered on business side as well as it is going to impact the budget provision for that product on various provision headers as well as overall provisions. An increase  or decrease in total product count is notified at business side as reference value and change. The changed demand value is recalculated from the same and stored in product forecast view for the corresponding forecast period(  say a specific month).
Since the demand for a product has changed, the increase in demand adds to total purchase cost whereas the decrease in product demand deducts the corresponding purchase value from purchase cost account.  It means corresponding amount is pulled from/ pushed to Others account.
The addition of increased amount is made to purchase cost account's total provision (Purchase Cost Account View on read side) as well as to the corresponding period segment in provision calendar ( PurchaseCostProvisionCalendarView on read side).</t>
  </si>
  <si>
    <t>Forecast is needed to various decision related to budget provisioning, appropriate payment/reward schemes etc. Since no historical data is present at the inception of system, merchant has to start with setting up manul forecast for Subscriber. Forecast is registered in terms of new subscribers per period, churned subscribers per period and total subscribers per period. Forecast gets stored only on read side in Subscriber Forecast View.</t>
  </si>
  <si>
    <t>Introduction of manual forecast for first time  OR Revision of  subscriber forecasts triggers determination of Subscribers trend change. A Trend is determined for each forecastable entity such as new forecast, chruned forecast and total forecast.  A trend is calculated by comparing new forecast value of an entity with its existing ( latest) forecast value and calculate what is the new reference and what is increase/decrease in that reference value. Hence Trend is defined as reference(original) value of the forecastable entity and  expected change in it.  For example: Refernce Total Subscription Count, Change in total subscription count( new value- old value)/old value. It is stored in Product Forecast Trend View ( only on read side)</t>
  </si>
  <si>
    <t>What is missing</t>
  </si>
  <si>
    <t xml:space="preserve">Subscriber forecast is used to predict inflow of subscriber, the trend tells if inflow is increasing or decreasing. If trend of total subscribers is increasing, then the rate of increase should either be constant or increasing. In case the rate is decreasing then some arrangements can be made to boost it(offers/benefits).
In case trend of chruned subscribers is increasing, then it indicates that subscribers join but do not like the current proposition and hence churning out. some arrangements can be made to boost it(offers/benefits).
</t>
  </si>
  <si>
    <t>Forecast is needed to various decision related to budget provisioning, appropriate payment/reward schemes,benefits/offers etc. Since no historical data is present at the inception of system, merchant has to start with setting up manul forecast for Subscriptions. Forecast is registered in terms of new subscriptions per period, churned subscriptions per period and total subscriptions per period. Forecast gets stored only on read side in Subscriptions Forecast View.</t>
  </si>
  <si>
    <t>Introduction of manual forecast for first time  OR Revision of  subscription forecasts triggers determination of Subscriptions trend change. A Trend is determined for each forecastable entity such as new forecast, chruned forecast and total forecast.  A trend is calculated by comparing new forecast value of an entity with its existing ( latest) forecast value and calculate what is the new reference and what is increase/decrease in that reference value. Hence Trend is defined as reference(original) value of the forecastable entity and  expected change in it.  For example: Refernce Total Subscription Count, Change in total subscription count( new value- old value)/old value. It is stored in Product Forecast Trend View ( only on read side).</t>
  </si>
  <si>
    <t>Change of trend in subscriptions make the Subscriber domain trigger IncreaseInTotalSubscriptionCountNotificationEvent/  DecreaseInTotalSubscriptionCountNotificationEvent event. Change in subscription forecast is saved in Subsciption Forecast View.
Then the revised total subscription forecast is used to calculate the revised taxes provision. This revised tax provision gets added to taxes account (taxes account view on read side andthrough AddToTxesAccountCommand. The same out is pulled from Others Account (Others Account View on read side).</t>
  </si>
  <si>
    <t>Forecast is needed to various decision related to budget provisioning, appropriate payment/reward schemes,benefits/offers,calculation of operating expenses etc. Since no historical data is present at the inception of system, merchant has to start with setting up manul forecast for Deliveries. Forecast is registered in terms of new deliveries per period, churned deliveries per period and total deliveries per period. Forecast gets stored only on read side in Deliveries Forecast View.</t>
  </si>
  <si>
    <t>Introduction of manual forecast for first time  OR Revision of  deliveries forecasts triggers determination of Deliveries trend change. A Trend is determined for each forecastable entity such as new forecast, chruned forecast and total forecast.  A trend is calculated by comparing new forecast value of an entity with its existing ( latest) forecast value and calculate what is the new reference and what is increase/decrease in that reference value. Hence Trend is defined as reference(original) value of the forecastable entity and  expected change in it.  For example: Refernce Total Subscription Count, Change in total subscription count( new value- old value)/old value. It is stored in Product Forecast Trend View ( only on read side).</t>
  </si>
  <si>
    <t xml:space="preserve">Subscriptions forecast is used to predict inflow of subscriptions, the trend tells if inflow is increasing or decreasing. If trend of total subscriptions is increasing, then the rate of increase should either be constant or increasing. In case the rate is decreasing then some arrangements can be made to boost it(offers/benefits).
In case trend of churned subscriptions is increasing, then it indicates that subscriptions are registered but the later found that proposition/usability/expereince is not adequate and hence churning out. some arrangements can be made to boost it(offers/benefits).
</t>
  </si>
  <si>
    <t>Change in trend of delivery count forecast for deliveries in a specific weight range first helps expiring old delivery forecast ( for that weight range). Then it calculate the revised delivery expenses for the revised forecast and sends AddToSubscriptionSpecificExpensesCostAccountCommand.</t>
  </si>
  <si>
    <t>Inventory</t>
  </si>
  <si>
    <t>Fulfillment</t>
  </si>
  <si>
    <t>Define payment schemes</t>
  </si>
  <si>
    <t>Set opening price for each reistered product</t>
  </si>
  <si>
    <t>Order reistered products as per listed forecasts for configurable period</t>
  </si>
  <si>
    <t>Update Subscription Rules</t>
  </si>
  <si>
    <t>updates the product activation status from "subscription rules configurable" to "subscription rule configured"</t>
  </si>
  <si>
    <t>Nothing</t>
  </si>
  <si>
    <t>Subscription Analyzer(and DeliveryChargesRuleView) registers delivery charges rule, which contains the list of minimum and maximum weight ranges and delivery charges applicable to each weight range.</t>
  </si>
  <si>
    <t>Delivery charges rule is also registered ( DeliveryChargesRuleView) on business side for computation of operating cost.</t>
  </si>
  <si>
    <t xml:space="preserve">A Business Account for the financial year containing merchant identifier, start and end date and provision date is created.
It interally initates creation of
1. Booking Amount Account : Responsible for maintaining any advance/booking amount paid by subscriber but not adjusted against delivered deliveries.
2. Subscription Receivables account : Responsible for maintaining the total due amount of all subscriptions( debt) which is expected to be paid by respective subscribers in due course of time. In case any amount is not paid it contributes to the losses made.
3. Provisional Purchase Cost Account: Maintains the total provision made for cumulative purchase cose of all registered subscriptionable products for a financial year. some batch process when pays to respective manufacturers/ suppliers for their supplied goods the account should be debited. At the end of the financial year ideally it should contain 0 amount. Any positive value may indicate some updaid dues towards suppliers, or over budgeted value which did not get consumed.
4. Provisional losses Account: Any confirmed losses should be registered with this account.
5. Provisional Benefits Account: The provision made for various benefits(rewards) schemes so as to boost the performance of sale. When a benefit value is registered to any of the benficiary, respective amount should be debited from this account.
6. Provisional Taxes Account: Provision made for paying various taxes in a financial year. A batch program should periodically pay taxes and debit respective amount  from thsi account. Its value should be 0 at the end of financial year.
7. Provisional Others Account: Cumulative finanicial budget for an year should be added in this account. All other accounts should be pulling funds from this account when needed.
8. Provisional Common Expense account : All fixed operating expenses should be made from this account.
9. Provisional Subscription specific expenses account: All variable expenses should be made from this account.
10. Revenue account : The recognized revenue should be registered in this account
11. Interests gain account : In case any interst is gained on the unused booking amount it should be registered here.
12. Profit Account: Profit if any should be registered here.
13. Refund Account: :Any unused subscription amount to be refunded should be debited from this account.
</t>
  </si>
  <si>
    <t>Configure business account</t>
  </si>
  <si>
    <t>Defect: Unnecessary creation of account iD, the one created during create account should be passed in request.</t>
  </si>
  <si>
    <t>Business account (and Business Account Configuration View) is configured for 
1.  If the budget adjustment should be done manually by merchant or should it happen automatically or whether the budget change is recommended by engine(which merchant can accept or overrride)
2. Define fiscal year
3. set tax as percentage of annual revneue: How much of the tax should be provisioned for the annual revenue.</t>
  </si>
  <si>
    <t>at te time of oters account provision,if products are already reistered and forecasts are already set, provision should be distributed there itself.Currently it seems to be dependent on sequence. Needs to be corrected.</t>
  </si>
  <si>
    <t>Currently categories are defined only for roupin products? Do we find any oter useful use case for categories? Need to analyse.</t>
  </si>
  <si>
    <t>Price of the product should be given by the Inventory. This is because product price will keep changing and each batch of a product may have different purchase price/MRP.
When units of a product are subscribed, and when they get dispatched the tagged price assumed may be different. Because a dispatch a batch/batches from which units of a product is dispatched, may differ in tagged prices.
BIG CHANGE !!!!
When a product is ordered, the price at which it is procured should update the tagged prices registered with product domain, business domain and payment domain. Is it happening?</t>
  </si>
  <si>
    <t>Make sure that breakeven price gets calculated each time offer price is changed or at each time tagged price is changed;i.e at time new stock of product is ordered and tagged price of received batches differ from earlier tagged prices.</t>
  </si>
  <si>
    <t>Test case required to check BE price on product config,tagged price version change, tax change</t>
  </si>
  <si>
    <t>Testing</t>
  </si>
  <si>
    <t>Does business not require BEP for calculation of profit/loss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</si>
</sst>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Mangal"/>
      <family val="2"/>
      <scheme val="minor"/>
    </font>
    <font>
      <sz val="9"/>
      <color rgb="FF000000"/>
      <name val="Courier New"/>
      <family val="3"/>
    </font>
    <font>
      <sz val="11"/>
      <color rgb="FFFF0000"/>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topLeftCell="I1" zoomScale="90" zoomScaleNormal="90" workbookViewId="0">
      <pane ySplit="1" topLeftCell="A21" activePane="bottomLeft" state="frozen"/>
      <selection activeCell="B1" sqref="B1"/>
      <selection pane="bottomLeft" activeCell="K21" sqref="K21"/>
    </sheetView>
  </sheetViews>
  <sheetFormatPr defaultColWidth="8.69140625" defaultRowHeight="24" x14ac:dyDescent="0.95"/>
  <cols>
    <col min="1" max="1" width="24.921875" style="2" customWidth="1"/>
    <col min="2" max="2" width="41.23046875" style="2" customWidth="1"/>
    <col min="3" max="3" width="112.23046875" style="2" bestFit="1" customWidth="1"/>
    <col min="4" max="4" width="67.07421875" style="2" customWidth="1"/>
    <col min="5" max="5" width="113.61328125" style="2" customWidth="1"/>
    <col min="6" max="9" width="29.53515625" style="2" customWidth="1"/>
    <col min="10" max="10" width="47.61328125" style="2" bestFit="1" customWidth="1"/>
    <col min="11" max="11" width="54.23046875" style="2" customWidth="1"/>
    <col min="12" max="12" width="26.07421875" style="2" customWidth="1"/>
    <col min="13" max="16384" width="8.69140625" style="2"/>
  </cols>
  <sheetData>
    <row r="1" spans="1:12" x14ac:dyDescent="0.95">
      <c r="C1" s="2" t="s">
        <v>99</v>
      </c>
      <c r="D1" s="2" t="s">
        <v>113</v>
      </c>
      <c r="E1" s="2" t="s">
        <v>100</v>
      </c>
      <c r="F1" s="2" t="s">
        <v>101</v>
      </c>
      <c r="G1" s="2" t="s">
        <v>102</v>
      </c>
      <c r="H1" s="2" t="s">
        <v>129</v>
      </c>
      <c r="I1" s="2" t="s">
        <v>130</v>
      </c>
      <c r="J1" s="2" t="s">
        <v>3</v>
      </c>
      <c r="K1" s="2" t="s">
        <v>120</v>
      </c>
      <c r="L1" s="2" t="s">
        <v>148</v>
      </c>
    </row>
    <row r="2" spans="1:12" x14ac:dyDescent="0.95">
      <c r="A2" s="2" t="s">
        <v>0</v>
      </c>
    </row>
    <row r="3" spans="1:12" ht="96" x14ac:dyDescent="0.95">
      <c r="B3" s="2" t="s">
        <v>1</v>
      </c>
      <c r="C3" s="2" t="s">
        <v>116</v>
      </c>
      <c r="D3" s="2" t="s">
        <v>135</v>
      </c>
      <c r="E3" s="2" t="s">
        <v>75</v>
      </c>
      <c r="F3" s="2" t="s">
        <v>75</v>
      </c>
      <c r="G3" s="2" t="s">
        <v>75</v>
      </c>
      <c r="H3" s="2" t="s">
        <v>75</v>
      </c>
      <c r="I3" s="2" t="s">
        <v>75</v>
      </c>
      <c r="J3" s="3" t="s">
        <v>4</v>
      </c>
      <c r="K3" s="2" t="s">
        <v>136</v>
      </c>
    </row>
    <row r="4" spans="1:12" x14ac:dyDescent="0.95">
      <c r="B4" s="4" t="s">
        <v>134</v>
      </c>
      <c r="J4" s="3"/>
    </row>
    <row r="5" spans="1:12" ht="48" x14ac:dyDescent="0.95">
      <c r="B5" s="2" t="s">
        <v>2</v>
      </c>
      <c r="C5" s="2" t="s">
        <v>137</v>
      </c>
      <c r="D5" s="2" t="s">
        <v>75</v>
      </c>
      <c r="E5" s="2" t="s">
        <v>138</v>
      </c>
      <c r="F5" s="2" t="s">
        <v>75</v>
      </c>
      <c r="G5" s="2" t="s">
        <v>75</v>
      </c>
      <c r="H5" s="2" t="s">
        <v>75</v>
      </c>
      <c r="I5" s="2" t="s">
        <v>75</v>
      </c>
      <c r="J5" s="3" t="s">
        <v>5</v>
      </c>
      <c r="K5" s="2" t="s">
        <v>136</v>
      </c>
    </row>
    <row r="6" spans="1:12" x14ac:dyDescent="0.95">
      <c r="A6" s="2" t="s">
        <v>7</v>
      </c>
      <c r="J6" s="3"/>
    </row>
    <row r="7" spans="1:12" ht="409.6" customHeight="1" x14ac:dyDescent="0.95">
      <c r="B7" s="2" t="s">
        <v>103</v>
      </c>
      <c r="C7" s="2" t="s">
        <v>75</v>
      </c>
      <c r="D7" s="2" t="s">
        <v>75</v>
      </c>
      <c r="E7" s="2" t="s">
        <v>139</v>
      </c>
      <c r="F7" s="2" t="s">
        <v>75</v>
      </c>
      <c r="G7" s="2" t="s">
        <v>75</v>
      </c>
      <c r="H7" s="2" t="s">
        <v>75</v>
      </c>
      <c r="I7" s="2" t="s">
        <v>75</v>
      </c>
      <c r="J7" s="3" t="s">
        <v>6</v>
      </c>
      <c r="K7" s="2" t="s">
        <v>75</v>
      </c>
    </row>
    <row r="8" spans="1:12" ht="120" x14ac:dyDescent="0.95">
      <c r="B8" s="2" t="s">
        <v>140</v>
      </c>
      <c r="C8" s="2" t="s">
        <v>75</v>
      </c>
      <c r="D8" s="2" t="s">
        <v>75</v>
      </c>
      <c r="E8" s="2" t="s">
        <v>142</v>
      </c>
      <c r="F8" s="2" t="s">
        <v>75</v>
      </c>
      <c r="G8" s="2" t="s">
        <v>75</v>
      </c>
      <c r="H8" s="2" t="s">
        <v>75</v>
      </c>
      <c r="I8" s="2" t="s">
        <v>75</v>
      </c>
      <c r="J8" s="3" t="s">
        <v>8</v>
      </c>
      <c r="K8" s="2" t="s">
        <v>141</v>
      </c>
    </row>
    <row r="9" spans="1:12" ht="96" x14ac:dyDescent="0.95">
      <c r="B9" s="2" t="s">
        <v>10</v>
      </c>
      <c r="C9" s="2" t="s">
        <v>75</v>
      </c>
      <c r="E9" s="2" t="s">
        <v>104</v>
      </c>
      <c r="F9" s="2" t="s">
        <v>75</v>
      </c>
      <c r="G9" s="2" t="s">
        <v>75</v>
      </c>
      <c r="H9" s="2" t="s">
        <v>75</v>
      </c>
      <c r="I9" s="2" t="s">
        <v>75</v>
      </c>
      <c r="J9" s="3" t="s">
        <v>9</v>
      </c>
      <c r="K9" s="2" t="s">
        <v>143</v>
      </c>
    </row>
    <row r="10" spans="1:12" ht="72" x14ac:dyDescent="0.95">
      <c r="A10" s="2" t="s">
        <v>11</v>
      </c>
      <c r="B10" s="2" t="s">
        <v>13</v>
      </c>
      <c r="C10" s="2" t="s">
        <v>75</v>
      </c>
      <c r="D10" s="2" t="s">
        <v>105</v>
      </c>
      <c r="E10" s="2" t="s">
        <v>75</v>
      </c>
      <c r="F10" s="2" t="s">
        <v>75</v>
      </c>
      <c r="G10" s="2" t="s">
        <v>75</v>
      </c>
      <c r="H10" s="2" t="s">
        <v>75</v>
      </c>
      <c r="I10" s="2" t="s">
        <v>75</v>
      </c>
      <c r="J10" s="3" t="s">
        <v>12</v>
      </c>
      <c r="K10" s="2" t="s">
        <v>144</v>
      </c>
    </row>
    <row r="11" spans="1:12" ht="288" x14ac:dyDescent="0.95">
      <c r="B11" s="2" t="s">
        <v>14</v>
      </c>
      <c r="C11" s="2" t="s">
        <v>75</v>
      </c>
      <c r="D11" s="2" t="s">
        <v>106</v>
      </c>
      <c r="E11" s="2" t="s">
        <v>107</v>
      </c>
      <c r="F11" s="2" t="s">
        <v>108</v>
      </c>
      <c r="G11" s="2" t="s">
        <v>75</v>
      </c>
      <c r="H11" s="2" t="s">
        <v>75</v>
      </c>
      <c r="I11" s="2" t="s">
        <v>75</v>
      </c>
      <c r="J11" s="3" t="s">
        <v>15</v>
      </c>
      <c r="K11" s="4" t="s">
        <v>145</v>
      </c>
    </row>
    <row r="12" spans="1:12" ht="384" x14ac:dyDescent="0.95">
      <c r="B12" s="2" t="s">
        <v>16</v>
      </c>
      <c r="C12" s="2" t="s">
        <v>75</v>
      </c>
      <c r="D12" s="2" t="s">
        <v>109</v>
      </c>
      <c r="J12" s="3" t="s">
        <v>17</v>
      </c>
    </row>
    <row r="13" spans="1:12" ht="144" x14ac:dyDescent="0.95">
      <c r="C13" s="2" t="s">
        <v>75</v>
      </c>
      <c r="D13" s="2" t="s">
        <v>110</v>
      </c>
      <c r="E13" s="2" t="s">
        <v>149</v>
      </c>
      <c r="F13" s="2" t="s">
        <v>75</v>
      </c>
      <c r="G13" s="2" t="s">
        <v>75</v>
      </c>
      <c r="H13" s="2" t="s">
        <v>75</v>
      </c>
      <c r="I13" s="2" t="s">
        <v>75</v>
      </c>
      <c r="J13" s="3" t="s">
        <v>75</v>
      </c>
      <c r="K13" s="4" t="s">
        <v>146</v>
      </c>
      <c r="L13" s="2" t="s">
        <v>147</v>
      </c>
    </row>
    <row r="14" spans="1:12" ht="192" x14ac:dyDescent="0.95">
      <c r="B14" s="2" t="s">
        <v>19</v>
      </c>
      <c r="C14" s="2" t="s">
        <v>75</v>
      </c>
      <c r="D14" s="2" t="s">
        <v>111</v>
      </c>
      <c r="E14" s="2" t="s">
        <v>75</v>
      </c>
      <c r="F14" s="2" t="s">
        <v>75</v>
      </c>
      <c r="G14" s="2" t="s">
        <v>75</v>
      </c>
      <c r="H14" s="2" t="s">
        <v>75</v>
      </c>
      <c r="I14" s="2" t="s">
        <v>75</v>
      </c>
      <c r="J14" s="3" t="s">
        <v>18</v>
      </c>
    </row>
    <row r="15" spans="1:12" ht="288" x14ac:dyDescent="0.95">
      <c r="C15" s="2" t="s">
        <v>75</v>
      </c>
      <c r="D15" s="2" t="s">
        <v>112</v>
      </c>
      <c r="E15" s="2" t="s">
        <v>117</v>
      </c>
      <c r="J15" s="3"/>
    </row>
    <row r="16" spans="1:12" ht="168" x14ac:dyDescent="0.95">
      <c r="D16" s="2" t="s">
        <v>114</v>
      </c>
      <c r="J16" s="3"/>
    </row>
    <row r="17" spans="1:11" ht="48" x14ac:dyDescent="0.95">
      <c r="A17" s="2" t="s">
        <v>22</v>
      </c>
    </row>
    <row r="18" spans="1:11" ht="264" x14ac:dyDescent="0.95">
      <c r="B18" s="2" t="s">
        <v>20</v>
      </c>
      <c r="C18" s="2" t="s">
        <v>118</v>
      </c>
      <c r="J18" s="3" t="s">
        <v>21</v>
      </c>
      <c r="K18" s="4" t="s">
        <v>121</v>
      </c>
    </row>
    <row r="19" spans="1:11" ht="144" x14ac:dyDescent="0.95">
      <c r="C19" s="2" t="s">
        <v>119</v>
      </c>
      <c r="J19" s="3" t="s">
        <v>23</v>
      </c>
    </row>
    <row r="20" spans="1:11" ht="96" x14ac:dyDescent="0.95">
      <c r="B20" s="2" t="s">
        <v>24</v>
      </c>
      <c r="C20" s="2" t="s">
        <v>122</v>
      </c>
      <c r="J20" s="3"/>
    </row>
    <row r="21" spans="1:11" ht="288" x14ac:dyDescent="0.95">
      <c r="C21" s="2" t="s">
        <v>123</v>
      </c>
      <c r="E21" s="2" t="s">
        <v>124</v>
      </c>
      <c r="J21" s="3"/>
      <c r="K21" s="4" t="s">
        <v>127</v>
      </c>
    </row>
    <row r="22" spans="1:11" ht="93" customHeight="1" x14ac:dyDescent="0.95">
      <c r="B22" s="2" t="s">
        <v>25</v>
      </c>
      <c r="C22" s="2" t="s">
        <v>125</v>
      </c>
      <c r="J22" s="3" t="s">
        <v>26</v>
      </c>
    </row>
    <row r="23" spans="1:11" ht="109" customHeight="1" x14ac:dyDescent="0.95">
      <c r="C23" s="2" t="s">
        <v>126</v>
      </c>
      <c r="E23" s="2" t="s">
        <v>128</v>
      </c>
      <c r="J23" s="3"/>
    </row>
    <row r="24" spans="1:11" x14ac:dyDescent="0.95">
      <c r="A24" s="2" t="s">
        <v>28</v>
      </c>
    </row>
    <row r="25" spans="1:11" x14ac:dyDescent="0.95">
      <c r="B25" s="2" t="s">
        <v>28</v>
      </c>
      <c r="J25" s="3" t="s">
        <v>27</v>
      </c>
    </row>
    <row r="26" spans="1:11" x14ac:dyDescent="0.95">
      <c r="B26" s="2" t="s">
        <v>31</v>
      </c>
      <c r="J26" s="3" t="s">
        <v>29</v>
      </c>
    </row>
    <row r="27" spans="1:11" x14ac:dyDescent="0.95">
      <c r="A27" s="2" t="s">
        <v>131</v>
      </c>
    </row>
    <row r="28" spans="1:11" x14ac:dyDescent="0.95">
      <c r="B28" s="2" t="s">
        <v>30</v>
      </c>
      <c r="J28" s="3" t="s">
        <v>33</v>
      </c>
    </row>
    <row r="29" spans="1:11" x14ac:dyDescent="0.95">
      <c r="B29" s="2" t="s">
        <v>32</v>
      </c>
      <c r="J29" s="3" t="s">
        <v>29</v>
      </c>
    </row>
    <row r="30" spans="1:11" ht="48" x14ac:dyDescent="0.95">
      <c r="A30" s="2" t="s">
        <v>132</v>
      </c>
    </row>
    <row r="31" spans="1:11" x14ac:dyDescent="0.95">
      <c r="B31" s="2" t="s">
        <v>34</v>
      </c>
      <c r="J31" s="3" t="s">
        <v>35</v>
      </c>
    </row>
    <row r="32" spans="1:11" x14ac:dyDescent="0.95">
      <c r="J32" s="3"/>
    </row>
    <row r="33" spans="1:10" ht="72" x14ac:dyDescent="0.95">
      <c r="A33" s="2" t="s">
        <v>133</v>
      </c>
      <c r="J33" s="3"/>
    </row>
    <row r="34" spans="1:10" x14ac:dyDescent="0.95">
      <c r="J34" s="3"/>
    </row>
    <row r="35" spans="1:10" x14ac:dyDescent="0.95">
      <c r="A35" s="2" t="s">
        <v>36</v>
      </c>
    </row>
    <row r="36" spans="1:10" x14ac:dyDescent="0.95">
      <c r="B36" s="2" t="s">
        <v>37</v>
      </c>
      <c r="J36" s="3" t="s">
        <v>38</v>
      </c>
    </row>
    <row r="37" spans="1:10" x14ac:dyDescent="0.95">
      <c r="B37" s="2" t="s">
        <v>115</v>
      </c>
      <c r="J37" s="3" t="s">
        <v>39</v>
      </c>
    </row>
    <row r="38" spans="1:10" x14ac:dyDescent="0.95">
      <c r="A38" s="2" t="s">
        <v>40</v>
      </c>
    </row>
    <row r="39" spans="1:10" x14ac:dyDescent="0.95">
      <c r="B39" s="2" t="s">
        <v>41</v>
      </c>
      <c r="J39" s="3" t="s">
        <v>42</v>
      </c>
    </row>
    <row r="40" spans="1:10" x14ac:dyDescent="0.95">
      <c r="B40" s="2" t="s">
        <v>43</v>
      </c>
      <c r="J40" s="3" t="s">
        <v>44</v>
      </c>
    </row>
    <row r="41" spans="1:10" x14ac:dyDescent="0.95">
      <c r="B41" s="2" t="s">
        <v>45</v>
      </c>
      <c r="J41" s="3" t="s">
        <v>47</v>
      </c>
    </row>
    <row r="42" spans="1:10" x14ac:dyDescent="0.95">
      <c r="B42" s="2" t="s">
        <v>46</v>
      </c>
      <c r="J42" s="3" t="s">
        <v>48</v>
      </c>
    </row>
    <row r="43" spans="1:10" x14ac:dyDescent="0.95">
      <c r="B43" s="2" t="s">
        <v>49</v>
      </c>
      <c r="J43" s="3" t="s">
        <v>50</v>
      </c>
    </row>
    <row r="44" spans="1:10" x14ac:dyDescent="0.95">
      <c r="B44" s="2" t="s">
        <v>51</v>
      </c>
      <c r="J44" s="3" t="s">
        <v>52</v>
      </c>
    </row>
    <row r="45" spans="1:10" x14ac:dyDescent="0.95">
      <c r="B45" s="2" t="s">
        <v>53</v>
      </c>
      <c r="J45" s="3" t="s">
        <v>54</v>
      </c>
    </row>
    <row r="47" spans="1:10" x14ac:dyDescent="0.95">
      <c r="A47" s="2" t="s">
        <v>55</v>
      </c>
    </row>
    <row r="48" spans="1:10" x14ac:dyDescent="0.95">
      <c r="B48" s="2" t="s">
        <v>56</v>
      </c>
      <c r="J48" s="3" t="s">
        <v>57</v>
      </c>
    </row>
    <row r="49" spans="1:10" x14ac:dyDescent="0.95">
      <c r="A49" s="2" t="s">
        <v>58</v>
      </c>
    </row>
    <row r="50" spans="1:10" x14ac:dyDescent="0.95">
      <c r="B50" s="2" t="s">
        <v>59</v>
      </c>
      <c r="J50" s="3" t="s">
        <v>60</v>
      </c>
    </row>
    <row r="52" spans="1:10" x14ac:dyDescent="0.95">
      <c r="A52" s="2" t="s">
        <v>61</v>
      </c>
    </row>
    <row r="53" spans="1:10" x14ac:dyDescent="0.95">
      <c r="B53" s="2" t="s">
        <v>62</v>
      </c>
      <c r="J53" s="3" t="s">
        <v>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57"/>
  <sheetViews>
    <sheetView zoomScale="80" zoomScaleNormal="80" workbookViewId="0">
      <pane ySplit="2" topLeftCell="A27" activePane="bottomLeft" state="frozen"/>
      <selection activeCell="B1" sqref="B1"/>
      <selection pane="bottomLeft" activeCell="O149" sqref="O149"/>
    </sheetView>
  </sheetViews>
  <sheetFormatPr defaultColWidth="9.84375" defaultRowHeight="24" x14ac:dyDescent="0.95"/>
  <cols>
    <col min="1" max="1" width="11.07421875" style="1" customWidth="1"/>
    <col min="2" max="3" width="9.84375" style="1"/>
    <col min="4" max="4" width="7.84375" style="1" bestFit="1" customWidth="1"/>
    <col min="5" max="14" width="9.84375" style="1"/>
    <col min="15" max="15" width="15.3828125" style="1" bestFit="1" customWidth="1"/>
    <col min="16" max="16384" width="9.84375" style="1"/>
  </cols>
  <sheetData>
    <row r="2" spans="1:14" ht="72" x14ac:dyDescent="0.95">
      <c r="A2" s="1" t="s">
        <v>40</v>
      </c>
      <c r="B2" s="1" t="s">
        <v>65</v>
      </c>
      <c r="C2" s="1" t="s">
        <v>67</v>
      </c>
      <c r="D2" s="1" t="s">
        <v>70</v>
      </c>
      <c r="E2" s="1" t="s">
        <v>91</v>
      </c>
      <c r="F2" s="1" t="s">
        <v>66</v>
      </c>
      <c r="G2" s="1" t="s">
        <v>68</v>
      </c>
      <c r="H2" s="1" t="s">
        <v>83</v>
      </c>
      <c r="I2" s="1" t="s">
        <v>81</v>
      </c>
      <c r="J2" s="1" t="s">
        <v>82</v>
      </c>
      <c r="K2" s="1" t="s">
        <v>72</v>
      </c>
      <c r="L2" s="1" t="s">
        <v>76</v>
      </c>
      <c r="M2" s="1" t="s">
        <v>73</v>
      </c>
      <c r="N2" s="1" t="s">
        <v>77</v>
      </c>
    </row>
    <row r="3" spans="1:14" ht="120" x14ac:dyDescent="0.95">
      <c r="A3" s="1" t="s">
        <v>74</v>
      </c>
      <c r="B3" s="1" t="s">
        <v>64</v>
      </c>
      <c r="C3" s="1" t="s">
        <v>69</v>
      </c>
      <c r="D3" s="1">
        <v>1</v>
      </c>
      <c r="E3" s="1" t="s">
        <v>71</v>
      </c>
      <c r="F3" s="1">
        <v>230</v>
      </c>
      <c r="G3" s="1">
        <v>12</v>
      </c>
      <c r="H3" s="1">
        <f>F3*G3</f>
        <v>2760</v>
      </c>
      <c r="I3" s="1">
        <f>F3*G3</f>
        <v>2760</v>
      </c>
      <c r="J3" s="1">
        <v>0</v>
      </c>
      <c r="K3" s="1">
        <f>0.2*I3</f>
        <v>552</v>
      </c>
      <c r="L3" s="1">
        <v>0</v>
      </c>
      <c r="M3" s="1">
        <v>230</v>
      </c>
      <c r="N3" s="1">
        <v>0</v>
      </c>
    </row>
    <row r="4" spans="1:14" x14ac:dyDescent="0.95">
      <c r="K4" s="1">
        <f>(I3-K3)/2</f>
        <v>1104</v>
      </c>
      <c r="L4" s="1">
        <v>0</v>
      </c>
      <c r="M4" s="1">
        <v>230</v>
      </c>
      <c r="N4" s="1">
        <v>0</v>
      </c>
    </row>
    <row r="5" spans="1:14" x14ac:dyDescent="0.95">
      <c r="K5" s="1">
        <f>(I3-K3)/2</f>
        <v>1104</v>
      </c>
      <c r="L5" s="1">
        <v>0</v>
      </c>
      <c r="M5" s="1">
        <v>230</v>
      </c>
      <c r="N5" s="1">
        <v>0</v>
      </c>
    </row>
    <row r="6" spans="1:14" x14ac:dyDescent="0.95">
      <c r="M6" s="1">
        <v>230</v>
      </c>
      <c r="N6" s="1">
        <v>0</v>
      </c>
    </row>
    <row r="7" spans="1:14" x14ac:dyDescent="0.95">
      <c r="M7" s="1">
        <v>230</v>
      </c>
      <c r="N7" s="1">
        <v>0</v>
      </c>
    </row>
    <row r="8" spans="1:14" x14ac:dyDescent="0.95">
      <c r="M8" s="1">
        <v>230</v>
      </c>
      <c r="N8" s="1">
        <v>0</v>
      </c>
    </row>
    <row r="9" spans="1:14" x14ac:dyDescent="0.95">
      <c r="M9" s="1">
        <v>230</v>
      </c>
      <c r="N9" s="1">
        <v>0</v>
      </c>
    </row>
    <row r="10" spans="1:14" x14ac:dyDescent="0.95">
      <c r="M10" s="1">
        <v>230</v>
      </c>
      <c r="N10" s="1">
        <v>0</v>
      </c>
    </row>
    <row r="11" spans="1:14" x14ac:dyDescent="0.95">
      <c r="M11" s="1">
        <v>230</v>
      </c>
      <c r="N11" s="1">
        <v>0</v>
      </c>
    </row>
    <row r="12" spans="1:14" x14ac:dyDescent="0.95">
      <c r="M12" s="1">
        <v>230</v>
      </c>
      <c r="N12" s="1">
        <v>0</v>
      </c>
    </row>
    <row r="13" spans="1:14" x14ac:dyDescent="0.95">
      <c r="M13" s="1">
        <v>230</v>
      </c>
      <c r="N13" s="1">
        <v>0</v>
      </c>
    </row>
    <row r="14" spans="1:14" x14ac:dyDescent="0.95">
      <c r="M14" s="1">
        <v>230</v>
      </c>
      <c r="N14" s="1">
        <v>0</v>
      </c>
    </row>
    <row r="16" spans="1:14" ht="96" x14ac:dyDescent="0.95">
      <c r="A16" s="1" t="s">
        <v>94</v>
      </c>
      <c r="B16" s="1" t="s">
        <v>75</v>
      </c>
      <c r="C16" s="1" t="s">
        <v>75</v>
      </c>
      <c r="H16" s="1">
        <v>2760</v>
      </c>
      <c r="I16" s="1">
        <f>I3-K16</f>
        <v>2208</v>
      </c>
      <c r="J16" s="1">
        <v>552</v>
      </c>
      <c r="K16" s="1">
        <v>552</v>
      </c>
      <c r="L16" s="1">
        <v>552</v>
      </c>
      <c r="M16" s="1">
        <v>230</v>
      </c>
      <c r="N16" s="1">
        <v>230</v>
      </c>
    </row>
    <row r="17" spans="1:15" x14ac:dyDescent="0.95">
      <c r="K17" s="1">
        <v>1104</v>
      </c>
      <c r="L17" s="1">
        <v>0</v>
      </c>
      <c r="M17" s="1">
        <v>230</v>
      </c>
      <c r="N17" s="1">
        <v>230</v>
      </c>
    </row>
    <row r="18" spans="1:15" x14ac:dyDescent="0.95">
      <c r="K18" s="1">
        <v>1104</v>
      </c>
      <c r="L18" s="1">
        <v>0</v>
      </c>
      <c r="M18" s="1">
        <v>230</v>
      </c>
      <c r="N18" s="1">
        <v>92</v>
      </c>
    </row>
    <row r="19" spans="1:15" x14ac:dyDescent="0.95">
      <c r="M19" s="1">
        <v>230</v>
      </c>
      <c r="N19" s="1">
        <v>0</v>
      </c>
    </row>
    <row r="20" spans="1:15" x14ac:dyDescent="0.95">
      <c r="M20" s="1">
        <v>230</v>
      </c>
      <c r="N20" s="1">
        <v>0</v>
      </c>
    </row>
    <row r="21" spans="1:15" x14ac:dyDescent="0.95">
      <c r="M21" s="1">
        <v>230</v>
      </c>
      <c r="N21" s="1">
        <v>0</v>
      </c>
    </row>
    <row r="22" spans="1:15" x14ac:dyDescent="0.95">
      <c r="M22" s="1">
        <v>230</v>
      </c>
      <c r="N22" s="1">
        <v>0</v>
      </c>
    </row>
    <row r="23" spans="1:15" x14ac:dyDescent="0.95">
      <c r="M23" s="1">
        <v>230</v>
      </c>
      <c r="N23" s="1">
        <v>0</v>
      </c>
    </row>
    <row r="24" spans="1:15" x14ac:dyDescent="0.95">
      <c r="M24" s="1">
        <v>230</v>
      </c>
      <c r="N24" s="1">
        <v>0</v>
      </c>
    </row>
    <row r="25" spans="1:15" x14ac:dyDescent="0.95">
      <c r="M25" s="1">
        <v>230</v>
      </c>
      <c r="N25" s="1">
        <v>0</v>
      </c>
    </row>
    <row r="26" spans="1:15" x14ac:dyDescent="0.95">
      <c r="M26" s="1">
        <v>230</v>
      </c>
      <c r="N26" s="1">
        <v>0</v>
      </c>
    </row>
    <row r="27" spans="1:15" x14ac:dyDescent="0.95">
      <c r="M27" s="1">
        <v>230</v>
      </c>
      <c r="N27" s="1">
        <v>0</v>
      </c>
    </row>
    <row r="29" spans="1:15" ht="48" x14ac:dyDescent="0.95">
      <c r="A29" s="1" t="s">
        <v>92</v>
      </c>
      <c r="H29" s="1">
        <v>2760</v>
      </c>
      <c r="I29" s="1">
        <v>2208</v>
      </c>
      <c r="J29" s="1">
        <v>552</v>
      </c>
      <c r="K29" s="1">
        <v>552</v>
      </c>
      <c r="L29" s="1">
        <v>552</v>
      </c>
      <c r="M29" s="1">
        <v>230</v>
      </c>
      <c r="N29" s="1">
        <v>230</v>
      </c>
      <c r="O29" s="1" t="s">
        <v>93</v>
      </c>
    </row>
    <row r="30" spans="1:15" x14ac:dyDescent="0.95">
      <c r="K30" s="1">
        <v>1104</v>
      </c>
      <c r="L30" s="1">
        <v>0</v>
      </c>
      <c r="M30" s="1">
        <v>230</v>
      </c>
      <c r="N30" s="1">
        <v>230</v>
      </c>
    </row>
    <row r="31" spans="1:15" x14ac:dyDescent="0.95">
      <c r="K31" s="1">
        <v>1104</v>
      </c>
      <c r="L31" s="1">
        <v>0</v>
      </c>
      <c r="M31" s="1">
        <v>230</v>
      </c>
      <c r="N31" s="1">
        <v>92</v>
      </c>
    </row>
    <row r="32" spans="1:15" x14ac:dyDescent="0.95">
      <c r="M32" s="1">
        <v>230</v>
      </c>
      <c r="N32" s="1">
        <v>0</v>
      </c>
    </row>
    <row r="33" spans="1:14" x14ac:dyDescent="0.95">
      <c r="M33" s="1">
        <v>230</v>
      </c>
      <c r="N33" s="1">
        <v>0</v>
      </c>
    </row>
    <row r="34" spans="1:14" x14ac:dyDescent="0.95">
      <c r="M34" s="1">
        <v>230</v>
      </c>
      <c r="N34" s="1">
        <v>0</v>
      </c>
    </row>
    <row r="35" spans="1:14" x14ac:dyDescent="0.95">
      <c r="M35" s="1">
        <v>230</v>
      </c>
      <c r="N35" s="1">
        <v>0</v>
      </c>
    </row>
    <row r="36" spans="1:14" x14ac:dyDescent="0.95">
      <c r="M36" s="1">
        <v>230</v>
      </c>
      <c r="N36" s="1">
        <v>0</v>
      </c>
    </row>
    <row r="37" spans="1:14" x14ac:dyDescent="0.95">
      <c r="M37" s="1">
        <v>230</v>
      </c>
      <c r="N37" s="1">
        <v>0</v>
      </c>
    </row>
    <row r="38" spans="1:14" x14ac:dyDescent="0.95">
      <c r="M38" s="1">
        <v>230</v>
      </c>
      <c r="N38" s="1">
        <v>0</v>
      </c>
    </row>
    <row r="39" spans="1:14" x14ac:dyDescent="0.95">
      <c r="M39" s="1">
        <v>230</v>
      </c>
      <c r="N39" s="1">
        <v>0</v>
      </c>
    </row>
    <row r="40" spans="1:14" x14ac:dyDescent="0.95">
      <c r="M40" s="1">
        <v>230</v>
      </c>
      <c r="N40" s="1">
        <v>0</v>
      </c>
    </row>
    <row r="42" spans="1:14" ht="48" x14ac:dyDescent="0.95">
      <c r="A42" s="1" t="s">
        <v>78</v>
      </c>
      <c r="B42" s="1" t="s">
        <v>79</v>
      </c>
      <c r="C42" s="1" t="s">
        <v>80</v>
      </c>
      <c r="D42" s="1">
        <v>1</v>
      </c>
      <c r="F42" s="1">
        <v>70</v>
      </c>
      <c r="G42" s="1">
        <v>11</v>
      </c>
      <c r="H42" s="1">
        <f>(F42*G42)+H16</f>
        <v>3530</v>
      </c>
      <c r="I42" s="1">
        <f>(F42*G42) +I16</f>
        <v>2978</v>
      </c>
      <c r="J42" s="1">
        <v>0</v>
      </c>
      <c r="K42" s="1">
        <f>0.2*H42</f>
        <v>706</v>
      </c>
      <c r="L42" s="1">
        <v>552</v>
      </c>
      <c r="M42" s="1">
        <v>230</v>
      </c>
      <c r="N42" s="1">
        <v>230</v>
      </c>
    </row>
    <row r="43" spans="1:14" x14ac:dyDescent="0.95">
      <c r="K43" s="1">
        <f>(H42-K42)/2</f>
        <v>1412</v>
      </c>
      <c r="L43" s="1">
        <v>0</v>
      </c>
      <c r="M43" s="1">
        <v>300</v>
      </c>
      <c r="N43" s="1">
        <v>300</v>
      </c>
    </row>
    <row r="44" spans="1:14" x14ac:dyDescent="0.95">
      <c r="K44" s="1">
        <f>(H42-K42)/2</f>
        <v>1412</v>
      </c>
      <c r="L44" s="1">
        <v>0</v>
      </c>
      <c r="M44" s="1">
        <v>300</v>
      </c>
      <c r="N44" s="1">
        <v>22</v>
      </c>
    </row>
    <row r="45" spans="1:14" x14ac:dyDescent="0.95">
      <c r="M45" s="1">
        <v>300</v>
      </c>
      <c r="N45" s="1">
        <v>0</v>
      </c>
    </row>
    <row r="46" spans="1:14" x14ac:dyDescent="0.95">
      <c r="M46" s="1">
        <v>300</v>
      </c>
      <c r="N46" s="1">
        <v>0</v>
      </c>
    </row>
    <row r="47" spans="1:14" x14ac:dyDescent="0.95">
      <c r="M47" s="1">
        <v>300</v>
      </c>
      <c r="N47" s="1">
        <v>0</v>
      </c>
    </row>
    <row r="48" spans="1:14" x14ac:dyDescent="0.95">
      <c r="M48" s="1">
        <v>300</v>
      </c>
      <c r="N48" s="1">
        <v>0</v>
      </c>
    </row>
    <row r="49" spans="1:14" x14ac:dyDescent="0.95">
      <c r="M49" s="1">
        <v>300</v>
      </c>
      <c r="N49" s="1">
        <v>0</v>
      </c>
    </row>
    <row r="50" spans="1:14" x14ac:dyDescent="0.95">
      <c r="M50" s="1">
        <v>300</v>
      </c>
      <c r="N50" s="1">
        <v>0</v>
      </c>
    </row>
    <row r="51" spans="1:14" x14ac:dyDescent="0.95">
      <c r="M51" s="1">
        <v>300</v>
      </c>
      <c r="N51" s="1">
        <v>0</v>
      </c>
    </row>
    <row r="52" spans="1:14" x14ac:dyDescent="0.95">
      <c r="M52" s="1">
        <v>300</v>
      </c>
      <c r="N52" s="1">
        <v>0</v>
      </c>
    </row>
    <row r="53" spans="1:14" x14ac:dyDescent="0.95">
      <c r="M53" s="1">
        <v>300</v>
      </c>
      <c r="N53" s="1">
        <v>0</v>
      </c>
    </row>
    <row r="55" spans="1:14" ht="72" x14ac:dyDescent="0.95">
      <c r="A55" s="1" t="s">
        <v>84</v>
      </c>
      <c r="H55" s="1">
        <v>3530</v>
      </c>
      <c r="I55" s="1">
        <f>H55-L55</f>
        <v>2824</v>
      </c>
      <c r="J55" s="1">
        <v>154</v>
      </c>
      <c r="K55" s="1">
        <f>0.2*H55</f>
        <v>706</v>
      </c>
      <c r="L55" s="1">
        <f>L42+J55</f>
        <v>706</v>
      </c>
      <c r="M55" s="1">
        <v>230</v>
      </c>
      <c r="N55" s="1">
        <v>230</v>
      </c>
    </row>
    <row r="56" spans="1:14" x14ac:dyDescent="0.95">
      <c r="K56" s="1">
        <f>(H55-K55)/2</f>
        <v>1412</v>
      </c>
      <c r="M56" s="1">
        <v>300</v>
      </c>
      <c r="N56" s="1">
        <v>300</v>
      </c>
    </row>
    <row r="57" spans="1:14" x14ac:dyDescent="0.95">
      <c r="K57" s="1">
        <f>(H55-K55)/2</f>
        <v>1412</v>
      </c>
      <c r="M57" s="1">
        <v>300</v>
      </c>
      <c r="N57" s="1">
        <v>176</v>
      </c>
    </row>
    <row r="58" spans="1:14" x14ac:dyDescent="0.95">
      <c r="M58" s="1">
        <v>300</v>
      </c>
      <c r="N58" s="1">
        <v>0</v>
      </c>
    </row>
    <row r="59" spans="1:14" x14ac:dyDescent="0.95">
      <c r="M59" s="1">
        <v>300</v>
      </c>
      <c r="N59" s="1">
        <v>0</v>
      </c>
    </row>
    <row r="60" spans="1:14" x14ac:dyDescent="0.95">
      <c r="M60" s="1">
        <v>300</v>
      </c>
      <c r="N60" s="1">
        <v>0</v>
      </c>
    </row>
    <row r="61" spans="1:14" x14ac:dyDescent="0.95">
      <c r="M61" s="1">
        <v>300</v>
      </c>
      <c r="N61" s="1">
        <v>0</v>
      </c>
    </row>
    <row r="62" spans="1:14" x14ac:dyDescent="0.95">
      <c r="M62" s="1">
        <v>300</v>
      </c>
      <c r="N62" s="1">
        <v>0</v>
      </c>
    </row>
    <row r="63" spans="1:14" x14ac:dyDescent="0.95">
      <c r="M63" s="1">
        <v>300</v>
      </c>
      <c r="N63" s="1">
        <v>0</v>
      </c>
    </row>
    <row r="64" spans="1:14" x14ac:dyDescent="0.95">
      <c r="M64" s="1">
        <v>300</v>
      </c>
      <c r="N64" s="1">
        <v>0</v>
      </c>
    </row>
    <row r="65" spans="1:15" x14ac:dyDescent="0.95">
      <c r="M65" s="1">
        <v>300</v>
      </c>
      <c r="N65" s="1">
        <v>0</v>
      </c>
    </row>
    <row r="66" spans="1:15" x14ac:dyDescent="0.95">
      <c r="M66" s="1">
        <v>300</v>
      </c>
      <c r="N66" s="1">
        <v>0</v>
      </c>
    </row>
    <row r="68" spans="1:15" ht="48" x14ac:dyDescent="0.95">
      <c r="A68" s="1" t="s">
        <v>92</v>
      </c>
      <c r="H68" s="1">
        <v>3530</v>
      </c>
      <c r="I68" s="1">
        <f>H68-L68</f>
        <v>2670</v>
      </c>
      <c r="J68" s="1">
        <v>154</v>
      </c>
      <c r="K68" s="1">
        <f>0.2*H68</f>
        <v>706</v>
      </c>
      <c r="L68" s="1">
        <f>L55+J68</f>
        <v>860</v>
      </c>
      <c r="M68" s="1">
        <v>230</v>
      </c>
      <c r="N68" s="1">
        <v>230</v>
      </c>
      <c r="O68" s="1" t="s">
        <v>95</v>
      </c>
    </row>
    <row r="69" spans="1:15" x14ac:dyDescent="0.95">
      <c r="K69" s="1">
        <f>(H68-K68)/2</f>
        <v>1412</v>
      </c>
      <c r="M69" s="1">
        <v>300</v>
      </c>
      <c r="N69" s="1">
        <v>300</v>
      </c>
      <c r="O69" s="1" t="s">
        <v>93</v>
      </c>
    </row>
    <row r="70" spans="1:15" x14ac:dyDescent="0.95">
      <c r="K70" s="1">
        <f>(H68-K68)/2</f>
        <v>1412</v>
      </c>
      <c r="M70" s="1">
        <v>300</v>
      </c>
      <c r="N70" s="1">
        <v>176</v>
      </c>
    </row>
    <row r="71" spans="1:15" x14ac:dyDescent="0.95">
      <c r="M71" s="1">
        <v>300</v>
      </c>
      <c r="N71" s="1">
        <v>0</v>
      </c>
    </row>
    <row r="72" spans="1:15" x14ac:dyDescent="0.95">
      <c r="M72" s="1">
        <v>300</v>
      </c>
      <c r="N72" s="1">
        <v>0</v>
      </c>
    </row>
    <row r="73" spans="1:15" x14ac:dyDescent="0.95">
      <c r="M73" s="1">
        <v>300</v>
      </c>
      <c r="N73" s="1">
        <v>0</v>
      </c>
    </row>
    <row r="74" spans="1:15" x14ac:dyDescent="0.95">
      <c r="M74" s="1">
        <v>300</v>
      </c>
      <c r="N74" s="1">
        <v>0</v>
      </c>
    </row>
    <row r="75" spans="1:15" x14ac:dyDescent="0.95">
      <c r="M75" s="1">
        <v>300</v>
      </c>
      <c r="N75" s="1">
        <v>0</v>
      </c>
    </row>
    <row r="76" spans="1:15" x14ac:dyDescent="0.95">
      <c r="M76" s="1">
        <v>300</v>
      </c>
      <c r="N76" s="1">
        <v>0</v>
      </c>
    </row>
    <row r="77" spans="1:15" x14ac:dyDescent="0.95">
      <c r="M77" s="1">
        <v>300</v>
      </c>
      <c r="N77" s="1">
        <v>0</v>
      </c>
    </row>
    <row r="78" spans="1:15" x14ac:dyDescent="0.95">
      <c r="M78" s="1">
        <v>300</v>
      </c>
      <c r="N78" s="1">
        <v>0</v>
      </c>
    </row>
    <row r="79" spans="1:15" x14ac:dyDescent="0.95">
      <c r="M79" s="1">
        <v>300</v>
      </c>
      <c r="N79" s="1">
        <v>0</v>
      </c>
    </row>
    <row r="81" spans="1:14" ht="72" x14ac:dyDescent="0.95">
      <c r="A81" s="1" t="s">
        <v>85</v>
      </c>
      <c r="B81" s="1" t="s">
        <v>86</v>
      </c>
      <c r="C81" s="1" t="s">
        <v>87</v>
      </c>
      <c r="D81" s="1">
        <v>1</v>
      </c>
      <c r="F81" s="1">
        <v>140</v>
      </c>
      <c r="G81" s="1">
        <v>10</v>
      </c>
      <c r="H81" s="1">
        <f>(F81*G81)+H55</f>
        <v>4930</v>
      </c>
      <c r="I81" s="1">
        <f>(F81*G81)+I55</f>
        <v>4224</v>
      </c>
      <c r="J81" s="1">
        <v>0</v>
      </c>
      <c r="K81" s="1">
        <f>0.2*H81</f>
        <v>986</v>
      </c>
      <c r="L81" s="1">
        <v>706</v>
      </c>
      <c r="M81" s="1">
        <v>230</v>
      </c>
      <c r="N81" s="1">
        <v>230</v>
      </c>
    </row>
    <row r="82" spans="1:14" x14ac:dyDescent="0.95">
      <c r="K82" s="1">
        <f>(H81-K81)/2</f>
        <v>1972</v>
      </c>
      <c r="M82" s="1">
        <v>300</v>
      </c>
      <c r="N82" s="1">
        <v>300</v>
      </c>
    </row>
    <row r="83" spans="1:14" x14ac:dyDescent="0.95">
      <c r="K83" s="1">
        <f>(H81-K81)/2</f>
        <v>1972</v>
      </c>
      <c r="M83" s="1">
        <v>440</v>
      </c>
      <c r="N83" s="1">
        <v>176</v>
      </c>
    </row>
    <row r="84" spans="1:14" x14ac:dyDescent="0.95">
      <c r="M84" s="1">
        <v>440</v>
      </c>
      <c r="N84" s="1">
        <v>0</v>
      </c>
    </row>
    <row r="85" spans="1:14" x14ac:dyDescent="0.95">
      <c r="M85" s="1">
        <v>440</v>
      </c>
      <c r="N85" s="1">
        <v>0</v>
      </c>
    </row>
    <row r="86" spans="1:14" x14ac:dyDescent="0.95">
      <c r="M86" s="1">
        <v>440</v>
      </c>
      <c r="N86" s="1">
        <v>0</v>
      </c>
    </row>
    <row r="87" spans="1:14" x14ac:dyDescent="0.95">
      <c r="M87" s="1">
        <v>440</v>
      </c>
      <c r="N87" s="1">
        <v>0</v>
      </c>
    </row>
    <row r="88" spans="1:14" x14ac:dyDescent="0.95">
      <c r="M88" s="1">
        <v>440</v>
      </c>
      <c r="N88" s="1">
        <v>0</v>
      </c>
    </row>
    <row r="89" spans="1:14" x14ac:dyDescent="0.95">
      <c r="M89" s="1">
        <v>440</v>
      </c>
      <c r="N89" s="1">
        <v>0</v>
      </c>
    </row>
    <row r="90" spans="1:14" x14ac:dyDescent="0.95">
      <c r="M90" s="1">
        <v>440</v>
      </c>
      <c r="N90" s="1">
        <v>0</v>
      </c>
    </row>
    <row r="91" spans="1:14" x14ac:dyDescent="0.95">
      <c r="M91" s="1">
        <v>440</v>
      </c>
      <c r="N91" s="1">
        <v>0</v>
      </c>
    </row>
    <row r="92" spans="1:14" x14ac:dyDescent="0.95">
      <c r="M92" s="1">
        <v>440</v>
      </c>
      <c r="N92" s="1">
        <v>0</v>
      </c>
    </row>
    <row r="94" spans="1:14" ht="72" x14ac:dyDescent="0.95">
      <c r="A94" s="1" t="s">
        <v>88</v>
      </c>
      <c r="H94" s="1">
        <v>4930</v>
      </c>
      <c r="I94" s="1">
        <f>H94-L94</f>
        <v>4024</v>
      </c>
      <c r="J94" s="1">
        <v>200</v>
      </c>
      <c r="K94" s="1">
        <v>986</v>
      </c>
      <c r="L94" s="1">
        <f>L81+J94</f>
        <v>906</v>
      </c>
      <c r="M94" s="1">
        <v>230</v>
      </c>
      <c r="N94" s="1">
        <v>230</v>
      </c>
    </row>
    <row r="95" spans="1:14" x14ac:dyDescent="0.95">
      <c r="K95" s="1">
        <v>1972</v>
      </c>
      <c r="M95" s="1">
        <v>300</v>
      </c>
      <c r="N95" s="1">
        <v>300</v>
      </c>
    </row>
    <row r="96" spans="1:14" x14ac:dyDescent="0.95">
      <c r="K96" s="1">
        <v>1972</v>
      </c>
      <c r="M96" s="1">
        <v>440</v>
      </c>
      <c r="N96" s="1">
        <v>376</v>
      </c>
    </row>
    <row r="97" spans="1:15" x14ac:dyDescent="0.95">
      <c r="M97" s="1">
        <v>440</v>
      </c>
      <c r="N97" s="1">
        <v>0</v>
      </c>
    </row>
    <row r="98" spans="1:15" x14ac:dyDescent="0.95">
      <c r="M98" s="1">
        <v>440</v>
      </c>
      <c r="N98" s="1">
        <v>0</v>
      </c>
    </row>
    <row r="99" spans="1:15" x14ac:dyDescent="0.95">
      <c r="M99" s="1">
        <v>440</v>
      </c>
      <c r="N99" s="1">
        <v>0</v>
      </c>
    </row>
    <row r="100" spans="1:15" x14ac:dyDescent="0.95">
      <c r="M100" s="1">
        <v>440</v>
      </c>
      <c r="N100" s="1">
        <v>0</v>
      </c>
    </row>
    <row r="101" spans="1:15" x14ac:dyDescent="0.95">
      <c r="M101" s="1">
        <v>440</v>
      </c>
      <c r="N101" s="1">
        <v>0</v>
      </c>
    </row>
    <row r="102" spans="1:15" x14ac:dyDescent="0.95">
      <c r="M102" s="1">
        <v>440</v>
      </c>
      <c r="N102" s="1">
        <v>0</v>
      </c>
    </row>
    <row r="103" spans="1:15" x14ac:dyDescent="0.95">
      <c r="M103" s="1">
        <v>440</v>
      </c>
      <c r="N103" s="1">
        <v>0</v>
      </c>
    </row>
    <row r="104" spans="1:15" x14ac:dyDescent="0.95">
      <c r="M104" s="1">
        <v>440</v>
      </c>
      <c r="N104" s="1">
        <v>0</v>
      </c>
    </row>
    <row r="105" spans="1:15" x14ac:dyDescent="0.95">
      <c r="M105" s="1">
        <v>440</v>
      </c>
      <c r="N105" s="1">
        <v>0</v>
      </c>
    </row>
    <row r="107" spans="1:15" ht="48" x14ac:dyDescent="0.95">
      <c r="A107" s="1" t="s">
        <v>92</v>
      </c>
      <c r="H107" s="1">
        <v>4930</v>
      </c>
      <c r="I107" s="1">
        <v>4024</v>
      </c>
      <c r="J107" s="1">
        <v>200</v>
      </c>
      <c r="K107" s="1">
        <v>986</v>
      </c>
      <c r="L107" s="1">
        <v>906</v>
      </c>
      <c r="M107" s="1">
        <v>230</v>
      </c>
      <c r="N107" s="1">
        <v>230</v>
      </c>
      <c r="O107" s="1" t="s">
        <v>95</v>
      </c>
    </row>
    <row r="108" spans="1:15" x14ac:dyDescent="0.95">
      <c r="K108" s="1">
        <v>1972</v>
      </c>
      <c r="M108" s="1">
        <v>300</v>
      </c>
      <c r="N108" s="1">
        <v>300</v>
      </c>
      <c r="O108" s="1" t="s">
        <v>95</v>
      </c>
    </row>
    <row r="109" spans="1:15" ht="96" x14ac:dyDescent="0.95">
      <c r="K109" s="1">
        <v>1972</v>
      </c>
      <c r="M109" s="1">
        <v>440</v>
      </c>
      <c r="N109" s="1">
        <v>376</v>
      </c>
      <c r="O109" s="1" t="s">
        <v>96</v>
      </c>
    </row>
    <row r="110" spans="1:15" x14ac:dyDescent="0.95">
      <c r="M110" s="1">
        <v>440</v>
      </c>
      <c r="N110" s="1">
        <v>0</v>
      </c>
    </row>
    <row r="111" spans="1:15" x14ac:dyDescent="0.95">
      <c r="M111" s="1">
        <v>440</v>
      </c>
      <c r="N111" s="1">
        <v>0</v>
      </c>
    </row>
    <row r="112" spans="1:15" x14ac:dyDescent="0.95">
      <c r="M112" s="1">
        <v>440</v>
      </c>
      <c r="N112" s="1">
        <v>0</v>
      </c>
    </row>
    <row r="113" spans="1:14" x14ac:dyDescent="0.95">
      <c r="M113" s="1">
        <v>440</v>
      </c>
      <c r="N113" s="1">
        <v>0</v>
      </c>
    </row>
    <row r="114" spans="1:14" x14ac:dyDescent="0.95">
      <c r="M114" s="1">
        <v>440</v>
      </c>
      <c r="N114" s="1">
        <v>0</v>
      </c>
    </row>
    <row r="115" spans="1:14" x14ac:dyDescent="0.95">
      <c r="M115" s="1">
        <v>440</v>
      </c>
      <c r="N115" s="1">
        <v>0</v>
      </c>
    </row>
    <row r="116" spans="1:14" x14ac:dyDescent="0.95">
      <c r="M116" s="1">
        <v>440</v>
      </c>
      <c r="N116" s="1">
        <v>0</v>
      </c>
    </row>
    <row r="117" spans="1:14" x14ac:dyDescent="0.95">
      <c r="M117" s="1">
        <v>440</v>
      </c>
      <c r="N117" s="1">
        <v>0</v>
      </c>
    </row>
    <row r="118" spans="1:14" x14ac:dyDescent="0.95">
      <c r="M118" s="1">
        <v>440</v>
      </c>
      <c r="N118" s="1">
        <v>0</v>
      </c>
    </row>
    <row r="120" spans="1:14" ht="120" x14ac:dyDescent="0.95">
      <c r="A120" s="1" t="s">
        <v>89</v>
      </c>
      <c r="B120" s="1" t="s">
        <v>86</v>
      </c>
      <c r="C120" s="1" t="s">
        <v>87</v>
      </c>
      <c r="D120" s="1">
        <v>1</v>
      </c>
      <c r="F120" s="1">
        <v>150</v>
      </c>
      <c r="G120" s="1">
        <v>10</v>
      </c>
      <c r="H120" s="1">
        <f>(F120*G120)+H55</f>
        <v>5030</v>
      </c>
      <c r="I120" s="1">
        <f>H120-L120</f>
        <v>4124</v>
      </c>
      <c r="K120" s="1">
        <f>0.2*H120</f>
        <v>1006</v>
      </c>
      <c r="L120" s="1">
        <f>L94+J120</f>
        <v>906</v>
      </c>
      <c r="M120" s="1">
        <v>230</v>
      </c>
      <c r="N120" s="1">
        <v>230</v>
      </c>
    </row>
    <row r="121" spans="1:14" x14ac:dyDescent="0.95">
      <c r="K121" s="1">
        <f>(H120-K120)/2</f>
        <v>2012</v>
      </c>
      <c r="M121" s="1">
        <v>300</v>
      </c>
      <c r="N121" s="1">
        <v>300</v>
      </c>
    </row>
    <row r="122" spans="1:14" x14ac:dyDescent="0.95">
      <c r="K122" s="1">
        <f>(H120-K120)/2</f>
        <v>2012</v>
      </c>
      <c r="M122" s="1">
        <v>450</v>
      </c>
      <c r="N122" s="1">
        <v>376</v>
      </c>
    </row>
    <row r="123" spans="1:14" x14ac:dyDescent="0.95">
      <c r="M123" s="1">
        <v>450</v>
      </c>
      <c r="N123" s="1">
        <v>0</v>
      </c>
    </row>
    <row r="124" spans="1:14" x14ac:dyDescent="0.95">
      <c r="M124" s="1">
        <v>450</v>
      </c>
      <c r="N124" s="1">
        <v>0</v>
      </c>
    </row>
    <row r="125" spans="1:14" x14ac:dyDescent="0.95">
      <c r="M125" s="1">
        <v>450</v>
      </c>
      <c r="N125" s="1">
        <v>0</v>
      </c>
    </row>
    <row r="126" spans="1:14" x14ac:dyDescent="0.95">
      <c r="M126" s="1">
        <v>450</v>
      </c>
      <c r="N126" s="1">
        <v>0</v>
      </c>
    </row>
    <row r="127" spans="1:14" x14ac:dyDescent="0.95">
      <c r="M127" s="1">
        <v>450</v>
      </c>
      <c r="N127" s="1">
        <v>0</v>
      </c>
    </row>
    <row r="128" spans="1:14" x14ac:dyDescent="0.95">
      <c r="M128" s="1">
        <v>450</v>
      </c>
      <c r="N128" s="1">
        <v>0</v>
      </c>
    </row>
    <row r="129" spans="1:14" x14ac:dyDescent="0.95">
      <c r="M129" s="1">
        <v>450</v>
      </c>
      <c r="N129" s="1">
        <v>0</v>
      </c>
    </row>
    <row r="130" spans="1:14" x14ac:dyDescent="0.95">
      <c r="M130" s="1">
        <v>450</v>
      </c>
      <c r="N130" s="1">
        <v>0</v>
      </c>
    </row>
    <row r="131" spans="1:14" x14ac:dyDescent="0.95">
      <c r="M131" s="1">
        <v>450</v>
      </c>
      <c r="N131" s="1">
        <v>0</v>
      </c>
    </row>
    <row r="133" spans="1:14" ht="96" x14ac:dyDescent="0.95">
      <c r="A133" s="1" t="s">
        <v>90</v>
      </c>
      <c r="H133" s="1">
        <v>5030</v>
      </c>
      <c r="I133" s="1">
        <f>H133-L133</f>
        <v>2524</v>
      </c>
      <c r="J133" s="1">
        <v>1600</v>
      </c>
      <c r="K133" s="1">
        <v>1006</v>
      </c>
      <c r="L133" s="1">
        <f>L120+J133</f>
        <v>2506</v>
      </c>
      <c r="M133" s="1">
        <v>230</v>
      </c>
      <c r="N133" s="1">
        <v>230</v>
      </c>
    </row>
    <row r="134" spans="1:14" x14ac:dyDescent="0.95">
      <c r="K134" s="1">
        <v>2012</v>
      </c>
      <c r="M134" s="1">
        <v>300</v>
      </c>
      <c r="N134" s="1">
        <v>300</v>
      </c>
    </row>
    <row r="135" spans="1:14" x14ac:dyDescent="0.95">
      <c r="K135" s="1">
        <v>2012</v>
      </c>
      <c r="M135" s="1">
        <v>450</v>
      </c>
      <c r="N135" s="1">
        <v>450</v>
      </c>
    </row>
    <row r="136" spans="1:14" x14ac:dyDescent="0.95">
      <c r="M136" s="1">
        <v>450</v>
      </c>
      <c r="N136" s="1">
        <v>450</v>
      </c>
    </row>
    <row r="137" spans="1:14" x14ac:dyDescent="0.95">
      <c r="M137" s="1">
        <v>450</v>
      </c>
      <c r="N137" s="1">
        <v>450</v>
      </c>
    </row>
    <row r="138" spans="1:14" x14ac:dyDescent="0.95">
      <c r="M138" s="1">
        <v>450</v>
      </c>
      <c r="N138" s="1">
        <v>450</v>
      </c>
    </row>
    <row r="139" spans="1:14" x14ac:dyDescent="0.95">
      <c r="M139" s="1">
        <v>450</v>
      </c>
      <c r="N139" s="1">
        <v>176</v>
      </c>
    </row>
    <row r="140" spans="1:14" x14ac:dyDescent="0.95">
      <c r="M140" s="1">
        <v>450</v>
      </c>
      <c r="N140" s="1">
        <v>0</v>
      </c>
    </row>
    <row r="141" spans="1:14" x14ac:dyDescent="0.95">
      <c r="M141" s="1">
        <v>450</v>
      </c>
      <c r="N141" s="1">
        <v>0</v>
      </c>
    </row>
    <row r="142" spans="1:14" x14ac:dyDescent="0.95">
      <c r="M142" s="1">
        <v>450</v>
      </c>
      <c r="N142" s="1">
        <v>0</v>
      </c>
    </row>
    <row r="143" spans="1:14" x14ac:dyDescent="0.95">
      <c r="M143" s="1">
        <v>450</v>
      </c>
      <c r="N143" s="1">
        <v>0</v>
      </c>
    </row>
    <row r="144" spans="1:14" x14ac:dyDescent="0.95">
      <c r="M144" s="1">
        <v>450</v>
      </c>
      <c r="N144" s="1">
        <v>0</v>
      </c>
    </row>
    <row r="146" spans="1:15" ht="48" x14ac:dyDescent="0.95">
      <c r="A146" s="1" t="s">
        <v>92</v>
      </c>
      <c r="H146" s="1">
        <v>5030</v>
      </c>
      <c r="I146" s="1">
        <v>2524</v>
      </c>
      <c r="J146" s="1">
        <v>1600</v>
      </c>
      <c r="K146" s="1">
        <v>1006</v>
      </c>
      <c r="L146" s="1">
        <v>2506</v>
      </c>
      <c r="M146" s="1">
        <v>230</v>
      </c>
      <c r="N146" s="1">
        <v>230</v>
      </c>
      <c r="O146" s="1" t="s">
        <v>95</v>
      </c>
    </row>
    <row r="147" spans="1:15" x14ac:dyDescent="0.95">
      <c r="K147" s="1">
        <v>2012</v>
      </c>
      <c r="M147" s="1">
        <v>300</v>
      </c>
      <c r="N147" s="1">
        <v>300</v>
      </c>
      <c r="O147" s="1" t="s">
        <v>95</v>
      </c>
    </row>
    <row r="148" spans="1:15" x14ac:dyDescent="0.95">
      <c r="K148" s="1">
        <v>2012</v>
      </c>
      <c r="M148" s="1">
        <v>450</v>
      </c>
      <c r="N148" s="1">
        <v>450</v>
      </c>
      <c r="O148" s="1" t="s">
        <v>97</v>
      </c>
    </row>
    <row r="149" spans="1:15" x14ac:dyDescent="0.95">
      <c r="M149" s="1">
        <v>450</v>
      </c>
      <c r="N149" s="1">
        <v>450</v>
      </c>
      <c r="O149" s="1" t="s">
        <v>98</v>
      </c>
    </row>
    <row r="150" spans="1:15" x14ac:dyDescent="0.95">
      <c r="M150" s="1">
        <v>450</v>
      </c>
      <c r="N150" s="1">
        <v>450</v>
      </c>
    </row>
    <row r="151" spans="1:15" x14ac:dyDescent="0.95">
      <c r="M151" s="1">
        <v>450</v>
      </c>
      <c r="N151" s="1">
        <v>450</v>
      </c>
    </row>
    <row r="152" spans="1:15" x14ac:dyDescent="0.95">
      <c r="M152" s="1">
        <v>450</v>
      </c>
      <c r="N152" s="1">
        <v>176</v>
      </c>
    </row>
    <row r="153" spans="1:15" x14ac:dyDescent="0.95">
      <c r="M153" s="1">
        <v>450</v>
      </c>
      <c r="N153" s="1">
        <v>0</v>
      </c>
    </row>
    <row r="154" spans="1:15" x14ac:dyDescent="0.95">
      <c r="M154" s="1">
        <v>450</v>
      </c>
      <c r="N154" s="1">
        <v>0</v>
      </c>
    </row>
    <row r="155" spans="1:15" x14ac:dyDescent="0.95">
      <c r="M155" s="1">
        <v>450</v>
      </c>
      <c r="N155" s="1">
        <v>0</v>
      </c>
    </row>
    <row r="156" spans="1:15" x14ac:dyDescent="0.95">
      <c r="M156" s="1">
        <v>450</v>
      </c>
      <c r="N156" s="1">
        <v>0</v>
      </c>
    </row>
    <row r="157" spans="1:15" x14ac:dyDescent="0.95">
      <c r="M157" s="1">
        <v>450</v>
      </c>
      <c r="N157" s="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
  <sheetViews>
    <sheetView workbookViewId="0">
      <selection activeCell="E8" sqref="E8"/>
    </sheetView>
  </sheetViews>
  <sheetFormatPr defaultRowHeight="24" x14ac:dyDescent="0.95"/>
  <sheetData>
    <row r="8" spans="4:4" x14ac:dyDescent="0.95">
      <c r="D8">
        <f>706-530</f>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 Kulkarni</dc:creator>
  <cp:lastModifiedBy>Mandar Kulkarni</cp:lastModifiedBy>
  <dcterms:created xsi:type="dcterms:W3CDTF">2019-01-22T09:19:24Z</dcterms:created>
  <dcterms:modified xsi:type="dcterms:W3CDTF">2020-03-04T14:11:49Z</dcterms:modified>
</cp:coreProperties>
</file>