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436" firstSheet="5" activeTab="9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4" l="1"/>
  <c r="L13" i="14"/>
  <c r="L14" i="14"/>
  <c r="L11" i="14"/>
  <c r="Z11" i="14" s="1"/>
  <c r="Z12" i="14"/>
  <c r="Z13" i="14"/>
  <c r="Z14" i="14"/>
  <c r="Z10" i="14"/>
  <c r="J11" i="14"/>
  <c r="J12" i="14" l="1"/>
  <c r="J13" i="14" s="1"/>
  <c r="J14" i="14" s="1"/>
  <c r="J15" i="14" s="1"/>
  <c r="O11" i="14"/>
  <c r="R11" i="14"/>
  <c r="U11" i="14"/>
  <c r="I12" i="14" s="1"/>
  <c r="I11" i="14"/>
  <c r="P11" i="14" s="1"/>
  <c r="I13" i="14"/>
  <c r="H15" i="14"/>
  <c r="H14" i="14"/>
  <c r="I14" i="14" s="1"/>
  <c r="H18" i="14"/>
  <c r="I18" i="14" s="1"/>
  <c r="H17" i="14"/>
  <c r="I17" i="14" s="1"/>
  <c r="H11" i="14"/>
  <c r="H12" i="14"/>
  <c r="H13" i="14"/>
  <c r="H16" i="14"/>
  <c r="I16" i="14" s="1"/>
  <c r="V16" i="14" s="1"/>
  <c r="H10" i="14"/>
  <c r="X16" i="14"/>
  <c r="U16" i="14"/>
  <c r="R16" i="14"/>
  <c r="O16" i="14"/>
  <c r="X12" i="14"/>
  <c r="X13" i="14"/>
  <c r="U12" i="14"/>
  <c r="U13" i="14"/>
  <c r="R12" i="14"/>
  <c r="R13" i="14"/>
  <c r="O12" i="14"/>
  <c r="O13" i="14"/>
  <c r="X11" i="14"/>
  <c r="X10" i="14"/>
  <c r="U10" i="14"/>
  <c r="R10" i="14"/>
  <c r="O10" i="14"/>
  <c r="X14" i="14"/>
  <c r="U14" i="14"/>
  <c r="R14" i="14"/>
  <c r="O14" i="14"/>
  <c r="S11" i="14" l="1"/>
  <c r="M11" i="14"/>
  <c r="Z16" i="14"/>
  <c r="M13" i="14"/>
  <c r="S16" i="14"/>
  <c r="Y16" i="14"/>
  <c r="M16" i="14"/>
  <c r="P16" i="14"/>
  <c r="V14" i="14"/>
  <c r="M14" i="14"/>
  <c r="Y14" i="14"/>
  <c r="P14" i="14"/>
  <c r="S14" i="14"/>
  <c r="I15" i="14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7" i="13"/>
  <c r="V13" i="14" l="1"/>
  <c r="S13" i="14"/>
  <c r="Y13" i="14"/>
  <c r="P13" i="14"/>
  <c r="M12" i="14"/>
  <c r="V12" i="14"/>
  <c r="P12" i="14"/>
  <c r="Y12" i="14"/>
  <c r="Y11" i="14"/>
  <c r="V11" i="14"/>
  <c r="S12" i="14"/>
  <c r="Y10" i="14"/>
  <c r="M10" i="14"/>
  <c r="S10" i="14"/>
  <c r="V10" i="14"/>
  <c r="P10" i="14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D131" i="13"/>
  <c r="D132" i="13"/>
  <c r="D133" i="13"/>
  <c r="D134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7" i="13"/>
  <c r="D8" i="13"/>
  <c r="F8" i="13" s="1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F24" i="13" s="1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F40" i="13" s="1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F56" i="13" s="1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F72" i="13" s="1"/>
  <c r="D73" i="13"/>
  <c r="D74" i="13"/>
  <c r="D75" i="13"/>
  <c r="D76" i="13"/>
  <c r="D6" i="13"/>
  <c r="H6" i="13" s="1"/>
  <c r="H76" i="13" l="1"/>
  <c r="I76" i="13" s="1"/>
  <c r="F76" i="13"/>
  <c r="H52" i="13"/>
  <c r="I52" i="13" s="1"/>
  <c r="F52" i="13"/>
  <c r="H44" i="13"/>
  <c r="I44" i="13" s="1"/>
  <c r="F44" i="13"/>
  <c r="H36" i="13"/>
  <c r="I36" i="13" s="1"/>
  <c r="F36" i="13"/>
  <c r="H28" i="13"/>
  <c r="I28" i="13" s="1"/>
  <c r="F28" i="13"/>
  <c r="H94" i="13"/>
  <c r="I94" i="13" s="1"/>
  <c r="F94" i="13"/>
  <c r="H90" i="13"/>
  <c r="I90" i="13" s="1"/>
  <c r="F90" i="13"/>
  <c r="H82" i="13"/>
  <c r="I82" i="13" s="1"/>
  <c r="F82" i="13"/>
  <c r="H24" i="13"/>
  <c r="I24" i="13" s="1"/>
  <c r="H111" i="13"/>
  <c r="I111" i="13" s="1"/>
  <c r="F111" i="13"/>
  <c r="H107" i="13"/>
  <c r="I107" i="13" s="1"/>
  <c r="F107" i="13"/>
  <c r="H129" i="13"/>
  <c r="F129" i="13"/>
  <c r="H125" i="13"/>
  <c r="I125" i="13" s="1"/>
  <c r="F125" i="13"/>
  <c r="H121" i="13"/>
  <c r="F121" i="13"/>
  <c r="H134" i="13"/>
  <c r="I134" i="13" s="1"/>
  <c r="F134" i="13"/>
  <c r="H75" i="13"/>
  <c r="I75" i="13" s="1"/>
  <c r="F75" i="13"/>
  <c r="H71" i="13"/>
  <c r="I71" i="13" s="1"/>
  <c r="F71" i="13"/>
  <c r="H67" i="13"/>
  <c r="I67" i="13" s="1"/>
  <c r="F67" i="13"/>
  <c r="H63" i="13"/>
  <c r="I63" i="13" s="1"/>
  <c r="F63" i="13"/>
  <c r="H59" i="13"/>
  <c r="I59" i="13" s="1"/>
  <c r="F59" i="13"/>
  <c r="H55" i="13"/>
  <c r="I55" i="13" s="1"/>
  <c r="F55" i="13"/>
  <c r="H51" i="13"/>
  <c r="I51" i="13" s="1"/>
  <c r="F51" i="13"/>
  <c r="H47" i="13"/>
  <c r="I47" i="13" s="1"/>
  <c r="F47" i="13"/>
  <c r="H43" i="13"/>
  <c r="I43" i="13" s="1"/>
  <c r="F43" i="13"/>
  <c r="H39" i="13"/>
  <c r="I39" i="13" s="1"/>
  <c r="F39" i="13"/>
  <c r="H35" i="13"/>
  <c r="I35" i="13" s="1"/>
  <c r="F35" i="13"/>
  <c r="H31" i="13"/>
  <c r="I31" i="13" s="1"/>
  <c r="F31" i="13"/>
  <c r="H27" i="13"/>
  <c r="I27" i="13" s="1"/>
  <c r="F27" i="13"/>
  <c r="H23" i="13"/>
  <c r="I23" i="13" s="1"/>
  <c r="F23" i="13"/>
  <c r="H19" i="13"/>
  <c r="I19" i="13" s="1"/>
  <c r="F19" i="13"/>
  <c r="H15" i="13"/>
  <c r="I15" i="13" s="1"/>
  <c r="F15" i="13"/>
  <c r="H11" i="13"/>
  <c r="I11" i="13" s="1"/>
  <c r="F11" i="13"/>
  <c r="H7" i="13"/>
  <c r="I7" i="13" s="1"/>
  <c r="F7" i="13"/>
  <c r="H101" i="13"/>
  <c r="F101" i="13"/>
  <c r="H97" i="13"/>
  <c r="F97" i="13"/>
  <c r="H93" i="13"/>
  <c r="F93" i="13"/>
  <c r="H89" i="13"/>
  <c r="I89" i="13" s="1"/>
  <c r="F89" i="13"/>
  <c r="H85" i="13"/>
  <c r="F85" i="13"/>
  <c r="H81" i="13"/>
  <c r="F81" i="13"/>
  <c r="H77" i="13"/>
  <c r="F77" i="13"/>
  <c r="H72" i="13"/>
  <c r="I72" i="13" s="1"/>
  <c r="H8" i="13"/>
  <c r="I8" i="13" s="1"/>
  <c r="H114" i="13"/>
  <c r="I114" i="13" s="1"/>
  <c r="F114" i="13"/>
  <c r="H110" i="13"/>
  <c r="I110" i="13" s="1"/>
  <c r="F110" i="13"/>
  <c r="H106" i="13"/>
  <c r="I106" i="13" s="1"/>
  <c r="F106" i="13"/>
  <c r="H128" i="13"/>
  <c r="I128" i="13" s="1"/>
  <c r="F128" i="13"/>
  <c r="H124" i="13"/>
  <c r="I124" i="13" s="1"/>
  <c r="F124" i="13"/>
  <c r="H120" i="13"/>
  <c r="I120" i="13" s="1"/>
  <c r="F120" i="13"/>
  <c r="H133" i="13"/>
  <c r="I133" i="13" s="1"/>
  <c r="F133" i="13"/>
  <c r="H64" i="13"/>
  <c r="I64" i="13" s="1"/>
  <c r="F64" i="13"/>
  <c r="H60" i="13"/>
  <c r="I60" i="13" s="1"/>
  <c r="F60" i="13"/>
  <c r="H48" i="13"/>
  <c r="I48" i="13" s="1"/>
  <c r="F48" i="13"/>
  <c r="H16" i="13"/>
  <c r="I16" i="13" s="1"/>
  <c r="F16" i="13"/>
  <c r="H12" i="13"/>
  <c r="I12" i="13" s="1"/>
  <c r="F12" i="13"/>
  <c r="H98" i="13"/>
  <c r="I98" i="13" s="1"/>
  <c r="F98" i="13"/>
  <c r="H86" i="13"/>
  <c r="I86" i="13" s="1"/>
  <c r="F86" i="13"/>
  <c r="H78" i="13"/>
  <c r="F78" i="13"/>
  <c r="H115" i="13"/>
  <c r="I115" i="13" s="1"/>
  <c r="F115" i="13"/>
  <c r="H74" i="13"/>
  <c r="I74" i="13" s="1"/>
  <c r="F74" i="13"/>
  <c r="H70" i="13"/>
  <c r="I70" i="13" s="1"/>
  <c r="F70" i="13"/>
  <c r="H66" i="13"/>
  <c r="I66" i="13" s="1"/>
  <c r="F66" i="13"/>
  <c r="H62" i="13"/>
  <c r="I62" i="13" s="1"/>
  <c r="F62" i="13"/>
  <c r="H58" i="13"/>
  <c r="I58" i="13" s="1"/>
  <c r="F58" i="13"/>
  <c r="H54" i="13"/>
  <c r="I54" i="13" s="1"/>
  <c r="F54" i="13"/>
  <c r="H50" i="13"/>
  <c r="I50" i="13" s="1"/>
  <c r="F50" i="13"/>
  <c r="H46" i="13"/>
  <c r="I46" i="13" s="1"/>
  <c r="F46" i="13"/>
  <c r="H42" i="13"/>
  <c r="I42" i="13" s="1"/>
  <c r="F42" i="13"/>
  <c r="H38" i="13"/>
  <c r="I38" i="13" s="1"/>
  <c r="F38" i="13"/>
  <c r="H34" i="13"/>
  <c r="I34" i="13" s="1"/>
  <c r="F34" i="13"/>
  <c r="H30" i="13"/>
  <c r="I30" i="13" s="1"/>
  <c r="F30" i="13"/>
  <c r="H26" i="13"/>
  <c r="I26" i="13" s="1"/>
  <c r="F26" i="13"/>
  <c r="H22" i="13"/>
  <c r="I22" i="13" s="1"/>
  <c r="F22" i="13"/>
  <c r="H18" i="13"/>
  <c r="I18" i="13" s="1"/>
  <c r="F18" i="13"/>
  <c r="H14" i="13"/>
  <c r="I14" i="13" s="1"/>
  <c r="F14" i="13"/>
  <c r="H10" i="13"/>
  <c r="I10" i="13" s="1"/>
  <c r="F10" i="13"/>
  <c r="H104" i="13"/>
  <c r="I104" i="13" s="1"/>
  <c r="F104" i="13"/>
  <c r="H100" i="13"/>
  <c r="I100" i="13" s="1"/>
  <c r="F100" i="13"/>
  <c r="H96" i="13"/>
  <c r="I96" i="13" s="1"/>
  <c r="F96" i="13"/>
  <c r="H92" i="13"/>
  <c r="I92" i="13" s="1"/>
  <c r="F92" i="13"/>
  <c r="H88" i="13"/>
  <c r="I88" i="13" s="1"/>
  <c r="F88" i="13"/>
  <c r="H84" i="13"/>
  <c r="I84" i="13" s="1"/>
  <c r="F84" i="13"/>
  <c r="H80" i="13"/>
  <c r="I80" i="13" s="1"/>
  <c r="F80" i="13"/>
  <c r="H56" i="13"/>
  <c r="I56" i="13" s="1"/>
  <c r="H117" i="13"/>
  <c r="F117" i="13"/>
  <c r="H113" i="13"/>
  <c r="F113" i="13"/>
  <c r="H109" i="13"/>
  <c r="F109" i="13"/>
  <c r="H105" i="13"/>
  <c r="F105" i="13"/>
  <c r="H127" i="13"/>
  <c r="I127" i="13" s="1"/>
  <c r="F127" i="13"/>
  <c r="F123" i="13"/>
  <c r="H119" i="13"/>
  <c r="I119" i="13" s="1"/>
  <c r="F119" i="13"/>
  <c r="H132" i="13"/>
  <c r="I132" i="13" s="1"/>
  <c r="F132" i="13"/>
  <c r="H123" i="13"/>
  <c r="I123" i="13" s="1"/>
  <c r="H68" i="13"/>
  <c r="I68" i="13" s="1"/>
  <c r="F68" i="13"/>
  <c r="H32" i="13"/>
  <c r="I32" i="13" s="1"/>
  <c r="F32" i="13"/>
  <c r="H20" i="13"/>
  <c r="I20" i="13" s="1"/>
  <c r="F20" i="13"/>
  <c r="H102" i="13"/>
  <c r="I102" i="13" s="1"/>
  <c r="F102" i="13"/>
  <c r="H73" i="13"/>
  <c r="F73" i="13"/>
  <c r="H69" i="13"/>
  <c r="F69" i="13"/>
  <c r="H65" i="13"/>
  <c r="F65" i="13"/>
  <c r="H61" i="13"/>
  <c r="F61" i="13"/>
  <c r="H57" i="13"/>
  <c r="F57" i="13"/>
  <c r="H53" i="13"/>
  <c r="F53" i="13"/>
  <c r="H49" i="13"/>
  <c r="F49" i="13"/>
  <c r="H45" i="13"/>
  <c r="F45" i="13"/>
  <c r="H41" i="13"/>
  <c r="F41" i="13"/>
  <c r="H37" i="13"/>
  <c r="F37" i="13"/>
  <c r="H33" i="13"/>
  <c r="F33" i="13"/>
  <c r="H29" i="13"/>
  <c r="F29" i="13"/>
  <c r="H25" i="13"/>
  <c r="F25" i="13"/>
  <c r="H21" i="13"/>
  <c r="F21" i="13"/>
  <c r="H17" i="13"/>
  <c r="F17" i="13"/>
  <c r="H13" i="13"/>
  <c r="F13" i="13"/>
  <c r="H9" i="13"/>
  <c r="F9" i="13"/>
  <c r="H103" i="13"/>
  <c r="I103" i="13" s="1"/>
  <c r="F103" i="13"/>
  <c r="H99" i="13"/>
  <c r="I99" i="13" s="1"/>
  <c r="F99" i="13"/>
  <c r="H95" i="13"/>
  <c r="I95" i="13" s="1"/>
  <c r="F95" i="13"/>
  <c r="H91" i="13"/>
  <c r="I91" i="13" s="1"/>
  <c r="F91" i="13"/>
  <c r="H87" i="13"/>
  <c r="I87" i="13" s="1"/>
  <c r="F87" i="13"/>
  <c r="H83" i="13"/>
  <c r="I83" i="13" s="1"/>
  <c r="F83" i="13"/>
  <c r="H79" i="13"/>
  <c r="I79" i="13" s="1"/>
  <c r="F79" i="13"/>
  <c r="H40" i="13"/>
  <c r="I40" i="13" s="1"/>
  <c r="H116" i="13"/>
  <c r="I116" i="13" s="1"/>
  <c r="F116" i="13"/>
  <c r="F112" i="13"/>
  <c r="H108" i="13"/>
  <c r="I108" i="13" s="1"/>
  <c r="F108" i="13"/>
  <c r="H130" i="13"/>
  <c r="I130" i="13" s="1"/>
  <c r="F130" i="13"/>
  <c r="H126" i="13"/>
  <c r="I126" i="13" s="1"/>
  <c r="F126" i="13"/>
  <c r="H122" i="13"/>
  <c r="I122" i="13" s="1"/>
  <c r="F122" i="13"/>
  <c r="H118" i="13"/>
  <c r="I118" i="13" s="1"/>
  <c r="F118" i="13"/>
  <c r="H131" i="13"/>
  <c r="I131" i="13" s="1"/>
  <c r="F131" i="13"/>
  <c r="H112" i="13"/>
  <c r="I112" i="13" s="1"/>
  <c r="I6" i="13"/>
  <c r="I69" i="13"/>
  <c r="I65" i="13"/>
  <c r="I57" i="13"/>
  <c r="I49" i="13"/>
  <c r="I41" i="13"/>
  <c r="I33" i="13"/>
  <c r="I29" i="13"/>
  <c r="I25" i="13"/>
  <c r="I21" i="13"/>
  <c r="I17" i="13"/>
  <c r="I13" i="13"/>
  <c r="I9" i="13"/>
  <c r="I117" i="13"/>
  <c r="I113" i="13"/>
  <c r="I109" i="13"/>
  <c r="I105" i="13"/>
  <c r="I73" i="13"/>
  <c r="I61" i="13"/>
  <c r="I53" i="13"/>
  <c r="I45" i="13"/>
  <c r="I37" i="13"/>
  <c r="I78" i="13"/>
  <c r="I101" i="13"/>
  <c r="I97" i="13"/>
  <c r="I93" i="13"/>
  <c r="I85" i="13"/>
  <c r="I81" i="13"/>
  <c r="I77" i="13"/>
  <c r="I129" i="13"/>
  <c r="I121" i="13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D49" i="11" l="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K21" i="11" l="1"/>
  <c r="K23" i="11"/>
  <c r="R23" i="11" s="1"/>
  <c r="L23" i="11"/>
  <c r="L21" i="11"/>
  <c r="S23" i="11" l="1"/>
  <c r="Q23" i="11"/>
  <c r="E1" i="11"/>
  <c r="D50" i="11"/>
  <c r="D51" i="11"/>
  <c r="D52" i="11"/>
  <c r="P20" i="11"/>
  <c r="O20" i="11"/>
  <c r="I20" i="11"/>
  <c r="H20" i="11"/>
  <c r="L20" i="11" l="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R20" i="11" l="1"/>
  <c r="S20" i="11" s="1"/>
  <c r="R21" i="11"/>
  <c r="S21" i="11" s="1"/>
  <c r="Q21" i="11"/>
  <c r="Q20" i="11"/>
  <c r="Q19" i="11"/>
  <c r="R19" i="11" s="1"/>
  <c r="S19" i="11" s="1"/>
  <c r="D41" i="11"/>
  <c r="H22" i="11" l="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L24" i="11" l="1"/>
  <c r="J24" i="11"/>
  <c r="L25" i="11"/>
  <c r="J25" i="11"/>
  <c r="K25" i="11" s="1"/>
  <c r="L27" i="11"/>
  <c r="J27" i="11"/>
  <c r="K27" i="11" s="1"/>
  <c r="L22" i="11"/>
  <c r="J22" i="11"/>
  <c r="L19" i="11"/>
  <c r="J19" i="11"/>
  <c r="K19" i="11" s="1"/>
  <c r="L26" i="11"/>
  <c r="J26" i="11"/>
  <c r="K26" i="11" s="1"/>
  <c r="H34" i="11"/>
  <c r="P34" i="11"/>
  <c r="O34" i="11"/>
  <c r="L34" i="11"/>
  <c r="K24" i="11" l="1"/>
  <c r="R24" i="11" s="1"/>
  <c r="K22" i="11"/>
  <c r="R22" i="11" s="1"/>
  <c r="S22" i="11" s="1"/>
  <c r="CQ21" i="8"/>
  <c r="CR21" i="8"/>
  <c r="CS21" i="8"/>
  <c r="CS22" i="8" s="1"/>
  <c r="CT21" i="8"/>
  <c r="CT22" i="8" s="1"/>
  <c r="CU21" i="8"/>
  <c r="CV21" i="8"/>
  <c r="CW21" i="8"/>
  <c r="CW22" i="8" s="1"/>
  <c r="CX21" i="8"/>
  <c r="CX22" i="8" s="1"/>
  <c r="CY21" i="8"/>
  <c r="CZ21" i="8"/>
  <c r="DA21" i="8"/>
  <c r="DB21" i="8"/>
  <c r="DB22" i="8" s="1"/>
  <c r="DC21" i="8"/>
  <c r="DD21" i="8"/>
  <c r="DE21" i="8"/>
  <c r="DF21" i="8"/>
  <c r="DF22" i="8" s="1"/>
  <c r="DG21" i="8"/>
  <c r="DH21" i="8"/>
  <c r="DI21" i="8"/>
  <c r="DI22" i="8" s="1"/>
  <c r="DJ21" i="8"/>
  <c r="DJ22" i="8" s="1"/>
  <c r="DK21" i="8"/>
  <c r="DL21" i="8"/>
  <c r="DM21" i="8"/>
  <c r="DM22" i="8" s="1"/>
  <c r="DN21" i="8"/>
  <c r="DN22" i="8" s="1"/>
  <c r="DO21" i="8"/>
  <c r="DP21" i="8"/>
  <c r="DQ21" i="8"/>
  <c r="DR21" i="8"/>
  <c r="DR22" i="8" s="1"/>
  <c r="DS21" i="8"/>
  <c r="DT21" i="8"/>
  <c r="DU21" i="8"/>
  <c r="DV21" i="8"/>
  <c r="DV22" i="8" s="1"/>
  <c r="DW21" i="8"/>
  <c r="DX21" i="8"/>
  <c r="DY21" i="8"/>
  <c r="DY22" i="8" s="1"/>
  <c r="DZ21" i="8"/>
  <c r="DZ22" i="8" s="1"/>
  <c r="EA21" i="8"/>
  <c r="EB21" i="8"/>
  <c r="EC21" i="8"/>
  <c r="EC22" i="8" s="1"/>
  <c r="ED21" i="8"/>
  <c r="ED22" i="8" s="1"/>
  <c r="EE21" i="8"/>
  <c r="EF21" i="8"/>
  <c r="EG21" i="8"/>
  <c r="EH21" i="8"/>
  <c r="EH22" i="8" s="1"/>
  <c r="EI21" i="8"/>
  <c r="EJ21" i="8"/>
  <c r="EK21" i="8"/>
  <c r="EL21" i="8"/>
  <c r="EL22" i="8" s="1"/>
  <c r="EM21" i="8"/>
  <c r="EN21" i="8"/>
  <c r="EO21" i="8"/>
  <c r="EO22" i="8" s="1"/>
  <c r="EP21" i="8"/>
  <c r="EP22" i="8" s="1"/>
  <c r="EQ21" i="8"/>
  <c r="ER21" i="8"/>
  <c r="ES21" i="8"/>
  <c r="ES22" i="8" s="1"/>
  <c r="ET21" i="8"/>
  <c r="ET22" i="8" s="1"/>
  <c r="EU21" i="8"/>
  <c r="EV21" i="8"/>
  <c r="EW21" i="8"/>
  <c r="EX21" i="8"/>
  <c r="EX22" i="8" s="1"/>
  <c r="EY21" i="8"/>
  <c r="EZ21" i="8"/>
  <c r="FA21" i="8"/>
  <c r="FB21" i="8"/>
  <c r="FB22" i="8" s="1"/>
  <c r="FC21" i="8"/>
  <c r="FD21" i="8"/>
  <c r="FE21" i="8"/>
  <c r="FE22" i="8" s="1"/>
  <c r="FF21" i="8"/>
  <c r="FF22" i="8" s="1"/>
  <c r="FG21" i="8"/>
  <c r="FH21" i="8"/>
  <c r="FI21" i="8"/>
  <c r="FI22" i="8" s="1"/>
  <c r="FJ21" i="8"/>
  <c r="FJ22" i="8" s="1"/>
  <c r="FK21" i="8"/>
  <c r="FL21" i="8"/>
  <c r="FM21" i="8"/>
  <c r="FN21" i="8"/>
  <c r="FN22" i="8" s="1"/>
  <c r="FO21" i="8"/>
  <c r="FP21" i="8"/>
  <c r="FQ21" i="8"/>
  <c r="FR21" i="8"/>
  <c r="FR22" i="8" s="1"/>
  <c r="FS21" i="8"/>
  <c r="FT21" i="8"/>
  <c r="FU21" i="8"/>
  <c r="FU22" i="8" s="1"/>
  <c r="FV21" i="8"/>
  <c r="FV22" i="8" s="1"/>
  <c r="FW21" i="8"/>
  <c r="FX21" i="8"/>
  <c r="FY21" i="8"/>
  <c r="FY22" i="8" s="1"/>
  <c r="FZ21" i="8"/>
  <c r="FZ22" i="8" s="1"/>
  <c r="GA21" i="8"/>
  <c r="GB21" i="8"/>
  <c r="GC21" i="8"/>
  <c r="GD21" i="8"/>
  <c r="GD22" i="8" s="1"/>
  <c r="GE21" i="8"/>
  <c r="GF21" i="8"/>
  <c r="GG21" i="8"/>
  <c r="GH21" i="8"/>
  <c r="GH22" i="8" s="1"/>
  <c r="GI21" i="8"/>
  <c r="GJ21" i="8"/>
  <c r="GK21" i="8"/>
  <c r="GK22" i="8" s="1"/>
  <c r="GL21" i="8"/>
  <c r="GL22" i="8" s="1"/>
  <c r="GM21" i="8"/>
  <c r="GN21" i="8"/>
  <c r="GO21" i="8"/>
  <c r="GO22" i="8" s="1"/>
  <c r="GP21" i="8"/>
  <c r="GP22" i="8" s="1"/>
  <c r="GQ21" i="8"/>
  <c r="GR21" i="8"/>
  <c r="GS21" i="8"/>
  <c r="GT21" i="8"/>
  <c r="GT22" i="8" s="1"/>
  <c r="GU21" i="8"/>
  <c r="GV21" i="8"/>
  <c r="GW21" i="8"/>
  <c r="GX21" i="8"/>
  <c r="GX22" i="8" s="1"/>
  <c r="GY21" i="8"/>
  <c r="GZ21" i="8"/>
  <c r="HA21" i="8"/>
  <c r="HA22" i="8" s="1"/>
  <c r="HB21" i="8"/>
  <c r="HB22" i="8" s="1"/>
  <c r="HC21" i="8"/>
  <c r="HD21" i="8"/>
  <c r="HE21" i="8"/>
  <c r="HE22" i="8" s="1"/>
  <c r="HF21" i="8"/>
  <c r="HF22" i="8" s="1"/>
  <c r="HG21" i="8"/>
  <c r="HH21" i="8"/>
  <c r="HI21" i="8"/>
  <c r="HJ21" i="8"/>
  <c r="HJ22" i="8" s="1"/>
  <c r="HK21" i="8"/>
  <c r="HL21" i="8"/>
  <c r="HM21" i="8"/>
  <c r="HN21" i="8"/>
  <c r="HN22" i="8" s="1"/>
  <c r="HO21" i="8"/>
  <c r="HP21" i="8"/>
  <c r="HQ21" i="8"/>
  <c r="HQ22" i="8" s="1"/>
  <c r="HR21" i="8"/>
  <c r="HR22" i="8" s="1"/>
  <c r="HS21" i="8"/>
  <c r="HT21" i="8"/>
  <c r="HU21" i="8"/>
  <c r="HU22" i="8" s="1"/>
  <c r="HV21" i="8"/>
  <c r="HV22" i="8" s="1"/>
  <c r="HW21" i="8"/>
  <c r="HX21" i="8"/>
  <c r="HY21" i="8"/>
  <c r="HZ21" i="8"/>
  <c r="HZ22" i="8" s="1"/>
  <c r="IA21" i="8"/>
  <c r="IB21" i="8"/>
  <c r="IC21" i="8"/>
  <c r="ID21" i="8"/>
  <c r="ID22" i="8" s="1"/>
  <c r="IE21" i="8"/>
  <c r="IF21" i="8"/>
  <c r="IG21" i="8"/>
  <c r="IG22" i="8" s="1"/>
  <c r="IH21" i="8"/>
  <c r="IH22" i="8" s="1"/>
  <c r="II21" i="8"/>
  <c r="IJ21" i="8"/>
  <c r="IK21" i="8"/>
  <c r="IK22" i="8" s="1"/>
  <c r="IL21" i="8"/>
  <c r="IL22" i="8" s="1"/>
  <c r="IM21" i="8"/>
  <c r="IN21" i="8"/>
  <c r="IO21" i="8"/>
  <c r="IP21" i="8"/>
  <c r="IP22" i="8" s="1"/>
  <c r="IQ21" i="8"/>
  <c r="IR21" i="8"/>
  <c r="IS21" i="8"/>
  <c r="IT21" i="8"/>
  <c r="IT22" i="8" s="1"/>
  <c r="IU21" i="8"/>
  <c r="IV21" i="8"/>
  <c r="IW21" i="8"/>
  <c r="IW22" i="8" s="1"/>
  <c r="IX21" i="8"/>
  <c r="IX22" i="8" s="1"/>
  <c r="IY21" i="8"/>
  <c r="IZ21" i="8"/>
  <c r="JA21" i="8"/>
  <c r="JA22" i="8" s="1"/>
  <c r="JB21" i="8"/>
  <c r="JB22" i="8" s="1"/>
  <c r="JC21" i="8"/>
  <c r="JD21" i="8"/>
  <c r="JE21" i="8"/>
  <c r="JF21" i="8"/>
  <c r="JF22" i="8" s="1"/>
  <c r="JG21" i="8"/>
  <c r="JH21" i="8"/>
  <c r="JI21" i="8"/>
  <c r="JJ21" i="8"/>
  <c r="JJ22" i="8" s="1"/>
  <c r="JK21" i="8"/>
  <c r="JL21" i="8"/>
  <c r="JM21" i="8"/>
  <c r="JM22" i="8" s="1"/>
  <c r="JN21" i="8"/>
  <c r="JN22" i="8" s="1"/>
  <c r="JO21" i="8"/>
  <c r="JP21" i="8"/>
  <c r="JQ21" i="8"/>
  <c r="JQ22" i="8" s="1"/>
  <c r="JR21" i="8"/>
  <c r="JR22" i="8" s="1"/>
  <c r="JS21" i="8"/>
  <c r="JT21" i="8"/>
  <c r="JU21" i="8"/>
  <c r="JV21" i="8"/>
  <c r="JV22" i="8" s="1"/>
  <c r="JW21" i="8"/>
  <c r="JX21" i="8"/>
  <c r="JY21" i="8"/>
  <c r="JZ21" i="8"/>
  <c r="JZ22" i="8" s="1"/>
  <c r="KA21" i="8"/>
  <c r="KB21" i="8"/>
  <c r="KC21" i="8"/>
  <c r="KC22" i="8" s="1"/>
  <c r="KD21" i="8"/>
  <c r="KD22" i="8" s="1"/>
  <c r="KE21" i="8"/>
  <c r="KF21" i="8"/>
  <c r="KG21" i="8"/>
  <c r="KG22" i="8" s="1"/>
  <c r="KH21" i="8"/>
  <c r="KH22" i="8" s="1"/>
  <c r="KI21" i="8"/>
  <c r="KJ21" i="8"/>
  <c r="KK21" i="8"/>
  <c r="KL21" i="8"/>
  <c r="KL22" i="8" s="1"/>
  <c r="KM21" i="8"/>
  <c r="KN21" i="8"/>
  <c r="KO21" i="8"/>
  <c r="KP21" i="8"/>
  <c r="KP22" i="8" s="1"/>
  <c r="KQ21" i="8"/>
  <c r="KR21" i="8"/>
  <c r="KS21" i="8"/>
  <c r="KS22" i="8" s="1"/>
  <c r="KT21" i="8"/>
  <c r="KT22" i="8" s="1"/>
  <c r="KU21" i="8"/>
  <c r="KV21" i="8"/>
  <c r="KW21" i="8"/>
  <c r="KW22" i="8" s="1"/>
  <c r="KX21" i="8"/>
  <c r="KX22" i="8" s="1"/>
  <c r="KY21" i="8"/>
  <c r="KZ21" i="8"/>
  <c r="LA21" i="8"/>
  <c r="LB21" i="8"/>
  <c r="LB22" i="8" s="1"/>
  <c r="LC21" i="8"/>
  <c r="LD21" i="8"/>
  <c r="LE21" i="8"/>
  <c r="LF21" i="8"/>
  <c r="LF22" i="8" s="1"/>
  <c r="LG21" i="8"/>
  <c r="LH21" i="8"/>
  <c r="LI21" i="8"/>
  <c r="LI22" i="8" s="1"/>
  <c r="LJ21" i="8"/>
  <c r="LJ22" i="8" s="1"/>
  <c r="LK21" i="8"/>
  <c r="LL21" i="8"/>
  <c r="LM21" i="8"/>
  <c r="LM22" i="8" s="1"/>
  <c r="LN21" i="8"/>
  <c r="LN22" i="8" s="1"/>
  <c r="LO21" i="8"/>
  <c r="LP21" i="8"/>
  <c r="LQ21" i="8"/>
  <c r="LR21" i="8"/>
  <c r="LR22" i="8" s="1"/>
  <c r="LS21" i="8"/>
  <c r="LT21" i="8"/>
  <c r="LU21" i="8"/>
  <c r="LV21" i="8"/>
  <c r="LV22" i="8" s="1"/>
  <c r="LW21" i="8"/>
  <c r="LX21" i="8"/>
  <c r="LY21" i="8"/>
  <c r="LY22" i="8" s="1"/>
  <c r="LZ21" i="8"/>
  <c r="LZ22" i="8" s="1"/>
  <c r="MA21" i="8"/>
  <c r="MB21" i="8"/>
  <c r="MC21" i="8"/>
  <c r="MC22" i="8" s="1"/>
  <c r="MD21" i="8"/>
  <c r="MD22" i="8" s="1"/>
  <c r="ME21" i="8"/>
  <c r="MF21" i="8"/>
  <c r="MG21" i="8"/>
  <c r="MH21" i="8"/>
  <c r="MH22" i="8" s="1"/>
  <c r="MI21" i="8"/>
  <c r="MJ21" i="8"/>
  <c r="MK21" i="8"/>
  <c r="ML21" i="8"/>
  <c r="ML22" i="8" s="1"/>
  <c r="MM21" i="8"/>
  <c r="MN21" i="8"/>
  <c r="MO21" i="8"/>
  <c r="MO22" i="8" s="1"/>
  <c r="MP21" i="8"/>
  <c r="MP22" i="8" s="1"/>
  <c r="MQ21" i="8"/>
  <c r="MR21" i="8"/>
  <c r="MS21" i="8"/>
  <c r="MS22" i="8" s="1"/>
  <c r="MT21" i="8"/>
  <c r="MT22" i="8" s="1"/>
  <c r="MU21" i="8"/>
  <c r="MV21" i="8"/>
  <c r="MW21" i="8"/>
  <c r="MX21" i="8"/>
  <c r="MX22" i="8" s="1"/>
  <c r="MY21" i="8"/>
  <c r="MZ21" i="8"/>
  <c r="NA21" i="8"/>
  <c r="NB21" i="8"/>
  <c r="NB22" i="8" s="1"/>
  <c r="NC21" i="8"/>
  <c r="ND21" i="8"/>
  <c r="NE21" i="8"/>
  <c r="NE22" i="8" s="1"/>
  <c r="CQ22" i="8"/>
  <c r="CR22" i="8"/>
  <c r="CU22" i="8"/>
  <c r="CV22" i="8"/>
  <c r="CY22" i="8"/>
  <c r="CZ22" i="8"/>
  <c r="DA22" i="8"/>
  <c r="DC22" i="8"/>
  <c r="DD22" i="8"/>
  <c r="DE22" i="8"/>
  <c r="DG22" i="8"/>
  <c r="DH22" i="8"/>
  <c r="DK22" i="8"/>
  <c r="DL22" i="8"/>
  <c r="DO22" i="8"/>
  <c r="DP22" i="8"/>
  <c r="DQ22" i="8"/>
  <c r="DS22" i="8"/>
  <c r="DT22" i="8"/>
  <c r="DU22" i="8"/>
  <c r="DW22" i="8"/>
  <c r="DX22" i="8"/>
  <c r="EA22" i="8"/>
  <c r="EB22" i="8"/>
  <c r="EE22" i="8"/>
  <c r="EF22" i="8"/>
  <c r="EG22" i="8"/>
  <c r="EI22" i="8"/>
  <c r="EJ22" i="8"/>
  <c r="EK22" i="8"/>
  <c r="EM22" i="8"/>
  <c r="EN22" i="8"/>
  <c r="EQ22" i="8"/>
  <c r="ER22" i="8"/>
  <c r="EU22" i="8"/>
  <c r="EV22" i="8"/>
  <c r="EW22" i="8"/>
  <c r="EY22" i="8"/>
  <c r="EZ22" i="8"/>
  <c r="FA22" i="8"/>
  <c r="FC22" i="8"/>
  <c r="FD22" i="8"/>
  <c r="FG22" i="8"/>
  <c r="FH22" i="8"/>
  <c r="FK22" i="8"/>
  <c r="FL22" i="8"/>
  <c r="FM22" i="8"/>
  <c r="FO22" i="8"/>
  <c r="FP22" i="8"/>
  <c r="FQ22" i="8"/>
  <c r="FS22" i="8"/>
  <c r="FT22" i="8"/>
  <c r="FW22" i="8"/>
  <c r="FX22" i="8"/>
  <c r="GA22" i="8"/>
  <c r="GB22" i="8"/>
  <c r="GC22" i="8"/>
  <c r="GE22" i="8"/>
  <c r="GF22" i="8"/>
  <c r="GG22" i="8"/>
  <c r="GI22" i="8"/>
  <c r="GJ22" i="8"/>
  <c r="GM22" i="8"/>
  <c r="GN22" i="8"/>
  <c r="GQ22" i="8"/>
  <c r="GR22" i="8"/>
  <c r="GS22" i="8"/>
  <c r="GU22" i="8"/>
  <c r="GV22" i="8"/>
  <c r="GW22" i="8"/>
  <c r="GY22" i="8"/>
  <c r="GZ22" i="8"/>
  <c r="HC22" i="8"/>
  <c r="HD22" i="8"/>
  <c r="HG22" i="8"/>
  <c r="HH22" i="8"/>
  <c r="HI22" i="8"/>
  <c r="HK22" i="8"/>
  <c r="HL22" i="8"/>
  <c r="HM22" i="8"/>
  <c r="HO22" i="8"/>
  <c r="HP22" i="8"/>
  <c r="HS22" i="8"/>
  <c r="HT22" i="8"/>
  <c r="HW22" i="8"/>
  <c r="HX22" i="8"/>
  <c r="HY22" i="8"/>
  <c r="IA22" i="8"/>
  <c r="IB22" i="8"/>
  <c r="IC22" i="8"/>
  <c r="IE22" i="8"/>
  <c r="IF22" i="8"/>
  <c r="II22" i="8"/>
  <c r="IJ22" i="8"/>
  <c r="IM22" i="8"/>
  <c r="IN22" i="8"/>
  <c r="IO22" i="8"/>
  <c r="IQ22" i="8"/>
  <c r="IR22" i="8"/>
  <c r="IS22" i="8"/>
  <c r="IU22" i="8"/>
  <c r="IV22" i="8"/>
  <c r="IY22" i="8"/>
  <c r="IZ22" i="8"/>
  <c r="JC22" i="8"/>
  <c r="JD22" i="8"/>
  <c r="JE22" i="8"/>
  <c r="JG22" i="8"/>
  <c r="JH22" i="8"/>
  <c r="JI22" i="8"/>
  <c r="JK22" i="8"/>
  <c r="JL22" i="8"/>
  <c r="JO22" i="8"/>
  <c r="JP22" i="8"/>
  <c r="JS22" i="8"/>
  <c r="JT22" i="8"/>
  <c r="JU22" i="8"/>
  <c r="JW22" i="8"/>
  <c r="JX22" i="8"/>
  <c r="JY22" i="8"/>
  <c r="KA22" i="8"/>
  <c r="KB22" i="8"/>
  <c r="KE22" i="8"/>
  <c r="KF22" i="8"/>
  <c r="KI22" i="8"/>
  <c r="KJ22" i="8"/>
  <c r="KK22" i="8"/>
  <c r="KM22" i="8"/>
  <c r="KN22" i="8"/>
  <c r="KO22" i="8"/>
  <c r="KQ22" i="8"/>
  <c r="KR22" i="8"/>
  <c r="KU22" i="8"/>
  <c r="KV22" i="8"/>
  <c r="KY22" i="8"/>
  <c r="KZ22" i="8"/>
  <c r="LA22" i="8"/>
  <c r="LC22" i="8"/>
  <c r="LD22" i="8"/>
  <c r="LE22" i="8"/>
  <c r="LG22" i="8"/>
  <c r="LH22" i="8"/>
  <c r="LK22" i="8"/>
  <c r="LL22" i="8"/>
  <c r="LO22" i="8"/>
  <c r="LP22" i="8"/>
  <c r="LQ22" i="8"/>
  <c r="LS22" i="8"/>
  <c r="LT22" i="8"/>
  <c r="LU22" i="8"/>
  <c r="LW22" i="8"/>
  <c r="LX22" i="8"/>
  <c r="MA22" i="8"/>
  <c r="MB22" i="8"/>
  <c r="ME22" i="8"/>
  <c r="MF22" i="8"/>
  <c r="MG22" i="8"/>
  <c r="MI22" i="8"/>
  <c r="MJ22" i="8"/>
  <c r="MK22" i="8"/>
  <c r="MM22" i="8"/>
  <c r="MN22" i="8"/>
  <c r="MQ22" i="8"/>
  <c r="MR22" i="8"/>
  <c r="MU22" i="8"/>
  <c r="MV22" i="8"/>
  <c r="MW22" i="8"/>
  <c r="MY22" i="8"/>
  <c r="MZ22" i="8"/>
  <c r="NA22" i="8"/>
  <c r="NC22" i="8"/>
  <c r="ND22" i="8"/>
  <c r="CQ31" i="8"/>
  <c r="CR31" i="8"/>
  <c r="CS31" i="8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F31" i="8"/>
  <c r="DG31" i="8"/>
  <c r="DH31" i="8"/>
  <c r="DI31" i="8"/>
  <c r="DJ31" i="8"/>
  <c r="DJ45" i="8" s="1"/>
  <c r="DK31" i="8"/>
  <c r="DL31" i="8"/>
  <c r="DM31" i="8"/>
  <c r="DN31" i="8"/>
  <c r="DO31" i="8"/>
  <c r="DP31" i="8"/>
  <c r="DQ31" i="8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D31" i="8"/>
  <c r="ED45" i="8" s="1"/>
  <c r="EE31" i="8"/>
  <c r="EF31" i="8"/>
  <c r="EG31" i="8"/>
  <c r="EH31" i="8"/>
  <c r="EH45" i="8" s="1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B31" i="8"/>
  <c r="FB45" i="8" s="1"/>
  <c r="FC31" i="8"/>
  <c r="FD31" i="8"/>
  <c r="FE31" i="8"/>
  <c r="FF31" i="8"/>
  <c r="FF45" i="8" s="1"/>
  <c r="FG31" i="8"/>
  <c r="FH31" i="8"/>
  <c r="FI31" i="8"/>
  <c r="FJ31" i="8"/>
  <c r="FJ45" i="8" s="1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H45" i="8" s="1"/>
  <c r="GH13" i="8" s="1"/>
  <c r="GI31" i="8"/>
  <c r="GJ31" i="8"/>
  <c r="GK31" i="8"/>
  <c r="GL31" i="8"/>
  <c r="GL45" i="8" s="1"/>
  <c r="GL13" i="8" s="1"/>
  <c r="GM31" i="8"/>
  <c r="GN31" i="8"/>
  <c r="GO31" i="8"/>
  <c r="GP31" i="8"/>
  <c r="GP45" i="8" s="1"/>
  <c r="GP13" i="8" s="1"/>
  <c r="GQ31" i="8"/>
  <c r="GR31" i="8"/>
  <c r="GS31" i="8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HZ45" i="8" s="1"/>
  <c r="HZ13" i="8" s="1"/>
  <c r="IA31" i="8"/>
  <c r="IB31" i="8"/>
  <c r="IC31" i="8"/>
  <c r="ID31" i="8"/>
  <c r="IE31" i="8"/>
  <c r="IF31" i="8"/>
  <c r="IG31" i="8"/>
  <c r="IH31" i="8"/>
  <c r="IH45" i="8" s="1"/>
  <c r="IH13" i="8" s="1"/>
  <c r="II31" i="8"/>
  <c r="IJ31" i="8"/>
  <c r="IK31" i="8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X31" i="8"/>
  <c r="IX45" i="8" s="1"/>
  <c r="IX13" i="8" s="1"/>
  <c r="IY31" i="8"/>
  <c r="IZ31" i="8"/>
  <c r="JA31" i="8"/>
  <c r="JB31" i="8"/>
  <c r="JB45" i="8" s="1"/>
  <c r="JB13" i="8" s="1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L31" i="8"/>
  <c r="ML45" i="8" s="1"/>
  <c r="ML13" i="8" s="1"/>
  <c r="MM31" i="8"/>
  <c r="MN31" i="8"/>
  <c r="MO31" i="8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S45" i="8"/>
  <c r="CU45" i="8"/>
  <c r="CV45" i="8"/>
  <c r="CW45" i="8"/>
  <c r="CY45" i="8"/>
  <c r="CZ45" i="8"/>
  <c r="DA45" i="8"/>
  <c r="DB45" i="8"/>
  <c r="DC45" i="8"/>
  <c r="DD45" i="8"/>
  <c r="DE45" i="8"/>
  <c r="DF45" i="8"/>
  <c r="DG45" i="8"/>
  <c r="DH45" i="8"/>
  <c r="DI45" i="8"/>
  <c r="DK45" i="8"/>
  <c r="DL45" i="8"/>
  <c r="DM45" i="8"/>
  <c r="DN45" i="8"/>
  <c r="DO45" i="8"/>
  <c r="DP45" i="8"/>
  <c r="DQ45" i="8"/>
  <c r="DS45" i="8"/>
  <c r="DT45" i="8"/>
  <c r="DU45" i="8"/>
  <c r="DW45" i="8"/>
  <c r="DX45" i="8"/>
  <c r="DY45" i="8"/>
  <c r="EA45" i="8"/>
  <c r="EB45" i="8"/>
  <c r="EC45" i="8"/>
  <c r="EE45" i="8"/>
  <c r="EF45" i="8"/>
  <c r="EG45" i="8"/>
  <c r="EI45" i="8"/>
  <c r="EJ45" i="8"/>
  <c r="EK45" i="8"/>
  <c r="EL45" i="8"/>
  <c r="EM45" i="8"/>
  <c r="EN45" i="8"/>
  <c r="EO45" i="8"/>
  <c r="EQ45" i="8"/>
  <c r="ER45" i="8"/>
  <c r="ES45" i="8"/>
  <c r="ET45" i="8"/>
  <c r="EU45" i="8"/>
  <c r="EV45" i="8"/>
  <c r="EW45" i="8"/>
  <c r="EY45" i="8"/>
  <c r="EZ45" i="8"/>
  <c r="FA45" i="8"/>
  <c r="FC45" i="8"/>
  <c r="FD45" i="8"/>
  <c r="FE45" i="8"/>
  <c r="FG45" i="8"/>
  <c r="FH45" i="8"/>
  <c r="FI45" i="8"/>
  <c r="FK45" i="8"/>
  <c r="FL45" i="8"/>
  <c r="FM45" i="8"/>
  <c r="FN45" i="8"/>
  <c r="FO45" i="8"/>
  <c r="FP45" i="8"/>
  <c r="FQ45" i="8"/>
  <c r="FR45" i="8"/>
  <c r="FS45" i="8"/>
  <c r="FT45" i="8"/>
  <c r="FU45" i="8"/>
  <c r="FW45" i="8"/>
  <c r="FX45" i="8"/>
  <c r="FY45" i="8"/>
  <c r="FZ45" i="8"/>
  <c r="GA45" i="8"/>
  <c r="GB45" i="8"/>
  <c r="GC45" i="8"/>
  <c r="GD45" i="8"/>
  <c r="GE45" i="8"/>
  <c r="GF45" i="8"/>
  <c r="GG45" i="8"/>
  <c r="GI45" i="8"/>
  <c r="GJ45" i="8"/>
  <c r="GK45" i="8"/>
  <c r="GM45" i="8"/>
  <c r="GN45" i="8"/>
  <c r="GO45" i="8"/>
  <c r="GQ45" i="8"/>
  <c r="GR45" i="8"/>
  <c r="GS45" i="8"/>
  <c r="GU45" i="8"/>
  <c r="GV45" i="8"/>
  <c r="GW45" i="8"/>
  <c r="GY45" i="8"/>
  <c r="GZ45" i="8"/>
  <c r="HA45" i="8"/>
  <c r="HC45" i="8"/>
  <c r="HD45" i="8"/>
  <c r="HE45" i="8"/>
  <c r="HG45" i="8"/>
  <c r="HH45" i="8"/>
  <c r="HI45" i="8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HY45" i="8"/>
  <c r="IA45" i="8"/>
  <c r="IB45" i="8"/>
  <c r="IC45" i="8"/>
  <c r="ID45" i="8"/>
  <c r="ID13" i="8" s="1"/>
  <c r="IE45" i="8"/>
  <c r="IF45" i="8"/>
  <c r="IG45" i="8"/>
  <c r="II45" i="8"/>
  <c r="IJ45" i="8"/>
  <c r="IK45" i="8"/>
  <c r="IM45" i="8"/>
  <c r="IN45" i="8"/>
  <c r="IO45" i="8"/>
  <c r="IP45" i="8"/>
  <c r="IP13" i="8" s="1"/>
  <c r="IQ45" i="8"/>
  <c r="IR45" i="8"/>
  <c r="IS45" i="8"/>
  <c r="IU45" i="8"/>
  <c r="IV45" i="8"/>
  <c r="IW45" i="8"/>
  <c r="IY45" i="8"/>
  <c r="IZ45" i="8"/>
  <c r="JA45" i="8"/>
  <c r="JC45" i="8"/>
  <c r="JD45" i="8"/>
  <c r="JE45" i="8"/>
  <c r="JF45" i="8"/>
  <c r="JF13" i="8" s="1"/>
  <c r="JG45" i="8"/>
  <c r="JH45" i="8"/>
  <c r="JI45" i="8"/>
  <c r="JJ45" i="8"/>
  <c r="JJ13" i="8" s="1"/>
  <c r="JK45" i="8"/>
  <c r="JL45" i="8"/>
  <c r="JM45" i="8"/>
  <c r="JN45" i="8"/>
  <c r="JN13" i="8" s="1"/>
  <c r="JO45" i="8"/>
  <c r="JP45" i="8"/>
  <c r="JQ45" i="8"/>
  <c r="JS45" i="8"/>
  <c r="JT45" i="8"/>
  <c r="JU45" i="8"/>
  <c r="JV45" i="8"/>
  <c r="JV13" i="8" s="1"/>
  <c r="JW45" i="8"/>
  <c r="JX45" i="8"/>
  <c r="JY45" i="8"/>
  <c r="JZ45" i="8"/>
  <c r="JZ13" i="8" s="1"/>
  <c r="KA45" i="8"/>
  <c r="KB45" i="8"/>
  <c r="KC45" i="8"/>
  <c r="KD45" i="8"/>
  <c r="KD13" i="8" s="1"/>
  <c r="KE45" i="8"/>
  <c r="KF45" i="8"/>
  <c r="KG45" i="8"/>
  <c r="KH45" i="8"/>
  <c r="KH13" i="8" s="1"/>
  <c r="KI45" i="8"/>
  <c r="KJ45" i="8"/>
  <c r="KK45" i="8"/>
  <c r="KL45" i="8"/>
  <c r="KL13" i="8" s="1"/>
  <c r="KM45" i="8"/>
  <c r="KN45" i="8"/>
  <c r="KO45" i="8"/>
  <c r="KQ45" i="8"/>
  <c r="KR45" i="8"/>
  <c r="KS45" i="8"/>
  <c r="KU45" i="8"/>
  <c r="KV45" i="8"/>
  <c r="KW45" i="8"/>
  <c r="KY45" i="8"/>
  <c r="KZ45" i="8"/>
  <c r="LA45" i="8"/>
  <c r="LC45" i="8"/>
  <c r="LD45" i="8"/>
  <c r="LE45" i="8"/>
  <c r="LG45" i="8"/>
  <c r="LH45" i="8"/>
  <c r="LI45" i="8"/>
  <c r="LK45" i="8"/>
  <c r="LL45" i="8"/>
  <c r="LM45" i="8"/>
  <c r="LO45" i="8"/>
  <c r="LP45" i="8"/>
  <c r="LQ45" i="8"/>
  <c r="LR45" i="8"/>
  <c r="LR13" i="8" s="1"/>
  <c r="LS45" i="8"/>
  <c r="LT45" i="8"/>
  <c r="LU45" i="8"/>
  <c r="LW45" i="8"/>
  <c r="LX45" i="8"/>
  <c r="LY45" i="8"/>
  <c r="MA45" i="8"/>
  <c r="MB45" i="8"/>
  <c r="MC45" i="8"/>
  <c r="ME45" i="8"/>
  <c r="MF45" i="8"/>
  <c r="MG45" i="8"/>
  <c r="MH45" i="8"/>
  <c r="MH13" i="8" s="1"/>
  <c r="MI45" i="8"/>
  <c r="MJ45" i="8"/>
  <c r="MK45" i="8"/>
  <c r="MM45" i="8"/>
  <c r="MN45" i="8"/>
  <c r="MO45" i="8"/>
  <c r="MQ45" i="8"/>
  <c r="MR45" i="8"/>
  <c r="MS45" i="8"/>
  <c r="MT45" i="8"/>
  <c r="MT13" i="8" s="1"/>
  <c r="MU45" i="8"/>
  <c r="MV45" i="8"/>
  <c r="MW45" i="8"/>
  <c r="MX45" i="8"/>
  <c r="MX13" i="8" s="1"/>
  <c r="MY45" i="8"/>
  <c r="MZ45" i="8"/>
  <c r="NA45" i="8"/>
  <c r="NB45" i="8"/>
  <c r="NB13" i="8" s="1"/>
  <c r="NC45" i="8"/>
  <c r="ND45" i="8"/>
  <c r="NE45" i="8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M62" i="8"/>
  <c r="EN62" i="8"/>
  <c r="EO62" i="8"/>
  <c r="EP62" i="8"/>
  <c r="EQ62" i="8"/>
  <c r="ER62" i="8"/>
  <c r="ES62" i="8"/>
  <c r="ES63" i="8" s="1"/>
  <c r="ET62" i="8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P62" i="8"/>
  <c r="HQ62" i="8"/>
  <c r="HQ63" i="8" s="1"/>
  <c r="HR62" i="8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B63" i="8"/>
  <c r="DL63" i="8"/>
  <c r="DT63" i="8"/>
  <c r="DX63" i="8"/>
  <c r="EJ63" i="8"/>
  <c r="EL63" i="8"/>
  <c r="EN63" i="8"/>
  <c r="ER63" i="8"/>
  <c r="ET63" i="8"/>
  <c r="EV63" i="8"/>
  <c r="FD63" i="8"/>
  <c r="FR63" i="8"/>
  <c r="FX63" i="8"/>
  <c r="GB63" i="8"/>
  <c r="GD63" i="8"/>
  <c r="GF63" i="8"/>
  <c r="GR63" i="8"/>
  <c r="GV63" i="8"/>
  <c r="HO63" i="8"/>
  <c r="HP63" i="8"/>
  <c r="HR63" i="8"/>
  <c r="HT63" i="8"/>
  <c r="HX63" i="8"/>
  <c r="IF63" i="8"/>
  <c r="JF63" i="8"/>
  <c r="JH63" i="8"/>
  <c r="JL63" i="8"/>
  <c r="KL63" i="8"/>
  <c r="KZ63" i="8"/>
  <c r="LD63" i="8"/>
  <c r="LP63" i="8"/>
  <c r="LR63" i="8"/>
  <c r="MH63" i="8"/>
  <c r="MR63" i="8"/>
  <c r="MX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R13" i="8"/>
  <c r="CS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W13" i="8"/>
  <c r="FX13" i="8"/>
  <c r="FY13" i="8"/>
  <c r="FZ13" i="8"/>
  <c r="GA13" i="8"/>
  <c r="GB13" i="8"/>
  <c r="GC13" i="8"/>
  <c r="GD13" i="8"/>
  <c r="GE13" i="8"/>
  <c r="GF13" i="8"/>
  <c r="GG13" i="8"/>
  <c r="GI13" i="8"/>
  <c r="GJ13" i="8"/>
  <c r="GK13" i="8"/>
  <c r="GM13" i="8"/>
  <c r="GN13" i="8"/>
  <c r="GO13" i="8"/>
  <c r="GQ13" i="8"/>
  <c r="GR13" i="8"/>
  <c r="GS13" i="8"/>
  <c r="GU13" i="8"/>
  <c r="GV13" i="8"/>
  <c r="GW13" i="8"/>
  <c r="GY13" i="8"/>
  <c r="GZ13" i="8"/>
  <c r="HA13" i="8"/>
  <c r="HC13" i="8"/>
  <c r="HD13" i="8"/>
  <c r="HE13" i="8"/>
  <c r="HG13" i="8"/>
  <c r="HH13" i="8"/>
  <c r="HI13" i="8"/>
  <c r="HK13" i="8"/>
  <c r="HL13" i="8"/>
  <c r="HM13" i="8"/>
  <c r="HO13" i="8"/>
  <c r="HP13" i="8"/>
  <c r="HQ13" i="8"/>
  <c r="HS13" i="8"/>
  <c r="HT13" i="8"/>
  <c r="HU13" i="8"/>
  <c r="HW13" i="8"/>
  <c r="HX13" i="8"/>
  <c r="HY13" i="8"/>
  <c r="IA13" i="8"/>
  <c r="IB13" i="8"/>
  <c r="IC13" i="8"/>
  <c r="IE13" i="8"/>
  <c r="IF13" i="8"/>
  <c r="IG13" i="8"/>
  <c r="II13" i="8"/>
  <c r="IJ13" i="8"/>
  <c r="IK13" i="8"/>
  <c r="IM13" i="8"/>
  <c r="IN13" i="8"/>
  <c r="IO13" i="8"/>
  <c r="IQ13" i="8"/>
  <c r="IR13" i="8"/>
  <c r="IS13" i="8"/>
  <c r="IU13" i="8"/>
  <c r="IV13" i="8"/>
  <c r="IW13" i="8"/>
  <c r="IY13" i="8"/>
  <c r="IZ13" i="8"/>
  <c r="JA13" i="8"/>
  <c r="JC13" i="8"/>
  <c r="JD13" i="8"/>
  <c r="JE13" i="8"/>
  <c r="JG13" i="8"/>
  <c r="JH13" i="8"/>
  <c r="JI13" i="8"/>
  <c r="JK13" i="8"/>
  <c r="JL13" i="8"/>
  <c r="JM13" i="8"/>
  <c r="JO13" i="8"/>
  <c r="JP13" i="8"/>
  <c r="JQ13" i="8"/>
  <c r="JS13" i="8"/>
  <c r="JT13" i="8"/>
  <c r="JU13" i="8"/>
  <c r="JW13" i="8"/>
  <c r="JX13" i="8"/>
  <c r="JY13" i="8"/>
  <c r="KA13" i="8"/>
  <c r="KB13" i="8"/>
  <c r="KC13" i="8"/>
  <c r="KE13" i="8"/>
  <c r="KF13" i="8"/>
  <c r="KG13" i="8"/>
  <c r="KI13" i="8"/>
  <c r="KJ13" i="8"/>
  <c r="KK13" i="8"/>
  <c r="KM13" i="8"/>
  <c r="KN13" i="8"/>
  <c r="KO13" i="8"/>
  <c r="KQ13" i="8"/>
  <c r="KR13" i="8"/>
  <c r="KS13" i="8"/>
  <c r="KU13" i="8"/>
  <c r="KV13" i="8"/>
  <c r="KW13" i="8"/>
  <c r="KY13" i="8"/>
  <c r="KZ13" i="8"/>
  <c r="LA13" i="8"/>
  <c r="LC13" i="8"/>
  <c r="LD13" i="8"/>
  <c r="LE13" i="8"/>
  <c r="LG13" i="8"/>
  <c r="LH13" i="8"/>
  <c r="LI13" i="8"/>
  <c r="LK13" i="8"/>
  <c r="LL13" i="8"/>
  <c r="LM13" i="8"/>
  <c r="LO13" i="8"/>
  <c r="LP13" i="8"/>
  <c r="LQ13" i="8"/>
  <c r="LS13" i="8"/>
  <c r="LT13" i="8"/>
  <c r="LU13" i="8"/>
  <c r="LW13" i="8"/>
  <c r="LX13" i="8"/>
  <c r="LY13" i="8"/>
  <c r="MA13" i="8"/>
  <c r="MB13" i="8"/>
  <c r="MC13" i="8"/>
  <c r="ME13" i="8"/>
  <c r="MF13" i="8"/>
  <c r="MG13" i="8"/>
  <c r="MI13" i="8"/>
  <c r="MJ13" i="8"/>
  <c r="MK13" i="8"/>
  <c r="MM13" i="8"/>
  <c r="MN13" i="8"/>
  <c r="MO13" i="8"/>
  <c r="MQ13" i="8"/>
  <c r="MR13" i="8"/>
  <c r="MS13" i="8"/>
  <c r="MU13" i="8"/>
  <c r="MV13" i="8"/>
  <c r="MW13" i="8"/>
  <c r="MY13" i="8"/>
  <c r="MZ13" i="8"/>
  <c r="NA13" i="8"/>
  <c r="NC13" i="8"/>
  <c r="ND13" i="8"/>
  <c r="NE13" i="8"/>
  <c r="CQ8" i="8"/>
  <c r="CQ33" i="8" s="1"/>
  <c r="CQ36" i="8" s="1"/>
  <c r="CQ38" i="8" s="1"/>
  <c r="CR8" i="8"/>
  <c r="CR33" i="8" s="1"/>
  <c r="CS8" i="8"/>
  <c r="CS33" i="8" s="1"/>
  <c r="CT8" i="8"/>
  <c r="CT33" i="8" s="1"/>
  <c r="CT36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P36" i="8" s="1"/>
  <c r="IP38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T36" i="8" s="1"/>
  <c r="IT38" i="8" s="1"/>
  <c r="IU8" i="8"/>
  <c r="IU33" i="8" s="1"/>
  <c r="IU36" i="8" s="1"/>
  <c r="IU38" i="8" s="1"/>
  <c r="IV8" i="8"/>
  <c r="IV33" i="8" s="1"/>
  <c r="IW8" i="8"/>
  <c r="IW33" i="8" s="1"/>
  <c r="IX8" i="8"/>
  <c r="IX33" i="8" s="1"/>
  <c r="IX36" i="8" s="1"/>
  <c r="IX38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B36" i="8" s="1"/>
  <c r="JB38" i="8" s="1"/>
  <c r="JC8" i="8"/>
  <c r="JC33" i="8" s="1"/>
  <c r="JC36" i="8" s="1"/>
  <c r="JC38" i="8" s="1"/>
  <c r="JD8" i="8"/>
  <c r="JD33" i="8" s="1"/>
  <c r="JE8" i="8"/>
  <c r="JE33" i="8" s="1"/>
  <c r="JF8" i="8"/>
  <c r="JF33" i="8" s="1"/>
  <c r="JF36" i="8" s="1"/>
  <c r="JF38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J36" i="8" s="1"/>
  <c r="JJ38" i="8" s="1"/>
  <c r="JK8" i="8"/>
  <c r="JK33" i="8" s="1"/>
  <c r="JK36" i="8" s="1"/>
  <c r="JK38" i="8" s="1"/>
  <c r="JL8" i="8"/>
  <c r="JL33" i="8" s="1"/>
  <c r="JM8" i="8"/>
  <c r="JM33" i="8" s="1"/>
  <c r="JN8" i="8"/>
  <c r="JN33" i="8" s="1"/>
  <c r="JN36" i="8" s="1"/>
  <c r="JN38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R36" i="8" s="1"/>
  <c r="JR38" i="8" s="1"/>
  <c r="JS8" i="8"/>
  <c r="JS33" i="8" s="1"/>
  <c r="JS36" i="8" s="1"/>
  <c r="JS38" i="8" s="1"/>
  <c r="JT8" i="8"/>
  <c r="JT33" i="8" s="1"/>
  <c r="JU8" i="8"/>
  <c r="JU33" i="8" s="1"/>
  <c r="JV8" i="8"/>
  <c r="JV33" i="8" s="1"/>
  <c r="JV36" i="8" s="1"/>
  <c r="JV38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JZ36" i="8" s="1"/>
  <c r="JZ38" i="8" s="1"/>
  <c r="KA8" i="8"/>
  <c r="KA33" i="8" s="1"/>
  <c r="KA36" i="8" s="1"/>
  <c r="KA38" i="8" s="1"/>
  <c r="KB8" i="8"/>
  <c r="KB33" i="8" s="1"/>
  <c r="KC8" i="8"/>
  <c r="KC33" i="8" s="1"/>
  <c r="KD8" i="8"/>
  <c r="KD33" i="8" s="1"/>
  <c r="KD36" i="8" s="1"/>
  <c r="KD38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H36" i="8" s="1"/>
  <c r="KH38" i="8" s="1"/>
  <c r="KI8" i="8"/>
  <c r="KI33" i="8" s="1"/>
  <c r="KI36" i="8" s="1"/>
  <c r="KI38" i="8" s="1"/>
  <c r="KJ8" i="8"/>
  <c r="KJ33" i="8" s="1"/>
  <c r="KK8" i="8"/>
  <c r="KK33" i="8" s="1"/>
  <c r="KL8" i="8"/>
  <c r="KL33" i="8" s="1"/>
  <c r="KL36" i="8" s="1"/>
  <c r="KL38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P36" i="8" s="1"/>
  <c r="KP38" i="8" s="1"/>
  <c r="KQ8" i="8"/>
  <c r="KQ33" i="8" s="1"/>
  <c r="KQ36" i="8" s="1"/>
  <c r="KQ38" i="8" s="1"/>
  <c r="KR8" i="8"/>
  <c r="KR33" i="8" s="1"/>
  <c r="KS8" i="8"/>
  <c r="KS33" i="8" s="1"/>
  <c r="KT8" i="8"/>
  <c r="KT33" i="8" s="1"/>
  <c r="KT36" i="8" s="1"/>
  <c r="KT38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X36" i="8" s="1"/>
  <c r="KX38" i="8" s="1"/>
  <c r="KY8" i="8"/>
  <c r="KY33" i="8" s="1"/>
  <c r="KY36" i="8" s="1"/>
  <c r="KY38" i="8" s="1"/>
  <c r="KZ8" i="8"/>
  <c r="KZ33" i="8" s="1"/>
  <c r="LA8" i="8"/>
  <c r="LA33" i="8" s="1"/>
  <c r="LB8" i="8"/>
  <c r="LB33" i="8" s="1"/>
  <c r="LB36" i="8" s="1"/>
  <c r="LB38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F36" i="8" s="1"/>
  <c r="LF38" i="8" s="1"/>
  <c r="LG8" i="8"/>
  <c r="LG33" i="8" s="1"/>
  <c r="LG36" i="8" s="1"/>
  <c r="LG38" i="8" s="1"/>
  <c r="LH8" i="8"/>
  <c r="LH33" i="8" s="1"/>
  <c r="LI8" i="8"/>
  <c r="LI33" i="8" s="1"/>
  <c r="LJ8" i="8"/>
  <c r="LJ33" i="8" s="1"/>
  <c r="LJ36" i="8" s="1"/>
  <c r="LJ38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N36" i="8" s="1"/>
  <c r="LN38" i="8" s="1"/>
  <c r="LO8" i="8"/>
  <c r="LO33" i="8" s="1"/>
  <c r="LO36" i="8" s="1"/>
  <c r="LO38" i="8" s="1"/>
  <c r="LP8" i="8"/>
  <c r="LP33" i="8" s="1"/>
  <c r="LQ8" i="8"/>
  <c r="LQ33" i="8" s="1"/>
  <c r="LR8" i="8"/>
  <c r="LR33" i="8" s="1"/>
  <c r="LR36" i="8" s="1"/>
  <c r="LR38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V36" i="8" s="1"/>
  <c r="LV38" i="8" s="1"/>
  <c r="LW8" i="8"/>
  <c r="LW33" i="8" s="1"/>
  <c r="LW36" i="8" s="1"/>
  <c r="LW38" i="8" s="1"/>
  <c r="LX8" i="8"/>
  <c r="LX33" i="8" s="1"/>
  <c r="LY8" i="8"/>
  <c r="LY33" i="8" s="1"/>
  <c r="LZ8" i="8"/>
  <c r="LZ33" i="8" s="1"/>
  <c r="LZ36" i="8" s="1"/>
  <c r="LZ38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S24" i="11" l="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G35" i="9" l="1"/>
  <c r="O35" i="9"/>
  <c r="K35" i="9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E20" i="9" l="1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E46" i="9" l="1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E75" i="8" l="1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F74" i="8" l="1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F24" i="7" l="1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G30" i="7" l="1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H30" i="7" l="1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J30" i="7" l="1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L30" i="7" l="1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O45" i="9" l="1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30" i="7" l="1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O30" i="7" l="1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H38" i="8" l="1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W26" i="8" l="1"/>
  <c r="X24" i="8"/>
  <c r="X61" i="8" s="1"/>
  <c r="W50" i="8"/>
  <c r="X23" i="8"/>
  <c r="X54" i="8" s="1"/>
  <c r="O11" i="2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T11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G56" i="8"/>
  <c r="GG57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J30" i="8" l="1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2" i="8"/>
  <c r="GH64" i="8" s="1"/>
  <c r="GH51" i="8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2" i="8"/>
  <c r="IC56" i="8" s="1"/>
  <c r="IC57" i="8" s="1"/>
  <c r="IC51" i="8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C56" i="8"/>
  <c r="JC57" i="8" s="1"/>
  <c r="JE39" i="8"/>
  <c r="JE42" i="8"/>
  <c r="JD40" i="8"/>
  <c r="JE30" i="8"/>
  <c r="JE43" i="8" s="1"/>
  <c r="JD48" i="8"/>
  <c r="JD46" i="8"/>
  <c r="JB56" i="8"/>
  <c r="JB57" i="8" s="1"/>
  <c r="JD51" i="8" l="1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P56" i="8"/>
  <c r="KP57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MK23" i="8" l="1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comments1.xml><?xml version="1.0" encoding="utf-8"?>
<comments xmlns="http://schemas.openxmlformats.org/spreadsheetml/2006/main">
  <authors>
    <author>mandark</author>
  </authors>
  <commentList>
    <comment ref="I11" authorId="0" shapeId="0">
      <text>
        <r>
          <rPr>
            <b/>
            <sz val="9"/>
            <color indexed="81"/>
            <rFont val="Tahoma"/>
            <family val="2"/>
          </rPr>
          <t>mandark:</t>
        </r>
        <r>
          <rPr>
            <sz val="9"/>
            <color indexed="81"/>
            <rFont val="Tahoma"/>
            <family val="2"/>
          </rPr>
          <t xml:space="preserve">
Ideally price change should be proportional to rate of change in demand. But How?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mandark:</t>
        </r>
        <r>
          <rPr>
            <sz val="9"/>
            <color indexed="81"/>
            <rFont val="Tahoma"/>
            <family val="2"/>
          </rPr>
          <t xml:space="preserve">
price using demand density formula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mandark:</t>
        </r>
        <r>
          <rPr>
            <sz val="9"/>
            <color indexed="81"/>
            <rFont val="Tahoma"/>
            <family val="2"/>
          </rPr>
          <t xml:space="preserve">
price using demand density formula</t>
        </r>
      </text>
    </comment>
  </commentList>
</comments>
</file>

<file path=xl/sharedStrings.xml><?xml version="1.0" encoding="utf-8"?>
<sst xmlns="http://schemas.openxmlformats.org/spreadsheetml/2006/main" count="881" uniqueCount="633">
  <si>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</si>
  <si>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</si>
  <si>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</si>
  <si>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</si>
  <si>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</si>
  <si>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</si>
  <si>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</si>
  <si>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</si>
  <si>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</si>
  <si>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</si>
  <si>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</si>
  <si>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</si>
  <si>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</si>
  <si>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</si>
  <si>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</si>
  <si>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</si>
  <si>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</si>
  <si>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</si>
  <si>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</si>
  <si>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</si>
  <si>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</si>
  <si>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</si>
  <si>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</si>
  <si>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</si>
  <si>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</si>
  <si>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</si>
  <si>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</si>
  <si>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</si>
  <si>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</si>
  <si>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</si>
  <si>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</si>
  <si>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</si>
  <si>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</si>
  <si>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</si>
  <si>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</si>
  <si>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</si>
  <si>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</si>
  <si>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</si>
  <si>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</si>
  <si>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</si>
  <si>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</si>
  <si>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</si>
  <si>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</si>
  <si>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</si>
  <si>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</si>
  <si>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</si>
  <si>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</si>
  <si>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</si>
  <si>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</si>
  <si>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</si>
  <si>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</si>
  <si>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</si>
  <si>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</si>
  <si>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</si>
  <si>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</si>
  <si>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</si>
  <si>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</si>
  <si>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</si>
  <si>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</si>
  <si>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</si>
  <si>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</si>
  <si>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</si>
  <si>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</si>
  <si>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</si>
  <si>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</si>
  <si>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</si>
  <si>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</si>
  <si>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</si>
  <si>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</si>
  <si>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</si>
  <si>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</si>
  <si>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</si>
  <si>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</si>
  <si>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</si>
  <si>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</si>
  <si>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</si>
  <si>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</si>
  <si>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</si>
  <si>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</si>
  <si>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</si>
  <si>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</si>
  <si>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</si>
  <si>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</si>
  <si>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</si>
  <si>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</si>
  <si>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</si>
  <si>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</si>
  <si>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</si>
  <si>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</si>
  <si>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</si>
  <si>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</si>
  <si>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</si>
  <si>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</si>
  <si>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</si>
  <si>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</si>
  <si>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</si>
  <si>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</si>
  <si>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</si>
  <si>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</si>
  <si>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</si>
  <si>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</si>
  <si>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</si>
  <si>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</si>
  <si>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</si>
  <si>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</si>
  <si>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</si>
  <si>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</si>
  <si>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</si>
  <si>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</si>
  <si>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</si>
  <si>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</si>
  <si>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</si>
  <si>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</si>
  <si>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</si>
  <si>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</si>
  <si>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</si>
  <si>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</si>
  <si>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</si>
  <si>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</si>
  <si>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</si>
  <si>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</si>
  <si>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</si>
  <si>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</si>
  <si>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</si>
  <si>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</si>
  <si>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</si>
  <si>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</si>
  <si>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</si>
  <si>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</si>
  <si>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</si>
  <si>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</si>
  <si>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</si>
  <si>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</si>
  <si>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</si>
  <si>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</si>
  <si>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</si>
  <si>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</si>
  <si>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</si>
  <si>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</si>
  <si>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</si>
  <si>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</si>
  <si>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</si>
  <si>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</si>
  <si>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</si>
  <si>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</si>
  <si>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</si>
  <si>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</si>
  <si>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</si>
  <si>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</si>
  <si>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</si>
  <si>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</si>
  <si>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</si>
  <si>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</si>
  <si>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</si>
  <si>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</si>
  <si>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</si>
  <si>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</si>
  <si>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</si>
  <si>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</si>
  <si>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</si>
  <si>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</si>
  <si>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</si>
  <si>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</si>
  <si>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</si>
  <si>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</si>
  <si>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</si>
  <si>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</si>
  <si>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</si>
  <si>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</si>
  <si>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</si>
  <si>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</si>
  <si>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</si>
  <si>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</si>
  <si>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</si>
  <si>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</si>
  <si>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</si>
  <si>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</si>
  <si>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</si>
  <si>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</si>
  <si>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</si>
  <si>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</si>
  <si>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</si>
  <si>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</si>
  <si>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</si>
  <si>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</si>
  <si>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</si>
  <si>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</si>
  <si>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</si>
  <si>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</si>
  <si>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</si>
  <si>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</si>
  <si>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</si>
  <si>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</si>
  <si>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</si>
  <si>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</si>
  <si>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</si>
  <si>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</si>
  <si>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</si>
  <si>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</si>
  <si>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</si>
  <si>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</si>
  <si>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</si>
  <si>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</si>
  <si>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</si>
  <si>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</si>
  <si>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</si>
  <si>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</si>
  <si>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</si>
  <si>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</si>
  <si>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</si>
  <si>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</si>
  <si>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</si>
  <si>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</si>
  <si>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</si>
  <si>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</si>
  <si>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</si>
  <si>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</si>
  <si>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</si>
  <si>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</si>
  <si>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</si>
  <si>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</si>
  <si>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</si>
  <si>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</si>
  <si>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</si>
  <si>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</si>
  <si>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</si>
  <si>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</si>
  <si>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</si>
  <si>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</si>
  <si>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</si>
  <si>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</si>
  <si>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</si>
  <si>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</si>
  <si>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</si>
  <si>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</si>
  <si>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</si>
  <si>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</si>
  <si>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</si>
  <si>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</si>
  <si>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</si>
  <si>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</si>
  <si>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</si>
  <si>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</si>
  <si>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</si>
  <si>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</si>
  <si>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</si>
  <si>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</si>
  <si>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</si>
  <si>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</si>
  <si>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</si>
  <si>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</si>
  <si>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</si>
  <si>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</si>
  <si>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</si>
  <si>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</si>
  <si>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</si>
  <si>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</si>
  <si>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</si>
  <si>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</si>
  <si>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</si>
  <si>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</si>
  <si>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</si>
  <si>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</si>
  <si>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</si>
  <si>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</si>
  <si>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</si>
  <si>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</si>
  <si>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</si>
  <si>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</si>
  <si>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</si>
  <si>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</si>
  <si>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</si>
  <si>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</si>
  <si>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</si>
  <si>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</si>
  <si>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</si>
  <si>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</si>
  <si>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</si>
  <si>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</si>
  <si>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</si>
  <si>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</si>
  <si>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</si>
  <si>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</si>
  <si>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</si>
  <si>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</si>
  <si>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</si>
  <si>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</si>
  <si>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</si>
  <si>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</si>
  <si>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</si>
  <si>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</si>
  <si>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</si>
  <si>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</si>
  <si>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</si>
  <si>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</si>
  <si>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</si>
  <si>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</si>
  <si>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</si>
  <si>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</si>
  <si>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</si>
  <si>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</si>
  <si>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</si>
  <si>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</si>
  <si>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</si>
  <si>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</si>
  <si>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</si>
  <si>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</si>
  <si>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</si>
  <si>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</si>
  <si>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</si>
  <si>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</si>
  <si>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</si>
  <si>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</si>
  <si>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</si>
  <si>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</si>
  <si>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</si>
  <si>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</si>
  <si>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</si>
  <si>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</si>
  <si>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</si>
  <si>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</si>
  <si>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</si>
  <si>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</si>
  <si>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</si>
  <si>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</si>
  <si>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</si>
  <si>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</si>
  <si>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</si>
  <si>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</si>
  <si>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</si>
  <si>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</si>
  <si>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</si>
  <si>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</si>
  <si>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</si>
  <si>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</si>
  <si>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</si>
  <si>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</si>
  <si>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</si>
  <si>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</si>
  <si>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</si>
  <si>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</si>
  <si>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</si>
  <si>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</si>
  <si>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</si>
  <si>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</si>
  <si>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</si>
  <si>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</si>
  <si>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</si>
  <si>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</si>
  <si>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</si>
  <si>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</si>
  <si>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</si>
  <si>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</si>
  <si>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</si>
  <si>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</si>
  <si>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</si>
  <si>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</si>
  <si>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</si>
  <si>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</si>
  <si>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</si>
  <si>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</si>
  <si>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</si>
  <si>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</si>
  <si>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</si>
  <si>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</si>
  <si>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</si>
  <si>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</si>
  <si>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</si>
  <si>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</si>
  <si>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</si>
  <si>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</si>
  <si>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</si>
  <si>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</si>
  <si>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</si>
  <si>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</si>
  <si>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</si>
  <si>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</si>
  <si>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</si>
  <si>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</si>
  <si>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</si>
  <si>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</si>
  <si>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</si>
  <si>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</si>
  <si>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</si>
  <si>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</si>
  <si>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</si>
  <si>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</si>
  <si>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</si>
  <si>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</si>
  <si>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</si>
  <si>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</si>
  <si>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</si>
  <si>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</si>
  <si>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</si>
  <si>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</si>
  <si>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</si>
  <si>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</si>
  <si>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</si>
  <si>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</si>
  <si>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</si>
  <si>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</si>
  <si>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</si>
  <si>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</si>
  <si>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</si>
  <si>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</si>
  <si>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</si>
  <si>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</si>
  <si>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</si>
  <si>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</si>
  <si>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</si>
  <si>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</si>
  <si>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</si>
  <si>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</si>
  <si>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</si>
  <si>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</si>
  <si>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</si>
  <si>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</si>
  <si>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</si>
  <si>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</si>
  <si>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</si>
  <si>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</si>
  <si>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</si>
  <si>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</si>
  <si>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</si>
  <si>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</si>
  <si>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</si>
  <si>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</si>
  <si>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</si>
  <si>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</si>
  <si>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</si>
  <si>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</si>
  <si>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</si>
  <si>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</si>
  <si>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</si>
  <si>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</si>
  <si>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</si>
  <si>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</si>
  <si>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</si>
  <si>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</si>
  <si>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</si>
  <si>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</si>
  <si>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</si>
  <si>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</si>
  <si>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</si>
  <si>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</si>
  <si>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</si>
  <si>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</si>
  <si>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</si>
  <si>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</si>
  <si>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</si>
  <si>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</si>
  <si>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</si>
  <si>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</si>
  <si>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</si>
  <si>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</si>
  <si>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</si>
  <si>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</si>
  <si>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</si>
  <si>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</si>
  <si>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</si>
  <si>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</si>
  <si>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</si>
  <si>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</si>
  <si>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</si>
  <si>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</si>
  <si>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</si>
  <si>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</si>
  <si>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</si>
  <si>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</si>
  <si>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</si>
  <si>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</si>
  <si>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</si>
  <si>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</si>
  <si>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</si>
  <si>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</si>
  <si>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</si>
  <si>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</si>
  <si>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</si>
  <si>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</si>
  <si>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</si>
  <si>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</si>
  <si>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</si>
  <si>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</si>
  <si>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</si>
  <si>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</si>
  <si>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</si>
  <si>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</si>
  <si>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</si>
  <si>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</si>
  <si>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</si>
  <si>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</si>
  <si>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</si>
  <si>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</si>
  <si>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</si>
  <si>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</si>
  <si>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</si>
  <si>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</si>
  <si>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</si>
  <si>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</si>
  <si>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</si>
  <si>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</si>
  <si>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</si>
  <si>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</si>
  <si>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</si>
  <si>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</si>
  <si>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</si>
  <si>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</si>
  <si>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</si>
  <si>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</si>
  <si>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</si>
  <si>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</si>
  <si>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</si>
  <si>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</si>
  <si>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</si>
  <si>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</si>
  <si>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</si>
  <si>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</si>
  <si>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</si>
  <si>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</si>
  <si>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</si>
  <si>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</si>
  <si>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</si>
  <si>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</si>
  <si>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</si>
  <si>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</si>
  <si>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</si>
  <si>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</si>
  <si>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</si>
  <si>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</si>
  <si>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</si>
  <si>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</si>
  <si>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</si>
  <si>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</si>
  <si>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</si>
  <si>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</si>
  <si>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</si>
  <si>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</si>
  <si>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</si>
  <si>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</si>
  <si>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</si>
  <si>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</si>
  <si>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</si>
  <si>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</si>
  <si>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</si>
  <si>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</si>
  <si>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</si>
  <si>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</si>
  <si>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</si>
  <si>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</si>
  <si>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</si>
  <si>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</si>
  <si>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</si>
  <si>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</si>
  <si>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</si>
  <si>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</si>
  <si>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</si>
  <si>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</si>
  <si>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</si>
  <si>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</si>
  <si>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</si>
  <si>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</si>
  <si>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</si>
  <si>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</si>
  <si>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</si>
  <si>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</si>
  <si>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</si>
  <si>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</si>
  <si>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</si>
  <si>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</si>
  <si>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</si>
  <si>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</si>
  <si>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</si>
  <si>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</si>
  <si>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</si>
  <si>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</si>
  <si>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</si>
  <si>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</si>
  <si>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</si>
  <si>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</si>
  <si>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</si>
  <si>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</si>
  <si>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</si>
  <si>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</si>
  <si>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</si>
  <si>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</si>
  <si>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</si>
  <si>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</si>
  <si>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</si>
  <si>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</si>
  <si>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</si>
  <si>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</si>
  <si>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</si>
  <si>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</si>
  <si>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</si>
  <si>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</si>
  <si>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</si>
  <si>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</si>
  <si>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</si>
  <si>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</si>
  <si>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</si>
  <si>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</si>
  <si>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</si>
  <si>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</si>
  <si>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</si>
  <si>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</si>
  <si>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</si>
  <si>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</si>
  <si>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</si>
  <si>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</si>
  <si>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>Average rate of demand change</t>
  </si>
  <si>
    <t xml:space="preserve">I launched product X with PP 30 Rs, breakeven is 34 Rs,MRP is 54 Rs  </t>
  </si>
  <si>
    <t>Offer price</t>
  </si>
  <si>
    <t>profit</t>
  </si>
  <si>
    <t>brekeven price</t>
  </si>
  <si>
    <t>Deamnd Density</t>
  </si>
  <si>
    <t>total fixed cost</t>
  </si>
  <si>
    <t>total variable cost</t>
  </si>
  <si>
    <t>fixed cost per unit</t>
  </si>
  <si>
    <t>variable cost per unit</t>
  </si>
  <si>
    <t>Leets say the opening price will be manually set(less than MRP) as 52</t>
  </si>
  <si>
    <t>Quantity-Period1</t>
  </si>
  <si>
    <t>Quantity-Period2</t>
  </si>
  <si>
    <t>Quantity-Period3</t>
  </si>
  <si>
    <t>Qunatity-Period4</t>
  </si>
  <si>
    <t>Qunatity-Period5</t>
  </si>
  <si>
    <t>Initial Demand density of product X was 21.00 perecent</t>
  </si>
  <si>
    <t>For the given demand density, offer price should be inversely proportional to demand chane rate</t>
  </si>
  <si>
    <t>Offer price2</t>
  </si>
  <si>
    <t>Demand change rate1</t>
  </si>
  <si>
    <t>Demand change rate2</t>
  </si>
  <si>
    <t>Demand change rate3</t>
  </si>
  <si>
    <t>Demand Change Rate4</t>
  </si>
  <si>
    <t>Demand change rate5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</si>
</sst>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55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MaxProfit!$E$5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MaxProfit!$E$6:$E$134</c:f>
              <c:numCache>
                <c:formatCode>General</c:formatCode>
                <c:ptCount val="129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242000</c:v>
                </c:pt>
                <c:pt idx="52">
                  <c:v>244000</c:v>
                </c:pt>
                <c:pt idx="53">
                  <c:v>246000</c:v>
                </c:pt>
                <c:pt idx="54">
                  <c:v>248000</c:v>
                </c:pt>
                <c:pt idx="55">
                  <c:v>250000</c:v>
                </c:pt>
                <c:pt idx="56">
                  <c:v>252000</c:v>
                </c:pt>
                <c:pt idx="57">
                  <c:v>254000</c:v>
                </c:pt>
                <c:pt idx="58">
                  <c:v>256000</c:v>
                </c:pt>
                <c:pt idx="59">
                  <c:v>258000</c:v>
                </c:pt>
                <c:pt idx="60">
                  <c:v>260000</c:v>
                </c:pt>
                <c:pt idx="61">
                  <c:v>262000</c:v>
                </c:pt>
                <c:pt idx="62">
                  <c:v>264000</c:v>
                </c:pt>
                <c:pt idx="63">
                  <c:v>266000</c:v>
                </c:pt>
                <c:pt idx="64">
                  <c:v>268000</c:v>
                </c:pt>
                <c:pt idx="65">
                  <c:v>270000</c:v>
                </c:pt>
                <c:pt idx="66">
                  <c:v>272000</c:v>
                </c:pt>
                <c:pt idx="67">
                  <c:v>274000</c:v>
                </c:pt>
                <c:pt idx="68">
                  <c:v>276000</c:v>
                </c:pt>
                <c:pt idx="69">
                  <c:v>278000</c:v>
                </c:pt>
                <c:pt idx="70">
                  <c:v>280000</c:v>
                </c:pt>
                <c:pt idx="71">
                  <c:v>282000</c:v>
                </c:pt>
                <c:pt idx="72">
                  <c:v>284000</c:v>
                </c:pt>
                <c:pt idx="73">
                  <c:v>286000</c:v>
                </c:pt>
                <c:pt idx="74">
                  <c:v>288000</c:v>
                </c:pt>
                <c:pt idx="75">
                  <c:v>290000</c:v>
                </c:pt>
                <c:pt idx="76">
                  <c:v>292000</c:v>
                </c:pt>
                <c:pt idx="77">
                  <c:v>294000</c:v>
                </c:pt>
                <c:pt idx="78">
                  <c:v>296000</c:v>
                </c:pt>
                <c:pt idx="79">
                  <c:v>298000</c:v>
                </c:pt>
                <c:pt idx="80">
                  <c:v>300000</c:v>
                </c:pt>
                <c:pt idx="81">
                  <c:v>302000</c:v>
                </c:pt>
                <c:pt idx="82">
                  <c:v>304000</c:v>
                </c:pt>
                <c:pt idx="83">
                  <c:v>306000</c:v>
                </c:pt>
                <c:pt idx="84">
                  <c:v>308000</c:v>
                </c:pt>
                <c:pt idx="85">
                  <c:v>310000</c:v>
                </c:pt>
                <c:pt idx="86">
                  <c:v>312000</c:v>
                </c:pt>
                <c:pt idx="87">
                  <c:v>314000</c:v>
                </c:pt>
                <c:pt idx="88">
                  <c:v>316000</c:v>
                </c:pt>
                <c:pt idx="89">
                  <c:v>318000</c:v>
                </c:pt>
                <c:pt idx="90">
                  <c:v>320000</c:v>
                </c:pt>
                <c:pt idx="91">
                  <c:v>322000</c:v>
                </c:pt>
                <c:pt idx="92">
                  <c:v>324000</c:v>
                </c:pt>
                <c:pt idx="93">
                  <c:v>326000</c:v>
                </c:pt>
                <c:pt idx="94">
                  <c:v>328000</c:v>
                </c:pt>
                <c:pt idx="95">
                  <c:v>330000</c:v>
                </c:pt>
                <c:pt idx="96">
                  <c:v>332000</c:v>
                </c:pt>
                <c:pt idx="97">
                  <c:v>334000</c:v>
                </c:pt>
                <c:pt idx="98">
                  <c:v>336000</c:v>
                </c:pt>
                <c:pt idx="99">
                  <c:v>338000</c:v>
                </c:pt>
                <c:pt idx="100">
                  <c:v>340000</c:v>
                </c:pt>
                <c:pt idx="101">
                  <c:v>342000</c:v>
                </c:pt>
                <c:pt idx="102">
                  <c:v>344000</c:v>
                </c:pt>
                <c:pt idx="103">
                  <c:v>346000</c:v>
                </c:pt>
                <c:pt idx="104">
                  <c:v>348000</c:v>
                </c:pt>
                <c:pt idx="105">
                  <c:v>350000</c:v>
                </c:pt>
                <c:pt idx="106">
                  <c:v>352000</c:v>
                </c:pt>
                <c:pt idx="107">
                  <c:v>354000</c:v>
                </c:pt>
                <c:pt idx="108">
                  <c:v>356000</c:v>
                </c:pt>
                <c:pt idx="109">
                  <c:v>358000</c:v>
                </c:pt>
                <c:pt idx="110">
                  <c:v>360000</c:v>
                </c:pt>
                <c:pt idx="111">
                  <c:v>362000</c:v>
                </c:pt>
                <c:pt idx="112">
                  <c:v>364000</c:v>
                </c:pt>
                <c:pt idx="113">
                  <c:v>366000</c:v>
                </c:pt>
                <c:pt idx="114">
                  <c:v>368000</c:v>
                </c:pt>
                <c:pt idx="115">
                  <c:v>370000</c:v>
                </c:pt>
                <c:pt idx="116">
                  <c:v>372000</c:v>
                </c:pt>
                <c:pt idx="117">
                  <c:v>374000</c:v>
                </c:pt>
                <c:pt idx="118">
                  <c:v>376000</c:v>
                </c:pt>
                <c:pt idx="119">
                  <c:v>378000</c:v>
                </c:pt>
                <c:pt idx="120">
                  <c:v>380000</c:v>
                </c:pt>
                <c:pt idx="121">
                  <c:v>382000</c:v>
                </c:pt>
                <c:pt idx="122">
                  <c:v>384000</c:v>
                </c:pt>
                <c:pt idx="123">
                  <c:v>386000</c:v>
                </c:pt>
                <c:pt idx="124">
                  <c:v>388000</c:v>
                </c:pt>
                <c:pt idx="125">
                  <c:v>390000</c:v>
                </c:pt>
                <c:pt idx="126">
                  <c:v>392000</c:v>
                </c:pt>
                <c:pt idx="127">
                  <c:v>394000</c:v>
                </c:pt>
                <c:pt idx="128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MaxProfit!$H$5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MaxProfit!$H$6:$H$134</c:f>
              <c:numCache>
                <c:formatCode>General</c:formatCode>
                <c:ptCount val="129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301920</c:v>
                </c:pt>
                <c:pt idx="52">
                  <c:v>303680</c:v>
                </c:pt>
                <c:pt idx="53">
                  <c:v>305280</c:v>
                </c:pt>
                <c:pt idx="54">
                  <c:v>306720</c:v>
                </c:pt>
                <c:pt idx="55">
                  <c:v>308000</c:v>
                </c:pt>
                <c:pt idx="56">
                  <c:v>309120</c:v>
                </c:pt>
                <c:pt idx="57">
                  <c:v>310080</c:v>
                </c:pt>
                <c:pt idx="58">
                  <c:v>310880</c:v>
                </c:pt>
                <c:pt idx="59">
                  <c:v>311520</c:v>
                </c:pt>
                <c:pt idx="60">
                  <c:v>312000</c:v>
                </c:pt>
                <c:pt idx="61">
                  <c:v>312320</c:v>
                </c:pt>
                <c:pt idx="62">
                  <c:v>312480</c:v>
                </c:pt>
                <c:pt idx="63">
                  <c:v>312480</c:v>
                </c:pt>
                <c:pt idx="64">
                  <c:v>312320</c:v>
                </c:pt>
                <c:pt idx="65">
                  <c:v>312000</c:v>
                </c:pt>
                <c:pt idx="66">
                  <c:v>311520</c:v>
                </c:pt>
                <c:pt idx="67">
                  <c:v>310880</c:v>
                </c:pt>
                <c:pt idx="68">
                  <c:v>310080</c:v>
                </c:pt>
                <c:pt idx="69">
                  <c:v>309120</c:v>
                </c:pt>
                <c:pt idx="70">
                  <c:v>308000</c:v>
                </c:pt>
                <c:pt idx="71">
                  <c:v>306719.99999999994</c:v>
                </c:pt>
                <c:pt idx="72">
                  <c:v>305280</c:v>
                </c:pt>
                <c:pt idx="73">
                  <c:v>303680</c:v>
                </c:pt>
                <c:pt idx="74">
                  <c:v>301920</c:v>
                </c:pt>
                <c:pt idx="75">
                  <c:v>300000</c:v>
                </c:pt>
                <c:pt idx="76">
                  <c:v>297919.99999999994</c:v>
                </c:pt>
                <c:pt idx="77">
                  <c:v>295680</c:v>
                </c:pt>
                <c:pt idx="78">
                  <c:v>293280</c:v>
                </c:pt>
                <c:pt idx="79">
                  <c:v>290720</c:v>
                </c:pt>
                <c:pt idx="80">
                  <c:v>288000</c:v>
                </c:pt>
                <c:pt idx="81">
                  <c:v>285120</c:v>
                </c:pt>
                <c:pt idx="82">
                  <c:v>282080.00000000006</c:v>
                </c:pt>
                <c:pt idx="83">
                  <c:v>278879.99999999994</c:v>
                </c:pt>
                <c:pt idx="84">
                  <c:v>275520</c:v>
                </c:pt>
                <c:pt idx="85">
                  <c:v>272000</c:v>
                </c:pt>
                <c:pt idx="86">
                  <c:v>268320</c:v>
                </c:pt>
                <c:pt idx="87">
                  <c:v>264479.99999999994</c:v>
                </c:pt>
                <c:pt idx="88">
                  <c:v>260479.99999999994</c:v>
                </c:pt>
                <c:pt idx="89">
                  <c:v>256319.99999999997</c:v>
                </c:pt>
                <c:pt idx="90">
                  <c:v>252000</c:v>
                </c:pt>
                <c:pt idx="91">
                  <c:v>247520.00000000003</c:v>
                </c:pt>
                <c:pt idx="92">
                  <c:v>242879.99999999991</c:v>
                </c:pt>
                <c:pt idx="93">
                  <c:v>238079.99999999994</c:v>
                </c:pt>
                <c:pt idx="94">
                  <c:v>233119.99999999997</c:v>
                </c:pt>
                <c:pt idx="95">
                  <c:v>228000</c:v>
                </c:pt>
                <c:pt idx="96">
                  <c:v>222720.00000000003</c:v>
                </c:pt>
                <c:pt idx="97">
                  <c:v>217279.99999999991</c:v>
                </c:pt>
                <c:pt idx="98">
                  <c:v>211679.99999999994</c:v>
                </c:pt>
                <c:pt idx="99">
                  <c:v>205919.99999999997</c:v>
                </c:pt>
                <c:pt idx="100">
                  <c:v>200000</c:v>
                </c:pt>
                <c:pt idx="101">
                  <c:v>193920.00000000003</c:v>
                </c:pt>
                <c:pt idx="102">
                  <c:v>187679.99999999991</c:v>
                </c:pt>
                <c:pt idx="103">
                  <c:v>181279.99999999994</c:v>
                </c:pt>
                <c:pt idx="104">
                  <c:v>174719.99999999997</c:v>
                </c:pt>
                <c:pt idx="105">
                  <c:v>168000</c:v>
                </c:pt>
                <c:pt idx="106">
                  <c:v>161120.00000000003</c:v>
                </c:pt>
                <c:pt idx="107">
                  <c:v>154079.99999999991</c:v>
                </c:pt>
                <c:pt idx="108">
                  <c:v>146879.99999999994</c:v>
                </c:pt>
                <c:pt idx="109">
                  <c:v>139519.99999999997</c:v>
                </c:pt>
                <c:pt idx="110">
                  <c:v>132000</c:v>
                </c:pt>
                <c:pt idx="111">
                  <c:v>124320.00000000003</c:v>
                </c:pt>
                <c:pt idx="112">
                  <c:v>116479.9999999999</c:v>
                </c:pt>
                <c:pt idx="113">
                  <c:v>108479.99999999994</c:v>
                </c:pt>
                <c:pt idx="114">
                  <c:v>100319.99999999997</c:v>
                </c:pt>
                <c:pt idx="115">
                  <c:v>92000</c:v>
                </c:pt>
                <c:pt idx="116">
                  <c:v>83520.000000000029</c:v>
                </c:pt>
                <c:pt idx="117">
                  <c:v>74879.999999999898</c:v>
                </c:pt>
                <c:pt idx="118">
                  <c:v>66079.999999999927</c:v>
                </c:pt>
                <c:pt idx="119">
                  <c:v>57119.999999999964</c:v>
                </c:pt>
                <c:pt idx="120">
                  <c:v>48000</c:v>
                </c:pt>
                <c:pt idx="121">
                  <c:v>38720.000000000036</c:v>
                </c:pt>
                <c:pt idx="122">
                  <c:v>29279.999999999894</c:v>
                </c:pt>
                <c:pt idx="123">
                  <c:v>19679.999999999931</c:v>
                </c:pt>
                <c:pt idx="124">
                  <c:v>9919.9999999999654</c:v>
                </c:pt>
                <c:pt idx="125">
                  <c:v>0</c:v>
                </c:pt>
                <c:pt idx="126">
                  <c:v>-10079.999999999964</c:v>
                </c:pt>
                <c:pt idx="127">
                  <c:v>-20320.000000000109</c:v>
                </c:pt>
                <c:pt idx="128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MaxProfit!$I$5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MaxProfit!$I$6:$I$134</c:f>
              <c:numCache>
                <c:formatCode>General</c:formatCode>
                <c:ptCount val="129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59920</c:v>
                </c:pt>
                <c:pt idx="52">
                  <c:v>59680</c:v>
                </c:pt>
                <c:pt idx="53">
                  <c:v>59280</c:v>
                </c:pt>
                <c:pt idx="54">
                  <c:v>58720</c:v>
                </c:pt>
                <c:pt idx="55">
                  <c:v>58000</c:v>
                </c:pt>
                <c:pt idx="56">
                  <c:v>57120</c:v>
                </c:pt>
                <c:pt idx="57">
                  <c:v>56080</c:v>
                </c:pt>
                <c:pt idx="58">
                  <c:v>54880</c:v>
                </c:pt>
                <c:pt idx="59">
                  <c:v>53520</c:v>
                </c:pt>
                <c:pt idx="60">
                  <c:v>52000</c:v>
                </c:pt>
                <c:pt idx="61">
                  <c:v>50320</c:v>
                </c:pt>
                <c:pt idx="62">
                  <c:v>48480</c:v>
                </c:pt>
                <c:pt idx="63">
                  <c:v>46480</c:v>
                </c:pt>
                <c:pt idx="64">
                  <c:v>44320</c:v>
                </c:pt>
                <c:pt idx="65">
                  <c:v>42000</c:v>
                </c:pt>
                <c:pt idx="66">
                  <c:v>39520</c:v>
                </c:pt>
                <c:pt idx="67">
                  <c:v>36880</c:v>
                </c:pt>
                <c:pt idx="68">
                  <c:v>34080</c:v>
                </c:pt>
                <c:pt idx="69">
                  <c:v>31120</c:v>
                </c:pt>
                <c:pt idx="70">
                  <c:v>28000</c:v>
                </c:pt>
                <c:pt idx="71">
                  <c:v>24719.999999999942</c:v>
                </c:pt>
                <c:pt idx="72">
                  <c:v>21280</c:v>
                </c:pt>
                <c:pt idx="73">
                  <c:v>17680</c:v>
                </c:pt>
                <c:pt idx="74">
                  <c:v>13920</c:v>
                </c:pt>
                <c:pt idx="75">
                  <c:v>10000</c:v>
                </c:pt>
                <c:pt idx="76">
                  <c:v>5919.9999999999418</c:v>
                </c:pt>
                <c:pt idx="77">
                  <c:v>1680</c:v>
                </c:pt>
                <c:pt idx="78">
                  <c:v>-2720</c:v>
                </c:pt>
                <c:pt idx="79">
                  <c:v>-7280</c:v>
                </c:pt>
                <c:pt idx="80">
                  <c:v>-12000</c:v>
                </c:pt>
                <c:pt idx="81">
                  <c:v>-16880</c:v>
                </c:pt>
                <c:pt idx="82">
                  <c:v>-21919.999999999942</c:v>
                </c:pt>
                <c:pt idx="83">
                  <c:v>-27120.000000000058</c:v>
                </c:pt>
                <c:pt idx="84">
                  <c:v>-32480</c:v>
                </c:pt>
                <c:pt idx="85">
                  <c:v>-38000</c:v>
                </c:pt>
                <c:pt idx="86">
                  <c:v>-43680</c:v>
                </c:pt>
                <c:pt idx="87">
                  <c:v>-49520.000000000058</c:v>
                </c:pt>
                <c:pt idx="88">
                  <c:v>-55520.000000000058</c:v>
                </c:pt>
                <c:pt idx="89">
                  <c:v>-61680.000000000029</c:v>
                </c:pt>
                <c:pt idx="90">
                  <c:v>-68000</c:v>
                </c:pt>
                <c:pt idx="91">
                  <c:v>-74479.999999999971</c:v>
                </c:pt>
                <c:pt idx="92">
                  <c:v>-81120.000000000087</c:v>
                </c:pt>
                <c:pt idx="93">
                  <c:v>-87920.000000000058</c:v>
                </c:pt>
                <c:pt idx="94">
                  <c:v>-94880.000000000029</c:v>
                </c:pt>
                <c:pt idx="95">
                  <c:v>-102000</c:v>
                </c:pt>
                <c:pt idx="96">
                  <c:v>-109279.99999999997</c:v>
                </c:pt>
                <c:pt idx="97">
                  <c:v>-116720.00000000009</c:v>
                </c:pt>
                <c:pt idx="98">
                  <c:v>-124320.00000000006</c:v>
                </c:pt>
                <c:pt idx="99">
                  <c:v>-132080.00000000003</c:v>
                </c:pt>
                <c:pt idx="100">
                  <c:v>-140000</c:v>
                </c:pt>
                <c:pt idx="101">
                  <c:v>-148079.99999999997</c:v>
                </c:pt>
                <c:pt idx="102">
                  <c:v>-156320.00000000009</c:v>
                </c:pt>
                <c:pt idx="103">
                  <c:v>-164720.00000000006</c:v>
                </c:pt>
                <c:pt idx="104">
                  <c:v>-173280.00000000003</c:v>
                </c:pt>
                <c:pt idx="105">
                  <c:v>-182000</c:v>
                </c:pt>
                <c:pt idx="106">
                  <c:v>-190879.99999999997</c:v>
                </c:pt>
                <c:pt idx="107">
                  <c:v>-199920.00000000009</c:v>
                </c:pt>
                <c:pt idx="108">
                  <c:v>-209120.00000000006</c:v>
                </c:pt>
                <c:pt idx="109">
                  <c:v>-218480.00000000003</c:v>
                </c:pt>
                <c:pt idx="110">
                  <c:v>-228000</c:v>
                </c:pt>
                <c:pt idx="111">
                  <c:v>-237679.99999999997</c:v>
                </c:pt>
                <c:pt idx="112">
                  <c:v>-247520.00000000012</c:v>
                </c:pt>
                <c:pt idx="113">
                  <c:v>-257520.00000000006</c:v>
                </c:pt>
                <c:pt idx="114">
                  <c:v>-267680</c:v>
                </c:pt>
                <c:pt idx="115">
                  <c:v>-278000</c:v>
                </c:pt>
                <c:pt idx="116">
                  <c:v>-288480</c:v>
                </c:pt>
                <c:pt idx="117">
                  <c:v>-299120.00000000012</c:v>
                </c:pt>
                <c:pt idx="118">
                  <c:v>-309920.00000000006</c:v>
                </c:pt>
                <c:pt idx="119">
                  <c:v>-320880.00000000006</c:v>
                </c:pt>
                <c:pt idx="120">
                  <c:v>-332000</c:v>
                </c:pt>
                <c:pt idx="121">
                  <c:v>-343279.99999999994</c:v>
                </c:pt>
                <c:pt idx="122">
                  <c:v>-354720.00000000012</c:v>
                </c:pt>
                <c:pt idx="123">
                  <c:v>-366320.00000000006</c:v>
                </c:pt>
                <c:pt idx="124">
                  <c:v>-378080.00000000006</c:v>
                </c:pt>
                <c:pt idx="125">
                  <c:v>-390000</c:v>
                </c:pt>
                <c:pt idx="126">
                  <c:v>-402079.99999999994</c:v>
                </c:pt>
                <c:pt idx="127">
                  <c:v>-414320.00000000012</c:v>
                </c:pt>
                <c:pt idx="128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111584"/>
        <c:axId val="378107664"/>
      </c:lineChart>
      <c:catAx>
        <c:axId val="378111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8107664"/>
        <c:crosses val="autoZero"/>
        <c:auto val="1"/>
        <c:lblAlgn val="ctr"/>
        <c:lblOffset val="100"/>
        <c:noMultiLvlLbl val="0"/>
      </c:catAx>
      <c:valAx>
        <c:axId val="37810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8111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9</xdr:row>
      <xdr:rowOff>42862</xdr:rowOff>
    </xdr:from>
    <xdr:to>
      <xdr:col>17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6" t="s">
        <v>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 t="s">
        <v>14</v>
      </c>
      <c r="N1" s="47"/>
      <c r="O1" s="47"/>
      <c r="P1" s="47"/>
      <c r="Q1" s="47"/>
      <c r="R1" s="47"/>
      <c r="S1" s="47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48" t="s">
        <v>241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 t="s">
        <v>240</v>
      </c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 t="s">
        <v>239</v>
      </c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x14ac:dyDescent="0.35">
      <c r="C2" t="s">
        <v>32</v>
      </c>
    </row>
    <row r="4" spans="3:4" x14ac:dyDescent="0.35">
      <c r="C4" t="s">
        <v>33</v>
      </c>
    </row>
    <row r="5" spans="3:4" x14ac:dyDescent="0.35">
      <c r="C5" t="s">
        <v>34</v>
      </c>
      <c r="D5" t="s">
        <v>46</v>
      </c>
    </row>
    <row r="6" spans="3:4" x14ac:dyDescent="0.35">
      <c r="C6" t="s">
        <v>35</v>
      </c>
    </row>
    <row r="7" spans="3:4" x14ac:dyDescent="0.35">
      <c r="C7" t="s">
        <v>36</v>
      </c>
    </row>
    <row r="8" spans="3:4" x14ac:dyDescent="0.35">
      <c r="C8" t="s">
        <v>37</v>
      </c>
    </row>
    <row r="9" spans="3:4" x14ac:dyDescent="0.35">
      <c r="C9" t="s">
        <v>38</v>
      </c>
    </row>
    <row r="11" spans="3:4" x14ac:dyDescent="0.35">
      <c r="C11" t="s">
        <v>39</v>
      </c>
    </row>
    <row r="12" spans="3:4" x14ac:dyDescent="0.35">
      <c r="C12" t="s">
        <v>40</v>
      </c>
    </row>
    <row r="14" spans="3:4" x14ac:dyDescent="0.35">
      <c r="C14" s="7" t="s">
        <v>41</v>
      </c>
    </row>
    <row r="15" spans="3:4" x14ac:dyDescent="0.35">
      <c r="C15" s="7" t="s">
        <v>42</v>
      </c>
    </row>
    <row r="16" spans="3:4" x14ac:dyDescent="0.35">
      <c r="C16" s="7" t="s">
        <v>43</v>
      </c>
    </row>
    <row r="18" spans="3:10" x14ac:dyDescent="0.35">
      <c r="E18" s="49" t="s">
        <v>45</v>
      </c>
      <c r="F18" s="49"/>
      <c r="G18" s="49"/>
      <c r="H18" s="49"/>
      <c r="I18" s="49"/>
      <c r="J18" s="49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50" t="s">
        <v>551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35">
      <c r="B4" s="51" t="s">
        <v>575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 x14ac:dyDescent="0.35">
      <c r="A5" s="5">
        <v>1</v>
      </c>
      <c r="B5" s="51" t="s">
        <v>578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 spans="1:16" x14ac:dyDescent="0.35">
      <c r="B6" s="51" t="s">
        <v>579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5">
      <c r="B7" s="51" t="s">
        <v>580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8" spans="1:16" x14ac:dyDescent="0.35">
      <c r="B8" s="51" t="s">
        <v>581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16" x14ac:dyDescent="0.35">
      <c r="B9" s="51" t="s">
        <v>582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spans="1:16" x14ac:dyDescent="0.35">
      <c r="B10" s="51" t="s">
        <v>583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16" x14ac:dyDescent="0.35">
      <c r="B11" s="52" t="s">
        <v>576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35">
      <c r="B12" s="51" t="s">
        <v>584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</row>
    <row r="13" spans="1:16" x14ac:dyDescent="0.35">
      <c r="B13" s="52" t="s">
        <v>585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16" x14ac:dyDescent="0.35">
      <c r="B14" s="52" t="s">
        <v>577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14:P14"/>
    <mergeCell ref="B8:P8"/>
    <mergeCell ref="B9:P9"/>
    <mergeCell ref="B10:P10"/>
    <mergeCell ref="B11:P11"/>
    <mergeCell ref="B13:P13"/>
    <mergeCell ref="B12:P12"/>
    <mergeCell ref="B3:P3"/>
    <mergeCell ref="B4:P4"/>
    <mergeCell ref="B5:P5"/>
    <mergeCell ref="B6:P6"/>
    <mergeCell ref="B7:P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08984375" bestFit="1" customWidth="1"/>
    <col min="10" max="10" width="15.632812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615</v>
      </c>
      <c r="J3" t="s">
        <v>616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34"/>
  <sheetViews>
    <sheetView topLeftCell="A28" workbookViewId="0">
      <selection activeCell="G31" sqref="G31"/>
    </sheetView>
  </sheetViews>
  <sheetFormatPr defaultRowHeight="14.5" x14ac:dyDescent="0.35"/>
  <cols>
    <col min="6" max="6" width="13.36328125" bestFit="1" customWidth="1"/>
    <col min="7" max="7" width="16.08984375" bestFit="1" customWidth="1"/>
    <col min="8" max="8" width="13.1796875" bestFit="1" customWidth="1"/>
  </cols>
  <sheetData>
    <row r="2" spans="3:9" x14ac:dyDescent="0.35">
      <c r="C2" t="s">
        <v>601</v>
      </c>
    </row>
    <row r="3" spans="3:9" x14ac:dyDescent="0.35">
      <c r="C3" t="s">
        <v>602</v>
      </c>
    </row>
    <row r="5" spans="3:9" x14ac:dyDescent="0.35">
      <c r="C5" t="s">
        <v>600</v>
      </c>
      <c r="D5" t="s">
        <v>603</v>
      </c>
      <c r="E5" t="s">
        <v>604</v>
      </c>
      <c r="F5" t="s">
        <v>607</v>
      </c>
      <c r="G5" t="s">
        <v>608</v>
      </c>
      <c r="H5" t="s">
        <v>605</v>
      </c>
      <c r="I5" t="s">
        <v>606</v>
      </c>
    </row>
    <row r="6" spans="3:9" x14ac:dyDescent="0.35">
      <c r="C6">
        <v>0</v>
      </c>
      <c r="D6">
        <f>50-0.002*C6</f>
        <v>50</v>
      </c>
      <c r="E6">
        <f>140000+10*C6</f>
        <v>140000</v>
      </c>
      <c r="G6" t="e">
        <f t="shared" ref="G6:G37" si="0">(-1/0.002)*((50-0.002*C6)/C6)</f>
        <v>#DIV/0!</v>
      </c>
      <c r="H6">
        <f t="shared" ref="H6:H37" si="1">D6*C6</f>
        <v>0</v>
      </c>
      <c r="I6">
        <f t="shared" ref="I6:I37" si="2">H6-E6</f>
        <v>-140000</v>
      </c>
    </row>
    <row r="7" spans="3:9" x14ac:dyDescent="0.35">
      <c r="C7">
        <v>200</v>
      </c>
      <c r="D7">
        <f t="shared" ref="D7:D70" si="3">50-0.002*C7</f>
        <v>49.6</v>
      </c>
      <c r="E7">
        <f t="shared" ref="E7:E70" si="4">140000+10*C7</f>
        <v>142000</v>
      </c>
      <c r="F7" t="e">
        <f>((C7-C6)/(D7-D6))*(D6/C6)</f>
        <v>#DIV/0!</v>
      </c>
      <c r="G7">
        <f t="shared" si="0"/>
        <v>-124</v>
      </c>
      <c r="H7">
        <f t="shared" si="1"/>
        <v>9920</v>
      </c>
      <c r="I7">
        <f t="shared" si="2"/>
        <v>-132080</v>
      </c>
    </row>
    <row r="8" spans="3:9" x14ac:dyDescent="0.35">
      <c r="C8">
        <v>400</v>
      </c>
      <c r="D8">
        <f t="shared" si="3"/>
        <v>49.2</v>
      </c>
      <c r="E8">
        <f t="shared" si="4"/>
        <v>144000</v>
      </c>
      <c r="F8">
        <f t="shared" ref="F8:F71" si="5">((C8-C7)/(D8-D7))*(D7/C7)</f>
        <v>-124.00000000000044</v>
      </c>
      <c r="G8">
        <f t="shared" si="0"/>
        <v>-61.500000000000007</v>
      </c>
      <c r="H8">
        <f t="shared" si="1"/>
        <v>19680</v>
      </c>
      <c r="I8">
        <f t="shared" si="2"/>
        <v>-124320</v>
      </c>
    </row>
    <row r="9" spans="3:9" x14ac:dyDescent="0.35">
      <c r="C9">
        <v>600</v>
      </c>
      <c r="D9">
        <f t="shared" si="3"/>
        <v>48.8</v>
      </c>
      <c r="E9">
        <f t="shared" si="4"/>
        <v>146000</v>
      </c>
      <c r="F9">
        <f t="shared" si="5"/>
        <v>-61.499999999999133</v>
      </c>
      <c r="G9">
        <f t="shared" si="0"/>
        <v>-40.666666666666664</v>
      </c>
      <c r="H9">
        <f t="shared" si="1"/>
        <v>29280</v>
      </c>
      <c r="I9">
        <f t="shared" si="2"/>
        <v>-116720</v>
      </c>
    </row>
    <row r="10" spans="3:9" x14ac:dyDescent="0.35">
      <c r="C10">
        <v>800</v>
      </c>
      <c r="D10">
        <f t="shared" si="3"/>
        <v>48.4</v>
      </c>
      <c r="E10">
        <f t="shared" si="4"/>
        <v>148000</v>
      </c>
      <c r="F10">
        <f t="shared" si="5"/>
        <v>-40.666666666666806</v>
      </c>
      <c r="G10">
        <f t="shared" si="0"/>
        <v>-30.25</v>
      </c>
      <c r="H10">
        <f t="shared" si="1"/>
        <v>38720</v>
      </c>
      <c r="I10">
        <f t="shared" si="2"/>
        <v>-109280</v>
      </c>
    </row>
    <row r="11" spans="3:9" x14ac:dyDescent="0.35">
      <c r="C11">
        <v>1000</v>
      </c>
      <c r="D11">
        <f t="shared" si="3"/>
        <v>48</v>
      </c>
      <c r="E11">
        <f t="shared" si="4"/>
        <v>150000</v>
      </c>
      <c r="F11">
        <f t="shared" si="5"/>
        <v>-30.250000000000107</v>
      </c>
      <c r="G11">
        <f t="shared" si="0"/>
        <v>-24</v>
      </c>
      <c r="H11">
        <f t="shared" si="1"/>
        <v>48000</v>
      </c>
      <c r="I11">
        <f t="shared" si="2"/>
        <v>-102000</v>
      </c>
    </row>
    <row r="12" spans="3:9" x14ac:dyDescent="0.35">
      <c r="C12">
        <v>1200</v>
      </c>
      <c r="D12">
        <f t="shared" si="3"/>
        <v>47.6</v>
      </c>
      <c r="E12">
        <f t="shared" si="4"/>
        <v>152000</v>
      </c>
      <c r="F12">
        <f t="shared" si="5"/>
        <v>-24.000000000000085</v>
      </c>
      <c r="G12">
        <f t="shared" si="0"/>
        <v>-19.833333333333336</v>
      </c>
      <c r="H12">
        <f t="shared" si="1"/>
        <v>57120</v>
      </c>
      <c r="I12">
        <f t="shared" si="2"/>
        <v>-94880</v>
      </c>
    </row>
    <row r="13" spans="3:9" x14ac:dyDescent="0.35">
      <c r="C13">
        <v>1400</v>
      </c>
      <c r="D13">
        <f t="shared" si="3"/>
        <v>47.2</v>
      </c>
      <c r="E13">
        <f t="shared" si="4"/>
        <v>154000</v>
      </c>
      <c r="F13">
        <f t="shared" si="5"/>
        <v>-19.833333333333403</v>
      </c>
      <c r="G13">
        <f t="shared" si="0"/>
        <v>-16.857142857142858</v>
      </c>
      <c r="H13">
        <f t="shared" si="1"/>
        <v>66080</v>
      </c>
      <c r="I13">
        <f t="shared" si="2"/>
        <v>-87920</v>
      </c>
    </row>
    <row r="14" spans="3:9" x14ac:dyDescent="0.35">
      <c r="C14">
        <v>1600</v>
      </c>
      <c r="D14">
        <f t="shared" si="3"/>
        <v>46.8</v>
      </c>
      <c r="E14">
        <f t="shared" si="4"/>
        <v>156000</v>
      </c>
      <c r="F14">
        <f t="shared" si="5"/>
        <v>-16.85714285714262</v>
      </c>
      <c r="G14">
        <f t="shared" si="0"/>
        <v>-14.625</v>
      </c>
      <c r="H14">
        <f t="shared" si="1"/>
        <v>74880</v>
      </c>
      <c r="I14">
        <f t="shared" si="2"/>
        <v>-81120</v>
      </c>
    </row>
    <row r="15" spans="3:9" x14ac:dyDescent="0.35">
      <c r="C15">
        <v>1800</v>
      </c>
      <c r="D15">
        <f t="shared" si="3"/>
        <v>46.4</v>
      </c>
      <c r="E15">
        <f t="shared" si="4"/>
        <v>158000</v>
      </c>
      <c r="F15">
        <f t="shared" si="5"/>
        <v>-14.625000000000052</v>
      </c>
      <c r="G15">
        <f t="shared" si="0"/>
        <v>-12.888888888888889</v>
      </c>
      <c r="H15">
        <f t="shared" si="1"/>
        <v>83520</v>
      </c>
      <c r="I15">
        <f t="shared" si="2"/>
        <v>-74480</v>
      </c>
    </row>
    <row r="16" spans="3:9" x14ac:dyDescent="0.35">
      <c r="C16">
        <v>2000</v>
      </c>
      <c r="D16">
        <f t="shared" si="3"/>
        <v>46</v>
      </c>
      <c r="E16">
        <f t="shared" si="4"/>
        <v>160000</v>
      </c>
      <c r="F16">
        <f t="shared" si="5"/>
        <v>-12.888888888888934</v>
      </c>
      <c r="G16">
        <f t="shared" si="0"/>
        <v>-11.5</v>
      </c>
      <c r="H16">
        <f t="shared" si="1"/>
        <v>92000</v>
      </c>
      <c r="I16">
        <f t="shared" si="2"/>
        <v>-68000</v>
      </c>
    </row>
    <row r="17" spans="3:9" x14ac:dyDescent="0.35">
      <c r="C17">
        <v>2200</v>
      </c>
      <c r="D17">
        <f t="shared" si="3"/>
        <v>45.6</v>
      </c>
      <c r="E17">
        <f t="shared" si="4"/>
        <v>162000</v>
      </c>
      <c r="F17">
        <f t="shared" si="5"/>
        <v>-11.500000000000041</v>
      </c>
      <c r="G17">
        <f t="shared" si="0"/>
        <v>-10.363636363636365</v>
      </c>
      <c r="H17">
        <f t="shared" si="1"/>
        <v>100320</v>
      </c>
      <c r="I17">
        <f t="shared" si="2"/>
        <v>-61680</v>
      </c>
    </row>
    <row r="18" spans="3:9" x14ac:dyDescent="0.35">
      <c r="C18">
        <v>2400</v>
      </c>
      <c r="D18">
        <f t="shared" si="3"/>
        <v>45.2</v>
      </c>
      <c r="E18">
        <f t="shared" si="4"/>
        <v>164000</v>
      </c>
      <c r="F18">
        <f t="shared" si="5"/>
        <v>-10.363636363636401</v>
      </c>
      <c r="G18">
        <f t="shared" si="0"/>
        <v>-9.4166666666666661</v>
      </c>
      <c r="H18">
        <f t="shared" si="1"/>
        <v>108480</v>
      </c>
      <c r="I18">
        <f t="shared" si="2"/>
        <v>-55520</v>
      </c>
    </row>
    <row r="19" spans="3:9" x14ac:dyDescent="0.35">
      <c r="C19">
        <v>2600</v>
      </c>
      <c r="D19">
        <f t="shared" si="3"/>
        <v>44.8</v>
      </c>
      <c r="E19">
        <f t="shared" si="4"/>
        <v>166000</v>
      </c>
      <c r="F19">
        <f t="shared" si="5"/>
        <v>-9.4166666666665328</v>
      </c>
      <c r="G19">
        <f t="shared" si="0"/>
        <v>-8.615384615384615</v>
      </c>
      <c r="H19">
        <f t="shared" si="1"/>
        <v>116479.99999999999</v>
      </c>
      <c r="I19">
        <f t="shared" si="2"/>
        <v>-49520.000000000015</v>
      </c>
    </row>
    <row r="20" spans="3:9" x14ac:dyDescent="0.35">
      <c r="C20">
        <v>2800</v>
      </c>
      <c r="D20">
        <f t="shared" si="3"/>
        <v>44.4</v>
      </c>
      <c r="E20">
        <f t="shared" si="4"/>
        <v>168000</v>
      </c>
      <c r="F20">
        <f t="shared" si="5"/>
        <v>-8.6153846153846452</v>
      </c>
      <c r="G20">
        <f t="shared" si="0"/>
        <v>-7.9285714285714288</v>
      </c>
      <c r="H20">
        <f t="shared" si="1"/>
        <v>124320</v>
      </c>
      <c r="I20">
        <f t="shared" si="2"/>
        <v>-43680</v>
      </c>
    </row>
    <row r="21" spans="3:9" x14ac:dyDescent="0.35">
      <c r="C21">
        <v>3000</v>
      </c>
      <c r="D21">
        <f t="shared" si="3"/>
        <v>44</v>
      </c>
      <c r="E21">
        <f t="shared" si="4"/>
        <v>170000</v>
      </c>
      <c r="F21">
        <f t="shared" si="5"/>
        <v>-7.9285714285714572</v>
      </c>
      <c r="G21">
        <f t="shared" si="0"/>
        <v>-7.333333333333333</v>
      </c>
      <c r="H21">
        <f t="shared" si="1"/>
        <v>132000</v>
      </c>
      <c r="I21">
        <f t="shared" si="2"/>
        <v>-38000</v>
      </c>
    </row>
    <row r="22" spans="3:9" x14ac:dyDescent="0.35">
      <c r="C22">
        <v>3200</v>
      </c>
      <c r="D22">
        <f t="shared" si="3"/>
        <v>43.6</v>
      </c>
      <c r="E22">
        <f t="shared" si="4"/>
        <v>172000</v>
      </c>
      <c r="F22">
        <f t="shared" si="5"/>
        <v>-7.3333333333333588</v>
      </c>
      <c r="G22">
        <f t="shared" si="0"/>
        <v>-6.8125</v>
      </c>
      <c r="H22">
        <f t="shared" si="1"/>
        <v>139520</v>
      </c>
      <c r="I22">
        <f t="shared" si="2"/>
        <v>-32480</v>
      </c>
    </row>
    <row r="23" spans="3:9" x14ac:dyDescent="0.35">
      <c r="C23">
        <v>3400</v>
      </c>
      <c r="D23">
        <f t="shared" si="3"/>
        <v>43.2</v>
      </c>
      <c r="E23">
        <f t="shared" si="4"/>
        <v>174000</v>
      </c>
      <c r="F23">
        <f t="shared" si="5"/>
        <v>-6.812500000000024</v>
      </c>
      <c r="G23">
        <f t="shared" si="0"/>
        <v>-6.3529411764705888</v>
      </c>
      <c r="H23">
        <f t="shared" si="1"/>
        <v>146880</v>
      </c>
      <c r="I23">
        <f t="shared" si="2"/>
        <v>-27120</v>
      </c>
    </row>
    <row r="24" spans="3:9" x14ac:dyDescent="0.35">
      <c r="C24">
        <v>3600</v>
      </c>
      <c r="D24">
        <f t="shared" si="3"/>
        <v>42.8</v>
      </c>
      <c r="E24">
        <f t="shared" si="4"/>
        <v>176000</v>
      </c>
      <c r="F24">
        <f t="shared" si="5"/>
        <v>-6.3529411764704991</v>
      </c>
      <c r="G24">
        <f t="shared" si="0"/>
        <v>-5.9444444444444438</v>
      </c>
      <c r="H24">
        <f t="shared" si="1"/>
        <v>154080</v>
      </c>
      <c r="I24">
        <f t="shared" si="2"/>
        <v>-21920</v>
      </c>
    </row>
    <row r="25" spans="3:9" x14ac:dyDescent="0.35">
      <c r="C25">
        <v>3800</v>
      </c>
      <c r="D25">
        <f t="shared" si="3"/>
        <v>42.4</v>
      </c>
      <c r="E25">
        <f t="shared" si="4"/>
        <v>178000</v>
      </c>
      <c r="F25">
        <f t="shared" si="5"/>
        <v>-5.9444444444444651</v>
      </c>
      <c r="G25">
        <f t="shared" si="0"/>
        <v>-5.5789473684210522</v>
      </c>
      <c r="H25">
        <f t="shared" si="1"/>
        <v>161120</v>
      </c>
      <c r="I25">
        <f t="shared" si="2"/>
        <v>-16880</v>
      </c>
    </row>
    <row r="26" spans="3:9" x14ac:dyDescent="0.35">
      <c r="C26">
        <v>4000</v>
      </c>
      <c r="D26">
        <f t="shared" si="3"/>
        <v>42</v>
      </c>
      <c r="E26">
        <f t="shared" si="4"/>
        <v>180000</v>
      </c>
      <c r="F26">
        <f t="shared" si="5"/>
        <v>-5.5789473684210718</v>
      </c>
      <c r="G26">
        <f t="shared" si="0"/>
        <v>-5.25</v>
      </c>
      <c r="H26">
        <f t="shared" si="1"/>
        <v>168000</v>
      </c>
      <c r="I26">
        <f t="shared" si="2"/>
        <v>-12000</v>
      </c>
    </row>
    <row r="27" spans="3:9" x14ac:dyDescent="0.35">
      <c r="C27">
        <v>4200</v>
      </c>
      <c r="D27">
        <f t="shared" si="3"/>
        <v>41.6</v>
      </c>
      <c r="E27">
        <f t="shared" si="4"/>
        <v>182000</v>
      </c>
      <c r="F27">
        <f t="shared" si="5"/>
        <v>-5.2500000000000187</v>
      </c>
      <c r="G27">
        <f t="shared" si="0"/>
        <v>-4.9523809523809526</v>
      </c>
      <c r="H27">
        <f t="shared" si="1"/>
        <v>174720</v>
      </c>
      <c r="I27">
        <f t="shared" si="2"/>
        <v>-7280</v>
      </c>
    </row>
    <row r="28" spans="3:9" x14ac:dyDescent="0.35">
      <c r="C28">
        <v>4400</v>
      </c>
      <c r="D28">
        <f t="shared" si="3"/>
        <v>41.2</v>
      </c>
      <c r="E28">
        <f t="shared" si="4"/>
        <v>184000</v>
      </c>
      <c r="F28">
        <f t="shared" si="5"/>
        <v>-4.9523809523809703</v>
      </c>
      <c r="G28">
        <f t="shared" si="0"/>
        <v>-4.6818181818181817</v>
      </c>
      <c r="H28">
        <f t="shared" si="1"/>
        <v>181280</v>
      </c>
      <c r="I28">
        <f t="shared" si="2"/>
        <v>-2720</v>
      </c>
    </row>
    <row r="29" spans="3:9" x14ac:dyDescent="0.35">
      <c r="C29">
        <v>4600</v>
      </c>
      <c r="D29">
        <f t="shared" si="3"/>
        <v>40.799999999999997</v>
      </c>
      <c r="E29">
        <f t="shared" si="4"/>
        <v>186000</v>
      </c>
      <c r="F29">
        <f t="shared" si="5"/>
        <v>-4.681818181818115</v>
      </c>
      <c r="G29">
        <f t="shared" si="0"/>
        <v>-4.4347826086956523</v>
      </c>
      <c r="H29">
        <f t="shared" si="1"/>
        <v>187680</v>
      </c>
      <c r="I29">
        <f t="shared" si="2"/>
        <v>1680</v>
      </c>
    </row>
    <row r="30" spans="3:9" x14ac:dyDescent="0.35">
      <c r="C30">
        <v>4800</v>
      </c>
      <c r="D30">
        <f t="shared" si="3"/>
        <v>40.4</v>
      </c>
      <c r="E30">
        <f t="shared" si="4"/>
        <v>188000</v>
      </c>
      <c r="F30">
        <f t="shared" si="5"/>
        <v>-4.4347826086956674</v>
      </c>
      <c r="G30">
        <f t="shared" si="0"/>
        <v>-4.208333333333333</v>
      </c>
      <c r="H30">
        <f t="shared" si="1"/>
        <v>193920</v>
      </c>
      <c r="I30">
        <f t="shared" si="2"/>
        <v>5920</v>
      </c>
    </row>
    <row r="31" spans="3:9" x14ac:dyDescent="0.35">
      <c r="C31">
        <v>5000</v>
      </c>
      <c r="D31">
        <f t="shared" si="3"/>
        <v>40</v>
      </c>
      <c r="E31">
        <f t="shared" si="4"/>
        <v>190000</v>
      </c>
      <c r="F31">
        <f t="shared" si="5"/>
        <v>-4.2083333333333481</v>
      </c>
      <c r="G31">
        <f t="shared" si="0"/>
        <v>-4</v>
      </c>
      <c r="H31">
        <f t="shared" si="1"/>
        <v>200000</v>
      </c>
      <c r="I31">
        <f t="shared" si="2"/>
        <v>10000</v>
      </c>
    </row>
    <row r="32" spans="3:9" x14ac:dyDescent="0.35">
      <c r="C32">
        <v>5200</v>
      </c>
      <c r="D32">
        <f t="shared" si="3"/>
        <v>39.6</v>
      </c>
      <c r="E32">
        <f t="shared" si="4"/>
        <v>192000</v>
      </c>
      <c r="F32">
        <f t="shared" si="5"/>
        <v>-4.0000000000000142</v>
      </c>
      <c r="G32">
        <f t="shared" si="0"/>
        <v>-3.8076923076923079</v>
      </c>
      <c r="H32">
        <f t="shared" si="1"/>
        <v>205920</v>
      </c>
      <c r="I32">
        <f t="shared" si="2"/>
        <v>13920</v>
      </c>
    </row>
    <row r="33" spans="3:9" x14ac:dyDescent="0.35">
      <c r="C33">
        <v>5400</v>
      </c>
      <c r="D33">
        <f t="shared" si="3"/>
        <v>39.200000000000003</v>
      </c>
      <c r="E33">
        <f t="shared" si="4"/>
        <v>194000</v>
      </c>
      <c r="F33">
        <f t="shared" si="5"/>
        <v>-3.8076923076923213</v>
      </c>
      <c r="G33">
        <f t="shared" si="0"/>
        <v>-3.6296296296296298</v>
      </c>
      <c r="H33">
        <f t="shared" si="1"/>
        <v>211680.00000000003</v>
      </c>
      <c r="I33">
        <f t="shared" si="2"/>
        <v>17680.000000000029</v>
      </c>
    </row>
    <row r="34" spans="3:9" x14ac:dyDescent="0.35">
      <c r="C34">
        <v>5600</v>
      </c>
      <c r="D34">
        <f t="shared" si="3"/>
        <v>38.799999999999997</v>
      </c>
      <c r="E34">
        <f t="shared" si="4"/>
        <v>196000</v>
      </c>
      <c r="F34">
        <f t="shared" si="5"/>
        <v>-3.6296296296295782</v>
      </c>
      <c r="G34">
        <f t="shared" si="0"/>
        <v>-3.464285714285714</v>
      </c>
      <c r="H34">
        <f t="shared" si="1"/>
        <v>217279.99999999997</v>
      </c>
      <c r="I34">
        <f t="shared" si="2"/>
        <v>21279.999999999971</v>
      </c>
    </row>
    <row r="35" spans="3:9" x14ac:dyDescent="0.35">
      <c r="C35">
        <v>5800</v>
      </c>
      <c r="D35">
        <f t="shared" si="3"/>
        <v>38.4</v>
      </c>
      <c r="E35">
        <f t="shared" si="4"/>
        <v>198000</v>
      </c>
      <c r="F35">
        <f t="shared" si="5"/>
        <v>-3.4642857142857264</v>
      </c>
      <c r="G35">
        <f t="shared" si="0"/>
        <v>-3.3103448275862069</v>
      </c>
      <c r="H35">
        <f t="shared" si="1"/>
        <v>222720</v>
      </c>
      <c r="I35">
        <f t="shared" si="2"/>
        <v>24720</v>
      </c>
    </row>
    <row r="36" spans="3:9" x14ac:dyDescent="0.35">
      <c r="C36">
        <v>6000</v>
      </c>
      <c r="D36">
        <f t="shared" si="3"/>
        <v>38</v>
      </c>
      <c r="E36">
        <f t="shared" si="4"/>
        <v>200000</v>
      </c>
      <c r="F36">
        <f t="shared" si="5"/>
        <v>-3.3103448275862184</v>
      </c>
      <c r="G36">
        <f t="shared" si="0"/>
        <v>-3.1666666666666665</v>
      </c>
      <c r="H36">
        <f t="shared" si="1"/>
        <v>228000</v>
      </c>
      <c r="I36">
        <f t="shared" si="2"/>
        <v>28000</v>
      </c>
    </row>
    <row r="37" spans="3:9" x14ac:dyDescent="0.35">
      <c r="C37">
        <v>6200</v>
      </c>
      <c r="D37">
        <f t="shared" si="3"/>
        <v>37.6</v>
      </c>
      <c r="E37">
        <f t="shared" si="4"/>
        <v>202000</v>
      </c>
      <c r="F37">
        <f t="shared" si="5"/>
        <v>-3.1666666666666776</v>
      </c>
      <c r="G37">
        <f t="shared" si="0"/>
        <v>-3.0322580645161294</v>
      </c>
      <c r="H37">
        <f t="shared" si="1"/>
        <v>233120</v>
      </c>
      <c r="I37">
        <f t="shared" si="2"/>
        <v>31120</v>
      </c>
    </row>
    <row r="38" spans="3:9" x14ac:dyDescent="0.35">
      <c r="C38">
        <v>6400</v>
      </c>
      <c r="D38">
        <f t="shared" si="3"/>
        <v>37.200000000000003</v>
      </c>
      <c r="E38">
        <f t="shared" si="4"/>
        <v>204000</v>
      </c>
      <c r="F38">
        <f t="shared" si="5"/>
        <v>-3.0322580645161401</v>
      </c>
      <c r="G38">
        <f t="shared" ref="G38:G69" si="6">(-1/0.002)*((50-0.002*C38)/C38)</f>
        <v>-2.9062500000000004</v>
      </c>
      <c r="H38">
        <f t="shared" ref="H38:H69" si="7">D38*C38</f>
        <v>238080.00000000003</v>
      </c>
      <c r="I38">
        <f t="shared" ref="I38:I69" si="8">H38-E38</f>
        <v>34080.000000000029</v>
      </c>
    </row>
    <row r="39" spans="3:9" x14ac:dyDescent="0.35">
      <c r="C39">
        <v>6600</v>
      </c>
      <c r="D39">
        <f t="shared" si="3"/>
        <v>36.799999999999997</v>
      </c>
      <c r="E39">
        <f t="shared" si="4"/>
        <v>206000</v>
      </c>
      <c r="F39">
        <f t="shared" si="5"/>
        <v>-2.9062499999999591</v>
      </c>
      <c r="G39">
        <f t="shared" si="6"/>
        <v>-2.7878787878787876</v>
      </c>
      <c r="H39">
        <f t="shared" si="7"/>
        <v>242879.99999999997</v>
      </c>
      <c r="I39">
        <f t="shared" si="8"/>
        <v>36879.999999999971</v>
      </c>
    </row>
    <row r="40" spans="3:9" x14ac:dyDescent="0.35">
      <c r="C40">
        <v>6800</v>
      </c>
      <c r="D40">
        <f t="shared" si="3"/>
        <v>36.4</v>
      </c>
      <c r="E40">
        <f t="shared" si="4"/>
        <v>208000</v>
      </c>
      <c r="F40">
        <f t="shared" si="5"/>
        <v>-2.7878787878787974</v>
      </c>
      <c r="G40">
        <f t="shared" si="6"/>
        <v>-2.6764705882352939</v>
      </c>
      <c r="H40">
        <f t="shared" si="7"/>
        <v>247520</v>
      </c>
      <c r="I40">
        <f t="shared" si="8"/>
        <v>39520</v>
      </c>
    </row>
    <row r="41" spans="3:9" x14ac:dyDescent="0.35">
      <c r="C41">
        <v>7000</v>
      </c>
      <c r="D41">
        <f t="shared" si="3"/>
        <v>36</v>
      </c>
      <c r="E41">
        <f t="shared" si="4"/>
        <v>210000</v>
      </c>
      <c r="F41">
        <f t="shared" si="5"/>
        <v>-2.6764705882353033</v>
      </c>
      <c r="G41">
        <f t="shared" si="6"/>
        <v>-2.5714285714285712</v>
      </c>
      <c r="H41">
        <f t="shared" si="7"/>
        <v>252000</v>
      </c>
      <c r="I41">
        <f t="shared" si="8"/>
        <v>42000</v>
      </c>
    </row>
    <row r="42" spans="3:9" x14ac:dyDescent="0.35">
      <c r="C42">
        <v>7200</v>
      </c>
      <c r="D42">
        <f t="shared" si="3"/>
        <v>35.6</v>
      </c>
      <c r="E42">
        <f t="shared" si="4"/>
        <v>212000</v>
      </c>
      <c r="F42">
        <f t="shared" si="5"/>
        <v>-2.5714285714285805</v>
      </c>
      <c r="G42">
        <f t="shared" si="6"/>
        <v>-2.4722222222222223</v>
      </c>
      <c r="H42">
        <f t="shared" si="7"/>
        <v>256320</v>
      </c>
      <c r="I42">
        <f t="shared" si="8"/>
        <v>44320</v>
      </c>
    </row>
    <row r="43" spans="3:9" x14ac:dyDescent="0.35">
      <c r="C43">
        <v>7400</v>
      </c>
      <c r="D43">
        <f t="shared" si="3"/>
        <v>35.200000000000003</v>
      </c>
      <c r="E43">
        <f t="shared" si="4"/>
        <v>214000</v>
      </c>
      <c r="F43">
        <f t="shared" si="5"/>
        <v>-2.4722222222222312</v>
      </c>
      <c r="G43">
        <f t="shared" si="6"/>
        <v>-2.3783783783783785</v>
      </c>
      <c r="H43">
        <f t="shared" si="7"/>
        <v>260480.00000000003</v>
      </c>
      <c r="I43">
        <f t="shared" si="8"/>
        <v>46480.000000000029</v>
      </c>
    </row>
    <row r="44" spans="3:9" x14ac:dyDescent="0.35">
      <c r="C44">
        <v>7600</v>
      </c>
      <c r="D44">
        <f t="shared" si="3"/>
        <v>34.799999999999997</v>
      </c>
      <c r="E44">
        <f t="shared" si="4"/>
        <v>216000</v>
      </c>
      <c r="F44">
        <f t="shared" si="5"/>
        <v>-2.3783783783783448</v>
      </c>
      <c r="G44">
        <f t="shared" si="6"/>
        <v>-2.2894736842105261</v>
      </c>
      <c r="H44">
        <f t="shared" si="7"/>
        <v>264480</v>
      </c>
      <c r="I44">
        <f t="shared" si="8"/>
        <v>48480</v>
      </c>
    </row>
    <row r="45" spans="3:9" x14ac:dyDescent="0.35">
      <c r="C45">
        <v>7800</v>
      </c>
      <c r="D45">
        <f t="shared" si="3"/>
        <v>34.4</v>
      </c>
      <c r="E45">
        <f t="shared" si="4"/>
        <v>218000</v>
      </c>
      <c r="F45">
        <f t="shared" si="5"/>
        <v>-2.2894736842105341</v>
      </c>
      <c r="G45">
        <f t="shared" si="6"/>
        <v>-2.2051282051282048</v>
      </c>
      <c r="H45">
        <f t="shared" si="7"/>
        <v>268320</v>
      </c>
      <c r="I45">
        <f t="shared" si="8"/>
        <v>50320</v>
      </c>
    </row>
    <row r="46" spans="3:9" x14ac:dyDescent="0.35">
      <c r="C46">
        <v>8000</v>
      </c>
      <c r="D46">
        <f t="shared" si="3"/>
        <v>34</v>
      </c>
      <c r="E46">
        <f t="shared" si="4"/>
        <v>220000</v>
      </c>
      <c r="F46">
        <f t="shared" si="5"/>
        <v>-2.2051282051282128</v>
      </c>
      <c r="G46">
        <f t="shared" si="6"/>
        <v>-2.125</v>
      </c>
      <c r="H46">
        <f t="shared" si="7"/>
        <v>272000</v>
      </c>
      <c r="I46">
        <f t="shared" si="8"/>
        <v>52000</v>
      </c>
    </row>
    <row r="47" spans="3:9" x14ac:dyDescent="0.35">
      <c r="C47">
        <v>8200</v>
      </c>
      <c r="D47">
        <f t="shared" si="3"/>
        <v>33.6</v>
      </c>
      <c r="E47">
        <f t="shared" si="4"/>
        <v>222000</v>
      </c>
      <c r="F47">
        <f t="shared" si="5"/>
        <v>-2.1250000000000075</v>
      </c>
      <c r="G47">
        <f t="shared" si="6"/>
        <v>-2.0487804878048781</v>
      </c>
      <c r="H47">
        <f t="shared" si="7"/>
        <v>275520</v>
      </c>
      <c r="I47">
        <f t="shared" si="8"/>
        <v>53520</v>
      </c>
    </row>
    <row r="48" spans="3:9" x14ac:dyDescent="0.35">
      <c r="C48">
        <v>8400</v>
      </c>
      <c r="D48">
        <f t="shared" si="3"/>
        <v>33.200000000000003</v>
      </c>
      <c r="E48">
        <f t="shared" si="4"/>
        <v>224000</v>
      </c>
      <c r="F48">
        <f t="shared" si="5"/>
        <v>-2.0487804878048852</v>
      </c>
      <c r="G48">
        <f t="shared" si="6"/>
        <v>-1.9761904761904765</v>
      </c>
      <c r="H48">
        <f t="shared" si="7"/>
        <v>278880</v>
      </c>
      <c r="I48">
        <f t="shared" si="8"/>
        <v>54880</v>
      </c>
    </row>
    <row r="49" spans="3:9" x14ac:dyDescent="0.35">
      <c r="C49">
        <v>8600</v>
      </c>
      <c r="D49">
        <f t="shared" si="3"/>
        <v>32.799999999999997</v>
      </c>
      <c r="E49">
        <f t="shared" si="4"/>
        <v>226000</v>
      </c>
      <c r="F49">
        <f t="shared" si="5"/>
        <v>-1.9761904761904483</v>
      </c>
      <c r="G49">
        <f t="shared" si="6"/>
        <v>-1.9069767441860463</v>
      </c>
      <c r="H49">
        <f t="shared" si="7"/>
        <v>282080</v>
      </c>
      <c r="I49">
        <f t="shared" si="8"/>
        <v>56080</v>
      </c>
    </row>
    <row r="50" spans="3:9" x14ac:dyDescent="0.35">
      <c r="C50">
        <v>8800</v>
      </c>
      <c r="D50">
        <f t="shared" si="3"/>
        <v>32.4</v>
      </c>
      <c r="E50">
        <f t="shared" si="4"/>
        <v>228000</v>
      </c>
      <c r="F50">
        <f t="shared" si="5"/>
        <v>-1.9069767441860532</v>
      </c>
      <c r="G50">
        <f t="shared" si="6"/>
        <v>-1.8409090909090908</v>
      </c>
      <c r="H50">
        <f t="shared" si="7"/>
        <v>285120</v>
      </c>
      <c r="I50">
        <f t="shared" si="8"/>
        <v>57120</v>
      </c>
    </row>
    <row r="51" spans="3:9" x14ac:dyDescent="0.35">
      <c r="C51">
        <v>9000</v>
      </c>
      <c r="D51">
        <f t="shared" si="3"/>
        <v>32</v>
      </c>
      <c r="E51">
        <f t="shared" si="4"/>
        <v>230000</v>
      </c>
      <c r="F51">
        <f t="shared" si="5"/>
        <v>-1.8409090909090973</v>
      </c>
      <c r="G51">
        <f t="shared" si="6"/>
        <v>-1.7777777777777779</v>
      </c>
      <c r="H51">
        <f t="shared" si="7"/>
        <v>288000</v>
      </c>
      <c r="I51">
        <f t="shared" si="8"/>
        <v>58000</v>
      </c>
    </row>
    <row r="52" spans="3:9" x14ac:dyDescent="0.35">
      <c r="C52">
        <v>9200</v>
      </c>
      <c r="D52">
        <f t="shared" si="3"/>
        <v>31.599999999999998</v>
      </c>
      <c r="E52">
        <f t="shared" si="4"/>
        <v>232000</v>
      </c>
      <c r="F52">
        <f t="shared" si="5"/>
        <v>-1.7777777777777684</v>
      </c>
      <c r="G52">
        <f t="shared" si="6"/>
        <v>-1.7173913043478259</v>
      </c>
      <c r="H52">
        <f t="shared" si="7"/>
        <v>290720</v>
      </c>
      <c r="I52">
        <f t="shared" si="8"/>
        <v>58720</v>
      </c>
    </row>
    <row r="53" spans="3:9" x14ac:dyDescent="0.35">
      <c r="C53">
        <v>9400</v>
      </c>
      <c r="D53">
        <f t="shared" si="3"/>
        <v>31.2</v>
      </c>
      <c r="E53">
        <f t="shared" si="4"/>
        <v>234000</v>
      </c>
      <c r="F53">
        <f t="shared" si="5"/>
        <v>-1.7173913043478319</v>
      </c>
      <c r="G53">
        <f t="shared" si="6"/>
        <v>-1.6595744680851063</v>
      </c>
      <c r="H53">
        <f t="shared" si="7"/>
        <v>293280</v>
      </c>
      <c r="I53">
        <f t="shared" si="8"/>
        <v>59280</v>
      </c>
    </row>
    <row r="54" spans="3:9" x14ac:dyDescent="0.35">
      <c r="C54">
        <v>9600</v>
      </c>
      <c r="D54">
        <f t="shared" si="3"/>
        <v>30.8</v>
      </c>
      <c r="E54">
        <f t="shared" si="4"/>
        <v>236000</v>
      </c>
      <c r="F54">
        <f t="shared" si="5"/>
        <v>-1.6595744680851121</v>
      </c>
      <c r="G54">
        <f t="shared" si="6"/>
        <v>-1.6041666666666667</v>
      </c>
      <c r="H54">
        <f t="shared" si="7"/>
        <v>295680</v>
      </c>
      <c r="I54">
        <f t="shared" si="8"/>
        <v>59680</v>
      </c>
    </row>
    <row r="55" spans="3:9" x14ac:dyDescent="0.35">
      <c r="C55">
        <v>9800</v>
      </c>
      <c r="D55">
        <f t="shared" si="3"/>
        <v>30.4</v>
      </c>
      <c r="E55">
        <f t="shared" si="4"/>
        <v>238000</v>
      </c>
      <c r="F55">
        <f t="shared" si="5"/>
        <v>-1.6041666666666581</v>
      </c>
      <c r="G55">
        <f t="shared" si="6"/>
        <v>-1.5510204081632653</v>
      </c>
      <c r="H55">
        <f t="shared" si="7"/>
        <v>297920</v>
      </c>
      <c r="I55">
        <f t="shared" si="8"/>
        <v>59920</v>
      </c>
    </row>
    <row r="56" spans="3:9" x14ac:dyDescent="0.35">
      <c r="C56" s="7">
        <v>10000</v>
      </c>
      <c r="D56" s="7">
        <f t="shared" si="3"/>
        <v>30</v>
      </c>
      <c r="E56" s="7">
        <f t="shared" si="4"/>
        <v>240000</v>
      </c>
      <c r="F56" s="7">
        <f t="shared" si="5"/>
        <v>-1.5510204081632708</v>
      </c>
      <c r="G56" s="7">
        <f t="shared" si="6"/>
        <v>-1.5</v>
      </c>
      <c r="H56" s="7">
        <f t="shared" si="7"/>
        <v>300000</v>
      </c>
      <c r="I56" s="7">
        <f t="shared" si="8"/>
        <v>60000</v>
      </c>
    </row>
    <row r="57" spans="3:9" x14ac:dyDescent="0.35">
      <c r="C57">
        <v>10200</v>
      </c>
      <c r="D57">
        <f t="shared" si="3"/>
        <v>29.599999999999998</v>
      </c>
      <c r="E57">
        <f t="shared" si="4"/>
        <v>242000</v>
      </c>
      <c r="F57">
        <f t="shared" si="5"/>
        <v>-1.499999999999992</v>
      </c>
      <c r="G57">
        <f t="shared" si="6"/>
        <v>-1.4509803921568627</v>
      </c>
      <c r="H57">
        <f t="shared" si="7"/>
        <v>301920</v>
      </c>
      <c r="I57">
        <f t="shared" si="8"/>
        <v>59920</v>
      </c>
    </row>
    <row r="58" spans="3:9" x14ac:dyDescent="0.35">
      <c r="C58">
        <v>10400</v>
      </c>
      <c r="D58">
        <f t="shared" si="3"/>
        <v>29.2</v>
      </c>
      <c r="E58">
        <f t="shared" si="4"/>
        <v>244000</v>
      </c>
      <c r="F58">
        <f t="shared" si="5"/>
        <v>-1.4509803921568678</v>
      </c>
      <c r="G58">
        <f t="shared" si="6"/>
        <v>-1.4038461538461537</v>
      </c>
      <c r="H58">
        <f t="shared" si="7"/>
        <v>303680</v>
      </c>
      <c r="I58">
        <f t="shared" si="8"/>
        <v>59680</v>
      </c>
    </row>
    <row r="59" spans="3:9" x14ac:dyDescent="0.35">
      <c r="C59">
        <v>10600</v>
      </c>
      <c r="D59">
        <f t="shared" si="3"/>
        <v>28.8</v>
      </c>
      <c r="E59">
        <f t="shared" si="4"/>
        <v>246000</v>
      </c>
      <c r="F59">
        <f t="shared" si="5"/>
        <v>-1.4038461538461586</v>
      </c>
      <c r="G59">
        <f t="shared" si="6"/>
        <v>-1.358490566037736</v>
      </c>
      <c r="H59">
        <f t="shared" si="7"/>
        <v>305280</v>
      </c>
      <c r="I59">
        <f t="shared" si="8"/>
        <v>59280</v>
      </c>
    </row>
    <row r="60" spans="3:9" x14ac:dyDescent="0.35">
      <c r="C60">
        <v>10800</v>
      </c>
      <c r="D60">
        <f t="shared" si="3"/>
        <v>28.4</v>
      </c>
      <c r="E60">
        <f t="shared" si="4"/>
        <v>248000</v>
      </c>
      <c r="F60">
        <f t="shared" si="5"/>
        <v>-1.3584905660377287</v>
      </c>
      <c r="G60">
        <f t="shared" si="6"/>
        <v>-1.3148148148148147</v>
      </c>
      <c r="H60">
        <f t="shared" si="7"/>
        <v>306720</v>
      </c>
      <c r="I60">
        <f t="shared" si="8"/>
        <v>58720</v>
      </c>
    </row>
    <row r="61" spans="3:9" x14ac:dyDescent="0.35">
      <c r="C61">
        <v>11000</v>
      </c>
      <c r="D61">
        <f t="shared" si="3"/>
        <v>28</v>
      </c>
      <c r="E61">
        <f t="shared" si="4"/>
        <v>250000</v>
      </c>
      <c r="F61">
        <f t="shared" si="5"/>
        <v>-1.3148148148148193</v>
      </c>
      <c r="G61">
        <f t="shared" si="6"/>
        <v>-1.2727272727272727</v>
      </c>
      <c r="H61">
        <f t="shared" si="7"/>
        <v>308000</v>
      </c>
      <c r="I61">
        <f t="shared" si="8"/>
        <v>58000</v>
      </c>
    </row>
    <row r="62" spans="3:9" x14ac:dyDescent="0.35">
      <c r="C62">
        <v>11200</v>
      </c>
      <c r="D62">
        <f t="shared" si="3"/>
        <v>27.599999999999998</v>
      </c>
      <c r="E62">
        <f t="shared" si="4"/>
        <v>252000</v>
      </c>
      <c r="F62">
        <f t="shared" si="5"/>
        <v>-1.272727272727266</v>
      </c>
      <c r="G62">
        <f t="shared" si="6"/>
        <v>-1.232142857142857</v>
      </c>
      <c r="H62">
        <f t="shared" si="7"/>
        <v>309120</v>
      </c>
      <c r="I62">
        <f t="shared" si="8"/>
        <v>57120</v>
      </c>
    </row>
    <row r="63" spans="3:9" x14ac:dyDescent="0.35">
      <c r="C63">
        <v>11400</v>
      </c>
      <c r="D63">
        <f t="shared" si="3"/>
        <v>27.2</v>
      </c>
      <c r="E63">
        <f t="shared" si="4"/>
        <v>254000</v>
      </c>
      <c r="F63">
        <f t="shared" si="5"/>
        <v>-1.2321428571428614</v>
      </c>
      <c r="G63">
        <f t="shared" si="6"/>
        <v>-1.192982456140351</v>
      </c>
      <c r="H63">
        <f t="shared" si="7"/>
        <v>310080</v>
      </c>
      <c r="I63">
        <f t="shared" si="8"/>
        <v>56080</v>
      </c>
    </row>
    <row r="64" spans="3:9" x14ac:dyDescent="0.35">
      <c r="C64">
        <v>11600</v>
      </c>
      <c r="D64">
        <f t="shared" si="3"/>
        <v>26.8</v>
      </c>
      <c r="E64">
        <f t="shared" si="4"/>
        <v>256000</v>
      </c>
      <c r="F64">
        <f t="shared" si="5"/>
        <v>-1.1929824561403553</v>
      </c>
      <c r="G64">
        <f t="shared" si="6"/>
        <v>-1.1551724137931034</v>
      </c>
      <c r="H64">
        <f t="shared" si="7"/>
        <v>310880</v>
      </c>
      <c r="I64">
        <f t="shared" si="8"/>
        <v>54880</v>
      </c>
    </row>
    <row r="65" spans="3:9" x14ac:dyDescent="0.35">
      <c r="C65">
        <v>11800</v>
      </c>
      <c r="D65">
        <f t="shared" si="3"/>
        <v>26.4</v>
      </c>
      <c r="E65">
        <f t="shared" si="4"/>
        <v>258000</v>
      </c>
      <c r="F65">
        <f t="shared" si="5"/>
        <v>-1.1551724137930972</v>
      </c>
      <c r="G65">
        <f t="shared" si="6"/>
        <v>-1.1186440677966101</v>
      </c>
      <c r="H65">
        <f t="shared" si="7"/>
        <v>311520</v>
      </c>
      <c r="I65">
        <f t="shared" si="8"/>
        <v>53520</v>
      </c>
    </row>
    <row r="66" spans="3:9" x14ac:dyDescent="0.35">
      <c r="C66">
        <v>12000</v>
      </c>
      <c r="D66">
        <f t="shared" si="3"/>
        <v>26</v>
      </c>
      <c r="E66">
        <f t="shared" si="4"/>
        <v>260000</v>
      </c>
      <c r="F66">
        <f t="shared" si="5"/>
        <v>-1.1186440677966141</v>
      </c>
      <c r="G66">
        <f t="shared" si="6"/>
        <v>-1.0833333333333333</v>
      </c>
      <c r="H66">
        <f t="shared" si="7"/>
        <v>312000</v>
      </c>
      <c r="I66">
        <f t="shared" si="8"/>
        <v>52000</v>
      </c>
    </row>
    <row r="67" spans="3:9" x14ac:dyDescent="0.35">
      <c r="C67">
        <v>12200</v>
      </c>
      <c r="D67">
        <f t="shared" si="3"/>
        <v>25.599999999999998</v>
      </c>
      <c r="E67">
        <f t="shared" si="4"/>
        <v>262000</v>
      </c>
      <c r="F67">
        <f t="shared" si="5"/>
        <v>-1.0833333333333275</v>
      </c>
      <c r="G67">
        <f t="shared" si="6"/>
        <v>-1.0491803278688523</v>
      </c>
      <c r="H67">
        <f t="shared" si="7"/>
        <v>312320</v>
      </c>
      <c r="I67">
        <f t="shared" si="8"/>
        <v>50320</v>
      </c>
    </row>
    <row r="68" spans="3:9" x14ac:dyDescent="0.35">
      <c r="C68">
        <v>12400</v>
      </c>
      <c r="D68">
        <f t="shared" si="3"/>
        <v>25.2</v>
      </c>
      <c r="E68">
        <f t="shared" si="4"/>
        <v>264000</v>
      </c>
      <c r="F68">
        <f t="shared" si="5"/>
        <v>-1.0491803278688561</v>
      </c>
      <c r="G68">
        <f t="shared" si="6"/>
        <v>-1.0161290322580645</v>
      </c>
      <c r="H68">
        <f t="shared" si="7"/>
        <v>312480</v>
      </c>
      <c r="I68">
        <f t="shared" si="8"/>
        <v>48480</v>
      </c>
    </row>
    <row r="69" spans="3:9" x14ac:dyDescent="0.35">
      <c r="C69" s="7">
        <v>12600</v>
      </c>
      <c r="D69" s="7">
        <f t="shared" si="3"/>
        <v>24.8</v>
      </c>
      <c r="E69" s="7">
        <f t="shared" si="4"/>
        <v>266000</v>
      </c>
      <c r="F69" s="7">
        <f t="shared" si="5"/>
        <v>-1.0161290322580681</v>
      </c>
      <c r="G69" s="7">
        <f t="shared" si="6"/>
        <v>-0.98412698412698418</v>
      </c>
      <c r="H69" s="7">
        <f t="shared" si="7"/>
        <v>312480</v>
      </c>
      <c r="I69" s="7">
        <f t="shared" si="8"/>
        <v>46480</v>
      </c>
    </row>
    <row r="70" spans="3:9" x14ac:dyDescent="0.35">
      <c r="C70">
        <v>12800</v>
      </c>
      <c r="D70">
        <f t="shared" si="3"/>
        <v>24.4</v>
      </c>
      <c r="E70">
        <f t="shared" si="4"/>
        <v>268000</v>
      </c>
      <c r="F70">
        <f t="shared" si="5"/>
        <v>-0.98412698412697897</v>
      </c>
      <c r="G70">
        <f t="shared" ref="G70:G101" si="9">(-1/0.002)*((50-0.002*C70)/C70)</f>
        <v>-0.953125</v>
      </c>
      <c r="H70">
        <f t="shared" ref="H70:H101" si="10">D70*C70</f>
        <v>312320</v>
      </c>
      <c r="I70">
        <f t="shared" ref="I70:I101" si="11">H70-E70</f>
        <v>44320</v>
      </c>
    </row>
    <row r="71" spans="3:9" x14ac:dyDescent="0.35">
      <c r="C71">
        <v>13000</v>
      </c>
      <c r="D71">
        <f t="shared" ref="D71:D76" si="12">50-0.002*C71</f>
        <v>24</v>
      </c>
      <c r="E71">
        <f t="shared" ref="E71:E134" si="13">140000+10*C71</f>
        <v>270000</v>
      </c>
      <c r="F71">
        <f t="shared" si="5"/>
        <v>-0.95312500000000333</v>
      </c>
      <c r="G71">
        <f t="shared" si="9"/>
        <v>-0.92307692307692302</v>
      </c>
      <c r="H71">
        <f t="shared" si="10"/>
        <v>312000</v>
      </c>
      <c r="I71">
        <f t="shared" si="11"/>
        <v>42000</v>
      </c>
    </row>
    <row r="72" spans="3:9" x14ac:dyDescent="0.35">
      <c r="C72">
        <v>13200</v>
      </c>
      <c r="D72">
        <f t="shared" si="12"/>
        <v>23.599999999999998</v>
      </c>
      <c r="E72">
        <f t="shared" si="13"/>
        <v>272000</v>
      </c>
      <c r="F72">
        <f t="shared" ref="F72:F134" si="14">((C72-C71)/(D72-D71))*(D71/C71)</f>
        <v>-0.92307692307691813</v>
      </c>
      <c r="G72">
        <f t="shared" si="9"/>
        <v>-0.89393939393939381</v>
      </c>
      <c r="H72">
        <f t="shared" si="10"/>
        <v>311520</v>
      </c>
      <c r="I72">
        <f t="shared" si="11"/>
        <v>39520</v>
      </c>
    </row>
    <row r="73" spans="3:9" x14ac:dyDescent="0.35">
      <c r="C73">
        <v>13400</v>
      </c>
      <c r="D73">
        <f t="shared" si="12"/>
        <v>23.2</v>
      </c>
      <c r="E73">
        <f t="shared" si="13"/>
        <v>274000</v>
      </c>
      <c r="F73">
        <f t="shared" si="14"/>
        <v>-0.89393939393939703</v>
      </c>
      <c r="G73">
        <f t="shared" si="9"/>
        <v>-0.86567164179104472</v>
      </c>
      <c r="H73">
        <f t="shared" si="10"/>
        <v>310880</v>
      </c>
      <c r="I73">
        <f t="shared" si="11"/>
        <v>36880</v>
      </c>
    </row>
    <row r="74" spans="3:9" x14ac:dyDescent="0.35">
      <c r="C74">
        <v>13600</v>
      </c>
      <c r="D74">
        <f t="shared" si="12"/>
        <v>22.8</v>
      </c>
      <c r="E74">
        <f t="shared" si="13"/>
        <v>276000</v>
      </c>
      <c r="F74">
        <f t="shared" si="14"/>
        <v>-0.86567164179104772</v>
      </c>
      <c r="G74">
        <f t="shared" si="9"/>
        <v>-0.83823529411764708</v>
      </c>
      <c r="H74">
        <f t="shared" si="10"/>
        <v>310080</v>
      </c>
      <c r="I74">
        <f t="shared" si="11"/>
        <v>34080</v>
      </c>
    </row>
    <row r="75" spans="3:9" x14ac:dyDescent="0.35">
      <c r="C75">
        <v>13800</v>
      </c>
      <c r="D75">
        <f t="shared" si="12"/>
        <v>22.4</v>
      </c>
      <c r="E75">
        <f t="shared" si="13"/>
        <v>278000</v>
      </c>
      <c r="F75">
        <f t="shared" si="14"/>
        <v>-0.83823529411764264</v>
      </c>
      <c r="G75">
        <f t="shared" si="9"/>
        <v>-0.81159420289855078</v>
      </c>
      <c r="H75">
        <f t="shared" si="10"/>
        <v>309120</v>
      </c>
      <c r="I75">
        <f t="shared" si="11"/>
        <v>31120</v>
      </c>
    </row>
    <row r="76" spans="3:9" x14ac:dyDescent="0.35">
      <c r="C76">
        <v>14000</v>
      </c>
      <c r="D76">
        <f t="shared" si="12"/>
        <v>22</v>
      </c>
      <c r="E76">
        <f t="shared" si="13"/>
        <v>280000</v>
      </c>
      <c r="F76">
        <f t="shared" si="14"/>
        <v>-0.81159420289855355</v>
      </c>
      <c r="G76">
        <f t="shared" si="9"/>
        <v>-0.7857142857142857</v>
      </c>
      <c r="H76">
        <f t="shared" si="10"/>
        <v>308000</v>
      </c>
      <c r="I76">
        <f t="shared" si="11"/>
        <v>28000</v>
      </c>
    </row>
    <row r="77" spans="3:9" x14ac:dyDescent="0.35">
      <c r="C77">
        <v>14200</v>
      </c>
      <c r="D77">
        <f>50-0.002*C77</f>
        <v>21.599999999999998</v>
      </c>
      <c r="E77">
        <f t="shared" si="13"/>
        <v>282000</v>
      </c>
      <c r="F77">
        <f t="shared" si="14"/>
        <v>-0.78571428571428159</v>
      </c>
      <c r="G77">
        <f t="shared" si="9"/>
        <v>-0.76056338028169002</v>
      </c>
      <c r="H77">
        <f t="shared" si="10"/>
        <v>306719.99999999994</v>
      </c>
      <c r="I77">
        <f t="shared" si="11"/>
        <v>24719.999999999942</v>
      </c>
    </row>
    <row r="78" spans="3:9" x14ac:dyDescent="0.35">
      <c r="C78">
        <v>14400</v>
      </c>
      <c r="D78">
        <f t="shared" ref="D78:D134" si="15">50-0.002*C78</f>
        <v>21.2</v>
      </c>
      <c r="E78">
        <f t="shared" si="13"/>
        <v>284000</v>
      </c>
      <c r="F78">
        <f t="shared" si="14"/>
        <v>-0.76056338028169268</v>
      </c>
      <c r="G78">
        <f t="shared" si="9"/>
        <v>-0.73611111111111105</v>
      </c>
      <c r="H78">
        <f t="shared" si="10"/>
        <v>305280</v>
      </c>
      <c r="I78">
        <f t="shared" si="11"/>
        <v>21280</v>
      </c>
    </row>
    <row r="79" spans="3:9" x14ac:dyDescent="0.35">
      <c r="C79">
        <v>14600</v>
      </c>
      <c r="D79">
        <f t="shared" si="15"/>
        <v>20.8</v>
      </c>
      <c r="E79">
        <f t="shared" si="13"/>
        <v>286000</v>
      </c>
      <c r="F79">
        <f t="shared" si="14"/>
        <v>-0.73611111111111371</v>
      </c>
      <c r="G79">
        <f t="shared" si="9"/>
        <v>-0.71232876712328763</v>
      </c>
      <c r="H79">
        <f t="shared" si="10"/>
        <v>303680</v>
      </c>
      <c r="I79">
        <f t="shared" si="11"/>
        <v>17680</v>
      </c>
    </row>
    <row r="80" spans="3:9" x14ac:dyDescent="0.35">
      <c r="C80">
        <v>14800</v>
      </c>
      <c r="D80">
        <f t="shared" si="15"/>
        <v>20.399999999999999</v>
      </c>
      <c r="E80">
        <f t="shared" si="13"/>
        <v>288000</v>
      </c>
      <c r="F80">
        <f t="shared" si="14"/>
        <v>-0.71232876712328386</v>
      </c>
      <c r="G80">
        <f t="shared" si="9"/>
        <v>-0.68918918918918914</v>
      </c>
      <c r="H80">
        <f t="shared" si="10"/>
        <v>301920</v>
      </c>
      <c r="I80">
        <f t="shared" si="11"/>
        <v>13920</v>
      </c>
    </row>
    <row r="81" spans="3:9" x14ac:dyDescent="0.35">
      <c r="C81">
        <v>15000</v>
      </c>
      <c r="D81">
        <f t="shared" si="15"/>
        <v>20</v>
      </c>
      <c r="E81">
        <f t="shared" si="13"/>
        <v>290000</v>
      </c>
      <c r="F81">
        <f t="shared" si="14"/>
        <v>-0.68918918918919159</v>
      </c>
      <c r="G81">
        <f t="shared" si="9"/>
        <v>-0.66666666666666663</v>
      </c>
      <c r="H81">
        <f t="shared" si="10"/>
        <v>300000</v>
      </c>
      <c r="I81">
        <f t="shared" si="11"/>
        <v>10000</v>
      </c>
    </row>
    <row r="82" spans="3:9" x14ac:dyDescent="0.35">
      <c r="C82">
        <v>15200</v>
      </c>
      <c r="D82">
        <f t="shared" si="15"/>
        <v>19.599999999999998</v>
      </c>
      <c r="E82">
        <f t="shared" si="13"/>
        <v>292000</v>
      </c>
      <c r="F82">
        <f t="shared" si="14"/>
        <v>-0.66666666666666308</v>
      </c>
      <c r="G82">
        <f t="shared" si="9"/>
        <v>-0.64473684210526305</v>
      </c>
      <c r="H82">
        <f t="shared" si="10"/>
        <v>297919.99999999994</v>
      </c>
      <c r="I82">
        <f t="shared" si="11"/>
        <v>5919.9999999999418</v>
      </c>
    </row>
    <row r="83" spans="3:9" x14ac:dyDescent="0.35">
      <c r="C83">
        <v>15400</v>
      </c>
      <c r="D83">
        <f t="shared" si="15"/>
        <v>19.2</v>
      </c>
      <c r="E83">
        <f t="shared" si="13"/>
        <v>294000</v>
      </c>
      <c r="F83">
        <f t="shared" si="14"/>
        <v>-0.64473684210526527</v>
      </c>
      <c r="G83">
        <f t="shared" si="9"/>
        <v>-0.62337662337662336</v>
      </c>
      <c r="H83">
        <f t="shared" si="10"/>
        <v>295680</v>
      </c>
      <c r="I83">
        <f t="shared" si="11"/>
        <v>1680</v>
      </c>
    </row>
    <row r="84" spans="3:9" x14ac:dyDescent="0.35">
      <c r="C84">
        <v>15600</v>
      </c>
      <c r="D84">
        <f t="shared" si="15"/>
        <v>18.8</v>
      </c>
      <c r="E84">
        <f t="shared" si="13"/>
        <v>296000</v>
      </c>
      <c r="F84">
        <f t="shared" si="14"/>
        <v>-0.62337662337662558</v>
      </c>
      <c r="G84">
        <f t="shared" si="9"/>
        <v>-0.60256410256410264</v>
      </c>
      <c r="H84">
        <f t="shared" si="10"/>
        <v>293280</v>
      </c>
      <c r="I84">
        <f t="shared" si="11"/>
        <v>-2720</v>
      </c>
    </row>
    <row r="85" spans="3:9" x14ac:dyDescent="0.35">
      <c r="C85">
        <v>15800</v>
      </c>
      <c r="D85">
        <f t="shared" si="15"/>
        <v>18.399999999999999</v>
      </c>
      <c r="E85">
        <f t="shared" si="13"/>
        <v>298000</v>
      </c>
      <c r="F85">
        <f t="shared" si="14"/>
        <v>-0.60256410256409942</v>
      </c>
      <c r="G85">
        <f t="shared" si="9"/>
        <v>-0.58227848101265822</v>
      </c>
      <c r="H85">
        <f t="shared" si="10"/>
        <v>290720</v>
      </c>
      <c r="I85">
        <f t="shared" si="11"/>
        <v>-7280</v>
      </c>
    </row>
    <row r="86" spans="3:9" x14ac:dyDescent="0.35">
      <c r="C86">
        <v>16000</v>
      </c>
      <c r="D86">
        <f t="shared" si="15"/>
        <v>18</v>
      </c>
      <c r="E86">
        <f t="shared" si="13"/>
        <v>300000</v>
      </c>
      <c r="F86">
        <f t="shared" si="14"/>
        <v>-0.58227848101266022</v>
      </c>
      <c r="G86">
        <f t="shared" si="9"/>
        <v>-0.5625</v>
      </c>
      <c r="H86">
        <f t="shared" si="10"/>
        <v>288000</v>
      </c>
      <c r="I86">
        <f t="shared" si="11"/>
        <v>-12000</v>
      </c>
    </row>
    <row r="87" spans="3:9" x14ac:dyDescent="0.35">
      <c r="C87">
        <v>16200</v>
      </c>
      <c r="D87">
        <f t="shared" si="15"/>
        <v>17.600000000000001</v>
      </c>
      <c r="E87">
        <f t="shared" si="13"/>
        <v>302000</v>
      </c>
      <c r="F87">
        <f t="shared" si="14"/>
        <v>-0.56250000000000189</v>
      </c>
      <c r="G87">
        <f t="shared" si="9"/>
        <v>-0.54320987654320985</v>
      </c>
      <c r="H87">
        <f t="shared" si="10"/>
        <v>285120</v>
      </c>
      <c r="I87">
        <f t="shared" si="11"/>
        <v>-16880</v>
      </c>
    </row>
    <row r="88" spans="3:9" x14ac:dyDescent="0.35">
      <c r="C88">
        <v>16400</v>
      </c>
      <c r="D88">
        <f t="shared" si="15"/>
        <v>17.200000000000003</v>
      </c>
      <c r="E88">
        <f t="shared" si="13"/>
        <v>304000</v>
      </c>
      <c r="F88">
        <f t="shared" si="14"/>
        <v>-0.54320987654321184</v>
      </c>
      <c r="G88">
        <f t="shared" si="9"/>
        <v>-0.52439024390243916</v>
      </c>
      <c r="H88">
        <f t="shared" si="10"/>
        <v>282080.00000000006</v>
      </c>
      <c r="I88">
        <f t="shared" si="11"/>
        <v>-21919.999999999942</v>
      </c>
    </row>
    <row r="89" spans="3:9" x14ac:dyDescent="0.35">
      <c r="C89">
        <v>16600</v>
      </c>
      <c r="D89">
        <f t="shared" si="15"/>
        <v>16.799999999999997</v>
      </c>
      <c r="E89">
        <f t="shared" si="13"/>
        <v>306000</v>
      </c>
      <c r="F89">
        <f t="shared" si="14"/>
        <v>-0.52439024390243172</v>
      </c>
      <c r="G89">
        <f t="shared" si="9"/>
        <v>-0.50602409638554213</v>
      </c>
      <c r="H89">
        <f t="shared" si="10"/>
        <v>278879.99999999994</v>
      </c>
      <c r="I89">
        <f t="shared" si="11"/>
        <v>-27120.000000000058</v>
      </c>
    </row>
    <row r="90" spans="3:9" x14ac:dyDescent="0.35">
      <c r="C90">
        <v>16800</v>
      </c>
      <c r="D90">
        <f t="shared" si="15"/>
        <v>16.399999999999999</v>
      </c>
      <c r="E90">
        <f t="shared" si="13"/>
        <v>308000</v>
      </c>
      <c r="F90">
        <f t="shared" si="14"/>
        <v>-0.50602409638554391</v>
      </c>
      <c r="G90">
        <f t="shared" si="9"/>
        <v>-0.48809523809523803</v>
      </c>
      <c r="H90">
        <f t="shared" si="10"/>
        <v>275520</v>
      </c>
      <c r="I90">
        <f t="shared" si="11"/>
        <v>-32480</v>
      </c>
    </row>
    <row r="91" spans="3:9" x14ac:dyDescent="0.35">
      <c r="C91">
        <v>17000</v>
      </c>
      <c r="D91">
        <f t="shared" si="15"/>
        <v>16</v>
      </c>
      <c r="E91">
        <f t="shared" si="13"/>
        <v>310000</v>
      </c>
      <c r="F91">
        <f t="shared" si="14"/>
        <v>-0.48809523809523975</v>
      </c>
      <c r="G91">
        <f t="shared" si="9"/>
        <v>-0.47058823529411764</v>
      </c>
      <c r="H91">
        <f t="shared" si="10"/>
        <v>272000</v>
      </c>
      <c r="I91">
        <f t="shared" si="11"/>
        <v>-38000</v>
      </c>
    </row>
    <row r="92" spans="3:9" x14ac:dyDescent="0.35">
      <c r="C92">
        <v>17200</v>
      </c>
      <c r="D92">
        <f t="shared" si="15"/>
        <v>15.600000000000001</v>
      </c>
      <c r="E92">
        <f t="shared" si="13"/>
        <v>312000</v>
      </c>
      <c r="F92">
        <f t="shared" si="14"/>
        <v>-0.47058823529411931</v>
      </c>
      <c r="G92">
        <f t="shared" si="9"/>
        <v>-0.45348837209302334</v>
      </c>
      <c r="H92">
        <f t="shared" si="10"/>
        <v>268320</v>
      </c>
      <c r="I92">
        <f t="shared" si="11"/>
        <v>-43680</v>
      </c>
    </row>
    <row r="93" spans="3:9" x14ac:dyDescent="0.35">
      <c r="C93">
        <v>17400</v>
      </c>
      <c r="D93">
        <f t="shared" si="15"/>
        <v>15.199999999999996</v>
      </c>
      <c r="E93">
        <f t="shared" si="13"/>
        <v>314000</v>
      </c>
      <c r="F93">
        <f t="shared" si="14"/>
        <v>-0.4534883720930169</v>
      </c>
      <c r="G93">
        <f t="shared" si="9"/>
        <v>-0.43678160919540215</v>
      </c>
      <c r="H93">
        <f t="shared" si="10"/>
        <v>264479.99999999994</v>
      </c>
      <c r="I93">
        <f t="shared" si="11"/>
        <v>-49520.000000000058</v>
      </c>
    </row>
    <row r="94" spans="3:9" x14ac:dyDescent="0.35">
      <c r="C94">
        <v>17600</v>
      </c>
      <c r="D94">
        <f t="shared" si="15"/>
        <v>14.799999999999997</v>
      </c>
      <c r="E94">
        <f t="shared" si="13"/>
        <v>316000</v>
      </c>
      <c r="F94">
        <f t="shared" si="14"/>
        <v>-0.43678160919540371</v>
      </c>
      <c r="G94">
        <f t="shared" si="9"/>
        <v>-0.42045454545454536</v>
      </c>
      <c r="H94">
        <f t="shared" si="10"/>
        <v>260479.99999999994</v>
      </c>
      <c r="I94">
        <f t="shared" si="11"/>
        <v>-55520.000000000058</v>
      </c>
    </row>
    <row r="95" spans="3:9" x14ac:dyDescent="0.35">
      <c r="C95">
        <v>17800</v>
      </c>
      <c r="D95">
        <f t="shared" si="15"/>
        <v>14.399999999999999</v>
      </c>
      <c r="E95">
        <f t="shared" si="13"/>
        <v>318000</v>
      </c>
      <c r="F95">
        <f t="shared" si="14"/>
        <v>-0.42045454545454686</v>
      </c>
      <c r="G95">
        <f t="shared" si="9"/>
        <v>-0.40449438202247184</v>
      </c>
      <c r="H95">
        <f t="shared" si="10"/>
        <v>256319.99999999997</v>
      </c>
      <c r="I95">
        <f t="shared" si="11"/>
        <v>-61680.000000000029</v>
      </c>
    </row>
    <row r="96" spans="3:9" x14ac:dyDescent="0.35">
      <c r="C96">
        <v>18000</v>
      </c>
      <c r="D96">
        <f t="shared" si="15"/>
        <v>14</v>
      </c>
      <c r="E96">
        <f t="shared" si="13"/>
        <v>320000</v>
      </c>
      <c r="F96">
        <f t="shared" si="14"/>
        <v>-0.40449438202247329</v>
      </c>
      <c r="G96">
        <f t="shared" si="9"/>
        <v>-0.38888888888888884</v>
      </c>
      <c r="H96">
        <f t="shared" si="10"/>
        <v>252000</v>
      </c>
      <c r="I96">
        <f t="shared" si="11"/>
        <v>-68000</v>
      </c>
    </row>
    <row r="97" spans="3:9" x14ac:dyDescent="0.35">
      <c r="C97">
        <v>18200</v>
      </c>
      <c r="D97">
        <f t="shared" si="15"/>
        <v>13.600000000000001</v>
      </c>
      <c r="E97">
        <f t="shared" si="13"/>
        <v>322000</v>
      </c>
      <c r="F97">
        <f t="shared" si="14"/>
        <v>-0.38888888888889023</v>
      </c>
      <c r="G97">
        <f t="shared" si="9"/>
        <v>-0.37362637362637363</v>
      </c>
      <c r="H97">
        <f t="shared" si="10"/>
        <v>247520.00000000003</v>
      </c>
      <c r="I97">
        <f t="shared" si="11"/>
        <v>-74479.999999999971</v>
      </c>
    </row>
    <row r="98" spans="3:9" x14ac:dyDescent="0.35">
      <c r="C98">
        <v>18400</v>
      </c>
      <c r="D98">
        <f t="shared" si="15"/>
        <v>13.199999999999996</v>
      </c>
      <c r="E98">
        <f t="shared" si="13"/>
        <v>324000</v>
      </c>
      <c r="F98">
        <f t="shared" si="14"/>
        <v>-0.37362637362636836</v>
      </c>
      <c r="G98">
        <f t="shared" si="9"/>
        <v>-0.35869565217391292</v>
      </c>
      <c r="H98">
        <f t="shared" si="10"/>
        <v>242879.99999999991</v>
      </c>
      <c r="I98">
        <f t="shared" si="11"/>
        <v>-81120.000000000087</v>
      </c>
    </row>
    <row r="99" spans="3:9" x14ac:dyDescent="0.35">
      <c r="C99">
        <v>18600</v>
      </c>
      <c r="D99">
        <f t="shared" si="15"/>
        <v>12.799999999999997</v>
      </c>
      <c r="E99">
        <f t="shared" si="13"/>
        <v>326000</v>
      </c>
      <c r="F99">
        <f t="shared" si="14"/>
        <v>-0.35869565217391419</v>
      </c>
      <c r="G99">
        <f t="shared" si="9"/>
        <v>-0.34408602150537626</v>
      </c>
      <c r="H99">
        <f t="shared" si="10"/>
        <v>238079.99999999994</v>
      </c>
      <c r="I99">
        <f t="shared" si="11"/>
        <v>-87920.000000000058</v>
      </c>
    </row>
    <row r="100" spans="3:9" x14ac:dyDescent="0.35">
      <c r="C100">
        <v>18800</v>
      </c>
      <c r="D100">
        <f t="shared" si="15"/>
        <v>12.399999999999999</v>
      </c>
      <c r="E100">
        <f t="shared" si="13"/>
        <v>328000</v>
      </c>
      <c r="F100">
        <f t="shared" si="14"/>
        <v>-0.34408602150537748</v>
      </c>
      <c r="G100">
        <f t="shared" si="9"/>
        <v>-0.32978723404255311</v>
      </c>
      <c r="H100">
        <f t="shared" si="10"/>
        <v>233119.99999999997</v>
      </c>
      <c r="I100">
        <f t="shared" si="11"/>
        <v>-94880.000000000029</v>
      </c>
    </row>
    <row r="101" spans="3:9" x14ac:dyDescent="0.35">
      <c r="C101">
        <v>19000</v>
      </c>
      <c r="D101">
        <f t="shared" si="15"/>
        <v>12</v>
      </c>
      <c r="E101">
        <f t="shared" si="13"/>
        <v>330000</v>
      </c>
      <c r="F101">
        <f t="shared" si="14"/>
        <v>-0.32978723404255428</v>
      </c>
      <c r="G101">
        <f t="shared" si="9"/>
        <v>-0.31578947368421051</v>
      </c>
      <c r="H101">
        <f t="shared" si="10"/>
        <v>228000</v>
      </c>
      <c r="I101">
        <f t="shared" si="11"/>
        <v>-102000</v>
      </c>
    </row>
    <row r="102" spans="3:9" x14ac:dyDescent="0.35">
      <c r="C102">
        <v>19200</v>
      </c>
      <c r="D102">
        <f t="shared" si="15"/>
        <v>11.600000000000001</v>
      </c>
      <c r="E102">
        <f t="shared" si="13"/>
        <v>332000</v>
      </c>
      <c r="F102">
        <f t="shared" si="14"/>
        <v>-0.31578947368421162</v>
      </c>
      <c r="G102">
        <f t="shared" ref="G102:G134" si="16">(-1/0.002)*((50-0.002*C102)/C102)</f>
        <v>-0.30208333333333337</v>
      </c>
      <c r="H102">
        <f t="shared" ref="H102:H134" si="17">D102*C102</f>
        <v>222720.00000000003</v>
      </c>
      <c r="I102">
        <f t="shared" ref="I102:I133" si="18">H102-E102</f>
        <v>-109279.99999999997</v>
      </c>
    </row>
    <row r="103" spans="3:9" x14ac:dyDescent="0.35">
      <c r="C103">
        <v>19400</v>
      </c>
      <c r="D103">
        <f t="shared" si="15"/>
        <v>11.199999999999996</v>
      </c>
      <c r="E103">
        <f t="shared" si="13"/>
        <v>334000</v>
      </c>
      <c r="F103">
        <f t="shared" si="14"/>
        <v>-0.30208333333332904</v>
      </c>
      <c r="G103">
        <f t="shared" si="16"/>
        <v>-0.28865979381443291</v>
      </c>
      <c r="H103">
        <f t="shared" si="17"/>
        <v>217279.99999999991</v>
      </c>
      <c r="I103">
        <f t="shared" si="18"/>
        <v>-116720.00000000009</v>
      </c>
    </row>
    <row r="104" spans="3:9" x14ac:dyDescent="0.35">
      <c r="C104">
        <v>19600</v>
      </c>
      <c r="D104">
        <f t="shared" si="15"/>
        <v>10.799999999999997</v>
      </c>
      <c r="E104">
        <f t="shared" si="13"/>
        <v>336000</v>
      </c>
      <c r="F104">
        <f t="shared" si="14"/>
        <v>-0.28865979381443391</v>
      </c>
      <c r="G104">
        <f t="shared" si="16"/>
        <v>-0.27551020408163257</v>
      </c>
      <c r="H104">
        <f t="shared" si="17"/>
        <v>211679.99999999994</v>
      </c>
      <c r="I104">
        <f t="shared" si="18"/>
        <v>-124320.00000000006</v>
      </c>
    </row>
    <row r="105" spans="3:9" x14ac:dyDescent="0.35">
      <c r="C105">
        <v>19800</v>
      </c>
      <c r="D105">
        <f t="shared" si="15"/>
        <v>10.399999999999999</v>
      </c>
      <c r="E105">
        <f t="shared" si="13"/>
        <v>338000</v>
      </c>
      <c r="F105">
        <f t="shared" si="14"/>
        <v>-0.27551020408163357</v>
      </c>
      <c r="G105">
        <f t="shared" si="16"/>
        <v>-0.2626262626262626</v>
      </c>
      <c r="H105">
        <f t="shared" si="17"/>
        <v>205919.99999999997</v>
      </c>
      <c r="I105">
        <f t="shared" si="18"/>
        <v>-132080.00000000003</v>
      </c>
    </row>
    <row r="106" spans="3:9" x14ac:dyDescent="0.35">
      <c r="C106">
        <v>20000</v>
      </c>
      <c r="D106">
        <f t="shared" si="15"/>
        <v>10</v>
      </c>
      <c r="E106">
        <f t="shared" si="13"/>
        <v>340000</v>
      </c>
      <c r="F106">
        <f t="shared" si="14"/>
        <v>-0.26262626262626354</v>
      </c>
      <c r="G106">
        <f t="shared" si="16"/>
        <v>-0.25</v>
      </c>
      <c r="H106">
        <f t="shared" si="17"/>
        <v>200000</v>
      </c>
      <c r="I106">
        <f t="shared" si="18"/>
        <v>-140000</v>
      </c>
    </row>
    <row r="107" spans="3:9" x14ac:dyDescent="0.35">
      <c r="C107">
        <v>20200</v>
      </c>
      <c r="D107">
        <f t="shared" si="15"/>
        <v>9.6000000000000014</v>
      </c>
      <c r="E107">
        <f t="shared" si="13"/>
        <v>342000</v>
      </c>
      <c r="F107">
        <f t="shared" si="14"/>
        <v>-0.25000000000000089</v>
      </c>
      <c r="G107">
        <f t="shared" si="16"/>
        <v>-0.23762376237623767</v>
      </c>
      <c r="H107">
        <f t="shared" si="17"/>
        <v>193920.00000000003</v>
      </c>
      <c r="I107">
        <f t="shared" si="18"/>
        <v>-148079.99999999997</v>
      </c>
    </row>
    <row r="108" spans="3:9" x14ac:dyDescent="0.35">
      <c r="C108">
        <v>20400</v>
      </c>
      <c r="D108">
        <f t="shared" si="15"/>
        <v>9.1999999999999957</v>
      </c>
      <c r="E108">
        <f t="shared" si="13"/>
        <v>344000</v>
      </c>
      <c r="F108">
        <f t="shared" si="14"/>
        <v>-0.23762376237623428</v>
      </c>
      <c r="G108">
        <f t="shared" si="16"/>
        <v>-0.22549019607843129</v>
      </c>
      <c r="H108">
        <f t="shared" si="17"/>
        <v>187679.99999999991</v>
      </c>
      <c r="I108">
        <f t="shared" si="18"/>
        <v>-156320.00000000009</v>
      </c>
    </row>
    <row r="109" spans="3:9" x14ac:dyDescent="0.35">
      <c r="C109">
        <v>20600</v>
      </c>
      <c r="D109">
        <f t="shared" si="15"/>
        <v>8.7999999999999972</v>
      </c>
      <c r="E109">
        <f t="shared" si="13"/>
        <v>346000</v>
      </c>
      <c r="F109">
        <f t="shared" si="14"/>
        <v>-0.22549019607843207</v>
      </c>
      <c r="G109">
        <f t="shared" si="16"/>
        <v>-0.21359223300970867</v>
      </c>
      <c r="H109">
        <f t="shared" si="17"/>
        <v>181279.99999999994</v>
      </c>
      <c r="I109">
        <f t="shared" si="18"/>
        <v>-164720.00000000006</v>
      </c>
    </row>
    <row r="110" spans="3:9" x14ac:dyDescent="0.35">
      <c r="C110">
        <v>20800</v>
      </c>
      <c r="D110">
        <f t="shared" si="15"/>
        <v>8.3999999999999986</v>
      </c>
      <c r="E110">
        <f t="shared" si="13"/>
        <v>348000</v>
      </c>
      <c r="F110">
        <f t="shared" si="14"/>
        <v>-0.21359223300970942</v>
      </c>
      <c r="G110">
        <f t="shared" si="16"/>
        <v>-0.2019230769230769</v>
      </c>
      <c r="H110">
        <f t="shared" si="17"/>
        <v>174719.99999999997</v>
      </c>
      <c r="I110">
        <f t="shared" si="18"/>
        <v>-173280.00000000003</v>
      </c>
    </row>
    <row r="111" spans="3:9" x14ac:dyDescent="0.35">
      <c r="C111">
        <v>21000</v>
      </c>
      <c r="D111">
        <f t="shared" si="15"/>
        <v>8</v>
      </c>
      <c r="E111">
        <f t="shared" si="13"/>
        <v>350000</v>
      </c>
      <c r="F111">
        <f t="shared" si="14"/>
        <v>-0.20192307692307759</v>
      </c>
      <c r="G111">
        <f t="shared" si="16"/>
        <v>-0.19047619047619049</v>
      </c>
      <c r="H111">
        <f t="shared" si="17"/>
        <v>168000</v>
      </c>
      <c r="I111">
        <f t="shared" si="18"/>
        <v>-182000</v>
      </c>
    </row>
    <row r="112" spans="3:9" x14ac:dyDescent="0.35">
      <c r="C112">
        <v>21200</v>
      </c>
      <c r="D112">
        <f t="shared" si="15"/>
        <v>7.6000000000000014</v>
      </c>
      <c r="E112">
        <f t="shared" si="13"/>
        <v>352000</v>
      </c>
      <c r="F112">
        <f t="shared" si="14"/>
        <v>-0.19047619047619116</v>
      </c>
      <c r="G112">
        <f t="shared" si="16"/>
        <v>-0.17924528301886797</v>
      </c>
      <c r="H112">
        <f t="shared" si="17"/>
        <v>161120.00000000003</v>
      </c>
      <c r="I112">
        <f t="shared" si="18"/>
        <v>-190879.99999999997</v>
      </c>
    </row>
    <row r="113" spans="3:9" x14ac:dyDescent="0.35">
      <c r="C113">
        <v>21400</v>
      </c>
      <c r="D113">
        <f t="shared" si="15"/>
        <v>7.1999999999999957</v>
      </c>
      <c r="E113">
        <f t="shared" si="13"/>
        <v>354000</v>
      </c>
      <c r="F113">
        <f t="shared" si="14"/>
        <v>-0.17924528301886541</v>
      </c>
      <c r="G113">
        <f t="shared" si="16"/>
        <v>-0.16822429906542044</v>
      </c>
      <c r="H113">
        <f t="shared" si="17"/>
        <v>154079.99999999991</v>
      </c>
      <c r="I113">
        <f t="shared" si="18"/>
        <v>-199920.00000000009</v>
      </c>
    </row>
    <row r="114" spans="3:9" x14ac:dyDescent="0.35">
      <c r="C114">
        <v>21600</v>
      </c>
      <c r="D114">
        <f t="shared" si="15"/>
        <v>6.7999999999999972</v>
      </c>
      <c r="E114">
        <f t="shared" si="13"/>
        <v>356000</v>
      </c>
      <c r="F114">
        <f t="shared" si="14"/>
        <v>-0.16822429906542105</v>
      </c>
      <c r="G114">
        <f t="shared" si="16"/>
        <v>-0.15740740740740736</v>
      </c>
      <c r="H114">
        <f t="shared" si="17"/>
        <v>146879.99999999994</v>
      </c>
      <c r="I114">
        <f t="shared" si="18"/>
        <v>-209120.00000000006</v>
      </c>
    </row>
    <row r="115" spans="3:9" x14ac:dyDescent="0.35">
      <c r="C115">
        <v>21800</v>
      </c>
      <c r="D115">
        <f t="shared" si="15"/>
        <v>6.3999999999999986</v>
      </c>
      <c r="E115">
        <f t="shared" si="13"/>
        <v>358000</v>
      </c>
      <c r="F115">
        <f t="shared" si="14"/>
        <v>-0.15740740740740791</v>
      </c>
      <c r="G115">
        <f t="shared" si="16"/>
        <v>-0.14678899082568803</v>
      </c>
      <c r="H115">
        <f t="shared" si="17"/>
        <v>139519.99999999997</v>
      </c>
      <c r="I115">
        <f t="shared" si="18"/>
        <v>-218480.00000000003</v>
      </c>
    </row>
    <row r="116" spans="3:9" x14ac:dyDescent="0.35">
      <c r="C116">
        <v>22000</v>
      </c>
      <c r="D116">
        <f t="shared" si="15"/>
        <v>6</v>
      </c>
      <c r="E116">
        <f t="shared" si="13"/>
        <v>360000</v>
      </c>
      <c r="F116">
        <f t="shared" si="14"/>
        <v>-0.14678899082568855</v>
      </c>
      <c r="G116">
        <f t="shared" si="16"/>
        <v>-0.13636363636363638</v>
      </c>
      <c r="H116">
        <f t="shared" si="17"/>
        <v>132000</v>
      </c>
      <c r="I116">
        <f t="shared" si="18"/>
        <v>-228000</v>
      </c>
    </row>
    <row r="117" spans="3:9" x14ac:dyDescent="0.35">
      <c r="C117">
        <v>22200</v>
      </c>
      <c r="D117">
        <f t="shared" si="15"/>
        <v>5.6000000000000014</v>
      </c>
      <c r="E117">
        <f t="shared" si="13"/>
        <v>362000</v>
      </c>
      <c r="F117">
        <f t="shared" si="14"/>
        <v>-0.13636363636363685</v>
      </c>
      <c r="G117">
        <f t="shared" si="16"/>
        <v>-0.12612612612612614</v>
      </c>
      <c r="H117">
        <f t="shared" si="17"/>
        <v>124320.00000000003</v>
      </c>
      <c r="I117">
        <f t="shared" si="18"/>
        <v>-237679.99999999997</v>
      </c>
    </row>
    <row r="118" spans="3:9" x14ac:dyDescent="0.35">
      <c r="C118">
        <v>22400</v>
      </c>
      <c r="D118">
        <f t="shared" si="15"/>
        <v>5.1999999999999957</v>
      </c>
      <c r="E118">
        <f t="shared" si="13"/>
        <v>364000</v>
      </c>
      <c r="F118">
        <f t="shared" si="14"/>
        <v>-0.12612612612612437</v>
      </c>
      <c r="G118">
        <f t="shared" si="16"/>
        <v>-0.11607142857142848</v>
      </c>
      <c r="H118">
        <f t="shared" si="17"/>
        <v>116479.9999999999</v>
      </c>
      <c r="I118">
        <f t="shared" si="18"/>
        <v>-247520.00000000012</v>
      </c>
    </row>
    <row r="119" spans="3:9" x14ac:dyDescent="0.35">
      <c r="C119">
        <v>22600</v>
      </c>
      <c r="D119">
        <f t="shared" si="15"/>
        <v>4.7999999999999972</v>
      </c>
      <c r="E119">
        <f t="shared" si="13"/>
        <v>366000</v>
      </c>
      <c r="F119">
        <f t="shared" si="14"/>
        <v>-0.11607142857142888</v>
      </c>
      <c r="G119">
        <f t="shared" si="16"/>
        <v>-0.10619469026548667</v>
      </c>
      <c r="H119">
        <f t="shared" si="17"/>
        <v>108479.99999999994</v>
      </c>
      <c r="I119">
        <f t="shared" si="18"/>
        <v>-257520.00000000006</v>
      </c>
    </row>
    <row r="120" spans="3:9" x14ac:dyDescent="0.35">
      <c r="C120">
        <v>22800</v>
      </c>
      <c r="D120">
        <f t="shared" si="15"/>
        <v>4.3999999999999986</v>
      </c>
      <c r="E120">
        <f t="shared" si="13"/>
        <v>368000</v>
      </c>
      <c r="F120">
        <f t="shared" si="14"/>
        <v>-0.10619469026548704</v>
      </c>
      <c r="G120">
        <f t="shared" si="16"/>
        <v>-9.6491228070175405E-2</v>
      </c>
      <c r="H120">
        <f t="shared" si="17"/>
        <v>100319.99999999997</v>
      </c>
      <c r="I120">
        <f t="shared" si="18"/>
        <v>-267680</v>
      </c>
    </row>
    <row r="121" spans="3:9" x14ac:dyDescent="0.35">
      <c r="C121">
        <v>23000</v>
      </c>
      <c r="D121">
        <f t="shared" si="15"/>
        <v>4</v>
      </c>
      <c r="E121">
        <f t="shared" si="13"/>
        <v>370000</v>
      </c>
      <c r="F121">
        <f t="shared" si="14"/>
        <v>-9.6491228070175752E-2</v>
      </c>
      <c r="G121">
        <f t="shared" si="16"/>
        <v>-8.6956521739130446E-2</v>
      </c>
      <c r="H121">
        <f t="shared" si="17"/>
        <v>92000</v>
      </c>
      <c r="I121">
        <f t="shared" si="18"/>
        <v>-278000</v>
      </c>
    </row>
    <row r="122" spans="3:9" x14ac:dyDescent="0.35">
      <c r="C122">
        <v>23200</v>
      </c>
      <c r="D122">
        <f t="shared" si="15"/>
        <v>3.6000000000000014</v>
      </c>
      <c r="E122">
        <f t="shared" si="13"/>
        <v>372000</v>
      </c>
      <c r="F122">
        <f t="shared" si="14"/>
        <v>-8.6956521739130752E-2</v>
      </c>
      <c r="G122">
        <f t="shared" si="16"/>
        <v>-7.7586206896551754E-2</v>
      </c>
      <c r="H122">
        <f t="shared" si="17"/>
        <v>83520.000000000029</v>
      </c>
      <c r="I122">
        <f t="shared" si="18"/>
        <v>-288480</v>
      </c>
    </row>
    <row r="123" spans="3:9" x14ac:dyDescent="0.35">
      <c r="C123">
        <v>23400</v>
      </c>
      <c r="D123">
        <f t="shared" si="15"/>
        <v>3.1999999999999957</v>
      </c>
      <c r="E123">
        <f t="shared" si="13"/>
        <v>374000</v>
      </c>
      <c r="F123">
        <f t="shared" si="14"/>
        <v>-7.7586206896550658E-2</v>
      </c>
      <c r="G123">
        <f t="shared" si="16"/>
        <v>-6.8376068376068286E-2</v>
      </c>
      <c r="H123">
        <f t="shared" si="17"/>
        <v>74879.999999999898</v>
      </c>
      <c r="I123">
        <f t="shared" si="18"/>
        <v>-299120.00000000012</v>
      </c>
    </row>
    <row r="124" spans="3:9" x14ac:dyDescent="0.35">
      <c r="C124">
        <v>23600</v>
      </c>
      <c r="D124">
        <f t="shared" si="15"/>
        <v>2.7999999999999972</v>
      </c>
      <c r="E124">
        <f t="shared" si="13"/>
        <v>376000</v>
      </c>
      <c r="F124">
        <f t="shared" si="14"/>
        <v>-6.8376068376068522E-2</v>
      </c>
      <c r="G124">
        <f t="shared" si="16"/>
        <v>-5.9322033898305024E-2</v>
      </c>
      <c r="H124">
        <f t="shared" si="17"/>
        <v>66079.999999999927</v>
      </c>
      <c r="I124">
        <f t="shared" si="18"/>
        <v>-309920.00000000006</v>
      </c>
    </row>
    <row r="125" spans="3:9" x14ac:dyDescent="0.35">
      <c r="C125">
        <v>23800</v>
      </c>
      <c r="D125">
        <f t="shared" si="15"/>
        <v>2.3999999999999986</v>
      </c>
      <c r="E125">
        <f t="shared" si="13"/>
        <v>378000</v>
      </c>
      <c r="F125">
        <f t="shared" si="14"/>
        <v>-5.9322033898305232E-2</v>
      </c>
      <c r="G125">
        <f t="shared" si="16"/>
        <v>-5.0420168067226857E-2</v>
      </c>
      <c r="H125">
        <f t="shared" si="17"/>
        <v>57119.999999999964</v>
      </c>
      <c r="I125">
        <f t="shared" si="18"/>
        <v>-320880.00000000006</v>
      </c>
    </row>
    <row r="126" spans="3:9" x14ac:dyDescent="0.35">
      <c r="C126">
        <v>24000</v>
      </c>
      <c r="D126">
        <f t="shared" si="15"/>
        <v>2</v>
      </c>
      <c r="E126">
        <f t="shared" si="13"/>
        <v>380000</v>
      </c>
      <c r="F126">
        <f t="shared" si="14"/>
        <v>-5.0420168067227038E-2</v>
      </c>
      <c r="G126">
        <f t="shared" si="16"/>
        <v>-4.1666666666666664E-2</v>
      </c>
      <c r="H126">
        <f t="shared" si="17"/>
        <v>48000</v>
      </c>
      <c r="I126">
        <f t="shared" si="18"/>
        <v>-332000</v>
      </c>
    </row>
    <row r="127" spans="3:9" x14ac:dyDescent="0.35">
      <c r="C127">
        <v>24200</v>
      </c>
      <c r="D127">
        <f t="shared" si="15"/>
        <v>1.6000000000000014</v>
      </c>
      <c r="E127">
        <f t="shared" si="13"/>
        <v>382000</v>
      </c>
      <c r="F127">
        <f t="shared" si="14"/>
        <v>-4.166666666666681E-2</v>
      </c>
      <c r="G127">
        <f t="shared" si="16"/>
        <v>-3.305785123966945E-2</v>
      </c>
      <c r="H127">
        <f t="shared" si="17"/>
        <v>38720.000000000036</v>
      </c>
      <c r="I127">
        <f t="shared" si="18"/>
        <v>-343279.99999999994</v>
      </c>
    </row>
    <row r="128" spans="3:9" x14ac:dyDescent="0.35">
      <c r="C128">
        <v>24400</v>
      </c>
      <c r="D128">
        <f t="shared" si="15"/>
        <v>1.1999999999999957</v>
      </c>
      <c r="E128">
        <f t="shared" si="13"/>
        <v>384000</v>
      </c>
      <c r="F128">
        <f t="shared" si="14"/>
        <v>-3.3057851239668978E-2</v>
      </c>
      <c r="G128">
        <f t="shared" si="16"/>
        <v>-2.4590163934426142E-2</v>
      </c>
      <c r="H128">
        <f t="shared" si="17"/>
        <v>29279.999999999894</v>
      </c>
      <c r="I128">
        <f t="shared" si="18"/>
        <v>-354720.00000000012</v>
      </c>
    </row>
    <row r="129" spans="3:9" x14ac:dyDescent="0.35">
      <c r="C129">
        <v>24600</v>
      </c>
      <c r="D129">
        <f t="shared" si="15"/>
        <v>0.79999999999999716</v>
      </c>
      <c r="E129">
        <f t="shared" si="13"/>
        <v>386000</v>
      </c>
      <c r="F129">
        <f t="shared" si="14"/>
        <v>-2.4590163934426229E-2</v>
      </c>
      <c r="G129">
        <f t="shared" si="16"/>
        <v>-1.6260162601625959E-2</v>
      </c>
      <c r="H129">
        <f t="shared" si="17"/>
        <v>19679.999999999931</v>
      </c>
      <c r="I129">
        <f t="shared" si="18"/>
        <v>-366320.00000000006</v>
      </c>
    </row>
    <row r="130" spans="3:9" x14ac:dyDescent="0.35">
      <c r="C130">
        <v>24800</v>
      </c>
      <c r="D130">
        <f t="shared" si="15"/>
        <v>0.39999999999999858</v>
      </c>
      <c r="E130">
        <f t="shared" si="13"/>
        <v>388000</v>
      </c>
      <c r="F130">
        <f t="shared" si="14"/>
        <v>-1.6260162601626015E-2</v>
      </c>
      <c r="G130">
        <f t="shared" si="16"/>
        <v>-8.0645161290322301E-3</v>
      </c>
      <c r="H130">
        <f t="shared" si="17"/>
        <v>9919.9999999999654</v>
      </c>
      <c r="I130">
        <f t="shared" si="18"/>
        <v>-378080.00000000006</v>
      </c>
    </row>
    <row r="131" spans="3:9" x14ac:dyDescent="0.35">
      <c r="C131">
        <v>25000</v>
      </c>
      <c r="D131">
        <f t="shared" si="15"/>
        <v>0</v>
      </c>
      <c r="E131">
        <f t="shared" si="13"/>
        <v>390000</v>
      </c>
      <c r="F131">
        <f t="shared" si="14"/>
        <v>-8.0645161290322578E-3</v>
      </c>
      <c r="G131">
        <f t="shared" si="16"/>
        <v>0</v>
      </c>
      <c r="H131">
        <f t="shared" si="17"/>
        <v>0</v>
      </c>
      <c r="I131">
        <f t="shared" si="18"/>
        <v>-390000</v>
      </c>
    </row>
    <row r="132" spans="3:9" x14ac:dyDescent="0.35">
      <c r="C132">
        <v>25200</v>
      </c>
      <c r="D132">
        <f t="shared" si="15"/>
        <v>-0.39999999999999858</v>
      </c>
      <c r="E132">
        <f t="shared" si="13"/>
        <v>392000</v>
      </c>
      <c r="F132">
        <f t="shared" si="14"/>
        <v>0</v>
      </c>
      <c r="G132">
        <f t="shared" si="16"/>
        <v>7.9365079365079083E-3</v>
      </c>
      <c r="H132">
        <f t="shared" si="17"/>
        <v>-10079.999999999964</v>
      </c>
      <c r="I132">
        <f t="shared" si="18"/>
        <v>-402079.99999999994</v>
      </c>
    </row>
    <row r="133" spans="3:9" x14ac:dyDescent="0.35">
      <c r="C133">
        <v>25400</v>
      </c>
      <c r="D133">
        <f t="shared" si="15"/>
        <v>-0.80000000000000426</v>
      </c>
      <c r="E133">
        <f t="shared" si="13"/>
        <v>394000</v>
      </c>
      <c r="F133">
        <f t="shared" si="14"/>
        <v>7.9365079365077956E-3</v>
      </c>
      <c r="G133">
        <f t="shared" si="16"/>
        <v>1.5748031496063079E-2</v>
      </c>
      <c r="H133">
        <f t="shared" si="17"/>
        <v>-20320.000000000109</v>
      </c>
      <c r="I133">
        <f t="shared" si="18"/>
        <v>-414320.00000000012</v>
      </c>
    </row>
    <row r="134" spans="3:9" x14ac:dyDescent="0.35">
      <c r="C134">
        <v>25600</v>
      </c>
      <c r="D134">
        <f t="shared" si="15"/>
        <v>-1.2000000000000028</v>
      </c>
      <c r="E134">
        <f t="shared" si="13"/>
        <v>396000</v>
      </c>
      <c r="F134">
        <f t="shared" si="14"/>
        <v>1.5748031496063134E-2</v>
      </c>
      <c r="G134">
        <f t="shared" si="16"/>
        <v>2.3437500000000056E-2</v>
      </c>
      <c r="H134">
        <f t="shared" si="17"/>
        <v>-30720.000000000073</v>
      </c>
      <c r="I134">
        <f t="shared" ref="I134" si="19">H134-E134</f>
        <v>-426720.00000000006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Z18"/>
  <sheetViews>
    <sheetView tabSelected="1" workbookViewId="0">
      <pane xSplit="10" topLeftCell="U1" activePane="topRight" state="frozen"/>
      <selection pane="topRight" activeCell="Z8" sqref="Z8"/>
    </sheetView>
  </sheetViews>
  <sheetFormatPr defaultRowHeight="14.5" x14ac:dyDescent="0.35"/>
  <cols>
    <col min="1" max="7" width="8.7265625" style="43"/>
    <col min="8" max="8" width="9.08984375" style="44" bestFit="1" customWidth="1"/>
    <col min="9" max="9" width="11.81640625" style="43" bestFit="1" customWidth="1"/>
    <col min="10" max="10" width="11.81640625" style="43" customWidth="1"/>
    <col min="11" max="11" width="8.7265625" style="43"/>
    <col min="12" max="12" width="7.08984375" style="43" customWidth="1"/>
    <col min="13" max="13" width="10.54296875" style="43" customWidth="1"/>
    <col min="14" max="14" width="8.7265625" style="43"/>
    <col min="15" max="15" width="10.54296875" style="43" bestFit="1" customWidth="1"/>
    <col min="16" max="16" width="10.54296875" style="43" customWidth="1"/>
    <col min="17" max="17" width="8.7265625" style="43"/>
    <col min="18" max="18" width="10.54296875" style="43" bestFit="1" customWidth="1"/>
    <col min="19" max="19" width="10.54296875" style="43" customWidth="1"/>
    <col min="20" max="20" width="8.7265625" style="43"/>
    <col min="21" max="21" width="11.1796875" style="43" bestFit="1" customWidth="1"/>
    <col min="22" max="22" width="11.1796875" style="43" customWidth="1"/>
    <col min="23" max="23" width="8.7265625" style="43"/>
    <col min="24" max="24" width="11.81640625" style="43" bestFit="1" customWidth="1"/>
    <col min="25" max="25" width="11.81640625" style="43" customWidth="1"/>
    <col min="26" max="26" width="13.36328125" style="43" customWidth="1"/>
    <col min="27" max="16384" width="8.7265625" style="43"/>
  </cols>
  <sheetData>
    <row r="3" spans="3:26" x14ac:dyDescent="0.35">
      <c r="H3" s="53" t="s">
        <v>610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</row>
    <row r="4" spans="3:26" x14ac:dyDescent="0.35">
      <c r="H4" s="53" t="s">
        <v>625</v>
      </c>
      <c r="I4" s="53"/>
      <c r="J4" s="53"/>
      <c r="K4" s="53"/>
      <c r="L4" s="53"/>
      <c r="M4" s="53"/>
      <c r="N4" s="53"/>
      <c r="O4" s="53"/>
      <c r="P4" s="53"/>
      <c r="Q4" s="53"/>
      <c r="R4" s="53"/>
    </row>
    <row r="5" spans="3:26" x14ac:dyDescent="0.35">
      <c r="H5" s="54" t="s">
        <v>626</v>
      </c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3:26" x14ac:dyDescent="0.35">
      <c r="H6" s="54" t="s">
        <v>619</v>
      </c>
      <c r="I6" s="53"/>
      <c r="J6" s="53"/>
      <c r="K6" s="53"/>
      <c r="L6" s="53"/>
      <c r="M6" s="53"/>
      <c r="N6" s="53"/>
      <c r="O6" s="53"/>
      <c r="P6" s="53"/>
      <c r="Q6" s="53"/>
      <c r="R6" s="53"/>
    </row>
    <row r="8" spans="3:26" ht="58" x14ac:dyDescent="0.35">
      <c r="C8" s="43" t="s">
        <v>614</v>
      </c>
      <c r="D8" s="43" t="s">
        <v>5</v>
      </c>
      <c r="E8" s="43" t="s">
        <v>532</v>
      </c>
      <c r="F8" s="43" t="s">
        <v>617</v>
      </c>
      <c r="G8" s="43" t="s">
        <v>618</v>
      </c>
      <c r="H8" s="44" t="s">
        <v>613</v>
      </c>
      <c r="I8" s="43" t="s">
        <v>611</v>
      </c>
      <c r="J8" s="43" t="s">
        <v>627</v>
      </c>
      <c r="K8" s="43" t="s">
        <v>620</v>
      </c>
      <c r="L8" s="43" t="s">
        <v>628</v>
      </c>
      <c r="M8" s="43" t="s">
        <v>612</v>
      </c>
      <c r="N8" s="43" t="s">
        <v>621</v>
      </c>
      <c r="O8" s="43" t="s">
        <v>629</v>
      </c>
      <c r="P8" s="43" t="s">
        <v>612</v>
      </c>
      <c r="Q8" s="43" t="s">
        <v>622</v>
      </c>
      <c r="R8" s="43" t="s">
        <v>630</v>
      </c>
      <c r="S8" s="43" t="s">
        <v>606</v>
      </c>
      <c r="T8" s="43" t="s">
        <v>623</v>
      </c>
      <c r="U8" s="43" t="s">
        <v>631</v>
      </c>
      <c r="V8" s="43" t="s">
        <v>606</v>
      </c>
      <c r="W8" s="43" t="s">
        <v>624</v>
      </c>
      <c r="X8" s="43" t="s">
        <v>632</v>
      </c>
      <c r="Y8" s="43" t="s">
        <v>606</v>
      </c>
      <c r="Z8" s="43" t="s">
        <v>609</v>
      </c>
    </row>
    <row r="9" spans="3:26" x14ac:dyDescent="0.35">
      <c r="Z9" s="43">
        <v>0</v>
      </c>
    </row>
    <row r="10" spans="3:26" x14ac:dyDescent="0.35">
      <c r="C10" s="43">
        <v>21</v>
      </c>
      <c r="D10" s="43">
        <v>54</v>
      </c>
      <c r="E10" s="43">
        <v>30</v>
      </c>
      <c r="F10" s="43">
        <v>2</v>
      </c>
      <c r="G10" s="43">
        <v>2</v>
      </c>
      <c r="H10" s="44">
        <f>E10+F10+G10</f>
        <v>34</v>
      </c>
      <c r="I10" s="43">
        <v>52</v>
      </c>
      <c r="J10" s="43">
        <v>50</v>
      </c>
      <c r="K10" s="43">
        <v>400</v>
      </c>
      <c r="L10" s="43">
        <v>0</v>
      </c>
      <c r="M10" s="43">
        <f>K10*(I10-H10)</f>
        <v>7200</v>
      </c>
      <c r="N10" s="43">
        <v>480</v>
      </c>
      <c r="O10" s="43">
        <f>((N10-K10)/K10)*100</f>
        <v>20</v>
      </c>
      <c r="P10" s="43">
        <f>N10*(I10-H10)</f>
        <v>8640</v>
      </c>
      <c r="Q10" s="43">
        <v>590</v>
      </c>
      <c r="R10" s="43">
        <f>((Q10-N10)/N10)*100</f>
        <v>22.916666666666664</v>
      </c>
      <c r="S10" s="43">
        <f>Q10*(I10-H10)</f>
        <v>10620</v>
      </c>
      <c r="T10" s="43">
        <v>640</v>
      </c>
      <c r="U10" s="43">
        <f>((T10-Q10)/Q10)*100</f>
        <v>8.4745762711864394</v>
      </c>
      <c r="V10" s="43">
        <f>T10*(I10-H10)</f>
        <v>11520</v>
      </c>
      <c r="W10" s="43">
        <v>760</v>
      </c>
      <c r="X10" s="43">
        <f>((W10-T10)/T10)*100</f>
        <v>18.75</v>
      </c>
      <c r="Y10" s="43">
        <f>W10*(I10-H10)</f>
        <v>13680</v>
      </c>
      <c r="Z10" s="43">
        <f>(L10+O10+R10+U10+X10)/5</f>
        <v>14.028248587570621</v>
      </c>
    </row>
    <row r="11" spans="3:26" ht="29" x14ac:dyDescent="0.35">
      <c r="C11" s="43">
        <v>21</v>
      </c>
      <c r="D11" s="43">
        <v>54</v>
      </c>
      <c r="E11" s="43">
        <v>30</v>
      </c>
      <c r="F11" s="43">
        <v>2</v>
      </c>
      <c r="G11" s="43">
        <v>2</v>
      </c>
      <c r="H11" s="44">
        <f t="shared" ref="H11:H18" si="0">E11+F11+G11</f>
        <v>34</v>
      </c>
      <c r="I11" s="43">
        <f>D10-100/Z10</f>
        <v>46.87152637937978</v>
      </c>
      <c r="J11" s="43">
        <f>J10*(1-POWER(((Z10-Z9)/100),2))</f>
        <v>49.016041207826618</v>
      </c>
      <c r="K11" s="43">
        <v>990</v>
      </c>
      <c r="L11" s="43">
        <f>((K11-W10)/W10)*100</f>
        <v>30.263157894736842</v>
      </c>
      <c r="M11" s="43">
        <f t="shared" ref="M11:M16" si="1">K11*(I11-H11)</f>
        <v>12742.811115585982</v>
      </c>
      <c r="N11" s="43">
        <v>1090</v>
      </c>
      <c r="O11" s="43">
        <f>((N11-K11)/K11)*100</f>
        <v>10.1010101010101</v>
      </c>
      <c r="P11" s="43">
        <f t="shared" ref="P11:P16" si="2">N11*(I11-H11)</f>
        <v>14029.96375352396</v>
      </c>
      <c r="Q11" s="43">
        <v>1250</v>
      </c>
      <c r="R11" s="43">
        <f>((Q11-N11)/N11)*100</f>
        <v>14.678899082568808</v>
      </c>
      <c r="S11" s="43">
        <f t="shared" ref="S11:S16" si="3">Q11*(I11-H11)</f>
        <v>16089.407974224725</v>
      </c>
      <c r="T11" s="43">
        <v>1430</v>
      </c>
      <c r="U11" s="43">
        <f>((T11-Q11)/Q11)*100</f>
        <v>14.399999999999999</v>
      </c>
      <c r="V11" s="43">
        <f t="shared" ref="V11:V16" si="4">T11*(I11-H11)</f>
        <v>18406.282722513086</v>
      </c>
      <c r="W11" s="43">
        <v>1620</v>
      </c>
      <c r="X11" s="43">
        <f>((W11-T11)/T11)*100</f>
        <v>13.286713286713287</v>
      </c>
      <c r="Y11" s="43">
        <f t="shared" ref="Y11:Y16" si="5">W11*(I11-H11)</f>
        <v>20851.872734595243</v>
      </c>
      <c r="Z11" s="45">
        <f t="shared" ref="Z11:Z14" si="6">(L11+O11+R11+U11+X11)/5</f>
        <v>16.545956073005804</v>
      </c>
    </row>
    <row r="12" spans="3:26" x14ac:dyDescent="0.35">
      <c r="C12" s="43">
        <v>21</v>
      </c>
      <c r="D12" s="43">
        <v>54</v>
      </c>
      <c r="E12" s="43">
        <v>30</v>
      </c>
      <c r="F12" s="43">
        <v>2</v>
      </c>
      <c r="G12" s="43">
        <v>2</v>
      </c>
      <c r="H12" s="44">
        <f t="shared" si="0"/>
        <v>34</v>
      </c>
      <c r="I12" s="43">
        <f>D11-100/Z11</f>
        <v>47.956227155519485</v>
      </c>
      <c r="J12" s="45">
        <f t="shared" ref="J12:J15" si="7">J11*(1-POWER(((Z11-Z10)/100),2))</f>
        <v>48.984970669731162</v>
      </c>
      <c r="K12" s="43">
        <v>1750</v>
      </c>
      <c r="L12" s="45">
        <f t="shared" ref="L12:L14" si="8">((K12-W11)/W11)*100</f>
        <v>8.0246913580246915</v>
      </c>
      <c r="M12" s="43">
        <f t="shared" si="1"/>
        <v>24423.397522159099</v>
      </c>
      <c r="N12" s="43">
        <v>1880</v>
      </c>
      <c r="O12" s="43">
        <f t="shared" ref="O12:O13" si="9">((N12-K12)/K12)*100</f>
        <v>7.4285714285714288</v>
      </c>
      <c r="P12" s="43">
        <f t="shared" si="2"/>
        <v>26237.707052376634</v>
      </c>
      <c r="Q12" s="43">
        <v>1920</v>
      </c>
      <c r="R12" s="43">
        <f t="shared" ref="R12:R13" si="10">((Q12-N12)/N12)*100</f>
        <v>2.1276595744680851</v>
      </c>
      <c r="S12" s="43">
        <f t="shared" si="3"/>
        <v>26795.956138597412</v>
      </c>
      <c r="T12" s="43">
        <v>2240</v>
      </c>
      <c r="U12" s="43">
        <f t="shared" ref="U12:U13" si="11">((T12-Q12)/Q12)*100</f>
        <v>16.666666666666664</v>
      </c>
      <c r="V12" s="43">
        <f t="shared" si="4"/>
        <v>31261.948828363646</v>
      </c>
      <c r="W12" s="43">
        <v>2400</v>
      </c>
      <c r="X12" s="43">
        <f t="shared" ref="X12:X13" si="12">((W12-T12)/T12)*100</f>
        <v>7.1428571428571423</v>
      </c>
      <c r="Y12" s="43">
        <f t="shared" si="5"/>
        <v>33494.945173246764</v>
      </c>
      <c r="Z12" s="45">
        <f t="shared" si="6"/>
        <v>8.2780892341176013</v>
      </c>
    </row>
    <row r="13" spans="3:26" x14ac:dyDescent="0.35">
      <c r="C13" s="43">
        <v>21</v>
      </c>
      <c r="D13" s="43">
        <v>54</v>
      </c>
      <c r="E13" s="43">
        <v>30</v>
      </c>
      <c r="F13" s="43">
        <v>2</v>
      </c>
      <c r="G13" s="43">
        <v>1.85</v>
      </c>
      <c r="H13" s="44">
        <f t="shared" si="0"/>
        <v>33.85</v>
      </c>
      <c r="I13" s="43">
        <f>D12-100/Z12</f>
        <v>41.919917607573424</v>
      </c>
      <c r="J13" s="45">
        <f t="shared" si="7"/>
        <v>48.650121058537628</v>
      </c>
      <c r="K13" s="43">
        <v>2520</v>
      </c>
      <c r="L13" s="45">
        <f t="shared" si="8"/>
        <v>5</v>
      </c>
      <c r="M13" s="43">
        <f t="shared" si="1"/>
        <v>20336.192371085024</v>
      </c>
      <c r="N13" s="43">
        <v>2640</v>
      </c>
      <c r="O13" s="43">
        <f t="shared" si="9"/>
        <v>4.7619047619047619</v>
      </c>
      <c r="P13" s="43">
        <f t="shared" si="2"/>
        <v>21304.582483993836</v>
      </c>
      <c r="Q13" s="43">
        <v>2720</v>
      </c>
      <c r="R13" s="43">
        <f t="shared" si="10"/>
        <v>3.0303030303030303</v>
      </c>
      <c r="S13" s="43">
        <f t="shared" si="3"/>
        <v>21950.175892599709</v>
      </c>
      <c r="T13" s="43">
        <v>2800</v>
      </c>
      <c r="U13" s="43">
        <f t="shared" si="11"/>
        <v>2.9411764705882351</v>
      </c>
      <c r="V13" s="43">
        <f t="shared" si="4"/>
        <v>22595.769301205582</v>
      </c>
      <c r="W13" s="43">
        <v>3020</v>
      </c>
      <c r="X13" s="43">
        <f t="shared" si="12"/>
        <v>7.8571428571428568</v>
      </c>
      <c r="Y13" s="43">
        <f t="shared" si="5"/>
        <v>24371.151174871738</v>
      </c>
      <c r="Z13" s="45">
        <f t="shared" si="6"/>
        <v>4.7181054239877778</v>
      </c>
    </row>
    <row r="14" spans="3:26" x14ac:dyDescent="0.35">
      <c r="C14" s="43">
        <v>21</v>
      </c>
      <c r="D14" s="43">
        <v>54</v>
      </c>
      <c r="E14" s="43">
        <v>30</v>
      </c>
      <c r="F14" s="43">
        <v>2</v>
      </c>
      <c r="G14" s="43">
        <v>1.85</v>
      </c>
      <c r="H14" s="44">
        <f t="shared" si="0"/>
        <v>33.85</v>
      </c>
      <c r="I14" s="43">
        <f>H14+(1-(0.8-(C10/100))/0.9)*(D14-H14)</f>
        <v>40.790555555555557</v>
      </c>
      <c r="J14" s="45">
        <f t="shared" si="7"/>
        <v>48.588464401910677</v>
      </c>
      <c r="K14" s="43">
        <v>3450</v>
      </c>
      <c r="L14" s="45">
        <f t="shared" si="8"/>
        <v>14.23841059602649</v>
      </c>
      <c r="M14" s="43">
        <f t="shared" si="1"/>
        <v>23944.916666666664</v>
      </c>
      <c r="N14" s="43">
        <v>3740</v>
      </c>
      <c r="O14" s="43">
        <f>((N14-K14)/K14)*100</f>
        <v>8.4057971014492754</v>
      </c>
      <c r="P14" s="43">
        <f t="shared" si="2"/>
        <v>25957.677777777775</v>
      </c>
      <c r="Q14" s="43">
        <v>3880</v>
      </c>
      <c r="R14" s="43">
        <f>((Q14-N14)/N14)*100</f>
        <v>3.7433155080213902</v>
      </c>
      <c r="S14" s="43">
        <f t="shared" si="3"/>
        <v>26929.355555555554</v>
      </c>
      <c r="T14" s="43">
        <v>4320</v>
      </c>
      <c r="U14" s="43">
        <f>((T14-Q14)/Q14)*100</f>
        <v>11.340206185567011</v>
      </c>
      <c r="V14" s="43">
        <f t="shared" si="4"/>
        <v>29983.199999999997</v>
      </c>
      <c r="W14" s="43">
        <v>4890</v>
      </c>
      <c r="X14" s="43">
        <f>((W14-T14)/T14)*100</f>
        <v>13.194444444444445</v>
      </c>
      <c r="Y14" s="43">
        <f t="shared" si="5"/>
        <v>33939.316666666666</v>
      </c>
      <c r="Z14" s="45">
        <f t="shared" si="6"/>
        <v>10.184434767101722</v>
      </c>
    </row>
    <row r="15" spans="3:26" x14ac:dyDescent="0.35">
      <c r="C15" s="43">
        <v>21</v>
      </c>
      <c r="D15" s="43">
        <v>54</v>
      </c>
      <c r="E15" s="43">
        <v>30</v>
      </c>
      <c r="F15" s="43">
        <v>2</v>
      </c>
      <c r="G15" s="43">
        <v>1.85</v>
      </c>
      <c r="H15" s="44">
        <f t="shared" si="0"/>
        <v>33.85</v>
      </c>
      <c r="I15" s="43">
        <f>D14-100/Z14</f>
        <v>44.181094750292374</v>
      </c>
      <c r="J15" s="45">
        <f t="shared" si="7"/>
        <v>48.443278394621714</v>
      </c>
    </row>
    <row r="16" spans="3:26" x14ac:dyDescent="0.35">
      <c r="C16" s="43">
        <v>19</v>
      </c>
      <c r="D16" s="43">
        <v>54</v>
      </c>
      <c r="E16" s="43">
        <v>30</v>
      </c>
      <c r="F16" s="43">
        <v>2</v>
      </c>
      <c r="G16" s="43">
        <v>1.75</v>
      </c>
      <c r="H16" s="44">
        <f t="shared" si="0"/>
        <v>33.75</v>
      </c>
      <c r="I16" s="43">
        <f>34+(1-(0.8-(C16/100))/0.9)*(D16-H16)</f>
        <v>40.524999999999999</v>
      </c>
      <c r="K16" s="43">
        <v>12324</v>
      </c>
      <c r="L16" s="43" t="s">
        <v>86</v>
      </c>
      <c r="M16" s="43">
        <f t="shared" si="1"/>
        <v>83495.099999999977</v>
      </c>
      <c r="N16" s="43">
        <v>14250</v>
      </c>
      <c r="O16" s="43">
        <f>((N16-K16)/K16)*100</f>
        <v>15.628042843232718</v>
      </c>
      <c r="P16" s="43">
        <f t="shared" si="2"/>
        <v>96543.749999999985</v>
      </c>
      <c r="Q16" s="43">
        <v>17230</v>
      </c>
      <c r="R16" s="43">
        <f>((Q16-N16)/N16)*100</f>
        <v>20.912280701754383</v>
      </c>
      <c r="S16" s="43">
        <f t="shared" si="3"/>
        <v>116733.24999999997</v>
      </c>
      <c r="T16" s="43">
        <v>19030</v>
      </c>
      <c r="U16" s="43">
        <f>((T16-Q16)/Q16)*100</f>
        <v>10.44689495066744</v>
      </c>
      <c r="V16" s="43">
        <f t="shared" si="4"/>
        <v>128928.24999999997</v>
      </c>
      <c r="W16" s="43">
        <v>22350</v>
      </c>
      <c r="X16" s="43">
        <f>((W16-T16)/T16)*100</f>
        <v>17.446137677351551</v>
      </c>
      <c r="Y16" s="43">
        <f t="shared" si="5"/>
        <v>151421.24999999997</v>
      </c>
      <c r="Z16" s="43">
        <f t="shared" ref="Z16" si="13">(O16+R16+U16+X16)/4</f>
        <v>16.108339043251526</v>
      </c>
    </row>
    <row r="17" spans="3:9" x14ac:dyDescent="0.35">
      <c r="C17" s="43">
        <v>19</v>
      </c>
      <c r="D17" s="43">
        <v>54</v>
      </c>
      <c r="E17" s="43">
        <v>30</v>
      </c>
      <c r="F17" s="43">
        <v>2</v>
      </c>
      <c r="G17" s="43">
        <v>1.75</v>
      </c>
      <c r="H17" s="44">
        <f t="shared" si="0"/>
        <v>33.75</v>
      </c>
      <c r="I17" s="43">
        <f t="shared" ref="I17:I18" si="14">34+(1-(0.8-(C17/100))/0.9)*(D17-H17)</f>
        <v>40.524999999999999</v>
      </c>
    </row>
    <row r="18" spans="3:9" x14ac:dyDescent="0.35">
      <c r="C18" s="43">
        <v>19</v>
      </c>
      <c r="D18" s="43">
        <v>54</v>
      </c>
      <c r="E18" s="43">
        <v>30</v>
      </c>
      <c r="F18" s="43">
        <v>2</v>
      </c>
      <c r="G18" s="43">
        <v>1.75</v>
      </c>
      <c r="H18" s="44">
        <f t="shared" si="0"/>
        <v>33.75</v>
      </c>
      <c r="I18" s="43">
        <f t="shared" si="14"/>
        <v>40.524999999999999</v>
      </c>
    </row>
  </sheetData>
  <mergeCells count="4">
    <mergeCell ref="H3:Y3"/>
    <mergeCell ref="H4:R4"/>
    <mergeCell ref="H5:R5"/>
    <mergeCell ref="H6:R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2016-03-13T17:04:37Z</dcterms:modified>
</cp:coreProperties>
</file>