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s\affaince\documentation\requirements\"/>
    </mc:Choice>
  </mc:AlternateContent>
  <bookViews>
    <workbookView xWindow="0" yWindow="0" windowWidth="14380" windowHeight="4420" tabRatio="392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2" l="1"/>
  <c r="K70" i="2" s="1"/>
  <c r="H120" i="2"/>
  <c r="L94" i="2"/>
  <c r="I94" i="2" s="1"/>
  <c r="K55" i="2"/>
  <c r="K57" i="2" s="1"/>
  <c r="H81" i="2"/>
  <c r="D8" i="3"/>
  <c r="H3" i="2"/>
  <c r="H42" i="2"/>
  <c r="K42" i="2" s="1"/>
  <c r="K44" i="2" s="1"/>
  <c r="L55" i="2"/>
  <c r="I55" i="2" s="1"/>
  <c r="I81" i="2" s="1"/>
  <c r="I3" i="2"/>
  <c r="L68" i="2" l="1"/>
  <c r="I68" i="2" s="1"/>
  <c r="K69" i="2"/>
  <c r="L120" i="2"/>
  <c r="L133" i="2" s="1"/>
  <c r="I133" i="2" s="1"/>
  <c r="K81" i="2"/>
  <c r="K83" i="2" s="1"/>
  <c r="K120" i="2"/>
  <c r="K122" i="2" s="1"/>
  <c r="K56" i="2"/>
  <c r="K121" i="2"/>
  <c r="I16" i="2"/>
  <c r="I42" i="2" s="1"/>
  <c r="K43" i="2"/>
  <c r="K3" i="2"/>
  <c r="K5" i="2" s="1"/>
  <c r="K4" i="2"/>
  <c r="K82" i="2" l="1"/>
  <c r="I120" i="2"/>
</calcChain>
</file>

<file path=xl/sharedStrings.xml><?xml version="1.0" encoding="utf-8"?>
<sst xmlns="http://schemas.openxmlformats.org/spreadsheetml/2006/main" count="118" uniqueCount="103">
  <si>
    <t>Subscriber Initial Setup</t>
  </si>
  <si>
    <t>Set subscription rules</t>
  </si>
  <si>
    <t>Set delivery charges rules</t>
  </si>
  <si>
    <t>url</t>
  </si>
  <si>
    <t>/subscriptionrules</t>
  </si>
  <si>
    <t>/deliverychargerules</t>
  </si>
  <si>
    <t>create business Account</t>
  </si>
  <si>
    <t>business/account</t>
  </si>
  <si>
    <t>configure business account</t>
  </si>
  <si>
    <t>Setup Business Account and Budget</t>
  </si>
  <si>
    <t>business/configure</t>
  </si>
  <si>
    <t>business/provision/others</t>
  </si>
  <si>
    <t>Add total business budget into Others Account</t>
  </si>
  <si>
    <t>Set up Product(s)</t>
  </si>
  <si>
    <t>product/category</t>
  </si>
  <si>
    <t>Define product category and its subcategories</t>
  </si>
  <si>
    <t>Register product</t>
  </si>
  <si>
    <t>product/register</t>
  </si>
  <si>
    <t>Configure product</t>
  </si>
  <si>
    <t>product/config/{productId}</t>
  </si>
  <si>
    <t>forecast/manual/{productId}</t>
  </si>
  <si>
    <t>Set up manual forecast for the product</t>
  </si>
  <si>
    <t>Set up manual forecast for Subscriber</t>
  </si>
  <si>
    <t>subscriber/forecast/manual/subscriber</t>
  </si>
  <si>
    <t>Setup subscription specific manual forecasts</t>
  </si>
  <si>
    <t>subscriber/forecast/manual/subscription</t>
  </si>
  <si>
    <t>Set up subscription manual forecast</t>
  </si>
  <si>
    <t>Set up delivery manual forecast</t>
  </si>
  <si>
    <t>subscriber/forecast/manual/delivery</t>
  </si>
  <si>
    <t>business/provision/benefits</t>
  </si>
  <si>
    <t>Define benefit schemes</t>
  </si>
  <si>
    <t>MISSING</t>
  </si>
  <si>
    <t>Define payment scheme</t>
  </si>
  <si>
    <t>Simulate benefit scheme and validate for expected outcome</t>
  </si>
  <si>
    <t>Simulate defined payment scheme and validate for expected outcome</t>
  </si>
  <si>
    <t>payments/scheme</t>
  </si>
  <si>
    <t>Set opening price for product</t>
  </si>
  <si>
    <t>Assign opening offer price for each product</t>
  </si>
  <si>
    <t>pricing/openprice/{productId}</t>
  </si>
  <si>
    <t>Register Subscriber</t>
  </si>
  <si>
    <t>Register subscriber</t>
  </si>
  <si>
    <t>/subscriber</t>
  </si>
  <si>
    <t>Set subscriber crendentials</t>
  </si>
  <si>
    <t>subscriber/password/{subscriberId}</t>
  </si>
  <si>
    <t>Register Subscription</t>
  </si>
  <si>
    <t>Register subscription</t>
  </si>
  <si>
    <t>/subscription</t>
  </si>
  <si>
    <t>Add items to subscription</t>
  </si>
  <si>
    <t>subscription/additem/{subscriberId}</t>
  </si>
  <si>
    <t>Add shipping address</t>
  </si>
  <si>
    <t>Add billing address</t>
  </si>
  <si>
    <t>subscription/addshippingaddress/{subscriberId}</t>
  </si>
  <si>
    <t>subscription/addbillingaddress/{subscriberId}</t>
  </si>
  <si>
    <t>Add contact details</t>
  </si>
  <si>
    <t>subscription/addcontactdetails/{subscriberId}</t>
  </si>
  <si>
    <t>Select payment scheme</t>
  </si>
  <si>
    <t>subscription/selectpayment/{subscriberId}</t>
  </si>
  <si>
    <t>Confirm subscription</t>
  </si>
  <si>
    <t>subscription/confirmsubscription/{subscriberId}</t>
  </si>
  <si>
    <t>Make Payment</t>
  </si>
  <si>
    <t>Make payment</t>
  </si>
  <si>
    <t>/payments</t>
  </si>
  <si>
    <t>Delivery Dispatch</t>
  </si>
  <si>
    <t>Trigger Delivery Dispatch process(batch)</t>
  </si>
  <si>
    <t>batch/deliver/trigger</t>
  </si>
  <si>
    <t>Modify Subscription</t>
  </si>
  <si>
    <t>Add new item to subscription</t>
  </si>
  <si>
    <t>delivery/update/{subscriberId}/{subscriptionId}/{deliveryId}</t>
  </si>
  <si>
    <t>Colgate 300 gms</t>
  </si>
  <si>
    <t>product</t>
  </si>
  <si>
    <t>offer price</t>
  </si>
  <si>
    <t>type</t>
  </si>
  <si>
    <t>periodicity</t>
  </si>
  <si>
    <t>Price commited</t>
  </si>
  <si>
    <t>quantity</t>
  </si>
  <si>
    <t>20% advance, rest after 6, 9 delivery</t>
  </si>
  <si>
    <t>installments</t>
  </si>
  <si>
    <t>deliveries amount</t>
  </si>
  <si>
    <t>subscriber to a single product</t>
  </si>
  <si>
    <t>NA</t>
  </si>
  <si>
    <t>installment recvd</t>
  </si>
  <si>
    <t>amount received</t>
  </si>
  <si>
    <t>Add a new product</t>
  </si>
  <si>
    <t>Lux 200 gms</t>
  </si>
  <si>
    <t>Price Committed</t>
  </si>
  <si>
    <t>Total Pending</t>
  </si>
  <si>
    <t>payment made</t>
  </si>
  <si>
    <t>Total Subscription Amt.</t>
  </si>
  <si>
    <t>Make Payment second time</t>
  </si>
  <si>
    <t>Add a non committed product</t>
  </si>
  <si>
    <t>Jemini Refined Oil</t>
  </si>
  <si>
    <t>non committed</t>
  </si>
  <si>
    <t>Make payment thrid time</t>
  </si>
  <si>
    <t>Change price of non committed product</t>
  </si>
  <si>
    <t>Make payment for fourth time</t>
  </si>
  <si>
    <t>payment scheme</t>
  </si>
  <si>
    <t>Make delivery</t>
  </si>
  <si>
    <t>delivered</t>
  </si>
  <si>
    <t>Make advance payment first time</t>
  </si>
  <si>
    <t>already delivered</t>
  </si>
  <si>
    <t>could not be delivered, due to insufficient adv payment</t>
  </si>
  <si>
    <t xml:space="preserve"> delivered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</si>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</sst>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2" workbookViewId="0">
      <selection activeCell="A28" sqref="A28"/>
    </sheetView>
  </sheetViews>
  <sheetFormatPr defaultRowHeight="14.5" x14ac:dyDescent="0.35"/>
  <cols>
    <col min="1" max="1" width="38.08984375" bestFit="1" customWidth="1"/>
    <col min="2" max="2" width="40" bestFit="1" customWidth="1"/>
    <col min="7" max="7" width="47.6328125" bestFit="1" customWidth="1"/>
  </cols>
  <sheetData>
    <row r="1" spans="1:7" x14ac:dyDescent="0.35">
      <c r="G1" t="s">
        <v>3</v>
      </c>
    </row>
    <row r="2" spans="1:7" x14ac:dyDescent="0.35">
      <c r="A2" t="s">
        <v>0</v>
      </c>
    </row>
    <row r="3" spans="1:7" x14ac:dyDescent="0.35">
      <c r="B3" t="s">
        <v>1</v>
      </c>
      <c r="G3" s="1" t="s">
        <v>4</v>
      </c>
    </row>
    <row r="4" spans="1:7" x14ac:dyDescent="0.35">
      <c r="B4" t="s">
        <v>2</v>
      </c>
      <c r="G4" s="1" t="s">
        <v>5</v>
      </c>
    </row>
    <row r="5" spans="1:7" x14ac:dyDescent="0.35">
      <c r="A5" t="s">
        <v>9</v>
      </c>
      <c r="G5" s="1"/>
    </row>
    <row r="6" spans="1:7" x14ac:dyDescent="0.35">
      <c r="B6" t="s">
        <v>6</v>
      </c>
      <c r="G6" s="1" t="s">
        <v>7</v>
      </c>
    </row>
    <row r="7" spans="1:7" x14ac:dyDescent="0.35">
      <c r="B7" t="s">
        <v>8</v>
      </c>
      <c r="G7" s="1" t="s">
        <v>10</v>
      </c>
    </row>
    <row r="8" spans="1:7" x14ac:dyDescent="0.35">
      <c r="B8" t="s">
        <v>12</v>
      </c>
      <c r="G8" s="1" t="s">
        <v>11</v>
      </c>
    </row>
    <row r="9" spans="1:7" x14ac:dyDescent="0.35">
      <c r="A9" t="s">
        <v>13</v>
      </c>
      <c r="B9" t="s">
        <v>15</v>
      </c>
      <c r="G9" s="1" t="s">
        <v>14</v>
      </c>
    </row>
    <row r="10" spans="1:7" x14ac:dyDescent="0.35">
      <c r="B10" t="s">
        <v>16</v>
      </c>
      <c r="G10" s="1" t="s">
        <v>17</v>
      </c>
    </row>
    <row r="11" spans="1:7" x14ac:dyDescent="0.35">
      <c r="B11" t="s">
        <v>18</v>
      </c>
      <c r="G11" s="1" t="s">
        <v>19</v>
      </c>
    </row>
    <row r="12" spans="1:7" x14ac:dyDescent="0.35">
      <c r="B12" t="s">
        <v>21</v>
      </c>
      <c r="G12" s="1" t="s">
        <v>20</v>
      </c>
    </row>
    <row r="13" spans="1:7" x14ac:dyDescent="0.35">
      <c r="A13" t="s">
        <v>24</v>
      </c>
    </row>
    <row r="14" spans="1:7" x14ac:dyDescent="0.35">
      <c r="B14" t="s">
        <v>22</v>
      </c>
      <c r="G14" s="1" t="s">
        <v>23</v>
      </c>
    </row>
    <row r="15" spans="1:7" x14ac:dyDescent="0.35">
      <c r="B15" t="s">
        <v>26</v>
      </c>
      <c r="G15" s="1" t="s">
        <v>25</v>
      </c>
    </row>
    <row r="16" spans="1:7" x14ac:dyDescent="0.35">
      <c r="B16" t="s">
        <v>27</v>
      </c>
      <c r="G16" s="1" t="s">
        <v>28</v>
      </c>
    </row>
    <row r="17" spans="1:7" x14ac:dyDescent="0.35">
      <c r="A17" t="s">
        <v>30</v>
      </c>
    </row>
    <row r="18" spans="1:7" x14ac:dyDescent="0.35">
      <c r="B18" t="s">
        <v>30</v>
      </c>
      <c r="G18" s="1" t="s">
        <v>29</v>
      </c>
    </row>
    <row r="19" spans="1:7" x14ac:dyDescent="0.35">
      <c r="B19" t="s">
        <v>33</v>
      </c>
      <c r="G19" s="1" t="s">
        <v>31</v>
      </c>
    </row>
    <row r="20" spans="1:7" x14ac:dyDescent="0.35">
      <c r="A20" t="s">
        <v>32</v>
      </c>
    </row>
    <row r="21" spans="1:7" x14ac:dyDescent="0.35">
      <c r="B21" t="s">
        <v>32</v>
      </c>
      <c r="G21" s="1" t="s">
        <v>35</v>
      </c>
    </row>
    <row r="22" spans="1:7" x14ac:dyDescent="0.35">
      <c r="B22" t="s">
        <v>34</v>
      </c>
      <c r="G22" s="1" t="s">
        <v>31</v>
      </c>
    </row>
    <row r="23" spans="1:7" x14ac:dyDescent="0.35">
      <c r="A23" t="s">
        <v>36</v>
      </c>
    </row>
    <row r="24" spans="1:7" x14ac:dyDescent="0.35">
      <c r="B24" t="s">
        <v>37</v>
      </c>
      <c r="G24" s="1" t="s">
        <v>38</v>
      </c>
    </row>
    <row r="25" spans="1:7" x14ac:dyDescent="0.35">
      <c r="A25" t="s">
        <v>39</v>
      </c>
    </row>
    <row r="26" spans="1:7" x14ac:dyDescent="0.35">
      <c r="B26" t="s">
        <v>40</v>
      </c>
      <c r="G26" s="1" t="s">
        <v>41</v>
      </c>
    </row>
    <row r="27" spans="1:7" x14ac:dyDescent="0.35">
      <c r="B27" t="s">
        <v>42</v>
      </c>
      <c r="G27" s="1" t="s">
        <v>43</v>
      </c>
    </row>
    <row r="28" spans="1:7" x14ac:dyDescent="0.35">
      <c r="A28" t="s">
        <v>44</v>
      </c>
    </row>
    <row r="29" spans="1:7" x14ac:dyDescent="0.35">
      <c r="B29" t="s">
        <v>45</v>
      </c>
      <c r="G29" s="1" t="s">
        <v>46</v>
      </c>
    </row>
    <row r="30" spans="1:7" x14ac:dyDescent="0.35">
      <c r="B30" t="s">
        <v>47</v>
      </c>
      <c r="G30" s="1" t="s">
        <v>48</v>
      </c>
    </row>
    <row r="31" spans="1:7" x14ac:dyDescent="0.35">
      <c r="B31" t="s">
        <v>49</v>
      </c>
      <c r="G31" s="1" t="s">
        <v>51</v>
      </c>
    </row>
    <row r="32" spans="1:7" x14ac:dyDescent="0.35">
      <c r="B32" t="s">
        <v>50</v>
      </c>
      <c r="G32" s="1" t="s">
        <v>52</v>
      </c>
    </row>
    <row r="33" spans="1:7" x14ac:dyDescent="0.35">
      <c r="B33" t="s">
        <v>53</v>
      </c>
      <c r="G33" s="1" t="s">
        <v>54</v>
      </c>
    </row>
    <row r="34" spans="1:7" x14ac:dyDescent="0.35">
      <c r="B34" t="s">
        <v>55</v>
      </c>
      <c r="G34" s="1" t="s">
        <v>56</v>
      </c>
    </row>
    <row r="35" spans="1:7" x14ac:dyDescent="0.35">
      <c r="B35" t="s">
        <v>57</v>
      </c>
      <c r="G35" s="1" t="s">
        <v>58</v>
      </c>
    </row>
    <row r="37" spans="1:7" x14ac:dyDescent="0.35">
      <c r="A37" t="s">
        <v>59</v>
      </c>
    </row>
    <row r="38" spans="1:7" x14ac:dyDescent="0.35">
      <c r="B38" t="s">
        <v>60</v>
      </c>
      <c r="G38" s="1" t="s">
        <v>61</v>
      </c>
    </row>
    <row r="39" spans="1:7" x14ac:dyDescent="0.35">
      <c r="A39" t="s">
        <v>62</v>
      </c>
    </row>
    <row r="40" spans="1:7" x14ac:dyDescent="0.35">
      <c r="B40" t="s">
        <v>63</v>
      </c>
      <c r="G40" s="1" t="s">
        <v>64</v>
      </c>
    </row>
    <row r="42" spans="1:7" x14ac:dyDescent="0.35">
      <c r="A42" t="s">
        <v>65</v>
      </c>
    </row>
    <row r="43" spans="1:7" x14ac:dyDescent="0.35">
      <c r="B43" t="s">
        <v>66</v>
      </c>
      <c r="G43" s="1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7"/>
  <sheetViews>
    <sheetView tabSelected="1" zoomScale="80" zoomScaleNormal="80" workbookViewId="0">
      <pane ySplit="2" topLeftCell="A81" activePane="bottomLeft" state="frozen"/>
      <selection activeCell="B1" sqref="B1"/>
      <selection pane="bottomLeft" activeCell="O149" sqref="O149"/>
    </sheetView>
  </sheetViews>
  <sheetFormatPr defaultColWidth="9.81640625" defaultRowHeight="14.5" x14ac:dyDescent="0.35"/>
  <cols>
    <col min="1" max="1" width="11.08984375" style="2" customWidth="1"/>
    <col min="2" max="3" width="9.81640625" style="2"/>
    <col min="4" max="4" width="7.81640625" style="2" bestFit="1" customWidth="1"/>
    <col min="5" max="14" width="9.81640625" style="2"/>
    <col min="15" max="15" width="15.36328125" style="2" bestFit="1" customWidth="1"/>
    <col min="16" max="16384" width="9.81640625" style="2"/>
  </cols>
  <sheetData>
    <row r="2" spans="1:14" ht="43.5" x14ac:dyDescent="0.35">
      <c r="A2" s="2" t="s">
        <v>44</v>
      </c>
      <c r="B2" s="2" t="s">
        <v>69</v>
      </c>
      <c r="C2" s="2" t="s">
        <v>71</v>
      </c>
      <c r="D2" s="2" t="s">
        <v>74</v>
      </c>
      <c r="E2" s="2" t="s">
        <v>95</v>
      </c>
      <c r="F2" s="2" t="s">
        <v>70</v>
      </c>
      <c r="G2" s="2" t="s">
        <v>72</v>
      </c>
      <c r="H2" s="2" t="s">
        <v>87</v>
      </c>
      <c r="I2" s="2" t="s">
        <v>85</v>
      </c>
      <c r="J2" s="2" t="s">
        <v>86</v>
      </c>
      <c r="K2" s="2" t="s">
        <v>76</v>
      </c>
      <c r="L2" s="2" t="s">
        <v>80</v>
      </c>
      <c r="M2" s="2" t="s">
        <v>77</v>
      </c>
      <c r="N2" s="2" t="s">
        <v>81</v>
      </c>
    </row>
    <row r="3" spans="1:14" ht="72.5" x14ac:dyDescent="0.35">
      <c r="A3" s="2" t="s">
        <v>78</v>
      </c>
      <c r="B3" s="2" t="s">
        <v>68</v>
      </c>
      <c r="C3" s="2" t="s">
        <v>73</v>
      </c>
      <c r="D3" s="2">
        <v>1</v>
      </c>
      <c r="E3" s="2" t="s">
        <v>75</v>
      </c>
      <c r="F3" s="2">
        <v>230</v>
      </c>
      <c r="G3" s="2">
        <v>12</v>
      </c>
      <c r="H3" s="2">
        <f>F3*G3</f>
        <v>2760</v>
      </c>
      <c r="I3" s="2">
        <f>F3*G3</f>
        <v>2760</v>
      </c>
      <c r="J3" s="2">
        <v>0</v>
      </c>
      <c r="K3" s="2">
        <f>0.2*I3</f>
        <v>552</v>
      </c>
      <c r="L3" s="2">
        <v>0</v>
      </c>
      <c r="M3" s="2">
        <v>230</v>
      </c>
      <c r="N3" s="2">
        <v>0</v>
      </c>
    </row>
    <row r="4" spans="1:14" x14ac:dyDescent="0.35">
      <c r="K4" s="2">
        <f>(I3-K3)/2</f>
        <v>1104</v>
      </c>
      <c r="L4" s="2">
        <v>0</v>
      </c>
      <c r="M4" s="2">
        <v>230</v>
      </c>
      <c r="N4" s="2">
        <v>0</v>
      </c>
    </row>
    <row r="5" spans="1:14" x14ac:dyDescent="0.35">
      <c r="K5" s="2">
        <f>(I3-K3)/2</f>
        <v>1104</v>
      </c>
      <c r="L5" s="2">
        <v>0</v>
      </c>
      <c r="M5" s="2">
        <v>230</v>
      </c>
      <c r="N5" s="2">
        <v>0</v>
      </c>
    </row>
    <row r="6" spans="1:14" x14ac:dyDescent="0.35">
      <c r="M6" s="2">
        <v>230</v>
      </c>
      <c r="N6" s="2">
        <v>0</v>
      </c>
    </row>
    <row r="7" spans="1:14" x14ac:dyDescent="0.35">
      <c r="M7" s="2">
        <v>230</v>
      </c>
      <c r="N7" s="2">
        <v>0</v>
      </c>
    </row>
    <row r="8" spans="1:14" x14ac:dyDescent="0.35">
      <c r="M8" s="2">
        <v>230</v>
      </c>
      <c r="N8" s="2">
        <v>0</v>
      </c>
    </row>
    <row r="9" spans="1:14" x14ac:dyDescent="0.35">
      <c r="M9" s="2">
        <v>230</v>
      </c>
      <c r="N9" s="2">
        <v>0</v>
      </c>
    </row>
    <row r="10" spans="1:14" x14ac:dyDescent="0.35">
      <c r="M10" s="2">
        <v>230</v>
      </c>
      <c r="N10" s="2">
        <v>0</v>
      </c>
    </row>
    <row r="11" spans="1:14" x14ac:dyDescent="0.35">
      <c r="M11" s="2">
        <v>230</v>
      </c>
      <c r="N11" s="2">
        <v>0</v>
      </c>
    </row>
    <row r="12" spans="1:14" x14ac:dyDescent="0.35">
      <c r="M12" s="2">
        <v>230</v>
      </c>
      <c r="N12" s="2">
        <v>0</v>
      </c>
    </row>
    <row r="13" spans="1:14" x14ac:dyDescent="0.35">
      <c r="M13" s="2">
        <v>230</v>
      </c>
      <c r="N13" s="2">
        <v>0</v>
      </c>
    </row>
    <row r="14" spans="1:14" x14ac:dyDescent="0.35">
      <c r="M14" s="2">
        <v>230</v>
      </c>
      <c r="N14" s="2">
        <v>0</v>
      </c>
    </row>
    <row r="16" spans="1:14" ht="58" x14ac:dyDescent="0.35">
      <c r="A16" s="2" t="s">
        <v>98</v>
      </c>
      <c r="B16" s="2" t="s">
        <v>79</v>
      </c>
      <c r="C16" s="2" t="s">
        <v>79</v>
      </c>
      <c r="H16" s="2">
        <v>2760</v>
      </c>
      <c r="I16" s="2">
        <f>I3-K16</f>
        <v>2208</v>
      </c>
      <c r="J16" s="2">
        <v>552</v>
      </c>
      <c r="K16" s="2">
        <v>552</v>
      </c>
      <c r="L16" s="2">
        <v>552</v>
      </c>
      <c r="M16" s="2">
        <v>230</v>
      </c>
      <c r="N16" s="2">
        <v>230</v>
      </c>
    </row>
    <row r="17" spans="1:15" x14ac:dyDescent="0.35">
      <c r="K17" s="2">
        <v>1104</v>
      </c>
      <c r="L17" s="2">
        <v>0</v>
      </c>
      <c r="M17" s="2">
        <v>230</v>
      </c>
      <c r="N17" s="2">
        <v>230</v>
      </c>
    </row>
    <row r="18" spans="1:15" x14ac:dyDescent="0.35">
      <c r="K18" s="2">
        <v>1104</v>
      </c>
      <c r="L18" s="2">
        <v>0</v>
      </c>
      <c r="M18" s="2">
        <v>230</v>
      </c>
      <c r="N18" s="2">
        <v>92</v>
      </c>
    </row>
    <row r="19" spans="1:15" x14ac:dyDescent="0.35">
      <c r="M19" s="2">
        <v>230</v>
      </c>
      <c r="N19" s="2">
        <v>0</v>
      </c>
    </row>
    <row r="20" spans="1:15" x14ac:dyDescent="0.35">
      <c r="M20" s="2">
        <v>230</v>
      </c>
      <c r="N20" s="2">
        <v>0</v>
      </c>
    </row>
    <row r="21" spans="1:15" x14ac:dyDescent="0.35">
      <c r="M21" s="2">
        <v>230</v>
      </c>
      <c r="N21" s="2">
        <v>0</v>
      </c>
    </row>
    <row r="22" spans="1:15" x14ac:dyDescent="0.35">
      <c r="M22" s="2">
        <v>230</v>
      </c>
      <c r="N22" s="2">
        <v>0</v>
      </c>
    </row>
    <row r="23" spans="1:15" x14ac:dyDescent="0.35">
      <c r="M23" s="2">
        <v>230</v>
      </c>
      <c r="N23" s="2">
        <v>0</v>
      </c>
    </row>
    <row r="24" spans="1:15" x14ac:dyDescent="0.35">
      <c r="M24" s="2">
        <v>230</v>
      </c>
      <c r="N24" s="2">
        <v>0</v>
      </c>
    </row>
    <row r="25" spans="1:15" x14ac:dyDescent="0.35">
      <c r="M25" s="2">
        <v>230</v>
      </c>
      <c r="N25" s="2">
        <v>0</v>
      </c>
    </row>
    <row r="26" spans="1:15" x14ac:dyDescent="0.35">
      <c r="M26" s="2">
        <v>230</v>
      </c>
      <c r="N26" s="2">
        <v>0</v>
      </c>
    </row>
    <row r="27" spans="1:15" x14ac:dyDescent="0.35">
      <c r="M27" s="2">
        <v>230</v>
      </c>
      <c r="N27" s="2">
        <v>0</v>
      </c>
    </row>
    <row r="29" spans="1:15" ht="29" x14ac:dyDescent="0.35">
      <c r="A29" s="2" t="s">
        <v>96</v>
      </c>
      <c r="H29" s="2">
        <v>2760</v>
      </c>
      <c r="I29" s="2">
        <v>2208</v>
      </c>
      <c r="J29" s="2">
        <v>552</v>
      </c>
      <c r="K29" s="2">
        <v>552</v>
      </c>
      <c r="L29" s="2">
        <v>552</v>
      </c>
      <c r="M29" s="2">
        <v>230</v>
      </c>
      <c r="N29" s="2">
        <v>230</v>
      </c>
      <c r="O29" s="2" t="s">
        <v>97</v>
      </c>
    </row>
    <row r="30" spans="1:15" x14ac:dyDescent="0.35">
      <c r="K30" s="2">
        <v>1104</v>
      </c>
      <c r="L30" s="2">
        <v>0</v>
      </c>
      <c r="M30" s="2">
        <v>230</v>
      </c>
      <c r="N30" s="2">
        <v>230</v>
      </c>
    </row>
    <row r="31" spans="1:15" x14ac:dyDescent="0.35">
      <c r="K31" s="2">
        <v>1104</v>
      </c>
      <c r="L31" s="2">
        <v>0</v>
      </c>
      <c r="M31" s="2">
        <v>230</v>
      </c>
      <c r="N31" s="2">
        <v>92</v>
      </c>
    </row>
    <row r="32" spans="1:15" x14ac:dyDescent="0.35">
      <c r="M32" s="2">
        <v>230</v>
      </c>
      <c r="N32" s="2">
        <v>0</v>
      </c>
    </row>
    <row r="33" spans="1:14" x14ac:dyDescent="0.35">
      <c r="M33" s="2">
        <v>230</v>
      </c>
      <c r="N33" s="2">
        <v>0</v>
      </c>
    </row>
    <row r="34" spans="1:14" x14ac:dyDescent="0.35">
      <c r="M34" s="2">
        <v>230</v>
      </c>
      <c r="N34" s="2">
        <v>0</v>
      </c>
    </row>
    <row r="35" spans="1:14" x14ac:dyDescent="0.35">
      <c r="M35" s="2">
        <v>230</v>
      </c>
      <c r="N35" s="2">
        <v>0</v>
      </c>
    </row>
    <row r="36" spans="1:14" x14ac:dyDescent="0.35">
      <c r="M36" s="2">
        <v>230</v>
      </c>
      <c r="N36" s="2">
        <v>0</v>
      </c>
    </row>
    <row r="37" spans="1:14" x14ac:dyDescent="0.35">
      <c r="M37" s="2">
        <v>230</v>
      </c>
      <c r="N37" s="2">
        <v>0</v>
      </c>
    </row>
    <row r="38" spans="1:14" x14ac:dyDescent="0.35">
      <c r="M38" s="2">
        <v>230</v>
      </c>
      <c r="N38" s="2">
        <v>0</v>
      </c>
    </row>
    <row r="39" spans="1:14" x14ac:dyDescent="0.35">
      <c r="M39" s="2">
        <v>230</v>
      </c>
      <c r="N39" s="2">
        <v>0</v>
      </c>
    </row>
    <row r="40" spans="1:14" x14ac:dyDescent="0.35">
      <c r="M40" s="2">
        <v>230</v>
      </c>
      <c r="N40" s="2">
        <v>0</v>
      </c>
    </row>
    <row r="42" spans="1:14" ht="43.5" x14ac:dyDescent="0.35">
      <c r="A42" s="2" t="s">
        <v>82</v>
      </c>
      <c r="B42" s="2" t="s">
        <v>83</v>
      </c>
      <c r="C42" s="2" t="s">
        <v>84</v>
      </c>
      <c r="D42" s="2">
        <v>1</v>
      </c>
      <c r="F42" s="2">
        <v>70</v>
      </c>
      <c r="G42" s="2">
        <v>11</v>
      </c>
      <c r="H42" s="2">
        <f>(F42*G42)+H16</f>
        <v>3530</v>
      </c>
      <c r="I42" s="2">
        <f>(F42*G42) +I16</f>
        <v>2978</v>
      </c>
      <c r="J42" s="2">
        <v>0</v>
      </c>
      <c r="K42" s="2">
        <f>0.2*H42</f>
        <v>706</v>
      </c>
      <c r="L42" s="2">
        <v>552</v>
      </c>
      <c r="M42" s="2">
        <v>230</v>
      </c>
      <c r="N42" s="2">
        <v>230</v>
      </c>
    </row>
    <row r="43" spans="1:14" x14ac:dyDescent="0.35">
      <c r="K43" s="2">
        <f>(H42-K42)/2</f>
        <v>1412</v>
      </c>
      <c r="L43" s="2">
        <v>0</v>
      </c>
      <c r="M43" s="2">
        <v>300</v>
      </c>
      <c r="N43" s="2">
        <v>300</v>
      </c>
    </row>
    <row r="44" spans="1:14" x14ac:dyDescent="0.35">
      <c r="K44" s="2">
        <f>(H42-K42)/2</f>
        <v>1412</v>
      </c>
      <c r="L44" s="2">
        <v>0</v>
      </c>
      <c r="M44" s="2">
        <v>300</v>
      </c>
      <c r="N44" s="2">
        <v>22</v>
      </c>
    </row>
    <row r="45" spans="1:14" x14ac:dyDescent="0.35">
      <c r="M45" s="2">
        <v>300</v>
      </c>
      <c r="N45" s="2">
        <v>0</v>
      </c>
    </row>
    <row r="46" spans="1:14" x14ac:dyDescent="0.35">
      <c r="M46" s="2">
        <v>300</v>
      </c>
      <c r="N46" s="2">
        <v>0</v>
      </c>
    </row>
    <row r="47" spans="1:14" x14ac:dyDescent="0.35">
      <c r="M47" s="2">
        <v>300</v>
      </c>
      <c r="N47" s="2">
        <v>0</v>
      </c>
    </row>
    <row r="48" spans="1:14" x14ac:dyDescent="0.35">
      <c r="M48" s="2">
        <v>300</v>
      </c>
      <c r="N48" s="2">
        <v>0</v>
      </c>
    </row>
    <row r="49" spans="1:14" x14ac:dyDescent="0.35">
      <c r="M49" s="2">
        <v>300</v>
      </c>
      <c r="N49" s="2">
        <v>0</v>
      </c>
    </row>
    <row r="50" spans="1:14" x14ac:dyDescent="0.35">
      <c r="M50" s="2">
        <v>300</v>
      </c>
      <c r="N50" s="2">
        <v>0</v>
      </c>
    </row>
    <row r="51" spans="1:14" x14ac:dyDescent="0.35">
      <c r="M51" s="2">
        <v>300</v>
      </c>
      <c r="N51" s="2">
        <v>0</v>
      </c>
    </row>
    <row r="52" spans="1:14" x14ac:dyDescent="0.35">
      <c r="M52" s="2">
        <v>300</v>
      </c>
      <c r="N52" s="2">
        <v>0</v>
      </c>
    </row>
    <row r="53" spans="1:14" x14ac:dyDescent="0.35">
      <c r="M53" s="2">
        <v>300</v>
      </c>
      <c r="N53" s="2">
        <v>0</v>
      </c>
    </row>
    <row r="55" spans="1:14" ht="43.5" x14ac:dyDescent="0.35">
      <c r="A55" s="2" t="s">
        <v>88</v>
      </c>
      <c r="H55" s="2">
        <v>3530</v>
      </c>
      <c r="I55" s="2">
        <f>H55-L55</f>
        <v>2824</v>
      </c>
      <c r="J55" s="2">
        <v>154</v>
      </c>
      <c r="K55" s="2">
        <f>0.2*H55</f>
        <v>706</v>
      </c>
      <c r="L55" s="2">
        <f>L42+J55</f>
        <v>706</v>
      </c>
      <c r="M55" s="2">
        <v>230</v>
      </c>
      <c r="N55" s="2">
        <v>230</v>
      </c>
    </row>
    <row r="56" spans="1:14" x14ac:dyDescent="0.35">
      <c r="K56" s="2">
        <f>(H55-K55)/2</f>
        <v>1412</v>
      </c>
      <c r="M56" s="2">
        <v>300</v>
      </c>
      <c r="N56" s="2">
        <v>300</v>
      </c>
    </row>
    <row r="57" spans="1:14" x14ac:dyDescent="0.35">
      <c r="K57" s="2">
        <f>(H55-K55)/2</f>
        <v>1412</v>
      </c>
      <c r="M57" s="2">
        <v>300</v>
      </c>
      <c r="N57" s="2">
        <v>176</v>
      </c>
    </row>
    <row r="58" spans="1:14" x14ac:dyDescent="0.35">
      <c r="M58" s="2">
        <v>300</v>
      </c>
      <c r="N58" s="2">
        <v>0</v>
      </c>
    </row>
    <row r="59" spans="1:14" x14ac:dyDescent="0.35">
      <c r="M59" s="2">
        <v>300</v>
      </c>
      <c r="N59" s="2">
        <v>0</v>
      </c>
    </row>
    <row r="60" spans="1:14" x14ac:dyDescent="0.35">
      <c r="M60" s="2">
        <v>300</v>
      </c>
      <c r="N60" s="2">
        <v>0</v>
      </c>
    </row>
    <row r="61" spans="1:14" x14ac:dyDescent="0.35">
      <c r="M61" s="2">
        <v>300</v>
      </c>
      <c r="N61" s="2">
        <v>0</v>
      </c>
    </row>
    <row r="62" spans="1:14" x14ac:dyDescent="0.35">
      <c r="M62" s="2">
        <v>300</v>
      </c>
      <c r="N62" s="2">
        <v>0</v>
      </c>
    </row>
    <row r="63" spans="1:14" x14ac:dyDescent="0.35">
      <c r="M63" s="2">
        <v>300</v>
      </c>
      <c r="N63" s="2">
        <v>0</v>
      </c>
    </row>
    <row r="64" spans="1:14" x14ac:dyDescent="0.35">
      <c r="M64" s="2">
        <v>300</v>
      </c>
      <c r="N64" s="2">
        <v>0</v>
      </c>
    </row>
    <row r="65" spans="1:15" x14ac:dyDescent="0.35">
      <c r="M65" s="2">
        <v>300</v>
      </c>
      <c r="N65" s="2">
        <v>0</v>
      </c>
    </row>
    <row r="66" spans="1:15" x14ac:dyDescent="0.35">
      <c r="M66" s="2">
        <v>300</v>
      </c>
      <c r="N66" s="2">
        <v>0</v>
      </c>
    </row>
    <row r="68" spans="1:15" ht="29" x14ac:dyDescent="0.35">
      <c r="A68" s="2" t="s">
        <v>96</v>
      </c>
      <c r="H68" s="2">
        <v>3530</v>
      </c>
      <c r="I68" s="2">
        <f>H68-L68</f>
        <v>2670</v>
      </c>
      <c r="J68" s="2">
        <v>154</v>
      </c>
      <c r="K68" s="2">
        <f>0.2*H68</f>
        <v>706</v>
      </c>
      <c r="L68" s="2">
        <f>L55+J68</f>
        <v>860</v>
      </c>
      <c r="M68" s="2">
        <v>230</v>
      </c>
      <c r="N68" s="2">
        <v>230</v>
      </c>
      <c r="O68" s="2" t="s">
        <v>99</v>
      </c>
    </row>
    <row r="69" spans="1:15" x14ac:dyDescent="0.35">
      <c r="K69" s="2">
        <f>(H68-K68)/2</f>
        <v>1412</v>
      </c>
      <c r="M69" s="2">
        <v>300</v>
      </c>
      <c r="N69" s="2">
        <v>300</v>
      </c>
      <c r="O69" s="2" t="s">
        <v>97</v>
      </c>
    </row>
    <row r="70" spans="1:15" x14ac:dyDescent="0.35">
      <c r="K70" s="2">
        <f>(H68-K68)/2</f>
        <v>1412</v>
      </c>
      <c r="M70" s="2">
        <v>300</v>
      </c>
      <c r="N70" s="2">
        <v>176</v>
      </c>
    </row>
    <row r="71" spans="1:15" x14ac:dyDescent="0.35">
      <c r="M71" s="2">
        <v>300</v>
      </c>
      <c r="N71" s="2">
        <v>0</v>
      </c>
    </row>
    <row r="72" spans="1:15" x14ac:dyDescent="0.35">
      <c r="M72" s="2">
        <v>300</v>
      </c>
      <c r="N72" s="2">
        <v>0</v>
      </c>
    </row>
    <row r="73" spans="1:15" x14ac:dyDescent="0.35">
      <c r="M73" s="2">
        <v>300</v>
      </c>
      <c r="N73" s="2">
        <v>0</v>
      </c>
    </row>
    <row r="74" spans="1:15" x14ac:dyDescent="0.35">
      <c r="M74" s="2">
        <v>300</v>
      </c>
      <c r="N74" s="2">
        <v>0</v>
      </c>
    </row>
    <row r="75" spans="1:15" x14ac:dyDescent="0.35">
      <c r="M75" s="2">
        <v>300</v>
      </c>
      <c r="N75" s="2">
        <v>0</v>
      </c>
    </row>
    <row r="76" spans="1:15" x14ac:dyDescent="0.35">
      <c r="M76" s="2">
        <v>300</v>
      </c>
      <c r="N76" s="2">
        <v>0</v>
      </c>
    </row>
    <row r="77" spans="1:15" x14ac:dyDescent="0.35">
      <c r="M77" s="2">
        <v>300</v>
      </c>
      <c r="N77" s="2">
        <v>0</v>
      </c>
    </row>
    <row r="78" spans="1:15" x14ac:dyDescent="0.35">
      <c r="M78" s="2">
        <v>300</v>
      </c>
      <c r="N78" s="2">
        <v>0</v>
      </c>
    </row>
    <row r="79" spans="1:15" x14ac:dyDescent="0.35">
      <c r="M79" s="2">
        <v>300</v>
      </c>
      <c r="N79" s="2">
        <v>0</v>
      </c>
    </row>
    <row r="81" spans="1:14" ht="43.5" x14ac:dyDescent="0.35">
      <c r="A81" s="2" t="s">
        <v>89</v>
      </c>
      <c r="B81" s="2" t="s">
        <v>90</v>
      </c>
      <c r="C81" s="2" t="s">
        <v>91</v>
      </c>
      <c r="D81" s="2">
        <v>1</v>
      </c>
      <c r="F81" s="2">
        <v>140</v>
      </c>
      <c r="G81" s="2">
        <v>10</v>
      </c>
      <c r="H81" s="2">
        <f>(F81*G81)+H55</f>
        <v>4930</v>
      </c>
      <c r="I81" s="2">
        <f>(F81*G81)+I55</f>
        <v>4224</v>
      </c>
      <c r="J81" s="2">
        <v>0</v>
      </c>
      <c r="K81" s="2">
        <f>0.2*H81</f>
        <v>986</v>
      </c>
      <c r="L81" s="2">
        <v>706</v>
      </c>
      <c r="M81" s="2">
        <v>230</v>
      </c>
      <c r="N81" s="2">
        <v>230</v>
      </c>
    </row>
    <row r="82" spans="1:14" x14ac:dyDescent="0.35">
      <c r="K82" s="2">
        <f>(H81-K81)/2</f>
        <v>1972</v>
      </c>
      <c r="M82" s="2">
        <v>300</v>
      </c>
      <c r="N82" s="2">
        <v>300</v>
      </c>
    </row>
    <row r="83" spans="1:14" x14ac:dyDescent="0.35">
      <c r="K83" s="2">
        <f>(H81-K81)/2</f>
        <v>1972</v>
      </c>
      <c r="M83" s="2">
        <v>440</v>
      </c>
      <c r="N83" s="2">
        <v>176</v>
      </c>
    </row>
    <row r="84" spans="1:14" x14ac:dyDescent="0.35">
      <c r="M84" s="2">
        <v>440</v>
      </c>
      <c r="N84" s="2">
        <v>0</v>
      </c>
    </row>
    <row r="85" spans="1:14" x14ac:dyDescent="0.35">
      <c r="M85" s="2">
        <v>440</v>
      </c>
      <c r="N85" s="2">
        <v>0</v>
      </c>
    </row>
    <row r="86" spans="1:14" x14ac:dyDescent="0.35">
      <c r="M86" s="2">
        <v>440</v>
      </c>
      <c r="N86" s="2">
        <v>0</v>
      </c>
    </row>
    <row r="87" spans="1:14" x14ac:dyDescent="0.35">
      <c r="M87" s="2">
        <v>440</v>
      </c>
      <c r="N87" s="2">
        <v>0</v>
      </c>
    </row>
    <row r="88" spans="1:14" x14ac:dyDescent="0.35">
      <c r="M88" s="2">
        <v>440</v>
      </c>
      <c r="N88" s="2">
        <v>0</v>
      </c>
    </row>
    <row r="89" spans="1:14" x14ac:dyDescent="0.35">
      <c r="M89" s="2">
        <v>440</v>
      </c>
      <c r="N89" s="2">
        <v>0</v>
      </c>
    </row>
    <row r="90" spans="1:14" x14ac:dyDescent="0.35">
      <c r="M90" s="2">
        <v>440</v>
      </c>
      <c r="N90" s="2">
        <v>0</v>
      </c>
    </row>
    <row r="91" spans="1:14" x14ac:dyDescent="0.35">
      <c r="M91" s="2">
        <v>440</v>
      </c>
      <c r="N91" s="2">
        <v>0</v>
      </c>
    </row>
    <row r="92" spans="1:14" x14ac:dyDescent="0.35">
      <c r="M92" s="2">
        <v>440</v>
      </c>
      <c r="N92" s="2">
        <v>0</v>
      </c>
    </row>
    <row r="94" spans="1:14" ht="43.5" x14ac:dyDescent="0.35">
      <c r="A94" s="2" t="s">
        <v>92</v>
      </c>
      <c r="H94" s="2">
        <v>4930</v>
      </c>
      <c r="I94" s="2">
        <f>H94-L94</f>
        <v>4024</v>
      </c>
      <c r="J94" s="2">
        <v>200</v>
      </c>
      <c r="K94" s="2">
        <v>986</v>
      </c>
      <c r="L94" s="2">
        <f>L81+J94</f>
        <v>906</v>
      </c>
      <c r="M94" s="2">
        <v>230</v>
      </c>
      <c r="N94" s="2">
        <v>230</v>
      </c>
    </row>
    <row r="95" spans="1:14" x14ac:dyDescent="0.35">
      <c r="K95" s="2">
        <v>1972</v>
      </c>
      <c r="M95" s="2">
        <v>300</v>
      </c>
      <c r="N95" s="2">
        <v>300</v>
      </c>
    </row>
    <row r="96" spans="1:14" x14ac:dyDescent="0.35">
      <c r="K96" s="2">
        <v>1972</v>
      </c>
      <c r="M96" s="2">
        <v>440</v>
      </c>
      <c r="N96" s="2">
        <v>376</v>
      </c>
    </row>
    <row r="97" spans="1:15" x14ac:dyDescent="0.35">
      <c r="M97" s="2">
        <v>440</v>
      </c>
      <c r="N97" s="2">
        <v>0</v>
      </c>
    </row>
    <row r="98" spans="1:15" x14ac:dyDescent="0.35">
      <c r="M98" s="2">
        <v>440</v>
      </c>
      <c r="N98" s="2">
        <v>0</v>
      </c>
    </row>
    <row r="99" spans="1:15" x14ac:dyDescent="0.35">
      <c r="M99" s="2">
        <v>440</v>
      </c>
      <c r="N99" s="2">
        <v>0</v>
      </c>
    </row>
    <row r="100" spans="1:15" x14ac:dyDescent="0.35">
      <c r="M100" s="2">
        <v>440</v>
      </c>
      <c r="N100" s="2">
        <v>0</v>
      </c>
    </row>
    <row r="101" spans="1:15" x14ac:dyDescent="0.35">
      <c r="M101" s="2">
        <v>440</v>
      </c>
      <c r="N101" s="2">
        <v>0</v>
      </c>
    </row>
    <row r="102" spans="1:15" x14ac:dyDescent="0.35">
      <c r="M102" s="2">
        <v>440</v>
      </c>
      <c r="N102" s="2">
        <v>0</v>
      </c>
    </row>
    <row r="103" spans="1:15" x14ac:dyDescent="0.35">
      <c r="M103" s="2">
        <v>440</v>
      </c>
      <c r="N103" s="2">
        <v>0</v>
      </c>
    </row>
    <row r="104" spans="1:15" x14ac:dyDescent="0.35">
      <c r="M104" s="2">
        <v>440</v>
      </c>
      <c r="N104" s="2">
        <v>0</v>
      </c>
    </row>
    <row r="105" spans="1:15" x14ac:dyDescent="0.35">
      <c r="M105" s="2">
        <v>440</v>
      </c>
      <c r="N105" s="2">
        <v>0</v>
      </c>
    </row>
    <row r="107" spans="1:15" ht="29" x14ac:dyDescent="0.35">
      <c r="A107" s="2" t="s">
        <v>96</v>
      </c>
      <c r="H107" s="2">
        <v>4930</v>
      </c>
      <c r="I107" s="2">
        <v>4024</v>
      </c>
      <c r="J107" s="2">
        <v>200</v>
      </c>
      <c r="K107" s="2">
        <v>986</v>
      </c>
      <c r="L107" s="2">
        <v>906</v>
      </c>
      <c r="M107" s="2">
        <v>230</v>
      </c>
      <c r="N107" s="2">
        <v>230</v>
      </c>
      <c r="O107" s="2" t="s">
        <v>99</v>
      </c>
    </row>
    <row r="108" spans="1:15" x14ac:dyDescent="0.35">
      <c r="K108" s="2">
        <v>1972</v>
      </c>
      <c r="M108" s="2">
        <v>300</v>
      </c>
      <c r="N108" s="2">
        <v>300</v>
      </c>
      <c r="O108" s="2" t="s">
        <v>99</v>
      </c>
    </row>
    <row r="109" spans="1:15" ht="58" x14ac:dyDescent="0.35">
      <c r="K109" s="2">
        <v>1972</v>
      </c>
      <c r="M109" s="2">
        <v>440</v>
      </c>
      <c r="N109" s="2">
        <v>376</v>
      </c>
      <c r="O109" s="2" t="s">
        <v>100</v>
      </c>
    </row>
    <row r="110" spans="1:15" x14ac:dyDescent="0.35">
      <c r="M110" s="2">
        <v>440</v>
      </c>
      <c r="N110" s="2">
        <v>0</v>
      </c>
    </row>
    <row r="111" spans="1:15" x14ac:dyDescent="0.35">
      <c r="M111" s="2">
        <v>440</v>
      </c>
      <c r="N111" s="2">
        <v>0</v>
      </c>
    </row>
    <row r="112" spans="1:15" x14ac:dyDescent="0.35">
      <c r="M112" s="2">
        <v>440</v>
      </c>
      <c r="N112" s="2">
        <v>0</v>
      </c>
    </row>
    <row r="113" spans="1:14" x14ac:dyDescent="0.35">
      <c r="M113" s="2">
        <v>440</v>
      </c>
      <c r="N113" s="2">
        <v>0</v>
      </c>
    </row>
    <row r="114" spans="1:14" x14ac:dyDescent="0.35">
      <c r="M114" s="2">
        <v>440</v>
      </c>
      <c r="N114" s="2">
        <v>0</v>
      </c>
    </row>
    <row r="115" spans="1:14" x14ac:dyDescent="0.35">
      <c r="M115" s="2">
        <v>440</v>
      </c>
      <c r="N115" s="2">
        <v>0</v>
      </c>
    </row>
    <row r="116" spans="1:14" x14ac:dyDescent="0.35">
      <c r="M116" s="2">
        <v>440</v>
      </c>
      <c r="N116" s="2">
        <v>0</v>
      </c>
    </row>
    <row r="117" spans="1:14" x14ac:dyDescent="0.35">
      <c r="M117" s="2">
        <v>440</v>
      </c>
      <c r="N117" s="2">
        <v>0</v>
      </c>
    </row>
    <row r="118" spans="1:14" x14ac:dyDescent="0.35">
      <c r="M118" s="2">
        <v>440</v>
      </c>
      <c r="N118" s="2">
        <v>0</v>
      </c>
    </row>
    <row r="120" spans="1:14" ht="58" x14ac:dyDescent="0.35">
      <c r="A120" s="2" t="s">
        <v>93</v>
      </c>
      <c r="B120" s="2" t="s">
        <v>90</v>
      </c>
      <c r="C120" s="2" t="s">
        <v>91</v>
      </c>
      <c r="D120" s="2">
        <v>1</v>
      </c>
      <c r="F120" s="2">
        <v>150</v>
      </c>
      <c r="G120" s="2">
        <v>10</v>
      </c>
      <c r="H120" s="2">
        <f>(F120*G120)+H55</f>
        <v>5030</v>
      </c>
      <c r="I120" s="2">
        <f>H120-L120</f>
        <v>4124</v>
      </c>
      <c r="K120" s="2">
        <f>0.2*H120</f>
        <v>1006</v>
      </c>
      <c r="L120" s="2">
        <f>L94+J120</f>
        <v>906</v>
      </c>
      <c r="M120" s="2">
        <v>230</v>
      </c>
      <c r="N120" s="2">
        <v>230</v>
      </c>
    </row>
    <row r="121" spans="1:14" x14ac:dyDescent="0.35">
      <c r="K121" s="2">
        <f>(H120-K120)/2</f>
        <v>2012</v>
      </c>
      <c r="M121" s="2">
        <v>300</v>
      </c>
      <c r="N121" s="2">
        <v>300</v>
      </c>
    </row>
    <row r="122" spans="1:14" x14ac:dyDescent="0.35">
      <c r="K122" s="2">
        <f>(H120-K120)/2</f>
        <v>2012</v>
      </c>
      <c r="M122" s="2">
        <v>450</v>
      </c>
      <c r="N122" s="2">
        <v>376</v>
      </c>
    </row>
    <row r="123" spans="1:14" x14ac:dyDescent="0.35">
      <c r="M123" s="2">
        <v>450</v>
      </c>
      <c r="N123" s="2">
        <v>0</v>
      </c>
    </row>
    <row r="124" spans="1:14" x14ac:dyDescent="0.35">
      <c r="M124" s="2">
        <v>450</v>
      </c>
      <c r="N124" s="2">
        <v>0</v>
      </c>
    </row>
    <row r="125" spans="1:14" x14ac:dyDescent="0.35">
      <c r="M125" s="2">
        <v>450</v>
      </c>
      <c r="N125" s="2">
        <v>0</v>
      </c>
    </row>
    <row r="126" spans="1:14" x14ac:dyDescent="0.35">
      <c r="M126" s="2">
        <v>450</v>
      </c>
      <c r="N126" s="2">
        <v>0</v>
      </c>
    </row>
    <row r="127" spans="1:14" x14ac:dyDescent="0.35">
      <c r="M127" s="2">
        <v>450</v>
      </c>
      <c r="N127" s="2">
        <v>0</v>
      </c>
    </row>
    <row r="128" spans="1:14" x14ac:dyDescent="0.35">
      <c r="M128" s="2">
        <v>450</v>
      </c>
      <c r="N128" s="2">
        <v>0</v>
      </c>
    </row>
    <row r="129" spans="1:14" x14ac:dyDescent="0.35">
      <c r="M129" s="2">
        <v>450</v>
      </c>
      <c r="N129" s="2">
        <v>0</v>
      </c>
    </row>
    <row r="130" spans="1:14" x14ac:dyDescent="0.35">
      <c r="M130" s="2">
        <v>450</v>
      </c>
      <c r="N130" s="2">
        <v>0</v>
      </c>
    </row>
    <row r="131" spans="1:14" x14ac:dyDescent="0.35">
      <c r="M131" s="2">
        <v>450</v>
      </c>
      <c r="N131" s="2">
        <v>0</v>
      </c>
    </row>
    <row r="133" spans="1:14" ht="43.5" x14ac:dyDescent="0.35">
      <c r="A133" s="2" t="s">
        <v>94</v>
      </c>
      <c r="H133" s="2">
        <v>5030</v>
      </c>
      <c r="I133" s="2">
        <f>H133-L133</f>
        <v>2524</v>
      </c>
      <c r="J133" s="2">
        <v>1600</v>
      </c>
      <c r="K133" s="2">
        <v>1006</v>
      </c>
      <c r="L133" s="2">
        <f>L120+J133</f>
        <v>2506</v>
      </c>
      <c r="M133" s="2">
        <v>230</v>
      </c>
      <c r="N133" s="2">
        <v>230</v>
      </c>
    </row>
    <row r="134" spans="1:14" x14ac:dyDescent="0.35">
      <c r="K134" s="2">
        <v>2012</v>
      </c>
      <c r="M134" s="2">
        <v>300</v>
      </c>
      <c r="N134" s="2">
        <v>300</v>
      </c>
    </row>
    <row r="135" spans="1:14" x14ac:dyDescent="0.35">
      <c r="K135" s="2">
        <v>2012</v>
      </c>
      <c r="M135" s="2">
        <v>450</v>
      </c>
      <c r="N135" s="2">
        <v>450</v>
      </c>
    </row>
    <row r="136" spans="1:14" x14ac:dyDescent="0.35">
      <c r="M136" s="2">
        <v>450</v>
      </c>
      <c r="N136" s="2">
        <v>450</v>
      </c>
    </row>
    <row r="137" spans="1:14" x14ac:dyDescent="0.35">
      <c r="M137" s="2">
        <v>450</v>
      </c>
      <c r="N137" s="2">
        <v>450</v>
      </c>
    </row>
    <row r="138" spans="1:14" x14ac:dyDescent="0.35">
      <c r="M138" s="2">
        <v>450</v>
      </c>
      <c r="N138" s="2">
        <v>450</v>
      </c>
    </row>
    <row r="139" spans="1:14" x14ac:dyDescent="0.35">
      <c r="M139" s="2">
        <v>450</v>
      </c>
      <c r="N139" s="2">
        <v>176</v>
      </c>
    </row>
    <row r="140" spans="1:14" x14ac:dyDescent="0.35">
      <c r="M140" s="2">
        <v>450</v>
      </c>
      <c r="N140" s="2">
        <v>0</v>
      </c>
    </row>
    <row r="141" spans="1:14" x14ac:dyDescent="0.35">
      <c r="M141" s="2">
        <v>450</v>
      </c>
      <c r="N141" s="2">
        <v>0</v>
      </c>
    </row>
    <row r="142" spans="1:14" x14ac:dyDescent="0.35">
      <c r="M142" s="2">
        <v>450</v>
      </c>
      <c r="N142" s="2">
        <v>0</v>
      </c>
    </row>
    <row r="143" spans="1:14" x14ac:dyDescent="0.35">
      <c r="M143" s="2">
        <v>450</v>
      </c>
      <c r="N143" s="2">
        <v>0</v>
      </c>
    </row>
    <row r="144" spans="1:14" x14ac:dyDescent="0.35">
      <c r="M144" s="2">
        <v>450</v>
      </c>
      <c r="N144" s="2">
        <v>0</v>
      </c>
    </row>
    <row r="146" spans="1:15" ht="29" x14ac:dyDescent="0.35">
      <c r="A146" s="2" t="s">
        <v>96</v>
      </c>
      <c r="H146" s="2">
        <v>5030</v>
      </c>
      <c r="I146" s="2">
        <v>2524</v>
      </c>
      <c r="J146" s="2">
        <v>1600</v>
      </c>
      <c r="K146" s="2">
        <v>1006</v>
      </c>
      <c r="L146" s="2">
        <v>2506</v>
      </c>
      <c r="M146" s="2">
        <v>230</v>
      </c>
      <c r="N146" s="2">
        <v>230</v>
      </c>
      <c r="O146" s="2" t="s">
        <v>99</v>
      </c>
    </row>
    <row r="147" spans="1:15" x14ac:dyDescent="0.35">
      <c r="K147" s="2">
        <v>2012</v>
      </c>
      <c r="M147" s="2">
        <v>300</v>
      </c>
      <c r="N147" s="2">
        <v>300</v>
      </c>
      <c r="O147" s="2" t="s">
        <v>99</v>
      </c>
    </row>
    <row r="148" spans="1:15" x14ac:dyDescent="0.35">
      <c r="K148" s="2">
        <v>2012</v>
      </c>
      <c r="M148" s="2">
        <v>450</v>
      </c>
      <c r="N148" s="2">
        <v>450</v>
      </c>
      <c r="O148" s="2" t="s">
        <v>101</v>
      </c>
    </row>
    <row r="149" spans="1:15" x14ac:dyDescent="0.35">
      <c r="M149" s="2">
        <v>450</v>
      </c>
      <c r="N149" s="2">
        <v>450</v>
      </c>
      <c r="O149" s="2" t="s">
        <v>102</v>
      </c>
    </row>
    <row r="150" spans="1:15" x14ac:dyDescent="0.35">
      <c r="M150" s="2">
        <v>450</v>
      </c>
      <c r="N150" s="2">
        <v>450</v>
      </c>
    </row>
    <row r="151" spans="1:15" x14ac:dyDescent="0.35">
      <c r="M151" s="2">
        <v>450</v>
      </c>
      <c r="N151" s="2">
        <v>450</v>
      </c>
    </row>
    <row r="152" spans="1:15" x14ac:dyDescent="0.35">
      <c r="M152" s="2">
        <v>450</v>
      </c>
      <c r="N152" s="2">
        <v>176</v>
      </c>
    </row>
    <row r="153" spans="1:15" x14ac:dyDescent="0.35">
      <c r="M153" s="2">
        <v>450</v>
      </c>
      <c r="N153" s="2">
        <v>0</v>
      </c>
    </row>
    <row r="154" spans="1:15" x14ac:dyDescent="0.35">
      <c r="M154" s="2">
        <v>450</v>
      </c>
      <c r="N154" s="2">
        <v>0</v>
      </c>
    </row>
    <row r="155" spans="1:15" x14ac:dyDescent="0.35">
      <c r="M155" s="2">
        <v>450</v>
      </c>
      <c r="N155" s="2">
        <v>0</v>
      </c>
    </row>
    <row r="156" spans="1:15" x14ac:dyDescent="0.35">
      <c r="M156" s="2">
        <v>450</v>
      </c>
      <c r="N156" s="2">
        <v>0</v>
      </c>
    </row>
    <row r="157" spans="1:15" x14ac:dyDescent="0.35">
      <c r="M157" s="2">
        <v>450</v>
      </c>
      <c r="N15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"/>
  <sheetViews>
    <sheetView workbookViewId="0">
      <selection activeCell="E8" sqref="E8"/>
    </sheetView>
  </sheetViews>
  <sheetFormatPr defaultRowHeight="14.5" x14ac:dyDescent="0.35"/>
  <sheetData>
    <row r="8" spans="4:4" x14ac:dyDescent="0.35">
      <c r="D8">
        <f>706-530</f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Kulkarni</dc:creator>
  <cp:lastModifiedBy>Mandar Kulkarni</cp:lastModifiedBy>
  <dcterms:created xsi:type="dcterms:W3CDTF">2019-01-22T09:19:24Z</dcterms:created>
  <dcterms:modified xsi:type="dcterms:W3CDTF">2019-02-10T15:05:14Z</dcterms:modified>
</cp:coreProperties>
</file>