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simutrans-pak128.japan-ex-addons\way\"/>
    </mc:Choice>
  </mc:AlternateContent>
  <xr:revisionPtr revIDLastSave="0" documentId="13_ncr:1_{086A2403-BF76-476D-A062-1B0A0B872732}" xr6:coauthVersionLast="47" xr6:coauthVersionMax="47" xr10:uidLastSave="{00000000-0000-0000-0000-000000000000}"/>
  <bookViews>
    <workbookView xWindow="20055" yWindow="7875" windowWidth="45765" windowHeight="18240" tabRatio="500" xr2:uid="{00000000-000D-0000-FFFF-FFFF00000000}"/>
  </bookViews>
  <sheets>
    <sheet name="parameters" sheetId="1" r:id="rId1"/>
    <sheet name="128britain-e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25" i="2" l="1"/>
  <c r="M25" i="2"/>
  <c r="L25" i="2"/>
  <c r="F25" i="2"/>
  <c r="J25" i="2" s="1"/>
  <c r="M24" i="2"/>
  <c r="L24" i="2"/>
  <c r="N24" i="2" s="1"/>
  <c r="F24" i="2"/>
  <c r="J24" i="2" s="1"/>
  <c r="M23" i="2"/>
  <c r="L23" i="2"/>
  <c r="N23" i="2" s="1"/>
  <c r="F23" i="2"/>
  <c r="J23" i="2" s="1"/>
  <c r="M22" i="2"/>
  <c r="L22" i="2"/>
  <c r="N22" i="2" s="1"/>
  <c r="F22" i="2"/>
  <c r="J22" i="2" s="1"/>
  <c r="M21" i="2"/>
  <c r="L21" i="2"/>
  <c r="F21" i="2" s="1"/>
  <c r="J21" i="2" s="1"/>
  <c r="M20" i="2"/>
  <c r="L20" i="2"/>
  <c r="N20" i="2" s="1"/>
  <c r="F20" i="2"/>
  <c r="J20" i="2" s="1"/>
  <c r="M19" i="2"/>
  <c r="L19" i="2"/>
  <c r="N19" i="2" s="1"/>
  <c r="F19" i="2"/>
  <c r="J19" i="2" s="1"/>
  <c r="M18" i="2"/>
  <c r="L18" i="2"/>
  <c r="N18" i="2" s="1"/>
  <c r="F18" i="2"/>
  <c r="J18" i="2" s="1"/>
  <c r="M17" i="2"/>
  <c r="L17" i="2"/>
  <c r="N17" i="2" s="1"/>
  <c r="F17" i="2"/>
  <c r="J17" i="2" s="1"/>
  <c r="M16" i="2"/>
  <c r="L16" i="2"/>
  <c r="F16" i="2" s="1"/>
  <c r="J16" i="2" s="1"/>
  <c r="M15" i="2"/>
  <c r="L15" i="2"/>
  <c r="N15" i="2" s="1"/>
  <c r="F15" i="2"/>
  <c r="J15" i="2" s="1"/>
  <c r="M14" i="2"/>
  <c r="L14" i="2"/>
  <c r="N14" i="2" s="1"/>
  <c r="F14" i="2"/>
  <c r="J14" i="2" s="1"/>
  <c r="M13" i="2"/>
  <c r="L13" i="2"/>
  <c r="N13" i="2" s="1"/>
  <c r="F13" i="2"/>
  <c r="J13" i="2" s="1"/>
  <c r="M12" i="2"/>
  <c r="L12" i="2"/>
  <c r="N12" i="2" s="1"/>
  <c r="F12" i="2"/>
  <c r="J12" i="2" s="1"/>
  <c r="M11" i="2"/>
  <c r="N11" i="2" s="1"/>
  <c r="L11" i="2"/>
  <c r="F11" i="2" s="1"/>
  <c r="J11" i="2" s="1"/>
  <c r="M10" i="2"/>
  <c r="L10" i="2"/>
  <c r="N10" i="2" s="1"/>
  <c r="F10" i="2"/>
  <c r="J10" i="2" s="1"/>
  <c r="M9" i="2"/>
  <c r="L9" i="2"/>
  <c r="N9" i="2" s="1"/>
  <c r="F9" i="2"/>
  <c r="J9" i="2" s="1"/>
  <c r="M8" i="2"/>
  <c r="L8" i="2"/>
  <c r="N8" i="2" s="1"/>
  <c r="F8" i="2"/>
  <c r="J8" i="2" s="1"/>
  <c r="M7" i="2"/>
  <c r="L7" i="2"/>
  <c r="N7" i="2" s="1"/>
  <c r="F7" i="2"/>
  <c r="J7" i="2" s="1"/>
  <c r="N6" i="2"/>
  <c r="M6" i="2"/>
  <c r="F6" i="2" s="1"/>
  <c r="J6" i="2" s="1"/>
  <c r="L6" i="2"/>
  <c r="M5" i="2"/>
  <c r="L5" i="2"/>
  <c r="N5" i="2" s="1"/>
  <c r="F5" i="2"/>
  <c r="J5" i="2" s="1"/>
  <c r="M4" i="2"/>
  <c r="L4" i="2"/>
  <c r="N4" i="2" s="1"/>
  <c r="F4" i="2"/>
  <c r="J4" i="2" s="1"/>
  <c r="M3" i="2"/>
  <c r="L3" i="2"/>
  <c r="N3" i="2" s="1"/>
  <c r="F3" i="2"/>
  <c r="J3" i="2" s="1"/>
  <c r="M2" i="2"/>
  <c r="L2" i="2"/>
  <c r="N2" i="2" s="1"/>
  <c r="F2" i="2"/>
  <c r="J2" i="2" s="1"/>
  <c r="N21" i="2" l="1"/>
  <c r="N16" i="2"/>
</calcChain>
</file>

<file path=xl/sharedStrings.xml><?xml version="1.0" encoding="utf-8"?>
<sst xmlns="http://schemas.openxmlformats.org/spreadsheetml/2006/main" count="200" uniqueCount="139">
  <si>
    <t>addon</t>
  </si>
  <si>
    <t>name</t>
  </si>
  <si>
    <t>japanese</t>
  </si>
  <si>
    <t>english</t>
  </si>
  <si>
    <t>waytype</t>
  </si>
  <si>
    <t>intro_year</t>
  </si>
  <si>
    <t>intro_month</t>
  </si>
  <si>
    <t>topspeed</t>
  </si>
  <si>
    <t>max_weight</t>
  </si>
  <si>
    <t>cost_coefficient</t>
  </si>
  <si>
    <t>maintenance_coefficient</t>
  </si>
  <si>
    <t>wear_coefficient</t>
  </si>
  <si>
    <t>gauge</t>
  </si>
  <si>
    <t>dattに記述した名前</t>
  </si>
  <si>
    <r>
      <rPr>
        <sz val="10"/>
        <rFont val="Arial"/>
        <family val="2"/>
        <charset val="1"/>
      </rPr>
      <t>ja.tab</t>
    </r>
    <r>
      <rPr>
        <sz val="10"/>
        <rFont val="IPAゴシック"/>
        <family val="2"/>
        <charset val="1"/>
      </rPr>
      <t>用の名前</t>
    </r>
  </si>
  <si>
    <r>
      <rPr>
        <sz val="10"/>
        <rFont val="Arial"/>
        <family val="2"/>
        <charset val="1"/>
      </rPr>
      <t>en.tab</t>
    </r>
    <r>
      <rPr>
        <sz val="10"/>
        <rFont val="IPAゴシック"/>
        <family val="2"/>
        <charset val="1"/>
      </rPr>
      <t>用の名前</t>
    </r>
  </si>
  <si>
    <t>導入年</t>
  </si>
  <si>
    <t>導入月(1-12)</t>
  </si>
  <si>
    <t>最高速度</t>
  </si>
  <si>
    <t>最大軸重(t)</t>
  </si>
  <si>
    <t>建設費係数</t>
  </si>
  <si>
    <t>維持費係数</t>
  </si>
  <si>
    <t>耐久係数</t>
  </si>
  <si>
    <t>軌間</t>
  </si>
  <si>
    <t>無視</t>
  </si>
  <si>
    <t>sample_pak</t>
  </si>
  <si>
    <t>サンプル行</t>
  </si>
  <si>
    <t>sample line</t>
  </si>
  <si>
    <t>track</t>
  </si>
  <si>
    <t>すべて</t>
  </si>
  <si>
    <t>使わない列の1行目は空白にすること</t>
  </si>
  <si>
    <t>含</t>
  </si>
  <si>
    <t>係数については、バラスト軌道を1とする</t>
  </si>
  <si>
    <t>他の値から計算するもの</t>
  </si>
  <si>
    <t>cost</t>
  </si>
  <si>
    <t>maintenance</t>
  </si>
  <si>
    <t>way_constraint_permissive</t>
  </si>
  <si>
    <r>
      <rPr>
        <sz val="10"/>
        <rFont val="IPAゴシック"/>
        <family val="2"/>
        <charset val="1"/>
      </rPr>
      <t>←〇〇</t>
    </r>
    <r>
      <rPr>
        <sz val="10"/>
        <rFont val="Arial"/>
        <family val="2"/>
        <charset val="1"/>
      </rPr>
      <t>mm</t>
    </r>
    <r>
      <rPr>
        <sz val="10"/>
        <rFont val="IPAゴシック"/>
        <family val="2"/>
        <charset val="1"/>
      </rPr>
      <t>みたいな感じで指定したい</t>
    </r>
  </si>
  <si>
    <t>way_constraint_prohibitive</t>
  </si>
  <si>
    <t>←特になし</t>
  </si>
  <si>
    <t>wear_capacity</t>
  </si>
  <si>
    <t>←耐久みたいな形でメタパラメータで指定したい</t>
  </si>
  <si>
    <t>way_only_cost</t>
  </si>
  <si>
    <t>cost(calc)</t>
  </si>
  <si>
    <t>maintenance(calc)</t>
  </si>
  <si>
    <t>wear_capacity(calc)</t>
  </si>
  <si>
    <t>topspeedより</t>
  </si>
  <si>
    <t>max_weightより</t>
  </si>
  <si>
    <t>cost_merged</t>
  </si>
  <si>
    <t>waggonway</t>
  </si>
  <si>
    <t>plateway</t>
  </si>
  <si>
    <t>cast_iron_track</t>
  </si>
  <si>
    <t>wrought_iron_fishbelly_track</t>
  </si>
  <si>
    <t>wrought_iron_fishbelly_heavy_track</t>
  </si>
  <si>
    <t>wrought_iron_light_track</t>
  </si>
  <si>
    <t>wrought_iron_intermediate_track</t>
  </si>
  <si>
    <t>wrought_iron_track</t>
  </si>
  <si>
    <t>wrought_iron_improved_light_track</t>
  </si>
  <si>
    <t>wrought_iron_improved_track</t>
  </si>
  <si>
    <t>wssr-early</t>
  </si>
  <si>
    <t>severn-tunnel-track</t>
  </si>
  <si>
    <t>wssr</t>
  </si>
  <si>
    <t>wssr_light</t>
  </si>
  <si>
    <t>wssri</t>
  </si>
  <si>
    <t>wssri_intermediate</t>
  </si>
  <si>
    <t>wssri_light</t>
  </si>
  <si>
    <t>wssri_heavy</t>
  </si>
  <si>
    <t>cssr_light</t>
  </si>
  <si>
    <t>cssr</t>
  </si>
  <si>
    <t>cssri-125</t>
  </si>
  <si>
    <t>tgv</t>
  </si>
  <si>
    <t>cssri</t>
  </si>
  <si>
    <t>cssr_heavy</t>
  </si>
  <si>
    <t>やけくそ</t>
  </si>
  <si>
    <t>costのmerge割合</t>
  </si>
  <si>
    <t>R^2</t>
  </si>
  <si>
    <t>0.6:0.4</t>
  </si>
  <si>
    <t>0.7:0.3</t>
  </si>
  <si>
    <t>0.8:0.2</t>
  </si>
  <si>
    <t>road</t>
  </si>
  <si>
    <t>iss_wrg_0030_ns</t>
  </si>
  <si>
    <t>img_file</t>
    <phoneticPr fontId="4"/>
  </si>
  <si>
    <t>0030</t>
    <phoneticPr fontId="4"/>
  </si>
  <si>
    <t>路地（南北優先）</t>
    <phoneticPr fontId="4"/>
  </si>
  <si>
    <t>路地（東西優先）</t>
    <rPh sb="3" eb="5">
      <t>トウザイ</t>
    </rPh>
    <phoneticPr fontId="4"/>
  </si>
  <si>
    <t>Slow city road (North-south priority)</t>
    <phoneticPr fontId="4"/>
  </si>
  <si>
    <t>Slow city road (East-west priority)</t>
    <phoneticPr fontId="4"/>
  </si>
  <si>
    <t>iss_wrg_0030_ew</t>
    <phoneticPr fontId="4"/>
  </si>
  <si>
    <t>市道</t>
    <phoneticPr fontId="4"/>
  </si>
  <si>
    <t>0050</t>
    <phoneticPr fontId="4"/>
  </si>
  <si>
    <t>iss_wrg_0120_single</t>
  </si>
  <si>
    <t>City road</t>
  </si>
  <si>
    <t>Urban expressway (single)</t>
  </si>
  <si>
    <t>0120_single</t>
    <phoneticPr fontId="4"/>
  </si>
  <si>
    <t>iss_wrg_0120_front</t>
  </si>
  <si>
    <t>Urban expressway (front)</t>
  </si>
  <si>
    <t>0120_front</t>
    <phoneticPr fontId="4"/>
  </si>
  <si>
    <t>Urban expressway (center)</t>
  </si>
  <si>
    <t>iss_wrg_0120_center</t>
  </si>
  <si>
    <t>Urban expressway (back)</t>
  </si>
  <si>
    <t>iss_wrg_0120_back</t>
    <phoneticPr fontId="4"/>
  </si>
  <si>
    <t>0120_back</t>
    <phoneticPr fontId="4"/>
  </si>
  <si>
    <t>0120_center</t>
    <phoneticPr fontId="4"/>
  </si>
  <si>
    <t>高速道路（単）</t>
  </si>
  <si>
    <t>iss_wrg_1200_single</t>
  </si>
  <si>
    <t>1200_single</t>
    <phoneticPr fontId="4"/>
  </si>
  <si>
    <t>1200_front</t>
    <phoneticPr fontId="4"/>
  </si>
  <si>
    <t>1200_center</t>
    <phoneticPr fontId="4"/>
  </si>
  <si>
    <t>1200_back</t>
    <phoneticPr fontId="4"/>
  </si>
  <si>
    <t>iss_wrg_0030_z_low</t>
  </si>
  <si>
    <t>low</t>
    <phoneticPr fontId="4"/>
  </si>
  <si>
    <t>iss_wrg_0050_z_mid</t>
  </si>
  <si>
    <t>mid</t>
    <phoneticPr fontId="4"/>
  </si>
  <si>
    <t>City road (tile)</t>
    <phoneticPr fontId="4"/>
  </si>
  <si>
    <t>Slow city road (tile)</t>
    <phoneticPr fontId="4"/>
  </si>
  <si>
    <t>iss_wrg_1200_z_high</t>
  </si>
  <si>
    <t>路地タイル</t>
    <rPh sb="0" eb="2">
      <t>ロジ</t>
    </rPh>
    <phoneticPr fontId="4"/>
  </si>
  <si>
    <t>市道タイル</t>
    <rPh sb="0" eb="2">
      <t>シドウ</t>
    </rPh>
    <phoneticPr fontId="4"/>
  </si>
  <si>
    <t>幹線タイル</t>
    <rPh sb="0" eb="2">
      <t>カンセン</t>
    </rPh>
    <phoneticPr fontId="4"/>
  </si>
  <si>
    <t>Main road (tile)</t>
    <phoneticPr fontId="4"/>
  </si>
  <si>
    <t>iss_wrg_1200_front</t>
    <phoneticPr fontId="4"/>
  </si>
  <si>
    <t>iss_wrg_1200_center</t>
    <phoneticPr fontId="4"/>
  </si>
  <si>
    <t>iss_wrg_1200_back</t>
    <phoneticPr fontId="4"/>
  </si>
  <si>
    <t>高速道路（前）</t>
    <rPh sb="5" eb="6">
      <t>マエ</t>
    </rPh>
    <phoneticPr fontId="4"/>
  </si>
  <si>
    <t>高速道路（中）</t>
    <rPh sb="5" eb="6">
      <t>ナカ</t>
    </rPh>
    <phoneticPr fontId="4"/>
  </si>
  <si>
    <t>高速道路（後）</t>
    <rPh sb="5" eb="6">
      <t>ウシ</t>
    </rPh>
    <phoneticPr fontId="4"/>
  </si>
  <si>
    <t>Expressway (single)</t>
    <phoneticPr fontId="4"/>
  </si>
  <si>
    <t>Expressway (front)</t>
    <phoneticPr fontId="4"/>
  </si>
  <si>
    <t>Expressway (center)</t>
    <phoneticPr fontId="4"/>
  </si>
  <si>
    <t>Expressway (back)</t>
    <phoneticPr fontId="4"/>
  </si>
  <si>
    <t>high</t>
    <phoneticPr fontId="4"/>
  </si>
  <si>
    <t>copyright</t>
    <phoneticPr fontId="4"/>
  </si>
  <si>
    <t>128na_modified_by_Physka</t>
  </si>
  <si>
    <t>128na_modified_by_Physka</t>
    <phoneticPr fontId="4"/>
  </si>
  <si>
    <t>iss_wrg_0050</t>
    <phoneticPr fontId="4"/>
  </si>
  <si>
    <t>バイパス・都市高速（中）</t>
    <rPh sb="5" eb="9">
      <t>トシコウソク</t>
    </rPh>
    <phoneticPr fontId="4"/>
  </si>
  <si>
    <t>バイパス・都市高速（後）</t>
    <phoneticPr fontId="4"/>
  </si>
  <si>
    <t>バイパス・都市高速（単）</t>
    <phoneticPr fontId="4"/>
  </si>
  <si>
    <t>バイパス・都市高速（前）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</si>
</sst>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IPAゴシック"/>
      <family val="2"/>
      <charset val="1"/>
    </font>
    <font>
      <sz val="10"/>
      <name val="Arial"/>
      <family val="2"/>
      <charset val="1"/>
    </font>
    <font>
      <sz val="10"/>
      <color rgb="FF778899"/>
      <name val="IPAゴシック"/>
      <family val="2"/>
      <charset val="1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3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78899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sz="13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rPr>
              <a:t>cost/topspeed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'128britain-ex'!$E$1</c:f>
              <c:strCache>
                <c:ptCount val="1"/>
                <c:pt idx="0">
                  <c:v>cost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0-C430-4ADE-8377-50E8F68FE49D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1-C430-4ADE-8377-50E8F68FE49D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02-C430-4ADE-8377-50E8F68FE49D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3-C430-4ADE-8377-50E8F68FE49D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4-C430-4ADE-8377-50E8F68FE49D}"/>
              </c:ext>
            </c:extLst>
          </c:dPt>
          <c:dLbls>
            <c:dLbl>
              <c:idx val="14"/>
              <c:spPr/>
              <c:txPr>
                <a:bodyPr wrap="none"/>
                <a:lstStyle/>
                <a:p>
                  <a:pPr>
                    <a:defRPr sz="1000" b="0" u="none" strike="noStrik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30-4ADE-8377-50E8F68FE49D}"/>
                </c:ext>
              </c:extLst>
            </c:dLbl>
            <c:dLbl>
              <c:idx val="15"/>
              <c:spPr/>
              <c:txPr>
                <a:bodyPr wrap="none"/>
                <a:lstStyle/>
                <a:p>
                  <a:pPr>
                    <a:defRPr sz="1000" b="0" u="none" strike="noStrik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30-4ADE-8377-50E8F68FE49D}"/>
                </c:ext>
              </c:extLst>
            </c:dLbl>
            <c:dLbl>
              <c:idx val="19"/>
              <c:spPr/>
              <c:txPr>
                <a:bodyPr wrap="none"/>
                <a:lstStyle/>
                <a:p>
                  <a:pPr>
                    <a:defRPr sz="1000" b="0" u="none" strike="noStrik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30-4ADE-8377-50E8F68FE49D}"/>
                </c:ext>
              </c:extLst>
            </c:dLbl>
            <c:dLbl>
              <c:idx val="20"/>
              <c:spPr/>
              <c:txPr>
                <a:bodyPr wrap="none"/>
                <a:lstStyle/>
                <a:p>
                  <a:pPr>
                    <a:defRPr sz="1000" b="0" u="none" strike="noStrik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30-4ADE-8377-50E8F68FE49D}"/>
                </c:ext>
              </c:extLst>
            </c:dLbl>
            <c:dLbl>
              <c:idx val="21"/>
              <c:spPr/>
              <c:txPr>
                <a:bodyPr wrap="none"/>
                <a:lstStyle/>
                <a:p>
                  <a:pPr>
                    <a:defRPr sz="1000" b="0" u="none" strike="noStrik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30-4ADE-8377-50E8F68FE4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'128britain-ex'!$C$2:$C$25</c:f>
              <c:numCache>
                <c:formatCode>General</c:formatCode>
                <c:ptCount val="24"/>
                <c:pt idx="0">
                  <c:v>10</c:v>
                </c:pt>
                <c:pt idx="1">
                  <c:v>12</c:v>
                </c:pt>
                <c:pt idx="2">
                  <c:v>27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135</c:v>
                </c:pt>
                <c:pt idx="11">
                  <c:v>135</c:v>
                </c:pt>
                <c:pt idx="12">
                  <c:v>145</c:v>
                </c:pt>
                <c:pt idx="13">
                  <c:v>80</c:v>
                </c:pt>
                <c:pt idx="14">
                  <c:v>155</c:v>
                </c:pt>
                <c:pt idx="15">
                  <c:v>160</c:v>
                </c:pt>
                <c:pt idx="16">
                  <c:v>90</c:v>
                </c:pt>
                <c:pt idx="17">
                  <c:v>160</c:v>
                </c:pt>
                <c:pt idx="18">
                  <c:v>120</c:v>
                </c:pt>
                <c:pt idx="19">
                  <c:v>160</c:v>
                </c:pt>
                <c:pt idx="20">
                  <c:v>200</c:v>
                </c:pt>
                <c:pt idx="21">
                  <c:v>320</c:v>
                </c:pt>
                <c:pt idx="22">
                  <c:v>225</c:v>
                </c:pt>
                <c:pt idx="23">
                  <c:v>145</c:v>
                </c:pt>
              </c:numCache>
            </c:numRef>
          </c:xVal>
          <c:yVal>
            <c:numRef>
              <c:f>'128britain-ex'!$E$2:$E$25</c:f>
              <c:numCache>
                <c:formatCode>General</c:formatCode>
                <c:ptCount val="24"/>
                <c:pt idx="0">
                  <c:v>3250</c:v>
                </c:pt>
                <c:pt idx="1">
                  <c:v>10000</c:v>
                </c:pt>
                <c:pt idx="2">
                  <c:v>30000</c:v>
                </c:pt>
                <c:pt idx="3">
                  <c:v>30000</c:v>
                </c:pt>
                <c:pt idx="4">
                  <c:v>31700</c:v>
                </c:pt>
                <c:pt idx="5">
                  <c:v>32000</c:v>
                </c:pt>
                <c:pt idx="6">
                  <c:v>36000</c:v>
                </c:pt>
                <c:pt idx="7">
                  <c:v>40000</c:v>
                </c:pt>
                <c:pt idx="8">
                  <c:v>45000</c:v>
                </c:pt>
                <c:pt idx="9">
                  <c:v>46500</c:v>
                </c:pt>
                <c:pt idx="10">
                  <c:v>52000</c:v>
                </c:pt>
                <c:pt idx="11">
                  <c:v>52000</c:v>
                </c:pt>
                <c:pt idx="12">
                  <c:v>55000</c:v>
                </c:pt>
                <c:pt idx="13">
                  <c:v>32000</c:v>
                </c:pt>
                <c:pt idx="14">
                  <c:v>75000</c:v>
                </c:pt>
                <c:pt idx="15">
                  <c:v>90000</c:v>
                </c:pt>
                <c:pt idx="16">
                  <c:v>45000</c:v>
                </c:pt>
                <c:pt idx="17">
                  <c:v>135000</c:v>
                </c:pt>
                <c:pt idx="18">
                  <c:v>105000</c:v>
                </c:pt>
                <c:pt idx="19">
                  <c:v>140000</c:v>
                </c:pt>
                <c:pt idx="20">
                  <c:v>150000</c:v>
                </c:pt>
                <c:pt idx="21">
                  <c:v>250000</c:v>
                </c:pt>
                <c:pt idx="22">
                  <c:v>175000</c:v>
                </c:pt>
                <c:pt idx="23">
                  <c:v>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30-4ADE-8377-50E8F68FE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9008"/>
        <c:axId val="40556780"/>
      </c:scatterChart>
      <c:valAx>
        <c:axId val="143890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topspeed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40556780"/>
        <c:crosses val="autoZero"/>
        <c:crossBetween val="midCat"/>
      </c:valAx>
      <c:valAx>
        <c:axId val="405567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cost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143890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u="none" strike="noStrike">
              <a:solidFill>
                <a:srgbClr val="000000"/>
              </a:solidFill>
              <a:uFillTx/>
              <a:latin typeface="Arial"/>
              <a:ea typeface="DejaVu Sans"/>
            </a:defRPr>
          </a:pPr>
          <a:endParaRPr lang="ja-JP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sz="13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rPr>
              <a:t>cost/max_weight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'128britain-ex'!$E$1</c:f>
              <c:strCache>
                <c:ptCount val="1"/>
                <c:pt idx="0">
                  <c:v>cost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00-055A-4FD0-B13F-1AAAA4BAB753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1-055A-4FD0-B13F-1AAAA4BAB753}"/>
              </c:ext>
            </c:extLst>
          </c:dPt>
          <c:dLbls>
            <c:dLbl>
              <c:idx val="17"/>
              <c:spPr/>
              <c:txPr>
                <a:bodyPr wrap="none"/>
                <a:lstStyle/>
                <a:p>
                  <a:pPr>
                    <a:defRPr sz="1000" b="0" u="none" strike="noStrik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5A-4FD0-B13F-1AAAA4BAB753}"/>
                </c:ext>
              </c:extLst>
            </c:dLbl>
            <c:dLbl>
              <c:idx val="18"/>
              <c:spPr/>
              <c:txPr>
                <a:bodyPr wrap="none"/>
                <a:lstStyle/>
                <a:p>
                  <a:pPr>
                    <a:defRPr sz="1000" b="0" u="none" strike="noStrik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5A-4FD0-B13F-1AAAA4BAB7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'128britain-ex'!$D$2:$D$25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15</c:v>
                </c:pt>
                <c:pt idx="14">
                  <c:v>19</c:v>
                </c:pt>
                <c:pt idx="15">
                  <c:v>20</c:v>
                </c:pt>
                <c:pt idx="16">
                  <c:v>17</c:v>
                </c:pt>
                <c:pt idx="17">
                  <c:v>22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26</c:v>
                </c:pt>
                <c:pt idx="23">
                  <c:v>26</c:v>
                </c:pt>
              </c:numCache>
            </c:numRef>
          </c:xVal>
          <c:yVal>
            <c:numRef>
              <c:f>'128britain-ex'!$E$2:$E$25</c:f>
              <c:numCache>
                <c:formatCode>General</c:formatCode>
                <c:ptCount val="24"/>
                <c:pt idx="0">
                  <c:v>3250</c:v>
                </c:pt>
                <c:pt idx="1">
                  <c:v>10000</c:v>
                </c:pt>
                <c:pt idx="2">
                  <c:v>30000</c:v>
                </c:pt>
                <c:pt idx="3">
                  <c:v>30000</c:v>
                </c:pt>
                <c:pt idx="4">
                  <c:v>31700</c:v>
                </c:pt>
                <c:pt idx="5">
                  <c:v>32000</c:v>
                </c:pt>
                <c:pt idx="6">
                  <c:v>36000</c:v>
                </c:pt>
                <c:pt idx="7">
                  <c:v>40000</c:v>
                </c:pt>
                <c:pt idx="8">
                  <c:v>45000</c:v>
                </c:pt>
                <c:pt idx="9">
                  <c:v>46500</c:v>
                </c:pt>
                <c:pt idx="10">
                  <c:v>52000</c:v>
                </c:pt>
                <c:pt idx="11">
                  <c:v>52000</c:v>
                </c:pt>
                <c:pt idx="12">
                  <c:v>55000</c:v>
                </c:pt>
                <c:pt idx="13">
                  <c:v>32000</c:v>
                </c:pt>
                <c:pt idx="14">
                  <c:v>75000</c:v>
                </c:pt>
                <c:pt idx="15">
                  <c:v>90000</c:v>
                </c:pt>
                <c:pt idx="16">
                  <c:v>45000</c:v>
                </c:pt>
                <c:pt idx="17">
                  <c:v>135000</c:v>
                </c:pt>
                <c:pt idx="18">
                  <c:v>105000</c:v>
                </c:pt>
                <c:pt idx="19">
                  <c:v>140000</c:v>
                </c:pt>
                <c:pt idx="20">
                  <c:v>150000</c:v>
                </c:pt>
                <c:pt idx="21">
                  <c:v>250000</c:v>
                </c:pt>
                <c:pt idx="22">
                  <c:v>175000</c:v>
                </c:pt>
                <c:pt idx="23">
                  <c:v>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5A-4FD0-B13F-1AAAA4BAB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8399"/>
        <c:axId val="89941454"/>
      </c:scatterChart>
      <c:valAx>
        <c:axId val="402383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max_weight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89941454"/>
        <c:crosses val="autoZero"/>
        <c:crossBetween val="midCat"/>
      </c:valAx>
      <c:valAx>
        <c:axId val="899414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cost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402383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u="none" strike="noStrike">
              <a:solidFill>
                <a:srgbClr val="000000"/>
              </a:solidFill>
              <a:uFillTx/>
              <a:latin typeface="Arial"/>
              <a:ea typeface="DejaVu Sans"/>
            </a:defRPr>
          </a:pPr>
          <a:endParaRPr lang="ja-JP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sz="13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rPr>
              <a:t>cost, cost(calc)/year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'128britain-ex'!$E$1</c:f>
              <c:strCache>
                <c:ptCount val="1"/>
                <c:pt idx="0">
                  <c:v>cost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numRef>
              <c:f>'128britain-ex'!$B$2:$B$25</c:f>
              <c:numCache>
                <c:formatCode>General</c:formatCode>
                <c:ptCount val="24"/>
                <c:pt idx="0">
                  <c:v>1700</c:v>
                </c:pt>
                <c:pt idx="1">
                  <c:v>1767</c:v>
                </c:pt>
                <c:pt idx="2">
                  <c:v>1789</c:v>
                </c:pt>
                <c:pt idx="3">
                  <c:v>1820</c:v>
                </c:pt>
                <c:pt idx="4">
                  <c:v>1827</c:v>
                </c:pt>
                <c:pt idx="5">
                  <c:v>1834</c:v>
                </c:pt>
                <c:pt idx="6">
                  <c:v>1837</c:v>
                </c:pt>
                <c:pt idx="7">
                  <c:v>1845</c:v>
                </c:pt>
                <c:pt idx="8">
                  <c:v>1850</c:v>
                </c:pt>
                <c:pt idx="9">
                  <c:v>1855</c:v>
                </c:pt>
                <c:pt idx="10">
                  <c:v>1868</c:v>
                </c:pt>
                <c:pt idx="11">
                  <c:v>1873</c:v>
                </c:pt>
                <c:pt idx="12">
                  <c:v>1874</c:v>
                </c:pt>
                <c:pt idx="13">
                  <c:v>1876</c:v>
                </c:pt>
                <c:pt idx="14">
                  <c:v>1888</c:v>
                </c:pt>
                <c:pt idx="15">
                  <c:v>1891</c:v>
                </c:pt>
                <c:pt idx="16">
                  <c:v>1894</c:v>
                </c:pt>
                <c:pt idx="17">
                  <c:v>1925</c:v>
                </c:pt>
                <c:pt idx="18">
                  <c:v>1968</c:v>
                </c:pt>
                <c:pt idx="19">
                  <c:v>1968</c:v>
                </c:pt>
                <c:pt idx="20">
                  <c:v>1973</c:v>
                </c:pt>
                <c:pt idx="21">
                  <c:v>1981</c:v>
                </c:pt>
                <c:pt idx="22">
                  <c:v>1986</c:v>
                </c:pt>
                <c:pt idx="23">
                  <c:v>1992</c:v>
                </c:pt>
              </c:numCache>
            </c:numRef>
          </c:xVal>
          <c:yVal>
            <c:numRef>
              <c:f>'128britain-ex'!$E$2:$E$25</c:f>
              <c:numCache>
                <c:formatCode>General</c:formatCode>
                <c:ptCount val="24"/>
                <c:pt idx="0">
                  <c:v>3250</c:v>
                </c:pt>
                <c:pt idx="1">
                  <c:v>10000</c:v>
                </c:pt>
                <c:pt idx="2">
                  <c:v>30000</c:v>
                </c:pt>
                <c:pt idx="3">
                  <c:v>30000</c:v>
                </c:pt>
                <c:pt idx="4">
                  <c:v>31700</c:v>
                </c:pt>
                <c:pt idx="5">
                  <c:v>32000</c:v>
                </c:pt>
                <c:pt idx="6">
                  <c:v>36000</c:v>
                </c:pt>
                <c:pt idx="7">
                  <c:v>40000</c:v>
                </c:pt>
                <c:pt idx="8">
                  <c:v>45000</c:v>
                </c:pt>
                <c:pt idx="9">
                  <c:v>46500</c:v>
                </c:pt>
                <c:pt idx="10">
                  <c:v>52000</c:v>
                </c:pt>
                <c:pt idx="11">
                  <c:v>52000</c:v>
                </c:pt>
                <c:pt idx="12">
                  <c:v>55000</c:v>
                </c:pt>
                <c:pt idx="13">
                  <c:v>32000</c:v>
                </c:pt>
                <c:pt idx="14">
                  <c:v>75000</c:v>
                </c:pt>
                <c:pt idx="15">
                  <c:v>90000</c:v>
                </c:pt>
                <c:pt idx="16">
                  <c:v>45000</c:v>
                </c:pt>
                <c:pt idx="17">
                  <c:v>135000</c:v>
                </c:pt>
                <c:pt idx="18">
                  <c:v>105000</c:v>
                </c:pt>
                <c:pt idx="19">
                  <c:v>140000</c:v>
                </c:pt>
                <c:pt idx="20">
                  <c:v>150000</c:v>
                </c:pt>
                <c:pt idx="21">
                  <c:v>250000</c:v>
                </c:pt>
                <c:pt idx="22">
                  <c:v>175000</c:v>
                </c:pt>
                <c:pt idx="23">
                  <c:v>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6-4D6C-95D2-9770D6AFB667}"/>
            </c:ext>
          </c:extLst>
        </c:ser>
        <c:ser>
          <c:idx val="1"/>
          <c:order val="1"/>
          <c:tx>
            <c:strRef>
              <c:f>'128britain-ex'!$F$1</c:f>
              <c:strCache>
                <c:ptCount val="1"/>
                <c:pt idx="0">
                  <c:v>cost(calc)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numRef>
              <c:f>'128britain-ex'!$B$2:$B$25</c:f>
              <c:numCache>
                <c:formatCode>General</c:formatCode>
                <c:ptCount val="24"/>
                <c:pt idx="0">
                  <c:v>1700</c:v>
                </c:pt>
                <c:pt idx="1">
                  <c:v>1767</c:v>
                </c:pt>
                <c:pt idx="2">
                  <c:v>1789</c:v>
                </c:pt>
                <c:pt idx="3">
                  <c:v>1820</c:v>
                </c:pt>
                <c:pt idx="4">
                  <c:v>1827</c:v>
                </c:pt>
                <c:pt idx="5">
                  <c:v>1834</c:v>
                </c:pt>
                <c:pt idx="6">
                  <c:v>1837</c:v>
                </c:pt>
                <c:pt idx="7">
                  <c:v>1845</c:v>
                </c:pt>
                <c:pt idx="8">
                  <c:v>1850</c:v>
                </c:pt>
                <c:pt idx="9">
                  <c:v>1855</c:v>
                </c:pt>
                <c:pt idx="10">
                  <c:v>1868</c:v>
                </c:pt>
                <c:pt idx="11">
                  <c:v>1873</c:v>
                </c:pt>
                <c:pt idx="12">
                  <c:v>1874</c:v>
                </c:pt>
                <c:pt idx="13">
                  <c:v>1876</c:v>
                </c:pt>
                <c:pt idx="14">
                  <c:v>1888</c:v>
                </c:pt>
                <c:pt idx="15">
                  <c:v>1891</c:v>
                </c:pt>
                <c:pt idx="16">
                  <c:v>1894</c:v>
                </c:pt>
                <c:pt idx="17">
                  <c:v>1925</c:v>
                </c:pt>
                <c:pt idx="18">
                  <c:v>1968</c:v>
                </c:pt>
                <c:pt idx="19">
                  <c:v>1968</c:v>
                </c:pt>
                <c:pt idx="20">
                  <c:v>1973</c:v>
                </c:pt>
                <c:pt idx="21">
                  <c:v>1981</c:v>
                </c:pt>
                <c:pt idx="22">
                  <c:v>1986</c:v>
                </c:pt>
                <c:pt idx="23">
                  <c:v>1992</c:v>
                </c:pt>
              </c:numCache>
            </c:numRef>
          </c:xVal>
          <c:yVal>
            <c:numRef>
              <c:f>'128britain-ex'!$F$2:$F$25</c:f>
              <c:numCache>
                <c:formatCode>General</c:formatCode>
                <c:ptCount val="24"/>
                <c:pt idx="0">
                  <c:v>5092</c:v>
                </c:pt>
                <c:pt idx="1">
                  <c:v>5640</c:v>
                </c:pt>
                <c:pt idx="2">
                  <c:v>10016</c:v>
                </c:pt>
                <c:pt idx="3">
                  <c:v>28068</c:v>
                </c:pt>
                <c:pt idx="4">
                  <c:v>31164</c:v>
                </c:pt>
                <c:pt idx="5">
                  <c:v>34432</c:v>
                </c:pt>
                <c:pt idx="6">
                  <c:v>43747</c:v>
                </c:pt>
                <c:pt idx="7">
                  <c:v>49950</c:v>
                </c:pt>
                <c:pt idx="8">
                  <c:v>60105</c:v>
                </c:pt>
                <c:pt idx="9">
                  <c:v>67200</c:v>
                </c:pt>
                <c:pt idx="10">
                  <c:v>74171</c:v>
                </c:pt>
                <c:pt idx="11">
                  <c:v>74171</c:v>
                </c:pt>
                <c:pt idx="12">
                  <c:v>81935</c:v>
                </c:pt>
                <c:pt idx="13">
                  <c:v>45868</c:v>
                </c:pt>
                <c:pt idx="14">
                  <c:v>92615</c:v>
                </c:pt>
                <c:pt idx="15">
                  <c:v>98212</c:v>
                </c:pt>
                <c:pt idx="16">
                  <c:v>54724</c:v>
                </c:pt>
                <c:pt idx="17">
                  <c:v>103987</c:v>
                </c:pt>
                <c:pt idx="18">
                  <c:v>76556</c:v>
                </c:pt>
                <c:pt idx="19">
                  <c:v>103987</c:v>
                </c:pt>
                <c:pt idx="20">
                  <c:v>132024</c:v>
                </c:pt>
                <c:pt idx="21">
                  <c:v>220812</c:v>
                </c:pt>
                <c:pt idx="22">
                  <c:v>159230</c:v>
                </c:pt>
                <c:pt idx="23">
                  <c:v>108460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6-4D6C-95D2-9770D6AF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4262"/>
        <c:axId val="35825588"/>
      </c:scatterChart>
      <c:valAx>
        <c:axId val="307342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35825588"/>
        <c:crosses val="autoZero"/>
        <c:crossBetween val="midCat"/>
      </c:valAx>
      <c:valAx>
        <c:axId val="358255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cost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307342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u="none" strike="noStrike">
              <a:solidFill>
                <a:srgbClr val="000000"/>
              </a:solidFill>
              <a:uFillTx/>
              <a:latin typeface="Arial"/>
              <a:ea typeface="DejaVu Sans"/>
            </a:defRPr>
          </a:pPr>
          <a:endParaRPr lang="ja-JP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sz="13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rPr>
              <a:t>maintenance/cost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'128britain-ex'!$G$1</c:f>
              <c:strCache>
                <c:ptCount val="1"/>
                <c:pt idx="0">
                  <c:v>maintenance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'128britain-ex'!$E$2:$E$25</c:f>
              <c:numCache>
                <c:formatCode>General</c:formatCode>
                <c:ptCount val="24"/>
                <c:pt idx="0">
                  <c:v>3250</c:v>
                </c:pt>
                <c:pt idx="1">
                  <c:v>10000</c:v>
                </c:pt>
                <c:pt idx="2">
                  <c:v>30000</c:v>
                </c:pt>
                <c:pt idx="3">
                  <c:v>30000</c:v>
                </c:pt>
                <c:pt idx="4">
                  <c:v>31700</c:v>
                </c:pt>
                <c:pt idx="5">
                  <c:v>32000</c:v>
                </c:pt>
                <c:pt idx="6">
                  <c:v>36000</c:v>
                </c:pt>
                <c:pt idx="7">
                  <c:v>40000</c:v>
                </c:pt>
                <c:pt idx="8">
                  <c:v>45000</c:v>
                </c:pt>
                <c:pt idx="9">
                  <c:v>46500</c:v>
                </c:pt>
                <c:pt idx="10">
                  <c:v>52000</c:v>
                </c:pt>
                <c:pt idx="11">
                  <c:v>52000</c:v>
                </c:pt>
                <c:pt idx="12">
                  <c:v>55000</c:v>
                </c:pt>
                <c:pt idx="13">
                  <c:v>32000</c:v>
                </c:pt>
                <c:pt idx="14">
                  <c:v>75000</c:v>
                </c:pt>
                <c:pt idx="15">
                  <c:v>90000</c:v>
                </c:pt>
                <c:pt idx="16">
                  <c:v>45000</c:v>
                </c:pt>
                <c:pt idx="17">
                  <c:v>135000</c:v>
                </c:pt>
                <c:pt idx="18">
                  <c:v>105000</c:v>
                </c:pt>
                <c:pt idx="19">
                  <c:v>140000</c:v>
                </c:pt>
                <c:pt idx="20">
                  <c:v>150000</c:v>
                </c:pt>
                <c:pt idx="21">
                  <c:v>250000</c:v>
                </c:pt>
                <c:pt idx="22">
                  <c:v>175000</c:v>
                </c:pt>
                <c:pt idx="23">
                  <c:v>110000</c:v>
                </c:pt>
              </c:numCache>
            </c:numRef>
          </c:xVal>
          <c:yVal>
            <c:numRef>
              <c:f>'128britain-ex'!$G$2:$G$25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755</c:v>
                </c:pt>
                <c:pt idx="4">
                  <c:v>765</c:v>
                </c:pt>
                <c:pt idx="5">
                  <c:v>750</c:v>
                </c:pt>
                <c:pt idx="6">
                  <c:v>725</c:v>
                </c:pt>
                <c:pt idx="7">
                  <c:v>700</c:v>
                </c:pt>
                <c:pt idx="8">
                  <c:v>650</c:v>
                </c:pt>
                <c:pt idx="9">
                  <c:v>610</c:v>
                </c:pt>
                <c:pt idx="10">
                  <c:v>575</c:v>
                </c:pt>
                <c:pt idx="11">
                  <c:v>575</c:v>
                </c:pt>
                <c:pt idx="12">
                  <c:v>550</c:v>
                </c:pt>
                <c:pt idx="13">
                  <c:v>375</c:v>
                </c:pt>
                <c:pt idx="14">
                  <c:v>500</c:v>
                </c:pt>
                <c:pt idx="15">
                  <c:v>450</c:v>
                </c:pt>
                <c:pt idx="16">
                  <c:v>360</c:v>
                </c:pt>
                <c:pt idx="17">
                  <c:v>650</c:v>
                </c:pt>
                <c:pt idx="18">
                  <c:v>200</c:v>
                </c:pt>
                <c:pt idx="19">
                  <c:v>375</c:v>
                </c:pt>
                <c:pt idx="20">
                  <c:v>575</c:v>
                </c:pt>
                <c:pt idx="21">
                  <c:v>950</c:v>
                </c:pt>
                <c:pt idx="22">
                  <c:v>630</c:v>
                </c:pt>
                <c:pt idx="23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6-41BD-B197-F8945A5BB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1604"/>
        <c:axId val="58571233"/>
      </c:scatterChart>
      <c:valAx>
        <c:axId val="647416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cost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58571233"/>
        <c:crosses val="autoZero"/>
        <c:crossBetween val="midCat"/>
      </c:valAx>
      <c:valAx>
        <c:axId val="585712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maintenance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64741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u="none" strike="noStrike">
              <a:solidFill>
                <a:srgbClr val="000000"/>
              </a:solidFill>
              <a:uFillTx/>
              <a:latin typeface="Arial"/>
              <a:ea typeface="DejaVu Sans"/>
            </a:defRPr>
          </a:pPr>
          <a:endParaRPr lang="ja-JP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sz="13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rPr>
              <a:t>wear_capacity/cost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'128britain-ex'!$I$1</c:f>
              <c:strCache>
                <c:ptCount val="1"/>
                <c:pt idx="0">
                  <c:v>wear_capacity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numRef>
              <c:f>'128britain-ex'!$E$2:$E$20</c:f>
              <c:numCache>
                <c:formatCode>General</c:formatCode>
                <c:ptCount val="19"/>
                <c:pt idx="0">
                  <c:v>3250</c:v>
                </c:pt>
                <c:pt idx="1">
                  <c:v>10000</c:v>
                </c:pt>
                <c:pt idx="2">
                  <c:v>30000</c:v>
                </c:pt>
                <c:pt idx="3">
                  <c:v>30000</c:v>
                </c:pt>
                <c:pt idx="4">
                  <c:v>31700</c:v>
                </c:pt>
                <c:pt idx="5">
                  <c:v>32000</c:v>
                </c:pt>
                <c:pt idx="6">
                  <c:v>36000</c:v>
                </c:pt>
                <c:pt idx="7">
                  <c:v>40000</c:v>
                </c:pt>
                <c:pt idx="8">
                  <c:v>45000</c:v>
                </c:pt>
                <c:pt idx="9">
                  <c:v>46500</c:v>
                </c:pt>
                <c:pt idx="10">
                  <c:v>52000</c:v>
                </c:pt>
                <c:pt idx="11">
                  <c:v>52000</c:v>
                </c:pt>
                <c:pt idx="12">
                  <c:v>55000</c:v>
                </c:pt>
                <c:pt idx="13">
                  <c:v>32000</c:v>
                </c:pt>
                <c:pt idx="14">
                  <c:v>75000</c:v>
                </c:pt>
                <c:pt idx="15">
                  <c:v>90000</c:v>
                </c:pt>
                <c:pt idx="16">
                  <c:v>45000</c:v>
                </c:pt>
                <c:pt idx="17">
                  <c:v>135000</c:v>
                </c:pt>
                <c:pt idx="18">
                  <c:v>105000</c:v>
                </c:pt>
              </c:numCache>
            </c:numRef>
          </c:xVal>
          <c:yVal>
            <c:numRef>
              <c:f>'128britain-ex'!$I$2:$I$20</c:f>
              <c:numCache>
                <c:formatCode>General</c:formatCode>
                <c:ptCount val="19"/>
                <c:pt idx="0">
                  <c:v>150000</c:v>
                </c:pt>
                <c:pt idx="1">
                  <c:v>399375</c:v>
                </c:pt>
                <c:pt idx="2">
                  <c:v>8640000</c:v>
                </c:pt>
                <c:pt idx="3">
                  <c:v>20160000</c:v>
                </c:pt>
                <c:pt idx="4">
                  <c:v>28800000</c:v>
                </c:pt>
                <c:pt idx="5">
                  <c:v>142560000</c:v>
                </c:pt>
                <c:pt idx="6">
                  <c:v>231840000</c:v>
                </c:pt>
                <c:pt idx="7">
                  <c:v>276480000</c:v>
                </c:pt>
                <c:pt idx="8">
                  <c:v>446400000</c:v>
                </c:pt>
                <c:pt idx="9">
                  <c:v>576000000</c:v>
                </c:pt>
                <c:pt idx="10">
                  <c:v>1548000000</c:v>
                </c:pt>
                <c:pt idx="11">
                  <c:v>1548000000</c:v>
                </c:pt>
                <c:pt idx="12">
                  <c:v>2323200000</c:v>
                </c:pt>
                <c:pt idx="13">
                  <c:v>1008000000</c:v>
                </c:pt>
                <c:pt idx="14">
                  <c:v>3088800000</c:v>
                </c:pt>
                <c:pt idx="15">
                  <c:v>3564000000</c:v>
                </c:pt>
                <c:pt idx="16">
                  <c:v>1492114286</c:v>
                </c:pt>
                <c:pt idx="17">
                  <c:v>4050000000</c:v>
                </c:pt>
                <c:pt idx="18">
                  <c:v>2397600000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3-4A7E-9DAC-009FCC9E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6942"/>
        <c:axId val="87234241"/>
      </c:scatterChart>
      <c:valAx>
        <c:axId val="386769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cost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87234241"/>
        <c:crosses val="autoZero"/>
        <c:crossBetween val="midCat"/>
      </c:valAx>
      <c:valAx>
        <c:axId val="872342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ware_capacity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3867694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u="none" strike="noStrike">
              <a:solidFill>
                <a:srgbClr val="000000"/>
              </a:solidFill>
              <a:uFillTx/>
              <a:latin typeface="Arial"/>
              <a:ea typeface="DejaVu Sans"/>
            </a:defRPr>
          </a:pPr>
          <a:endParaRPr lang="ja-JP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sz="1300" b="0" u="none" strike="noStrike">
                <a:uFillTx/>
                <a:latin typeface="Arial"/>
              </a:rPr>
              <a:t>wear_capacity, wear_capacity(calc)/year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240297481407"/>
          <c:y val="0.16381513165203901"/>
          <c:w val="0.59758765077182696"/>
          <c:h val="0.74425063881790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'128britain-ex'!$I$1</c:f>
              <c:strCache>
                <c:ptCount val="1"/>
                <c:pt idx="0">
                  <c:v>wear_capacity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numRef>
              <c:f>'128britain-ex'!$B$2:$B$25</c:f>
              <c:numCache>
                <c:formatCode>General</c:formatCode>
                <c:ptCount val="24"/>
                <c:pt idx="0">
                  <c:v>1700</c:v>
                </c:pt>
                <c:pt idx="1">
                  <c:v>1767</c:v>
                </c:pt>
                <c:pt idx="2">
                  <c:v>1789</c:v>
                </c:pt>
                <c:pt idx="3">
                  <c:v>1820</c:v>
                </c:pt>
                <c:pt idx="4">
                  <c:v>1827</c:v>
                </c:pt>
                <c:pt idx="5">
                  <c:v>1834</c:v>
                </c:pt>
                <c:pt idx="6">
                  <c:v>1837</c:v>
                </c:pt>
                <c:pt idx="7">
                  <c:v>1845</c:v>
                </c:pt>
                <c:pt idx="8">
                  <c:v>1850</c:v>
                </c:pt>
                <c:pt idx="9">
                  <c:v>1855</c:v>
                </c:pt>
                <c:pt idx="10">
                  <c:v>1868</c:v>
                </c:pt>
                <c:pt idx="11">
                  <c:v>1873</c:v>
                </c:pt>
                <c:pt idx="12">
                  <c:v>1874</c:v>
                </c:pt>
                <c:pt idx="13">
                  <c:v>1876</c:v>
                </c:pt>
                <c:pt idx="14">
                  <c:v>1888</c:v>
                </c:pt>
                <c:pt idx="15">
                  <c:v>1891</c:v>
                </c:pt>
                <c:pt idx="16">
                  <c:v>1894</c:v>
                </c:pt>
                <c:pt idx="17">
                  <c:v>1925</c:v>
                </c:pt>
                <c:pt idx="18">
                  <c:v>1968</c:v>
                </c:pt>
                <c:pt idx="19">
                  <c:v>1968</c:v>
                </c:pt>
                <c:pt idx="20">
                  <c:v>1973</c:v>
                </c:pt>
                <c:pt idx="21">
                  <c:v>1981</c:v>
                </c:pt>
                <c:pt idx="22">
                  <c:v>1986</c:v>
                </c:pt>
                <c:pt idx="23">
                  <c:v>1992</c:v>
                </c:pt>
              </c:numCache>
            </c:numRef>
          </c:xVal>
          <c:yVal>
            <c:numRef>
              <c:f>'128britain-ex'!$I$2:$I$25</c:f>
              <c:numCache>
                <c:formatCode>General</c:formatCode>
                <c:ptCount val="24"/>
                <c:pt idx="0">
                  <c:v>150000</c:v>
                </c:pt>
                <c:pt idx="1">
                  <c:v>399375</c:v>
                </c:pt>
                <c:pt idx="2">
                  <c:v>8640000</c:v>
                </c:pt>
                <c:pt idx="3">
                  <c:v>20160000</c:v>
                </c:pt>
                <c:pt idx="4">
                  <c:v>28800000</c:v>
                </c:pt>
                <c:pt idx="5">
                  <c:v>142560000</c:v>
                </c:pt>
                <c:pt idx="6">
                  <c:v>231840000</c:v>
                </c:pt>
                <c:pt idx="7">
                  <c:v>276480000</c:v>
                </c:pt>
                <c:pt idx="8">
                  <c:v>446400000</c:v>
                </c:pt>
                <c:pt idx="9">
                  <c:v>576000000</c:v>
                </c:pt>
                <c:pt idx="10">
                  <c:v>1548000000</c:v>
                </c:pt>
                <c:pt idx="11">
                  <c:v>1548000000</c:v>
                </c:pt>
                <c:pt idx="12">
                  <c:v>2323200000</c:v>
                </c:pt>
                <c:pt idx="13">
                  <c:v>1008000000</c:v>
                </c:pt>
                <c:pt idx="14">
                  <c:v>3088800000</c:v>
                </c:pt>
                <c:pt idx="15">
                  <c:v>3564000000</c:v>
                </c:pt>
                <c:pt idx="16">
                  <c:v>1492114286</c:v>
                </c:pt>
                <c:pt idx="17">
                  <c:v>4050000000</c:v>
                </c:pt>
                <c:pt idx="18">
                  <c:v>2397600000</c:v>
                </c:pt>
                <c:pt idx="19">
                  <c:v>4128000000</c:v>
                </c:pt>
                <c:pt idx="20">
                  <c:v>4116000000</c:v>
                </c:pt>
                <c:pt idx="21">
                  <c:v>4200000000</c:v>
                </c:pt>
                <c:pt idx="22">
                  <c:v>4200000000</c:v>
                </c:pt>
                <c:pt idx="23">
                  <c:v>4200000000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B-421E-8001-BD39CCD9C008}"/>
            </c:ext>
          </c:extLst>
        </c:ser>
        <c:ser>
          <c:idx val="1"/>
          <c:order val="1"/>
          <c:tx>
            <c:strRef>
              <c:f>'128britain-ex'!$J$1</c:f>
              <c:strCache>
                <c:ptCount val="1"/>
                <c:pt idx="0">
                  <c:v>wear_capacity(calc)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numRef>
              <c:f>'128britain-ex'!$B$2:$B$25</c:f>
              <c:numCache>
                <c:formatCode>General</c:formatCode>
                <c:ptCount val="24"/>
                <c:pt idx="0">
                  <c:v>1700</c:v>
                </c:pt>
                <c:pt idx="1">
                  <c:v>1767</c:v>
                </c:pt>
                <c:pt idx="2">
                  <c:v>1789</c:v>
                </c:pt>
                <c:pt idx="3">
                  <c:v>1820</c:v>
                </c:pt>
                <c:pt idx="4">
                  <c:v>1827</c:v>
                </c:pt>
                <c:pt idx="5">
                  <c:v>1834</c:v>
                </c:pt>
                <c:pt idx="6">
                  <c:v>1837</c:v>
                </c:pt>
                <c:pt idx="7">
                  <c:v>1845</c:v>
                </c:pt>
                <c:pt idx="8">
                  <c:v>1850</c:v>
                </c:pt>
                <c:pt idx="9">
                  <c:v>1855</c:v>
                </c:pt>
                <c:pt idx="10">
                  <c:v>1868</c:v>
                </c:pt>
                <c:pt idx="11">
                  <c:v>1873</c:v>
                </c:pt>
                <c:pt idx="12">
                  <c:v>1874</c:v>
                </c:pt>
                <c:pt idx="13">
                  <c:v>1876</c:v>
                </c:pt>
                <c:pt idx="14">
                  <c:v>1888</c:v>
                </c:pt>
                <c:pt idx="15">
                  <c:v>1891</c:v>
                </c:pt>
                <c:pt idx="16">
                  <c:v>1894</c:v>
                </c:pt>
                <c:pt idx="17">
                  <c:v>1925</c:v>
                </c:pt>
                <c:pt idx="18">
                  <c:v>1968</c:v>
                </c:pt>
                <c:pt idx="19">
                  <c:v>1968</c:v>
                </c:pt>
                <c:pt idx="20">
                  <c:v>1973</c:v>
                </c:pt>
                <c:pt idx="21">
                  <c:v>1981</c:v>
                </c:pt>
                <c:pt idx="22">
                  <c:v>1986</c:v>
                </c:pt>
                <c:pt idx="23">
                  <c:v>1992</c:v>
                </c:pt>
              </c:numCache>
            </c:numRef>
          </c:xVal>
          <c:yVal>
            <c:numRef>
              <c:f>'128britain-ex'!$J$2:$J$25</c:f>
              <c:numCache>
                <c:formatCode>General</c:formatCode>
                <c:ptCount val="24"/>
                <c:pt idx="0">
                  <c:v>2686539</c:v>
                </c:pt>
                <c:pt idx="1">
                  <c:v>3902880</c:v>
                </c:pt>
                <c:pt idx="2">
                  <c:v>20080077</c:v>
                </c:pt>
                <c:pt idx="3">
                  <c:v>208275787</c:v>
                </c:pt>
                <c:pt idx="4">
                  <c:v>260194469</c:v>
                </c:pt>
                <c:pt idx="5">
                  <c:v>321236787</c:v>
                </c:pt>
                <c:pt idx="6">
                  <c:v>530393003</c:v>
                </c:pt>
                <c:pt idx="7">
                  <c:v>698550750</c:v>
                </c:pt>
                <c:pt idx="8">
                  <c:v>1023678308</c:v>
                </c:pt>
                <c:pt idx="9">
                  <c:v>1287552000</c:v>
                </c:pt>
                <c:pt idx="10">
                  <c:v>1576230172</c:v>
                </c:pt>
                <c:pt idx="11">
                  <c:v>1576230172</c:v>
                </c:pt>
                <c:pt idx="12">
                  <c:v>1932068268</c:v>
                </c:pt>
                <c:pt idx="13">
                  <c:v>585294027</c:v>
                </c:pt>
                <c:pt idx="14">
                  <c:v>2480646468</c:v>
                </c:pt>
                <c:pt idx="15">
                  <c:v>2795467083</c:v>
                </c:pt>
                <c:pt idx="16">
                  <c:v>843690853</c:v>
                </c:pt>
                <c:pt idx="17">
                  <c:v>3140001851</c:v>
                </c:pt>
                <c:pt idx="18">
                  <c:v>1681690341</c:v>
                </c:pt>
                <c:pt idx="19">
                  <c:v>3140001851</c:v>
                </c:pt>
                <c:pt idx="20">
                  <c:v>5000000000</c:v>
                </c:pt>
                <c:pt idx="21">
                  <c:v>5000000000</c:v>
                </c:pt>
                <c:pt idx="22">
                  <c:v>5000000000</c:v>
                </c:pt>
                <c:pt idx="23">
                  <c:v>3420611480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EB-421E-8001-BD39CCD9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5715"/>
        <c:axId val="64676825"/>
      </c:scatterChart>
      <c:valAx>
        <c:axId val="42275715"/>
        <c:scaling>
          <c:orientation val="minMax"/>
          <c:max val="2000"/>
          <c:min val="17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Arial"/>
              </a:defRPr>
            </a:pPr>
            <a:endParaRPr lang="ja-JP"/>
          </a:p>
        </c:txPr>
        <c:crossAx val="64676825"/>
        <c:crossesAt val="0"/>
        <c:crossBetween val="between"/>
      </c:valAx>
      <c:valAx>
        <c:axId val="64676825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Arial"/>
              </a:defRPr>
            </a:pPr>
            <a:endParaRPr lang="ja-JP"/>
          </a:p>
        </c:txPr>
        <c:crossAx val="42275715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u="none" strike="noStrike">
              <a:uFillTx/>
              <a:latin typeface="Arial"/>
            </a:defRPr>
          </a:pPr>
          <a:endParaRPr lang="ja-JP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83160</xdr:rowOff>
    </xdr:from>
    <xdr:to>
      <xdr:col>5</xdr:col>
      <xdr:colOff>193320</xdr:colOff>
      <xdr:row>66</xdr:row>
      <xdr:rowOff>70560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213480</xdr:colOff>
      <xdr:row>46</xdr:row>
      <xdr:rowOff>143640</xdr:rowOff>
    </xdr:from>
    <xdr:to>
      <xdr:col>11</xdr:col>
      <xdr:colOff>70920</xdr:colOff>
      <xdr:row>66</xdr:row>
      <xdr:rowOff>132840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292320</xdr:colOff>
      <xdr:row>46</xdr:row>
      <xdr:rowOff>-720</xdr:rowOff>
    </xdr:from>
    <xdr:to>
      <xdr:col>18</xdr:col>
      <xdr:colOff>100080</xdr:colOff>
      <xdr:row>65</xdr:row>
      <xdr:rowOff>151200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70920</xdr:colOff>
      <xdr:row>25</xdr:row>
      <xdr:rowOff>160200</xdr:rowOff>
    </xdr:from>
    <xdr:to>
      <xdr:col>5</xdr:col>
      <xdr:colOff>264240</xdr:colOff>
      <xdr:row>45</xdr:row>
      <xdr:rowOff>147600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412200</xdr:colOff>
      <xdr:row>25</xdr:row>
      <xdr:rowOff>158400</xdr:rowOff>
    </xdr:from>
    <xdr:to>
      <xdr:col>11</xdr:col>
      <xdr:colOff>270360</xdr:colOff>
      <xdr:row>45</xdr:row>
      <xdr:rowOff>147600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370080</xdr:colOff>
      <xdr:row>26</xdr:row>
      <xdr:rowOff>54360</xdr:rowOff>
    </xdr:from>
    <xdr:to>
      <xdr:col>18</xdr:col>
      <xdr:colOff>177480</xdr:colOff>
      <xdr:row>46</xdr:row>
      <xdr:rowOff>43200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zoomScale="175" zoomScaleNormal="175" workbookViewId="0">
      <pane xSplit="3" ySplit="2" topLeftCell="D3" activePane="bottomRight" state="frozen"/>
      <selection pane="topRight" activeCell="I1" sqref="I1"/>
      <selection pane="bottomLeft" activeCell="A3" sqref="A3"/>
      <selection pane="bottomRight" activeCell="C18" sqref="C18"/>
    </sheetView>
  </sheetViews>
  <sheetFormatPr defaultColWidth="12.85546875" defaultRowHeight="12"/>
  <cols>
    <col min="1" max="1" width="6.28515625" customWidth="1"/>
    <col min="2" max="2" width="25.42578125" customWidth="1"/>
    <col min="3" max="3" width="28.5703125" customWidth="1"/>
    <col min="4" max="4" width="28.7109375" customWidth="1"/>
    <col min="5" max="5" width="14.5703125" customWidth="1"/>
    <col min="10" max="10" width="16.7109375" customWidth="1"/>
    <col min="11" max="11" width="24" customWidth="1"/>
    <col min="12" max="12" width="17.42578125" customWidth="1"/>
  </cols>
  <sheetData>
    <row r="1" spans="1:20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81</v>
      </c>
      <c r="O1" t="s">
        <v>131</v>
      </c>
    </row>
    <row r="2" spans="1:20" ht="12.75">
      <c r="B2" t="s">
        <v>13</v>
      </c>
      <c r="C2" s="1" t="s">
        <v>14</v>
      </c>
      <c r="D2" s="1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</row>
    <row r="3" spans="1:20" s="2" customFormat="1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>
        <v>1980</v>
      </c>
      <c r="G3" s="2">
        <v>4</v>
      </c>
      <c r="H3" s="2">
        <v>120</v>
      </c>
      <c r="I3" s="2">
        <v>20</v>
      </c>
      <c r="J3" s="2">
        <v>1</v>
      </c>
      <c r="K3" s="2">
        <v>1</v>
      </c>
      <c r="L3" s="2">
        <v>1</v>
      </c>
      <c r="M3" s="2" t="s">
        <v>29</v>
      </c>
      <c r="R3" s="2" t="s">
        <v>30</v>
      </c>
    </row>
    <row r="4" spans="1:20">
      <c r="A4" t="s">
        <v>31</v>
      </c>
      <c r="B4" t="s">
        <v>80</v>
      </c>
      <c r="C4" s="5" t="s">
        <v>83</v>
      </c>
      <c r="D4" t="s">
        <v>85</v>
      </c>
      <c r="E4" t="s">
        <v>79</v>
      </c>
      <c r="F4">
        <v>1900</v>
      </c>
      <c r="H4">
        <v>30</v>
      </c>
      <c r="I4">
        <v>10</v>
      </c>
      <c r="J4">
        <v>1</v>
      </c>
      <c r="K4">
        <v>1</v>
      </c>
      <c r="L4">
        <v>1</v>
      </c>
      <c r="M4" t="s">
        <v>29</v>
      </c>
      <c r="N4" s="4" t="s">
        <v>82</v>
      </c>
      <c r="O4" t="s">
        <v>133</v>
      </c>
      <c r="R4" t="s">
        <v>32</v>
      </c>
    </row>
    <row r="5" spans="1:20">
      <c r="A5" t="s">
        <v>31</v>
      </c>
      <c r="B5" t="s">
        <v>87</v>
      </c>
      <c r="C5" s="5" t="s">
        <v>84</v>
      </c>
      <c r="D5" t="s">
        <v>86</v>
      </c>
      <c r="E5" t="s">
        <v>79</v>
      </c>
      <c r="F5">
        <v>1900</v>
      </c>
      <c r="H5">
        <v>30</v>
      </c>
      <c r="I5">
        <v>10</v>
      </c>
      <c r="J5">
        <v>1</v>
      </c>
      <c r="K5">
        <v>1</v>
      </c>
      <c r="L5">
        <v>1</v>
      </c>
      <c r="M5" t="s">
        <v>29</v>
      </c>
      <c r="N5" s="4" t="s">
        <v>82</v>
      </c>
      <c r="O5" t="s">
        <v>133</v>
      </c>
      <c r="R5" t="s">
        <v>32</v>
      </c>
    </row>
    <row r="6" spans="1:20">
      <c r="A6" t="s">
        <v>31</v>
      </c>
      <c r="B6" t="s">
        <v>134</v>
      </c>
      <c r="C6" s="6" t="s">
        <v>88</v>
      </c>
      <c r="D6" t="s">
        <v>91</v>
      </c>
      <c r="E6" t="s">
        <v>79</v>
      </c>
      <c r="F6">
        <v>1800</v>
      </c>
      <c r="H6">
        <v>50</v>
      </c>
      <c r="I6">
        <v>10</v>
      </c>
      <c r="J6">
        <v>1</v>
      </c>
      <c r="K6">
        <v>1</v>
      </c>
      <c r="L6">
        <v>1</v>
      </c>
      <c r="M6" t="s">
        <v>29</v>
      </c>
      <c r="N6" s="4" t="s">
        <v>89</v>
      </c>
      <c r="O6" t="s">
        <v>132</v>
      </c>
    </row>
    <row r="7" spans="1:20">
      <c r="A7" t="s">
        <v>31</v>
      </c>
      <c r="B7" t="s">
        <v>90</v>
      </c>
      <c r="C7" s="5" t="s">
        <v>137</v>
      </c>
      <c r="D7" t="s">
        <v>92</v>
      </c>
      <c r="E7" t="s">
        <v>79</v>
      </c>
      <c r="F7">
        <v>1900</v>
      </c>
      <c r="H7">
        <v>70</v>
      </c>
      <c r="I7">
        <v>10</v>
      </c>
      <c r="J7">
        <v>2</v>
      </c>
      <c r="K7">
        <v>2</v>
      </c>
      <c r="L7">
        <v>2</v>
      </c>
      <c r="M7" t="s">
        <v>29</v>
      </c>
      <c r="N7" t="s">
        <v>93</v>
      </c>
      <c r="O7" t="s">
        <v>132</v>
      </c>
      <c r="R7" t="s">
        <v>33</v>
      </c>
    </row>
    <row r="8" spans="1:20" ht="12.75">
      <c r="A8" t="s">
        <v>31</v>
      </c>
      <c r="B8" t="s">
        <v>94</v>
      </c>
      <c r="C8" s="5" t="s">
        <v>138</v>
      </c>
      <c r="D8" t="s">
        <v>95</v>
      </c>
      <c r="E8" t="s">
        <v>79</v>
      </c>
      <c r="F8">
        <v>1900</v>
      </c>
      <c r="H8">
        <v>70</v>
      </c>
      <c r="I8">
        <v>10</v>
      </c>
      <c r="J8">
        <v>2</v>
      </c>
      <c r="K8">
        <v>2</v>
      </c>
      <c r="L8">
        <v>2</v>
      </c>
      <c r="M8" t="s">
        <v>29</v>
      </c>
      <c r="N8" t="s">
        <v>96</v>
      </c>
      <c r="O8" t="s">
        <v>132</v>
      </c>
      <c r="R8" s="1" t="s">
        <v>34</v>
      </c>
    </row>
    <row r="9" spans="1:20" ht="12.75">
      <c r="A9" t="s">
        <v>31</v>
      </c>
      <c r="B9" t="s">
        <v>98</v>
      </c>
      <c r="C9" s="5" t="s">
        <v>135</v>
      </c>
      <c r="D9" t="s">
        <v>97</v>
      </c>
      <c r="E9" t="s">
        <v>79</v>
      </c>
      <c r="F9">
        <v>1900</v>
      </c>
      <c r="H9">
        <v>70</v>
      </c>
      <c r="I9">
        <v>10</v>
      </c>
      <c r="J9">
        <v>2</v>
      </c>
      <c r="K9">
        <v>2</v>
      </c>
      <c r="L9">
        <v>2</v>
      </c>
      <c r="M9" t="s">
        <v>29</v>
      </c>
      <c r="N9" t="s">
        <v>102</v>
      </c>
      <c r="O9" t="s">
        <v>132</v>
      </c>
      <c r="R9" s="1" t="s">
        <v>35</v>
      </c>
    </row>
    <row r="10" spans="1:20" ht="12.75">
      <c r="A10" t="s">
        <v>31</v>
      </c>
      <c r="B10" t="s">
        <v>100</v>
      </c>
      <c r="C10" s="5" t="s">
        <v>136</v>
      </c>
      <c r="D10" t="s">
        <v>99</v>
      </c>
      <c r="E10" t="s">
        <v>79</v>
      </c>
      <c r="F10">
        <v>1900</v>
      </c>
      <c r="H10">
        <v>70</v>
      </c>
      <c r="I10">
        <v>10</v>
      </c>
      <c r="J10">
        <v>2</v>
      </c>
      <c r="K10">
        <v>2</v>
      </c>
      <c r="L10">
        <v>2</v>
      </c>
      <c r="M10" t="s">
        <v>29</v>
      </c>
      <c r="N10" t="s">
        <v>101</v>
      </c>
      <c r="O10" t="s">
        <v>132</v>
      </c>
      <c r="R10" s="1" t="s">
        <v>36</v>
      </c>
      <c r="T10" t="s">
        <v>37</v>
      </c>
    </row>
    <row r="11" spans="1:20" ht="12.75">
      <c r="A11" t="s">
        <v>31</v>
      </c>
      <c r="B11" t="s">
        <v>104</v>
      </c>
      <c r="C11" s="5" t="s">
        <v>103</v>
      </c>
      <c r="D11" t="s">
        <v>126</v>
      </c>
      <c r="E11" t="s">
        <v>79</v>
      </c>
      <c r="F11">
        <v>1900</v>
      </c>
      <c r="H11">
        <v>120</v>
      </c>
      <c r="I11">
        <v>10</v>
      </c>
      <c r="J11">
        <v>2</v>
      </c>
      <c r="K11">
        <v>2</v>
      </c>
      <c r="L11">
        <v>2</v>
      </c>
      <c r="M11" t="s">
        <v>29</v>
      </c>
      <c r="N11" t="s">
        <v>105</v>
      </c>
      <c r="O11" t="s">
        <v>132</v>
      </c>
      <c r="R11" s="1" t="s">
        <v>38</v>
      </c>
      <c r="T11" t="s">
        <v>39</v>
      </c>
    </row>
    <row r="12" spans="1:20" ht="12.75">
      <c r="A12" t="s">
        <v>31</v>
      </c>
      <c r="B12" t="s">
        <v>120</v>
      </c>
      <c r="C12" s="5" t="s">
        <v>123</v>
      </c>
      <c r="D12" t="s">
        <v>127</v>
      </c>
      <c r="E12" t="s">
        <v>79</v>
      </c>
      <c r="F12">
        <v>1900</v>
      </c>
      <c r="H12">
        <v>120</v>
      </c>
      <c r="I12">
        <v>10</v>
      </c>
      <c r="J12">
        <v>2</v>
      </c>
      <c r="K12">
        <v>2</v>
      </c>
      <c r="L12">
        <v>2</v>
      </c>
      <c r="M12" t="s">
        <v>29</v>
      </c>
      <c r="N12" t="s">
        <v>106</v>
      </c>
      <c r="O12" t="s">
        <v>132</v>
      </c>
      <c r="R12" s="1" t="s">
        <v>40</v>
      </c>
      <c r="T12" t="s">
        <v>41</v>
      </c>
    </row>
    <row r="13" spans="1:20" ht="12.75">
      <c r="A13" t="s">
        <v>31</v>
      </c>
      <c r="B13" t="s">
        <v>121</v>
      </c>
      <c r="C13" s="5" t="s">
        <v>124</v>
      </c>
      <c r="D13" t="s">
        <v>128</v>
      </c>
      <c r="E13" t="s">
        <v>79</v>
      </c>
      <c r="F13">
        <v>1900</v>
      </c>
      <c r="H13">
        <v>120</v>
      </c>
      <c r="I13">
        <v>10</v>
      </c>
      <c r="J13">
        <v>2</v>
      </c>
      <c r="K13">
        <v>2</v>
      </c>
      <c r="L13">
        <v>2</v>
      </c>
      <c r="M13" t="s">
        <v>29</v>
      </c>
      <c r="N13" t="s">
        <v>107</v>
      </c>
      <c r="O13" t="s">
        <v>132</v>
      </c>
      <c r="R13" s="1" t="s">
        <v>42</v>
      </c>
    </row>
    <row r="14" spans="1:20">
      <c r="A14" t="s">
        <v>31</v>
      </c>
      <c r="B14" t="s">
        <v>122</v>
      </c>
      <c r="C14" s="5" t="s">
        <v>125</v>
      </c>
      <c r="D14" t="s">
        <v>129</v>
      </c>
      <c r="E14" t="s">
        <v>79</v>
      </c>
      <c r="F14">
        <v>1900</v>
      </c>
      <c r="H14">
        <v>120</v>
      </c>
      <c r="I14">
        <v>10</v>
      </c>
      <c r="J14">
        <v>2</v>
      </c>
      <c r="K14">
        <v>2</v>
      </c>
      <c r="L14">
        <v>2</v>
      </c>
      <c r="M14" t="s">
        <v>29</v>
      </c>
      <c r="N14" t="s">
        <v>108</v>
      </c>
      <c r="O14" t="s">
        <v>132</v>
      </c>
    </row>
    <row r="15" spans="1:20">
      <c r="A15" t="s">
        <v>31</v>
      </c>
      <c r="B15" t="s">
        <v>109</v>
      </c>
      <c r="C15" s="5" t="s">
        <v>116</v>
      </c>
      <c r="D15" t="s">
        <v>114</v>
      </c>
      <c r="E15" t="s">
        <v>79</v>
      </c>
      <c r="F15">
        <v>1900</v>
      </c>
      <c r="H15">
        <v>30</v>
      </c>
      <c r="I15">
        <v>10</v>
      </c>
      <c r="J15">
        <v>1</v>
      </c>
      <c r="K15">
        <v>1</v>
      </c>
      <c r="L15">
        <v>1</v>
      </c>
      <c r="M15" t="s">
        <v>29</v>
      </c>
      <c r="N15" t="s">
        <v>110</v>
      </c>
      <c r="O15" t="s">
        <v>132</v>
      </c>
    </row>
    <row r="16" spans="1:20">
      <c r="A16" t="s">
        <v>31</v>
      </c>
      <c r="B16" t="s">
        <v>111</v>
      </c>
      <c r="C16" s="5" t="s">
        <v>117</v>
      </c>
      <c r="D16" t="s">
        <v>113</v>
      </c>
      <c r="E16" t="s">
        <v>79</v>
      </c>
      <c r="F16">
        <v>1900</v>
      </c>
      <c r="H16">
        <v>50</v>
      </c>
      <c r="I16">
        <v>10</v>
      </c>
      <c r="J16">
        <v>1</v>
      </c>
      <c r="K16">
        <v>1</v>
      </c>
      <c r="L16">
        <v>1</v>
      </c>
      <c r="M16" t="s">
        <v>29</v>
      </c>
      <c r="N16" t="s">
        <v>112</v>
      </c>
      <c r="O16" t="s">
        <v>132</v>
      </c>
    </row>
    <row r="17" spans="1:15">
      <c r="A17" t="s">
        <v>31</v>
      </c>
      <c r="B17" t="s">
        <v>115</v>
      </c>
      <c r="C17" s="5" t="s">
        <v>118</v>
      </c>
      <c r="D17" t="s">
        <v>119</v>
      </c>
      <c r="E17" t="s">
        <v>79</v>
      </c>
      <c r="F17">
        <v>1900</v>
      </c>
      <c r="H17">
        <v>120</v>
      </c>
      <c r="I17">
        <v>10</v>
      </c>
      <c r="J17">
        <v>2</v>
      </c>
      <c r="K17">
        <v>2</v>
      </c>
      <c r="L17">
        <v>2</v>
      </c>
      <c r="M17" t="s">
        <v>29</v>
      </c>
      <c r="N17" t="s">
        <v>130</v>
      </c>
      <c r="O17" t="s">
        <v>132</v>
      </c>
    </row>
  </sheetData>
  <phoneticPr fontId="4"/>
  <dataValidations count="6">
    <dataValidation type="list" operator="equal" allowBlank="1" showErrorMessage="1" sqref="A3:A49" xr:uid="{00000000-0002-0000-0000-000000000000}">
      <formula1>"含,無視"</formula1>
      <formula2>0</formula2>
    </dataValidation>
    <dataValidation type="list" operator="equal" showErrorMessage="1" sqref="E3:E49" xr:uid="{00000000-0002-0000-0000-000001000000}">
      <formula1>"road,track,tram_track,monorail_track,maglev_track,water,air,power"</formula1>
      <formula2>0</formula2>
    </dataValidation>
    <dataValidation type="whole" operator="greaterThanOrEqual" allowBlank="1" showErrorMessage="1" sqref="F3:F49 H3:I49" xr:uid="{00000000-0002-0000-0000-000002000000}">
      <formula1>0</formula1>
      <formula2>0</formula2>
    </dataValidation>
    <dataValidation type="whole" allowBlank="1" showErrorMessage="1" sqref="G3:G49" xr:uid="{00000000-0002-0000-0000-000003000000}">
      <formula1>1</formula1>
      <formula2>12</formula2>
    </dataValidation>
    <dataValidation type="decimal" operator="greaterThanOrEqual" allowBlank="1" showErrorMessage="1" sqref="J3:L49" xr:uid="{00000000-0002-0000-0000-000004000000}">
      <formula1>0</formula1>
      <formula2>0</formula2>
    </dataValidation>
    <dataValidation type="list" operator="equal" allowBlank="1" showErrorMessage="1" sqref="M3:M49" xr:uid="{00000000-0002-0000-0000-000005000000}">
      <formula1>"すべて,762mm,1067mm,1372mm,1435mm"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5"/>
  <sheetViews>
    <sheetView topLeftCell="G1" zoomScale="90" zoomScaleNormal="90" workbookViewId="0">
      <selection activeCell="J2" sqref="J2"/>
    </sheetView>
  </sheetViews>
  <sheetFormatPr defaultColWidth="12.85546875" defaultRowHeight="12"/>
  <cols>
    <col min="1" max="1" width="36.42578125" customWidth="1"/>
    <col min="8" max="8" width="19" customWidth="1"/>
    <col min="9" max="9" width="15.5703125" customWidth="1"/>
    <col min="10" max="10" width="19.85546875" customWidth="1"/>
    <col min="13" max="13" width="15.85546875" customWidth="1"/>
    <col min="17" max="17" width="13.85546875" customWidth="1"/>
  </cols>
  <sheetData>
    <row r="1" spans="1:14">
      <c r="A1" t="s">
        <v>1</v>
      </c>
      <c r="B1" t="s">
        <v>5</v>
      </c>
      <c r="C1" t="s">
        <v>7</v>
      </c>
      <c r="D1" t="s">
        <v>8</v>
      </c>
      <c r="E1" t="s">
        <v>34</v>
      </c>
      <c r="F1" t="s">
        <v>43</v>
      </c>
      <c r="G1" t="s">
        <v>35</v>
      </c>
      <c r="H1" t="s">
        <v>44</v>
      </c>
      <c r="I1" t="s">
        <v>40</v>
      </c>
      <c r="J1" t="s">
        <v>45</v>
      </c>
      <c r="L1" t="s">
        <v>46</v>
      </c>
      <c r="M1" t="s">
        <v>47</v>
      </c>
      <c r="N1" t="s">
        <v>48</v>
      </c>
    </row>
    <row r="2" spans="1:14">
      <c r="A2" t="s">
        <v>49</v>
      </c>
      <c r="B2">
        <v>1700</v>
      </c>
      <c r="C2">
        <v>10</v>
      </c>
      <c r="D2">
        <v>4</v>
      </c>
      <c r="E2">
        <v>3250</v>
      </c>
      <c r="F2">
        <f t="shared" ref="F2:F25" si="0">ROUND(L2*0.7+M2*0.3,0)</f>
        <v>5092</v>
      </c>
      <c r="G2">
        <v>400</v>
      </c>
      <c r="H2">
        <v>500</v>
      </c>
      <c r="I2">
        <v>150000</v>
      </c>
      <c r="J2">
        <f t="shared" ref="J2:J25" si="1">MIN(ROUND(0.3*F2*F2-1000*F2,0), 5000000000)</f>
        <v>2686539</v>
      </c>
      <c r="L2">
        <f t="shared" ref="L2:L25" si="2">C2*C2*1.48+C2*359</f>
        <v>3738</v>
      </c>
      <c r="M2">
        <f t="shared" ref="M2:M25" si="3">D2*D2*199+D2*1267</f>
        <v>8252</v>
      </c>
      <c r="N2">
        <f t="shared" ref="N2:N25" si="4">L2*0.7+M2*0.3</f>
        <v>5092.2</v>
      </c>
    </row>
    <row r="3" spans="1:14">
      <c r="A3" t="s">
        <v>50</v>
      </c>
      <c r="B3">
        <v>1767</v>
      </c>
      <c r="C3">
        <v>12</v>
      </c>
      <c r="D3">
        <v>4</v>
      </c>
      <c r="E3">
        <v>10000</v>
      </c>
      <c r="F3">
        <f t="shared" si="0"/>
        <v>5640</v>
      </c>
      <c r="G3">
        <v>600</v>
      </c>
      <c r="H3">
        <v>500</v>
      </c>
      <c r="I3">
        <v>399375</v>
      </c>
      <c r="J3">
        <f t="shared" si="1"/>
        <v>3902880</v>
      </c>
      <c r="L3">
        <f t="shared" si="2"/>
        <v>4521.12</v>
      </c>
      <c r="M3">
        <f t="shared" si="3"/>
        <v>8252</v>
      </c>
      <c r="N3">
        <f t="shared" si="4"/>
        <v>5640.384</v>
      </c>
    </row>
    <row r="4" spans="1:14">
      <c r="A4" t="s">
        <v>51</v>
      </c>
      <c r="B4">
        <v>1789</v>
      </c>
      <c r="C4">
        <v>27</v>
      </c>
      <c r="D4">
        <v>4</v>
      </c>
      <c r="E4">
        <v>30000</v>
      </c>
      <c r="F4">
        <f t="shared" si="0"/>
        <v>10016</v>
      </c>
      <c r="G4">
        <v>800</v>
      </c>
      <c r="H4">
        <v>500</v>
      </c>
      <c r="I4">
        <v>8640000</v>
      </c>
      <c r="J4">
        <f t="shared" si="1"/>
        <v>20080077</v>
      </c>
      <c r="L4">
        <f t="shared" si="2"/>
        <v>10771.92</v>
      </c>
      <c r="M4">
        <f t="shared" si="3"/>
        <v>8252</v>
      </c>
      <c r="N4">
        <f t="shared" si="4"/>
        <v>10015.944</v>
      </c>
    </row>
    <row r="5" spans="1:14">
      <c r="A5" t="s">
        <v>52</v>
      </c>
      <c r="B5">
        <v>1820</v>
      </c>
      <c r="C5">
        <v>75</v>
      </c>
      <c r="D5">
        <v>5</v>
      </c>
      <c r="E5">
        <v>30000</v>
      </c>
      <c r="F5">
        <f t="shared" si="0"/>
        <v>28068</v>
      </c>
      <c r="G5">
        <v>755</v>
      </c>
      <c r="H5">
        <v>500</v>
      </c>
      <c r="I5">
        <v>20160000</v>
      </c>
      <c r="J5">
        <f t="shared" si="1"/>
        <v>208275787</v>
      </c>
      <c r="L5">
        <f t="shared" si="2"/>
        <v>35250</v>
      </c>
      <c r="M5">
        <f t="shared" si="3"/>
        <v>11310</v>
      </c>
      <c r="N5">
        <f t="shared" si="4"/>
        <v>28068</v>
      </c>
    </row>
    <row r="6" spans="1:14">
      <c r="A6" t="s">
        <v>53</v>
      </c>
      <c r="B6">
        <v>1827</v>
      </c>
      <c r="C6">
        <v>80</v>
      </c>
      <c r="D6">
        <v>6</v>
      </c>
      <c r="E6">
        <v>31700</v>
      </c>
      <c r="F6">
        <f t="shared" si="0"/>
        <v>31164</v>
      </c>
      <c r="G6">
        <v>765</v>
      </c>
      <c r="H6">
        <v>500</v>
      </c>
      <c r="I6">
        <v>28800000</v>
      </c>
      <c r="J6">
        <f t="shared" si="1"/>
        <v>260194469</v>
      </c>
      <c r="L6">
        <f t="shared" si="2"/>
        <v>38192</v>
      </c>
      <c r="M6">
        <f t="shared" si="3"/>
        <v>14766</v>
      </c>
      <c r="N6">
        <f t="shared" si="4"/>
        <v>31164.199999999997</v>
      </c>
    </row>
    <row r="7" spans="1:14">
      <c r="A7" t="s">
        <v>54</v>
      </c>
      <c r="B7">
        <v>1834</v>
      </c>
      <c r="C7">
        <v>85</v>
      </c>
      <c r="D7">
        <v>7</v>
      </c>
      <c r="E7">
        <v>32000</v>
      </c>
      <c r="F7">
        <f t="shared" si="0"/>
        <v>34432</v>
      </c>
      <c r="G7">
        <v>750</v>
      </c>
      <c r="H7">
        <v>500</v>
      </c>
      <c r="I7">
        <v>142560000</v>
      </c>
      <c r="J7">
        <f t="shared" si="1"/>
        <v>321236787</v>
      </c>
      <c r="L7">
        <f t="shared" si="2"/>
        <v>41208</v>
      </c>
      <c r="M7">
        <f t="shared" si="3"/>
        <v>18620</v>
      </c>
      <c r="N7">
        <f t="shared" si="4"/>
        <v>34431.599999999999</v>
      </c>
    </row>
    <row r="8" spans="1:14">
      <c r="A8" t="s">
        <v>55</v>
      </c>
      <c r="B8">
        <v>1837</v>
      </c>
      <c r="C8">
        <v>100</v>
      </c>
      <c r="D8">
        <v>9</v>
      </c>
      <c r="E8">
        <v>36000</v>
      </c>
      <c r="F8">
        <f t="shared" si="0"/>
        <v>43747</v>
      </c>
      <c r="G8">
        <v>725</v>
      </c>
      <c r="H8">
        <v>500</v>
      </c>
      <c r="I8">
        <v>231840000</v>
      </c>
      <c r="J8">
        <f t="shared" si="1"/>
        <v>530393003</v>
      </c>
      <c r="L8">
        <f t="shared" si="2"/>
        <v>50700</v>
      </c>
      <c r="M8">
        <f t="shared" si="3"/>
        <v>27522</v>
      </c>
      <c r="N8">
        <f t="shared" si="4"/>
        <v>43746.6</v>
      </c>
    </row>
    <row r="9" spans="1:14">
      <c r="A9" t="s">
        <v>56</v>
      </c>
      <c r="B9">
        <v>1845</v>
      </c>
      <c r="C9">
        <v>110</v>
      </c>
      <c r="D9">
        <v>10</v>
      </c>
      <c r="E9">
        <v>40000</v>
      </c>
      <c r="F9">
        <f t="shared" si="0"/>
        <v>49950</v>
      </c>
      <c r="G9">
        <v>700</v>
      </c>
      <c r="H9">
        <v>500</v>
      </c>
      <c r="I9">
        <v>276480000</v>
      </c>
      <c r="J9">
        <f t="shared" si="1"/>
        <v>698550750</v>
      </c>
      <c r="L9">
        <f t="shared" si="2"/>
        <v>57398</v>
      </c>
      <c r="M9">
        <f t="shared" si="3"/>
        <v>32570</v>
      </c>
      <c r="N9">
        <f t="shared" si="4"/>
        <v>49949.599999999999</v>
      </c>
    </row>
    <row r="10" spans="1:14">
      <c r="A10" t="s">
        <v>57</v>
      </c>
      <c r="B10">
        <v>1850</v>
      </c>
      <c r="C10">
        <v>120</v>
      </c>
      <c r="D10">
        <v>13</v>
      </c>
      <c r="E10">
        <v>45000</v>
      </c>
      <c r="F10">
        <f t="shared" si="0"/>
        <v>60105</v>
      </c>
      <c r="G10">
        <v>650</v>
      </c>
      <c r="H10">
        <v>500</v>
      </c>
      <c r="I10">
        <v>446400000</v>
      </c>
      <c r="J10">
        <f t="shared" si="1"/>
        <v>1023678308</v>
      </c>
      <c r="L10">
        <f t="shared" si="2"/>
        <v>64392</v>
      </c>
      <c r="M10">
        <f t="shared" si="3"/>
        <v>50102</v>
      </c>
      <c r="N10">
        <f t="shared" si="4"/>
        <v>60104.999999999993</v>
      </c>
    </row>
    <row r="11" spans="1:14">
      <c r="A11" t="s">
        <v>58</v>
      </c>
      <c r="B11">
        <v>1855</v>
      </c>
      <c r="C11">
        <v>130</v>
      </c>
      <c r="D11">
        <v>14</v>
      </c>
      <c r="E11">
        <v>46500</v>
      </c>
      <c r="F11">
        <f t="shared" si="0"/>
        <v>67200</v>
      </c>
      <c r="G11">
        <v>610</v>
      </c>
      <c r="H11">
        <v>500</v>
      </c>
      <c r="I11">
        <v>576000000</v>
      </c>
      <c r="J11">
        <f t="shared" si="1"/>
        <v>1287552000</v>
      </c>
      <c r="L11">
        <f t="shared" si="2"/>
        <v>71682</v>
      </c>
      <c r="M11">
        <f t="shared" si="3"/>
        <v>56742</v>
      </c>
      <c r="N11">
        <f t="shared" si="4"/>
        <v>67200</v>
      </c>
    </row>
    <row r="12" spans="1:14">
      <c r="A12" t="s">
        <v>59</v>
      </c>
      <c r="B12">
        <v>1868</v>
      </c>
      <c r="C12">
        <v>135</v>
      </c>
      <c r="D12">
        <v>16</v>
      </c>
      <c r="E12">
        <v>52000</v>
      </c>
      <c r="F12">
        <f t="shared" si="0"/>
        <v>74171</v>
      </c>
      <c r="G12">
        <v>575</v>
      </c>
      <c r="H12">
        <v>500</v>
      </c>
      <c r="I12">
        <v>1548000000</v>
      </c>
      <c r="J12">
        <f t="shared" si="1"/>
        <v>1576230172</v>
      </c>
      <c r="L12">
        <f t="shared" si="2"/>
        <v>75438</v>
      </c>
      <c r="M12">
        <f t="shared" si="3"/>
        <v>71216</v>
      </c>
      <c r="N12">
        <f t="shared" si="4"/>
        <v>74171.399999999994</v>
      </c>
    </row>
    <row r="13" spans="1:14">
      <c r="A13" t="s">
        <v>60</v>
      </c>
      <c r="B13">
        <v>1873</v>
      </c>
      <c r="C13">
        <v>135</v>
      </c>
      <c r="D13">
        <v>16</v>
      </c>
      <c r="E13">
        <v>52000</v>
      </c>
      <c r="F13">
        <f t="shared" si="0"/>
        <v>74171</v>
      </c>
      <c r="G13">
        <v>575</v>
      </c>
      <c r="H13">
        <v>500</v>
      </c>
      <c r="I13">
        <v>1548000000</v>
      </c>
      <c r="J13">
        <f t="shared" si="1"/>
        <v>1576230172</v>
      </c>
      <c r="L13">
        <f t="shared" si="2"/>
        <v>75438</v>
      </c>
      <c r="M13">
        <f t="shared" si="3"/>
        <v>71216</v>
      </c>
      <c r="N13">
        <f t="shared" si="4"/>
        <v>74171.399999999994</v>
      </c>
    </row>
    <row r="14" spans="1:14">
      <c r="A14" t="s">
        <v>61</v>
      </c>
      <c r="B14">
        <v>1874</v>
      </c>
      <c r="C14">
        <v>145</v>
      </c>
      <c r="D14">
        <v>17</v>
      </c>
      <c r="E14">
        <v>55000</v>
      </c>
      <c r="F14">
        <f t="shared" si="0"/>
        <v>81935</v>
      </c>
      <c r="G14">
        <v>550</v>
      </c>
      <c r="H14">
        <v>500</v>
      </c>
      <c r="I14">
        <v>2323200000</v>
      </c>
      <c r="J14">
        <f t="shared" si="1"/>
        <v>1932068268</v>
      </c>
      <c r="L14">
        <f t="shared" si="2"/>
        <v>83172</v>
      </c>
      <c r="M14">
        <f t="shared" si="3"/>
        <v>79050</v>
      </c>
      <c r="N14">
        <f t="shared" si="4"/>
        <v>81935.399999999994</v>
      </c>
    </row>
    <row r="15" spans="1:14">
      <c r="A15" t="s">
        <v>62</v>
      </c>
      <c r="B15">
        <v>1876</v>
      </c>
      <c r="C15">
        <v>80</v>
      </c>
      <c r="D15">
        <v>15</v>
      </c>
      <c r="E15">
        <v>32000</v>
      </c>
      <c r="F15">
        <f t="shared" si="0"/>
        <v>45868</v>
      </c>
      <c r="G15">
        <v>375</v>
      </c>
      <c r="H15">
        <v>500</v>
      </c>
      <c r="I15">
        <v>1008000000</v>
      </c>
      <c r="J15">
        <f t="shared" si="1"/>
        <v>585294027</v>
      </c>
      <c r="L15">
        <f t="shared" si="2"/>
        <v>38192</v>
      </c>
      <c r="M15">
        <f t="shared" si="3"/>
        <v>63780</v>
      </c>
      <c r="N15">
        <f t="shared" si="4"/>
        <v>45868.399999999994</v>
      </c>
    </row>
    <row r="16" spans="1:14">
      <c r="A16" t="s">
        <v>63</v>
      </c>
      <c r="B16">
        <v>1888</v>
      </c>
      <c r="C16">
        <v>155</v>
      </c>
      <c r="D16">
        <v>19</v>
      </c>
      <c r="E16">
        <v>75000</v>
      </c>
      <c r="F16">
        <f t="shared" si="0"/>
        <v>92615</v>
      </c>
      <c r="G16">
        <v>500</v>
      </c>
      <c r="H16">
        <v>500</v>
      </c>
      <c r="I16">
        <v>3088800000</v>
      </c>
      <c r="J16">
        <f t="shared" si="1"/>
        <v>2480646468</v>
      </c>
      <c r="L16">
        <f t="shared" si="2"/>
        <v>91202</v>
      </c>
      <c r="M16">
        <f t="shared" si="3"/>
        <v>95912</v>
      </c>
      <c r="N16">
        <f t="shared" si="4"/>
        <v>92615</v>
      </c>
    </row>
    <row r="17" spans="1:14">
      <c r="A17" t="s">
        <v>64</v>
      </c>
      <c r="B17">
        <v>1891</v>
      </c>
      <c r="C17">
        <v>160</v>
      </c>
      <c r="D17">
        <v>20</v>
      </c>
      <c r="E17">
        <v>90000</v>
      </c>
      <c r="F17">
        <f t="shared" si="0"/>
        <v>98212</v>
      </c>
      <c r="G17">
        <v>450</v>
      </c>
      <c r="H17">
        <v>500</v>
      </c>
      <c r="I17">
        <v>3564000000</v>
      </c>
      <c r="J17">
        <f t="shared" si="1"/>
        <v>2795467083</v>
      </c>
      <c r="L17">
        <f t="shared" si="2"/>
        <v>95328</v>
      </c>
      <c r="M17">
        <f t="shared" si="3"/>
        <v>104940</v>
      </c>
      <c r="N17">
        <f t="shared" si="4"/>
        <v>98211.599999999991</v>
      </c>
    </row>
    <row r="18" spans="1:14">
      <c r="A18" t="s">
        <v>65</v>
      </c>
      <c r="B18">
        <v>1894</v>
      </c>
      <c r="C18">
        <v>90</v>
      </c>
      <c r="D18">
        <v>17</v>
      </c>
      <c r="E18">
        <v>45000</v>
      </c>
      <c r="F18">
        <f t="shared" si="0"/>
        <v>54724</v>
      </c>
      <c r="G18">
        <v>360</v>
      </c>
      <c r="H18">
        <v>500</v>
      </c>
      <c r="I18">
        <v>1492114286</v>
      </c>
      <c r="J18">
        <f t="shared" si="1"/>
        <v>843690853</v>
      </c>
      <c r="L18">
        <f t="shared" si="2"/>
        <v>44298</v>
      </c>
      <c r="M18">
        <f t="shared" si="3"/>
        <v>79050</v>
      </c>
      <c r="N18">
        <f t="shared" si="4"/>
        <v>54723.6</v>
      </c>
    </row>
    <row r="19" spans="1:14">
      <c r="A19" t="s">
        <v>66</v>
      </c>
      <c r="B19">
        <v>1925</v>
      </c>
      <c r="C19">
        <v>160</v>
      </c>
      <c r="D19">
        <v>22</v>
      </c>
      <c r="E19">
        <v>135000</v>
      </c>
      <c r="F19">
        <f t="shared" si="0"/>
        <v>103987</v>
      </c>
      <c r="G19">
        <v>650</v>
      </c>
      <c r="H19">
        <v>500</v>
      </c>
      <c r="I19">
        <v>4050000000</v>
      </c>
      <c r="J19">
        <f t="shared" si="1"/>
        <v>3140001851</v>
      </c>
      <c r="L19">
        <f t="shared" si="2"/>
        <v>95328</v>
      </c>
      <c r="M19">
        <f t="shared" si="3"/>
        <v>124190</v>
      </c>
      <c r="N19">
        <f t="shared" si="4"/>
        <v>103986.59999999999</v>
      </c>
    </row>
    <row r="20" spans="1:14">
      <c r="A20" t="s">
        <v>67</v>
      </c>
      <c r="B20">
        <v>1968</v>
      </c>
      <c r="C20">
        <v>120</v>
      </c>
      <c r="D20">
        <v>20</v>
      </c>
      <c r="E20">
        <v>105000</v>
      </c>
      <c r="F20">
        <f t="shared" si="0"/>
        <v>76556</v>
      </c>
      <c r="G20">
        <v>200</v>
      </c>
      <c r="H20">
        <v>500</v>
      </c>
      <c r="I20">
        <v>2397600000</v>
      </c>
      <c r="J20">
        <f t="shared" si="1"/>
        <v>1681690341</v>
      </c>
      <c r="L20">
        <f t="shared" si="2"/>
        <v>64392</v>
      </c>
      <c r="M20">
        <f t="shared" si="3"/>
        <v>104940</v>
      </c>
      <c r="N20">
        <f t="shared" si="4"/>
        <v>76556.399999999994</v>
      </c>
    </row>
    <row r="21" spans="1:14">
      <c r="A21" t="s">
        <v>68</v>
      </c>
      <c r="B21">
        <v>1968</v>
      </c>
      <c r="C21">
        <v>160</v>
      </c>
      <c r="D21">
        <v>22</v>
      </c>
      <c r="E21">
        <v>140000</v>
      </c>
      <c r="F21">
        <f t="shared" si="0"/>
        <v>103987</v>
      </c>
      <c r="G21">
        <v>375</v>
      </c>
      <c r="H21">
        <v>500</v>
      </c>
      <c r="I21">
        <v>4128000000</v>
      </c>
      <c r="J21">
        <f t="shared" si="1"/>
        <v>3140001851</v>
      </c>
      <c r="L21">
        <f t="shared" si="2"/>
        <v>95328</v>
      </c>
      <c r="M21">
        <f t="shared" si="3"/>
        <v>124190</v>
      </c>
      <c r="N21">
        <f t="shared" si="4"/>
        <v>103986.59999999999</v>
      </c>
    </row>
    <row r="22" spans="1:14">
      <c r="A22" t="s">
        <v>69</v>
      </c>
      <c r="B22">
        <v>1973</v>
      </c>
      <c r="C22">
        <v>200</v>
      </c>
      <c r="D22">
        <v>23</v>
      </c>
      <c r="E22">
        <v>150000</v>
      </c>
      <c r="F22">
        <f t="shared" si="0"/>
        <v>132024</v>
      </c>
      <c r="G22">
        <v>575</v>
      </c>
      <c r="H22">
        <v>500</v>
      </c>
      <c r="I22">
        <v>4116000000</v>
      </c>
      <c r="J22">
        <f t="shared" si="1"/>
        <v>5000000000</v>
      </c>
      <c r="L22">
        <f t="shared" si="2"/>
        <v>131000</v>
      </c>
      <c r="M22">
        <f t="shared" si="3"/>
        <v>134412</v>
      </c>
      <c r="N22">
        <f t="shared" si="4"/>
        <v>132023.6</v>
      </c>
    </row>
    <row r="23" spans="1:14">
      <c r="A23" t="s">
        <v>70</v>
      </c>
      <c r="B23">
        <v>1981</v>
      </c>
      <c r="C23">
        <v>320</v>
      </c>
      <c r="D23">
        <v>21</v>
      </c>
      <c r="E23">
        <v>250000</v>
      </c>
      <c r="F23">
        <f t="shared" si="0"/>
        <v>220812</v>
      </c>
      <c r="G23">
        <v>950</v>
      </c>
      <c r="H23">
        <v>500</v>
      </c>
      <c r="I23">
        <v>4200000000</v>
      </c>
      <c r="J23">
        <f t="shared" si="1"/>
        <v>5000000000</v>
      </c>
      <c r="L23">
        <f t="shared" si="2"/>
        <v>266432</v>
      </c>
      <c r="M23">
        <f t="shared" si="3"/>
        <v>114366</v>
      </c>
      <c r="N23">
        <f t="shared" si="4"/>
        <v>220812.19999999998</v>
      </c>
    </row>
    <row r="24" spans="1:14">
      <c r="A24" t="s">
        <v>71</v>
      </c>
      <c r="B24">
        <v>1986</v>
      </c>
      <c r="C24">
        <v>225</v>
      </c>
      <c r="D24">
        <v>26</v>
      </c>
      <c r="E24">
        <v>175000</v>
      </c>
      <c r="F24">
        <f t="shared" si="0"/>
        <v>159230</v>
      </c>
      <c r="G24">
        <v>630</v>
      </c>
      <c r="H24">
        <v>500</v>
      </c>
      <c r="I24">
        <v>4200000000</v>
      </c>
      <c r="J24">
        <f t="shared" si="1"/>
        <v>5000000000</v>
      </c>
      <c r="L24">
        <f t="shared" si="2"/>
        <v>155700</v>
      </c>
      <c r="M24">
        <f t="shared" si="3"/>
        <v>167466</v>
      </c>
      <c r="N24">
        <f t="shared" si="4"/>
        <v>159229.79999999999</v>
      </c>
    </row>
    <row r="25" spans="1:14">
      <c r="A25" t="s">
        <v>72</v>
      </c>
      <c r="B25">
        <v>1992</v>
      </c>
      <c r="C25">
        <v>145</v>
      </c>
      <c r="D25">
        <v>26</v>
      </c>
      <c r="E25">
        <v>110000</v>
      </c>
      <c r="F25">
        <f t="shared" si="0"/>
        <v>108460</v>
      </c>
      <c r="G25">
        <v>300</v>
      </c>
      <c r="H25">
        <v>500</v>
      </c>
      <c r="I25">
        <v>4200000000</v>
      </c>
      <c r="J25">
        <f t="shared" si="1"/>
        <v>3420611480</v>
      </c>
      <c r="L25">
        <f t="shared" si="2"/>
        <v>83172</v>
      </c>
      <c r="M25">
        <f t="shared" si="3"/>
        <v>167466</v>
      </c>
      <c r="N25">
        <f t="shared" si="4"/>
        <v>108460.19999999998</v>
      </c>
    </row>
    <row r="26" spans="1:14">
      <c r="H26" t="s">
        <v>73</v>
      </c>
    </row>
    <row r="52" spans="20:21">
      <c r="T52" t="s">
        <v>74</v>
      </c>
      <c r="U52" s="3" t="s">
        <v>75</v>
      </c>
    </row>
    <row r="53" spans="20:21">
      <c r="T53" t="s">
        <v>76</v>
      </c>
      <c r="U53">
        <v>0.96179999999999999</v>
      </c>
    </row>
    <row r="54" spans="20:21">
      <c r="T54" t="s">
        <v>77</v>
      </c>
      <c r="U54">
        <v>0.9637</v>
      </c>
    </row>
    <row r="55" spans="20:21">
      <c r="T55" t="s">
        <v>78</v>
      </c>
      <c r="U55">
        <v>0.9617</v>
      </c>
    </row>
  </sheetData>
  <phoneticPr fontId="4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&amp;C&amp;"Arial,標準"&amp;A</oddHeader>
    <oddFooter>&amp;C&amp;"Arial,標準"ページ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parameters</vt:lpstr>
      <vt:lpstr>128britain-ex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斗米 貴人</cp:lastModifiedBy>
  <cp:revision>30</cp:revision>
  <dcterms:created xsi:type="dcterms:W3CDTF">2025-06-25T21:42:01Z</dcterms:created>
  <dcterms:modified xsi:type="dcterms:W3CDTF">2025-07-05T09:36:58Z</dcterms:modified>
  <dc:language>ja-JP</dc:language>
</cp:coreProperties>
</file>